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4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41.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28830" windowHeight="7605" activeTab="2"/>
  </bookViews>
  <sheets>
    <sheet name="2-JA" sheetId="1" r:id="rId1"/>
    <sheet name="2-JB" sheetId="2" r:id="rId2"/>
    <sheet name="2-JC" sheetId="3" r:id="rId3"/>
    <sheet name="2-L" sheetId="4" r:id="rId4"/>
  </sheets>
  <externalReferences>
    <externalReference r:id="rId5"/>
  </externalReferences>
  <definedNames>
    <definedName name="BridgeYear">'[1]LDC Info'!$E$26</definedName>
    <definedName name="EBNUMBER">'[1]LDC Info'!$E$16</definedName>
    <definedName name="_xlnm.Print_Area" localSheetId="0">'2-JA'!$A$9:$L$72</definedName>
    <definedName name="_xlnm.Print_Area" localSheetId="1">'2-JB'!$A$10:$G$58</definedName>
    <definedName name="_xlnm.Print_Area" localSheetId="2">'2-JC'!$A$9:$K$75</definedName>
    <definedName name="_xlnm.Print_Area" localSheetId="3">'2-L'!$B$9:$K$38</definedName>
    <definedName name="_xlnm.Print_Titles" localSheetId="2">'2-JC'!$13:$14</definedName>
    <definedName name="RebaseYear">'[1]LDC Info'!$E$28</definedName>
    <definedName name="TestYear">'[1]LDC Info'!$E$24</definedName>
    <definedName name="Z_8B0D79DB_D356_4CDE_901C_45872A546CBF_.wvu.PrintArea" localSheetId="0" hidden="1">'2-JA'!$A$9:$L$72</definedName>
    <definedName name="Z_8B0D79DB_D356_4CDE_901C_45872A546CBF_.wvu.PrintArea" localSheetId="1" hidden="1">'2-JB'!$A$10:$G$58</definedName>
    <definedName name="Z_8B0D79DB_D356_4CDE_901C_45872A546CBF_.wvu.PrintArea" localSheetId="2" hidden="1">'2-JC'!$A$9:$K$75</definedName>
    <definedName name="Z_8B0D79DB_D356_4CDE_901C_45872A546CBF_.wvu.PrintArea" localSheetId="3" hidden="1">'2-L'!$B$9:$K$38</definedName>
    <definedName name="Z_8B0D79DB_D356_4CDE_901C_45872A546CBF_.wvu.PrintTitles" localSheetId="2" hidden="1">'2-JC'!$13:$14</definedName>
    <definedName name="Z_8B0D79DB_D356_4CDE_901C_45872A546CBF_.wvu.Rows" localSheetId="0" hidden="1">'2-JA'!$1:$7</definedName>
    <definedName name="Z_8B0D79DB_D356_4CDE_901C_45872A546CBF_.wvu.Rows" localSheetId="1" hidden="1">'2-JB'!$1:$7</definedName>
    <definedName name="Z_8B0D79DB_D356_4CDE_901C_45872A546CBF_.wvu.Rows" localSheetId="2" hidden="1">'2-JC'!$1:$7</definedName>
    <definedName name="Z_8B0D79DB_D356_4CDE_901C_45872A546CBF_.wvu.Rows" localSheetId="3" hidden="1">'2-L'!$1:$7</definedName>
    <definedName name="Z_B372A1E6_F683_4A8E_BC3E_FA2F69909FA8_.wvu.PrintArea" localSheetId="0" hidden="1">'2-JA'!$A$9:$L$72</definedName>
    <definedName name="Z_B372A1E6_F683_4A8E_BC3E_FA2F69909FA8_.wvu.PrintArea" localSheetId="1" hidden="1">'2-JB'!$A$10:$G$58</definedName>
    <definedName name="Z_B372A1E6_F683_4A8E_BC3E_FA2F69909FA8_.wvu.PrintArea" localSheetId="2" hidden="1">'2-JC'!$A$9:$K$75</definedName>
    <definedName name="Z_B372A1E6_F683_4A8E_BC3E_FA2F69909FA8_.wvu.PrintArea" localSheetId="3" hidden="1">'2-L'!$B$9:$K$38</definedName>
    <definedName name="Z_B372A1E6_F683_4A8E_BC3E_FA2F69909FA8_.wvu.PrintTitles" localSheetId="2" hidden="1">'2-JC'!$13:$14</definedName>
    <definedName name="Z_D89541C5_FEF8_4C44_9D7B_042A773131E8_.wvu.PrintArea" localSheetId="0" hidden="1">'2-JA'!$A$9:$L$72</definedName>
    <definedName name="Z_D89541C5_FEF8_4C44_9D7B_042A773131E8_.wvu.PrintArea" localSheetId="1" hidden="1">'2-JB'!$A$10:$G$58</definedName>
    <definedName name="Z_D89541C5_FEF8_4C44_9D7B_042A773131E8_.wvu.PrintArea" localSheetId="2" hidden="1">'2-JC'!$A$9:$K$75</definedName>
    <definedName name="Z_D89541C5_FEF8_4C44_9D7B_042A773131E8_.wvu.PrintArea" localSheetId="3" hidden="1">'2-L'!$B$9:$K$38</definedName>
    <definedName name="Z_D89541C5_FEF8_4C44_9D7B_042A773131E8_.wvu.PrintTitles" localSheetId="2" hidden="1">'2-JC'!$13:$14</definedName>
    <definedName name="Z_DE3729EF_DA10_46F0_B2E3_0106326E2216_.wvu.PrintArea" localSheetId="0" hidden="1">'2-JA'!$A$9:$L$72</definedName>
    <definedName name="Z_DE3729EF_DA10_46F0_B2E3_0106326E2216_.wvu.PrintArea" localSheetId="1" hidden="1">'2-JB'!$A$10:$G$58</definedName>
    <definedName name="Z_DE3729EF_DA10_46F0_B2E3_0106326E2216_.wvu.PrintArea" localSheetId="2" hidden="1">'2-JC'!$A$9:$K$75</definedName>
    <definedName name="Z_DE3729EF_DA10_46F0_B2E3_0106326E2216_.wvu.PrintArea" localSheetId="3" hidden="1">'2-L'!$B$9:$K$38</definedName>
    <definedName name="Z_DE3729EF_DA10_46F0_B2E3_0106326E2216_.wvu.PrintTitles" localSheetId="2" hidden="1">'2-JC'!$13:$14</definedName>
    <definedName name="Z_EE2A9195_95AB_40A3_8E8A_24B985F70420_.wvu.PrintArea" localSheetId="0" hidden="1">'2-JA'!$A$9:$L$72</definedName>
    <definedName name="Z_EE2A9195_95AB_40A3_8E8A_24B985F70420_.wvu.PrintArea" localSheetId="1" hidden="1">'2-JB'!$A$10:$G$58</definedName>
    <definedName name="Z_EE2A9195_95AB_40A3_8E8A_24B985F70420_.wvu.PrintArea" localSheetId="2" hidden="1">'2-JC'!$A$9:$K$75</definedName>
    <definedName name="Z_EE2A9195_95AB_40A3_8E8A_24B985F70420_.wvu.PrintArea" localSheetId="3" hidden="1">'2-L'!$B$9:$K$38</definedName>
    <definedName name="Z_EE2A9195_95AB_40A3_8E8A_24B985F70420_.wvu.PrintTitles" localSheetId="2" hidden="1">'2-JC'!$13:$14</definedName>
  </definedNames>
  <calcPr calcId="145621"/>
  <customWorkbookViews>
    <customWorkbookView name="LEE Julie(Qiu Ling) - Personal View" guid="{8B0D79DB-D356-4CDE-901C-45872A546CBF}" mergeInterval="0" personalView="1" maximized="1" windowWidth="1920" windowHeight="855" activeSheetId="3"/>
    <customWorkbookView name="QURESHI Muhammad - Personal View" guid="{B372A1E6-F683-4A8E-BC3E-FA2F69909FA8}" mergeInterval="0" personalView="1" maximized="1" xWindow="-8" yWindow="-8" windowWidth="1936" windowHeight="1056" activeSheetId="4"/>
    <customWorkbookView name="MALINOWSKI Michael - Personal View" guid="{EE2A9195-95AB-40A3-8E8A-24B985F70420}" mergeInterval="0" personalView="1" maximized="1" windowWidth="1596" windowHeight="685" activeSheetId="1"/>
    <customWorkbookView name="JODOIN Joel - Personal View" guid="{D89541C5-FEF8-4C44-9D7B-042A773131E8}" mergeInterval="0" personalView="1" maximized="1" windowWidth="1920" windowHeight="801" activeSheetId="1"/>
    <customWorkbookView name="ZBARCEA Alex - Personal View" guid="{DE3729EF-DA10-46F0-B2E3-0106326E2216}" mergeInterval="0" personalView="1" maximized="1" windowWidth="1920" windowHeight="1014" activeSheetId="1"/>
  </customWorkbookViews>
</workbook>
</file>

<file path=xl/calcChain.xml><?xml version="1.0" encoding="utf-8"?>
<calcChain xmlns="http://schemas.openxmlformats.org/spreadsheetml/2006/main">
  <c r="J21" i="4" l="1"/>
  <c r="H21" i="4"/>
  <c r="F50" i="2" l="1"/>
  <c r="F20" i="2"/>
  <c r="I68" i="3"/>
  <c r="H68" i="3"/>
  <c r="B68" i="3"/>
  <c r="G1" i="2" l="1"/>
  <c r="G49" i="2" l="1"/>
  <c r="F49" i="2"/>
  <c r="E49" i="2"/>
  <c r="D49" i="2"/>
  <c r="C49" i="2"/>
  <c r="K17" i="3" l="1"/>
  <c r="K18" i="3"/>
  <c r="K19" i="3"/>
  <c r="K20" i="3"/>
  <c r="K21" i="3"/>
  <c r="K22" i="3"/>
  <c r="K23" i="3"/>
  <c r="K24" i="3"/>
  <c r="K25" i="3"/>
  <c r="K27" i="3"/>
  <c r="K28" i="3"/>
  <c r="K29" i="3"/>
  <c r="K30" i="3"/>
  <c r="K31" i="3"/>
  <c r="K32" i="3"/>
  <c r="K34" i="3"/>
  <c r="K35" i="3"/>
  <c r="K36" i="3"/>
  <c r="K37" i="3"/>
  <c r="K39" i="3"/>
  <c r="K40" i="3"/>
  <c r="K42" i="3"/>
  <c r="K43" i="3"/>
  <c r="K44" i="3"/>
  <c r="K45" i="3"/>
  <c r="K46" i="3"/>
  <c r="K47" i="3"/>
  <c r="K48" i="3"/>
  <c r="K49" i="3"/>
  <c r="K50" i="3"/>
  <c r="K51" i="3"/>
  <c r="K53" i="3"/>
  <c r="K54" i="3"/>
  <c r="K55" i="3"/>
  <c r="K57" i="3"/>
  <c r="K58" i="3"/>
  <c r="K60" i="3"/>
  <c r="K61" i="3"/>
  <c r="K62" i="3"/>
  <c r="K16" i="3"/>
  <c r="J17" i="3"/>
  <c r="J18" i="3"/>
  <c r="J19" i="3"/>
  <c r="J20" i="3"/>
  <c r="J21" i="3"/>
  <c r="J22" i="3"/>
  <c r="J23" i="3"/>
  <c r="J24" i="3"/>
  <c r="J25" i="3"/>
  <c r="J27" i="3"/>
  <c r="J28" i="3"/>
  <c r="J29" i="3"/>
  <c r="J30" i="3"/>
  <c r="J31" i="3"/>
  <c r="J32" i="3"/>
  <c r="J34" i="3"/>
  <c r="J35" i="3"/>
  <c r="J36" i="3"/>
  <c r="J37" i="3"/>
  <c r="J39" i="3"/>
  <c r="J40" i="3"/>
  <c r="J42" i="3"/>
  <c r="J43" i="3"/>
  <c r="J44" i="3"/>
  <c r="J45" i="3"/>
  <c r="J46" i="3"/>
  <c r="J47" i="3"/>
  <c r="J48" i="3"/>
  <c r="J49" i="3"/>
  <c r="J50" i="3"/>
  <c r="J51" i="3"/>
  <c r="J53" i="3"/>
  <c r="J54" i="3"/>
  <c r="J55" i="3"/>
  <c r="J57" i="3"/>
  <c r="J58" i="3"/>
  <c r="J60" i="3"/>
  <c r="J61" i="3"/>
  <c r="J62" i="3"/>
  <c r="J16" i="3"/>
  <c r="G48" i="2" l="1"/>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19" i="2"/>
  <c r="F18" i="2"/>
  <c r="F17" i="2"/>
  <c r="F16"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C48" i="2"/>
  <c r="C47" i="2"/>
  <c r="C46" i="2"/>
  <c r="C45" i="2"/>
  <c r="C44" i="2"/>
  <c r="C36" i="2"/>
  <c r="C37" i="2"/>
  <c r="C38" i="2"/>
  <c r="C39" i="2"/>
  <c r="C40" i="2"/>
  <c r="C41" i="2"/>
  <c r="C42" i="2"/>
  <c r="C43" i="2"/>
  <c r="C35" i="2"/>
  <c r="C34" i="2"/>
  <c r="C32" i="2"/>
  <c r="C33" i="2"/>
  <c r="C31" i="2"/>
  <c r="C27" i="2"/>
  <c r="C28" i="2"/>
  <c r="C29" i="2"/>
  <c r="C30" i="2"/>
  <c r="C26" i="2"/>
  <c r="C17" i="2"/>
  <c r="C18" i="2"/>
  <c r="C19" i="2"/>
  <c r="C20" i="2"/>
  <c r="C21" i="2"/>
  <c r="C22" i="2"/>
  <c r="C23" i="2"/>
  <c r="C24" i="2"/>
  <c r="C25" i="2"/>
  <c r="C16" i="2"/>
  <c r="I23" i="1"/>
  <c r="H23" i="1"/>
  <c r="G23" i="1"/>
  <c r="F23" i="1"/>
  <c r="E23" i="1"/>
  <c r="D23" i="1"/>
  <c r="C23" i="1"/>
  <c r="B23" i="1"/>
  <c r="K1" i="4" l="1"/>
  <c r="I54" i="1" l="1"/>
  <c r="H59" i="3"/>
  <c r="H25" i="1" s="1"/>
  <c r="I56" i="1" s="1"/>
  <c r="H56" i="3"/>
  <c r="H18" i="1" s="1"/>
  <c r="I52" i="1" s="1"/>
  <c r="H52" i="3"/>
  <c r="J17" i="4" s="1"/>
  <c r="H41" i="3"/>
  <c r="H22" i="1" s="1"/>
  <c r="I53" i="1" s="1"/>
  <c r="H38" i="3"/>
  <c r="H17" i="1" s="1"/>
  <c r="I51" i="1" s="1"/>
  <c r="H33" i="3"/>
  <c r="H16" i="1" s="1"/>
  <c r="H26" i="3"/>
  <c r="J24" i="4" l="1"/>
  <c r="J28" i="4"/>
  <c r="H26" i="1"/>
  <c r="I57" i="1" s="1"/>
  <c r="H69" i="3"/>
  <c r="J16" i="4" s="1"/>
  <c r="H15" i="1"/>
  <c r="I49" i="1" s="1"/>
  <c r="H24" i="1"/>
  <c r="I55" i="1" s="1"/>
  <c r="I50" i="1"/>
  <c r="J23" i="4" l="1"/>
  <c r="J27" i="4"/>
  <c r="H19" i="1"/>
  <c r="I58" i="1"/>
  <c r="I60" i="1" s="1"/>
  <c r="J18" i="4"/>
  <c r="H27" i="1"/>
  <c r="J25" i="4" l="1"/>
  <c r="J29" i="4"/>
  <c r="H30" i="1"/>
  <c r="H35" i="1"/>
  <c r="H36" i="1"/>
  <c r="H37" i="1"/>
  <c r="H38" i="1"/>
  <c r="H39" i="1"/>
  <c r="H40" i="1"/>
  <c r="H41" i="1"/>
  <c r="H42" i="1"/>
  <c r="H43" i="1"/>
  <c r="I48" i="1"/>
  <c r="H48" i="1"/>
  <c r="H34" i="1"/>
  <c r="F34" i="1"/>
  <c r="H44" i="1" l="1"/>
  <c r="D21" i="4"/>
  <c r="E21" i="4"/>
  <c r="F21" i="4"/>
  <c r="K21" i="4"/>
  <c r="K1" i="3"/>
  <c r="B26" i="3"/>
  <c r="C26" i="3"/>
  <c r="C15" i="1" s="1"/>
  <c r="D26" i="3"/>
  <c r="D15" i="1" s="1"/>
  <c r="E26" i="3"/>
  <c r="E15" i="1" s="1"/>
  <c r="E49" i="1" s="1"/>
  <c r="F26" i="3"/>
  <c r="F15" i="1" s="1"/>
  <c r="F35" i="1" s="1"/>
  <c r="G26" i="3"/>
  <c r="G15" i="1" s="1"/>
  <c r="I26" i="3"/>
  <c r="B33" i="3"/>
  <c r="B16" i="1" s="1"/>
  <c r="C33" i="3"/>
  <c r="C16" i="1" s="1"/>
  <c r="C36" i="1" s="1"/>
  <c r="D33" i="3"/>
  <c r="D16" i="1" s="1"/>
  <c r="D36" i="1" s="1"/>
  <c r="E33" i="3"/>
  <c r="E16" i="1" s="1"/>
  <c r="E36" i="1" s="1"/>
  <c r="F33" i="3"/>
  <c r="F16" i="1" s="1"/>
  <c r="G33" i="3"/>
  <c r="G16" i="1" s="1"/>
  <c r="G36" i="1" s="1"/>
  <c r="I33" i="3"/>
  <c r="I16" i="1" s="1"/>
  <c r="B38" i="3"/>
  <c r="C38" i="3"/>
  <c r="C17" i="1" s="1"/>
  <c r="C51" i="1" s="1"/>
  <c r="D38" i="3"/>
  <c r="D17" i="1" s="1"/>
  <c r="D37" i="1" s="1"/>
  <c r="E38" i="3"/>
  <c r="E17" i="1" s="1"/>
  <c r="E37" i="1" s="1"/>
  <c r="F38" i="3"/>
  <c r="G38" i="3"/>
  <c r="G17" i="1" s="1"/>
  <c r="H51" i="1" s="1"/>
  <c r="I38" i="3"/>
  <c r="B41" i="3"/>
  <c r="B22" i="1" s="1"/>
  <c r="C41" i="3"/>
  <c r="C22" i="1" s="1"/>
  <c r="C39" i="1" s="1"/>
  <c r="D41" i="3"/>
  <c r="D22" i="1" s="1"/>
  <c r="D53" i="1" s="1"/>
  <c r="E41" i="3"/>
  <c r="E22" i="1" s="1"/>
  <c r="F41" i="3"/>
  <c r="G41" i="3"/>
  <c r="G22" i="1" s="1"/>
  <c r="G39" i="1" s="1"/>
  <c r="I41" i="3"/>
  <c r="B52" i="3"/>
  <c r="D17" i="4" s="1"/>
  <c r="C52" i="3"/>
  <c r="E17" i="4" s="1"/>
  <c r="D52" i="3"/>
  <c r="D24" i="1" s="1"/>
  <c r="E52" i="3"/>
  <c r="G17" i="4" s="1"/>
  <c r="F52" i="3"/>
  <c r="H17" i="4" s="1"/>
  <c r="H28" i="4" s="1"/>
  <c r="G52" i="3"/>
  <c r="I17" i="4" s="1"/>
  <c r="I52" i="3"/>
  <c r="B56" i="3"/>
  <c r="B18" i="1" s="1"/>
  <c r="C56" i="3"/>
  <c r="C18" i="1" s="1"/>
  <c r="D56" i="3"/>
  <c r="D18" i="1" s="1"/>
  <c r="E56" i="3"/>
  <c r="E18" i="1" s="1"/>
  <c r="E38" i="1" s="1"/>
  <c r="F56" i="3"/>
  <c r="F18" i="1" s="1"/>
  <c r="G56" i="3"/>
  <c r="G18" i="1" s="1"/>
  <c r="I56" i="3"/>
  <c r="B59" i="3"/>
  <c r="B25" i="1" s="1"/>
  <c r="B42" i="1" s="1"/>
  <c r="C59" i="3"/>
  <c r="C25" i="1" s="1"/>
  <c r="C42" i="1" s="1"/>
  <c r="D59" i="3"/>
  <c r="D25" i="1" s="1"/>
  <c r="D42" i="1" s="1"/>
  <c r="E59" i="3"/>
  <c r="E25" i="1" s="1"/>
  <c r="E42" i="1" s="1"/>
  <c r="F59" i="3"/>
  <c r="F25" i="1" s="1"/>
  <c r="F56" i="1" s="1"/>
  <c r="G59" i="3"/>
  <c r="G25" i="1" s="1"/>
  <c r="G42" i="1" s="1"/>
  <c r="I59" i="3"/>
  <c r="I25" i="1" s="1"/>
  <c r="I42" i="1" s="1"/>
  <c r="B26" i="1"/>
  <c r="B43" i="1" s="1"/>
  <c r="C68" i="3"/>
  <c r="C26" i="1" s="1"/>
  <c r="C43" i="1" s="1"/>
  <c r="D68" i="3"/>
  <c r="D26" i="1" s="1"/>
  <c r="D57" i="1" s="1"/>
  <c r="E68" i="3"/>
  <c r="F68" i="3"/>
  <c r="F26" i="1" s="1"/>
  <c r="G68" i="3"/>
  <c r="G26" i="1" s="1"/>
  <c r="B15" i="1"/>
  <c r="B35" i="1" s="1"/>
  <c r="G24" i="1"/>
  <c r="G41" i="1" s="1"/>
  <c r="B34" i="1"/>
  <c r="C34" i="1"/>
  <c r="D34" i="1"/>
  <c r="E34" i="1"/>
  <c r="G34" i="1"/>
  <c r="I34" i="1"/>
  <c r="B40" i="1"/>
  <c r="C40" i="1"/>
  <c r="D40" i="1"/>
  <c r="E40" i="1"/>
  <c r="F40" i="1"/>
  <c r="G40" i="1"/>
  <c r="I40" i="1"/>
  <c r="B48" i="1"/>
  <c r="C48" i="1"/>
  <c r="D48" i="1"/>
  <c r="E48" i="1"/>
  <c r="F48" i="1"/>
  <c r="K48" i="1"/>
  <c r="B54" i="1"/>
  <c r="C54" i="1"/>
  <c r="D54" i="1"/>
  <c r="E54" i="1"/>
  <c r="F54" i="1"/>
  <c r="H54" i="1"/>
  <c r="K54" i="1"/>
  <c r="L64" i="1"/>
  <c r="B24" i="1" l="1"/>
  <c r="B27" i="1" s="1"/>
  <c r="K17" i="4"/>
  <c r="K24" i="4" s="1"/>
  <c r="J52" i="3"/>
  <c r="K52" i="3"/>
  <c r="J26" i="3"/>
  <c r="K26" i="3"/>
  <c r="K33" i="3"/>
  <c r="J33" i="3"/>
  <c r="I22" i="1"/>
  <c r="K53" i="1" s="1"/>
  <c r="K41" i="3"/>
  <c r="J41" i="3"/>
  <c r="H53" i="1"/>
  <c r="I18" i="1"/>
  <c r="I38" i="1" s="1"/>
  <c r="K56" i="3"/>
  <c r="J56" i="3"/>
  <c r="J59" i="3"/>
  <c r="K59" i="3"/>
  <c r="I17" i="1"/>
  <c r="I37" i="1" s="1"/>
  <c r="J38" i="3"/>
  <c r="K38" i="3"/>
  <c r="E26" i="1"/>
  <c r="E43" i="1" s="1"/>
  <c r="E69" i="3"/>
  <c r="G16" i="4" s="1"/>
  <c r="C53" i="1"/>
  <c r="K68" i="3"/>
  <c r="J68" i="3"/>
  <c r="I26" i="1"/>
  <c r="I43" i="1" s="1"/>
  <c r="F22" i="1"/>
  <c r="F53" i="1" s="1"/>
  <c r="L54" i="1"/>
  <c r="G54" i="1"/>
  <c r="G43" i="1"/>
  <c r="H57" i="1"/>
  <c r="D50" i="1"/>
  <c r="E35" i="1"/>
  <c r="F24" i="1"/>
  <c r="F41" i="1" s="1"/>
  <c r="C37" i="1"/>
  <c r="F43" i="1"/>
  <c r="F57" i="1"/>
  <c r="J54" i="1"/>
  <c r="E24" i="1"/>
  <c r="I69" i="3"/>
  <c r="C69" i="3"/>
  <c r="E16" i="4" s="1"/>
  <c r="E18" i="4" s="1"/>
  <c r="B39" i="1"/>
  <c r="B53" i="1"/>
  <c r="G53" i="1" s="1"/>
  <c r="F50" i="1"/>
  <c r="F36" i="1"/>
  <c r="B36" i="1"/>
  <c r="B50" i="1"/>
  <c r="D52" i="1"/>
  <c r="D38" i="1"/>
  <c r="D39" i="1"/>
  <c r="B57" i="1"/>
  <c r="G57" i="1" s="1"/>
  <c r="C24" i="1"/>
  <c r="C41" i="1" s="1"/>
  <c r="E39" i="1"/>
  <c r="D69" i="3"/>
  <c r="B69" i="3"/>
  <c r="B51" i="2" s="1"/>
  <c r="G69" i="3"/>
  <c r="I16" i="4" s="1"/>
  <c r="I23" i="4" s="1"/>
  <c r="E56" i="1"/>
  <c r="F42" i="1"/>
  <c r="C57" i="1"/>
  <c r="B56" i="1"/>
  <c r="E51" i="1"/>
  <c r="J51" i="1" s="1"/>
  <c r="C50" i="1"/>
  <c r="K28" i="4"/>
  <c r="D55" i="1"/>
  <c r="D41" i="1"/>
  <c r="E28" i="4"/>
  <c r="E24" i="4"/>
  <c r="H52" i="1"/>
  <c r="G19" i="1"/>
  <c r="H20" i="1" s="1"/>
  <c r="G38" i="1"/>
  <c r="C38" i="1"/>
  <c r="C52" i="1"/>
  <c r="D49" i="1"/>
  <c r="D35" i="1"/>
  <c r="I24" i="4"/>
  <c r="F17" i="4"/>
  <c r="H50" i="1"/>
  <c r="H56" i="1"/>
  <c r="D56" i="1"/>
  <c r="D51" i="1"/>
  <c r="G37" i="1"/>
  <c r="I24" i="1"/>
  <c r="F17" i="1"/>
  <c r="B17" i="1"/>
  <c r="I15" i="1"/>
  <c r="I35" i="1" s="1"/>
  <c r="F69" i="3"/>
  <c r="H16" i="4" s="1"/>
  <c r="H27" i="4" s="1"/>
  <c r="B49" i="1"/>
  <c r="C56" i="1"/>
  <c r="E52" i="1"/>
  <c r="F49" i="1"/>
  <c r="E19" i="1"/>
  <c r="E50" i="1"/>
  <c r="D19" i="1"/>
  <c r="F38" i="1"/>
  <c r="F52" i="1"/>
  <c r="B52" i="1"/>
  <c r="B38" i="1"/>
  <c r="I36" i="1"/>
  <c r="K50" i="1"/>
  <c r="H49" i="1"/>
  <c r="G35" i="1"/>
  <c r="C49" i="1"/>
  <c r="C35" i="1"/>
  <c r="D43" i="1"/>
  <c r="C19" i="1"/>
  <c r="H24" i="4"/>
  <c r="D24" i="4"/>
  <c r="D28" i="4"/>
  <c r="K56" i="1"/>
  <c r="D27" i="1"/>
  <c r="G27" i="1"/>
  <c r="H28" i="1" s="1"/>
  <c r="H55" i="1"/>
  <c r="G24" i="4"/>
  <c r="L53" i="1" l="1"/>
  <c r="B55" i="1"/>
  <c r="G55" i="1" s="1"/>
  <c r="K51" i="1"/>
  <c r="L51" i="1" s="1"/>
  <c r="B41" i="1"/>
  <c r="E57" i="1"/>
  <c r="J57" i="1" s="1"/>
  <c r="K52" i="1"/>
  <c r="L52" i="1" s="1"/>
  <c r="F39" i="1"/>
  <c r="I39" i="1"/>
  <c r="K57" i="1"/>
  <c r="L57" i="1" s="1"/>
  <c r="K16" i="4"/>
  <c r="K18" i="4" s="1"/>
  <c r="K69" i="3"/>
  <c r="J69" i="3"/>
  <c r="I27" i="1"/>
  <c r="I29" i="1" s="1"/>
  <c r="G52" i="1"/>
  <c r="G50" i="1"/>
  <c r="C15" i="2"/>
  <c r="C51" i="2" s="1"/>
  <c r="B52" i="2"/>
  <c r="F27" i="1"/>
  <c r="G28" i="1" s="1"/>
  <c r="G23" i="4"/>
  <c r="G18" i="4"/>
  <c r="G25" i="4" s="1"/>
  <c r="C27" i="1"/>
  <c r="C28" i="1" s="1"/>
  <c r="J56" i="1"/>
  <c r="F55" i="1"/>
  <c r="D16" i="4"/>
  <c r="D18" i="4" s="1"/>
  <c r="D25" i="4" s="1"/>
  <c r="C55" i="1"/>
  <c r="C58" i="1" s="1"/>
  <c r="C60" i="1" s="1"/>
  <c r="E53" i="1"/>
  <c r="J53" i="1" s="1"/>
  <c r="E27" i="1"/>
  <c r="E28" i="1" s="1"/>
  <c r="I18" i="4"/>
  <c r="E55" i="1"/>
  <c r="J55" i="1" s="1"/>
  <c r="E41" i="1"/>
  <c r="E44" i="1" s="1"/>
  <c r="G56" i="1"/>
  <c r="J50" i="1"/>
  <c r="H18" i="4"/>
  <c r="G44" i="1"/>
  <c r="H23" i="4"/>
  <c r="J52" i="1"/>
  <c r="L56" i="1"/>
  <c r="D44" i="1"/>
  <c r="E27" i="4"/>
  <c r="L50" i="1"/>
  <c r="B19" i="1"/>
  <c r="B30" i="1" s="1"/>
  <c r="B51" i="1"/>
  <c r="E23" i="4"/>
  <c r="F19" i="1"/>
  <c r="G20" i="1" s="1"/>
  <c r="F37" i="1"/>
  <c r="F51" i="1"/>
  <c r="F28" i="4"/>
  <c r="F24" i="4"/>
  <c r="B37" i="1"/>
  <c r="C44" i="1"/>
  <c r="K55" i="1"/>
  <c r="L55" i="1" s="1"/>
  <c r="I41" i="1"/>
  <c r="D20" i="1"/>
  <c r="D58" i="1"/>
  <c r="D60" i="1" s="1"/>
  <c r="I19" i="1"/>
  <c r="K49" i="1"/>
  <c r="L49" i="1" s="1"/>
  <c r="F16" i="4"/>
  <c r="E20" i="1"/>
  <c r="G30" i="1"/>
  <c r="H31" i="1" s="1"/>
  <c r="E25" i="4"/>
  <c r="E29" i="4"/>
  <c r="K27" i="4"/>
  <c r="D30" i="1"/>
  <c r="G49" i="1"/>
  <c r="H58" i="1"/>
  <c r="J49" i="1"/>
  <c r="H25" i="4" l="1"/>
  <c r="H29" i="4"/>
  <c r="B58" i="1"/>
  <c r="B60" i="1" s="1"/>
  <c r="C61" i="1" s="1"/>
  <c r="C62" i="1" s="1"/>
  <c r="I28" i="1"/>
  <c r="K23" i="4"/>
  <c r="B44" i="1"/>
  <c r="F44" i="1"/>
  <c r="H45" i="1" s="1"/>
  <c r="I44" i="1"/>
  <c r="I45" i="1" s="1"/>
  <c r="D15" i="2"/>
  <c r="D51" i="2" s="1"/>
  <c r="C52" i="2"/>
  <c r="F58" i="1"/>
  <c r="F60" i="1" s="1"/>
  <c r="I25" i="4"/>
  <c r="I30" i="1"/>
  <c r="I31" i="1" s="1"/>
  <c r="I21" i="1"/>
  <c r="F20" i="1"/>
  <c r="E45" i="1"/>
  <c r="G45" i="1"/>
  <c r="D29" i="4"/>
  <c r="D23" i="4"/>
  <c r="D27" i="4"/>
  <c r="D28" i="1"/>
  <c r="C30" i="1"/>
  <c r="C31" i="1" s="1"/>
  <c r="E58" i="1"/>
  <c r="E60" i="1" s="1"/>
  <c r="D45" i="1"/>
  <c r="C45" i="1"/>
  <c r="E30" i="1"/>
  <c r="F28" i="1"/>
  <c r="F30" i="1"/>
  <c r="G31" i="1" s="1"/>
  <c r="K58" i="1"/>
  <c r="K60" i="1" s="1"/>
  <c r="L58" i="1"/>
  <c r="D61" i="1"/>
  <c r="D62" i="1" s="1"/>
  <c r="G51" i="1"/>
  <c r="G58" i="1" s="1"/>
  <c r="F27" i="4"/>
  <c r="F23" i="4"/>
  <c r="I20" i="1"/>
  <c r="C20" i="1"/>
  <c r="K25" i="4"/>
  <c r="K29" i="4"/>
  <c r="H60" i="1"/>
  <c r="L65" i="1" l="1"/>
  <c r="E15" i="2"/>
  <c r="E51" i="2" s="1"/>
  <c r="D52" i="2"/>
  <c r="J58" i="1"/>
  <c r="E61" i="1"/>
  <c r="E62" i="1" s="1"/>
  <c r="H61" i="1"/>
  <c r="H62" i="1" s="1"/>
  <c r="D31" i="1"/>
  <c r="F31" i="1"/>
  <c r="E31" i="1"/>
  <c r="F25" i="4"/>
  <c r="F29" i="4"/>
  <c r="K61" i="1"/>
  <c r="K62" i="1" s="1"/>
  <c r="E52" i="2" l="1"/>
  <c r="F15" i="2"/>
  <c r="F51" i="2" s="1"/>
  <c r="G15" i="2" l="1"/>
  <c r="F52" i="2"/>
  <c r="G51" i="2" l="1"/>
  <c r="G52" i="2" s="1"/>
</calcChain>
</file>

<file path=xl/sharedStrings.xml><?xml version="1.0" encoding="utf-8"?>
<sst xmlns="http://schemas.openxmlformats.org/spreadsheetml/2006/main" count="300" uniqueCount="143">
  <si>
    <t>Note:</t>
  </si>
  <si>
    <t>Compound Growth Rate (2015 Actuals vs. 2013 Actuals)</t>
  </si>
  <si>
    <t>Compound Annual Growth Rate for all years</t>
  </si>
  <si>
    <t>Simple average of % variance for all years</t>
  </si>
  <si>
    <t xml:space="preserve">Percent Change: Test year vs. Most Current Actual </t>
  </si>
  <si>
    <t xml:space="preserve">Percent change (year over year) </t>
  </si>
  <si>
    <t xml:space="preserve">Variance from previous year </t>
  </si>
  <si>
    <t xml:space="preserve">Total Recoverable OM&amp;A Expenses </t>
  </si>
  <si>
    <t>Adjustments for Total non-recoverable items (from Appendices 2-JA and 2-JB)</t>
  </si>
  <si>
    <t xml:space="preserve">Total OM&amp;A Expenses </t>
  </si>
  <si>
    <t>Miscellaneous (Other OM&amp;A, Recovery)</t>
  </si>
  <si>
    <t>Information Technology (including Cornerstone)</t>
  </si>
  <si>
    <t>Customer Service (Billing, Collecting, Bad Debt, Misc)</t>
  </si>
  <si>
    <t>Planning / Asset Management</t>
  </si>
  <si>
    <t>Operating</t>
  </si>
  <si>
    <t>Development</t>
  </si>
  <si>
    <t>Sustainment</t>
  </si>
  <si>
    <t>Variance 2019 Test vs. 2018 Bridge</t>
  </si>
  <si>
    <t>Variance 2018 Bridge vs. 2017 Actual</t>
  </si>
  <si>
    <t>Variance 2017 Actuals vs 2017 Board Approved</t>
  </si>
  <si>
    <t>%Change (year over year)</t>
  </si>
  <si>
    <t>Total</t>
  </si>
  <si>
    <t>%Change (Test Year vs Last Rebasing Year - Actual)</t>
  </si>
  <si>
    <t>SubTotal</t>
  </si>
  <si>
    <t>USGAAP</t>
  </si>
  <si>
    <t>Reporting Basis</t>
  </si>
  <si>
    <t>2017 Actuals</t>
  </si>
  <si>
    <t>2016 Actuals</t>
  </si>
  <si>
    <t>2015 Actuals</t>
  </si>
  <si>
    <t>Summary of Recoverable OM&amp;A Expenses</t>
  </si>
  <si>
    <t>Appendix 2-JA</t>
  </si>
  <si>
    <t>Date:</t>
  </si>
  <si>
    <t>Page:</t>
  </si>
  <si>
    <t xml:space="preserve"> 2-1</t>
  </si>
  <si>
    <t>Schedule:</t>
  </si>
  <si>
    <t>Tab:</t>
  </si>
  <si>
    <t>F</t>
  </si>
  <si>
    <t>Exhibit:</t>
  </si>
  <si>
    <t>File Number:</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</si>
  <si>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</si>
  <si>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Notes:</t>
  </si>
  <si>
    <t>Closing Balance</t>
  </si>
  <si>
    <t>Property Taxes &amp; Rights Payments</t>
  </si>
  <si>
    <t>Other Recovery</t>
  </si>
  <si>
    <t>Asset Management (Planning)</t>
  </si>
  <si>
    <t>Customer</t>
  </si>
  <si>
    <t>Technology Program</t>
  </si>
  <si>
    <t>Overhead Lines</t>
  </si>
  <si>
    <t>Power Equipment</t>
  </si>
  <si>
    <t>Rights of Way</t>
  </si>
  <si>
    <t>Opening Balance</t>
  </si>
  <si>
    <t>OM&amp;A</t>
  </si>
  <si>
    <t>Recoverable OM&amp;A Cost Driver Table</t>
  </si>
  <si>
    <t>Appendix 2-JB</t>
  </si>
  <si>
    <t>2 of 4</t>
  </si>
  <si>
    <t>* Shift from Smart Grid Pilot to Smart Grid Sustainment</t>
  </si>
  <si>
    <t>Sub-Total</t>
  </si>
  <si>
    <t>Cost of Sales</t>
  </si>
  <si>
    <t>Miscellaneous</t>
  </si>
  <si>
    <t>Asset Stewardship &amp; Strategies</t>
  </si>
  <si>
    <t>System Investment</t>
  </si>
  <si>
    <t>Real Estate and Facilities</t>
  </si>
  <si>
    <t>Internal Audit</t>
  </si>
  <si>
    <t>Security Management</t>
  </si>
  <si>
    <t>Regulatory Affairs</t>
  </si>
  <si>
    <t>General Counsel and Secretariat</t>
  </si>
  <si>
    <t>Finance</t>
  </si>
  <si>
    <t>Corporate Management</t>
  </si>
  <si>
    <t>Common Functions and Services</t>
  </si>
  <si>
    <t>Research Development and Demonstration</t>
  </si>
  <si>
    <t>Underground Cables</t>
  </si>
  <si>
    <t>Land Assessment and Remediation</t>
  </si>
  <si>
    <t>2017 Actual</t>
  </si>
  <si>
    <t>Programs</t>
  </si>
  <si>
    <t>OM&amp;A Programs Table</t>
  </si>
  <si>
    <t>Appendix 2-JC</t>
  </si>
  <si>
    <t>3 of 4</t>
  </si>
  <si>
    <t>For the test year, the applicant should take into account the system O&amp;M (line 22 of Appendix 2-AB) in developing its forecasted OM&amp;A.</t>
  </si>
  <si>
    <t>The method of calculating the number of FTEs must be identified.  See also Appendix 2-K</t>
  </si>
  <si>
    <t>The method of calculating the number of customers must be identified. Should correspond with data provided in Appendix 2-IB</t>
  </si>
  <si>
    <t xml:space="preserve">     Total OM&amp;A per FTE</t>
  </si>
  <si>
    <t xml:space="preserve">     Admin per FTE</t>
  </si>
  <si>
    <t xml:space="preserve">     O&amp;M per FTE</t>
  </si>
  <si>
    <t>OM&amp;A cost per FTE</t>
  </si>
  <si>
    <t xml:space="preserve">     Total OM&amp;A per customer</t>
  </si>
  <si>
    <t xml:space="preserve">     Admin per customer</t>
  </si>
  <si>
    <t xml:space="preserve">     O&amp;M per customer</t>
  </si>
  <si>
    <t>OM&amp;A cost per customer</t>
  </si>
  <si>
    <t>Customers/FTEs</t>
  </si>
  <si>
    <t>Number of FTEs 3,4</t>
  </si>
  <si>
    <t>Total Recoverable OM&amp;A from Appendix 2-JB 5</t>
  </si>
  <si>
    <t xml:space="preserve">     Admin Expenses (CCFS)</t>
  </si>
  <si>
    <t xml:space="preserve">     O&amp;M</t>
  </si>
  <si>
    <t>OM&amp;A Costs</t>
  </si>
  <si>
    <t>2015 Actual</t>
  </si>
  <si>
    <t>Recoverable OM&amp;A Cost per Customer and per FTE 1</t>
  </si>
  <si>
    <t>Appendix 2-L</t>
  </si>
  <si>
    <t>4 of 4</t>
  </si>
  <si>
    <t>Number of Delivery Points 2,4</t>
  </si>
  <si>
    <t>The number of delivery points is used instead of number of customers for Transmission Application.  Number of delivery points as of December each year.</t>
  </si>
  <si>
    <t>2017 Board-Approved</t>
  </si>
  <si>
    <t>2018 Board-Approved</t>
  </si>
  <si>
    <t>2017 Board Approved</t>
  </si>
  <si>
    <t>2018 Board Approved</t>
  </si>
  <si>
    <t>N/A</t>
  </si>
  <si>
    <t>Corporate Affairs</t>
  </si>
  <si>
    <t>Human Resources</t>
  </si>
  <si>
    <t>Common Functions and Services (excluding Corporate Affairs)</t>
  </si>
  <si>
    <r>
      <rPr>
        <b/>
        <sz val="10"/>
        <rFont val="Arial"/>
        <family val="2"/>
      </rPr>
      <t xml:space="preserve">1 </t>
    </r>
    <r>
      <rPr>
        <sz val="10"/>
        <rFont val="Arial"/>
        <family val="2"/>
      </rPr>
      <t xml:space="preserve">  Please provide a breakdown of the major components of each OM&amp;A Program undertaken in each year.  Please ensure that all Programs below the materiality threshold are included in the miscellaneous line.  Add more Programs as required.</t>
    </r>
  </si>
  <si>
    <r>
      <rPr>
        <b/>
        <sz val="10"/>
        <rFont val="Arial"/>
        <family val="2"/>
      </rPr>
      <t xml:space="preserve">2 </t>
    </r>
    <r>
      <rPr>
        <sz val="10"/>
        <rFont val="Arial"/>
        <family val="2"/>
      </rPr>
      <t xml:space="preserve">  The applicant should group projects appropriately and avoid presentations that result in classification of significant components of the OM&amp;A budget in the miscellaneous category</t>
    </r>
  </si>
  <si>
    <r>
      <rPr>
        <b/>
        <sz val="10"/>
        <rFont val="Arial Black"/>
        <family val="2"/>
      </rPr>
      <t xml:space="preserve">1 </t>
    </r>
    <r>
      <rPr>
        <sz val="10"/>
        <rFont val="Arial Black"/>
        <family val="2"/>
      </rPr>
      <t xml:space="preserve"> </t>
    </r>
    <r>
      <rPr>
        <sz val="10"/>
        <rFont val="Arial"/>
        <family val="2"/>
      </rPr>
      <t xml:space="preserve">   "BA" = Board-Approved</t>
    </r>
  </si>
  <si>
    <r>
      <rPr>
        <b/>
        <sz val="10"/>
        <rFont val="Arial Black"/>
        <family val="2"/>
      </rPr>
      <t xml:space="preserve">2 </t>
    </r>
    <r>
      <rPr>
        <b/>
        <sz val="10"/>
        <rFont val="Arial"/>
        <family val="2"/>
      </rPr>
      <t xml:space="preserve"> </t>
    </r>
    <r>
      <rPr>
        <sz val="10"/>
        <rFont val="Arial"/>
        <family val="2"/>
      </rPr>
      <t xml:space="preserve">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r>
  </si>
  <si>
    <r>
      <rPr>
        <b/>
        <sz val="10"/>
        <rFont val="Arial Black"/>
        <family val="2"/>
      </rPr>
      <t>3</t>
    </r>
    <r>
      <rPr>
        <b/>
        <sz val="10"/>
        <rFont val="Arial"/>
        <family val="2"/>
      </rPr>
      <t xml:space="preserve"> </t>
    </r>
    <r>
      <rPr>
        <sz val="10"/>
        <rFont val="Arial"/>
        <family val="2"/>
      </rPr>
      <t xml:space="preserve">    Recoverable OM&amp;A that is included on these tables should be identical to the recoverable OM&amp;A that is shown for the corresponding periods on Appendix 2-JB.</t>
    </r>
  </si>
  <si>
    <r>
      <rPr>
        <b/>
        <sz val="10"/>
        <rFont val="Arial"/>
        <family val="2"/>
      </rPr>
      <t xml:space="preserve">1 </t>
    </r>
    <r>
      <rPr>
        <sz val="10"/>
        <rFont val="Arial"/>
        <family val="2"/>
      </rPr>
      <t xml:space="preserve"> For each year, a detailed explanation for each cost driver and associated amount is required in Exhibit 4.</t>
    </r>
  </si>
  <si>
    <r>
      <rPr>
        <b/>
        <sz val="10"/>
        <rFont val="Arial"/>
        <family val="2"/>
      </rPr>
      <t xml:space="preserve">2 </t>
    </r>
    <r>
      <rPr>
        <sz val="10"/>
        <rFont val="Arial"/>
        <family val="2"/>
      </rPr>
      <t xml:space="preserve"> For purposes of assessing incremental cost drivers, the closing balance for each year becomes the opening balance for the next year.</t>
    </r>
  </si>
  <si>
    <r>
      <rPr>
        <b/>
        <sz val="10"/>
        <color theme="1"/>
        <rFont val="Arial"/>
        <family val="2"/>
      </rPr>
      <t xml:space="preserve">3 </t>
    </r>
    <r>
      <rPr>
        <sz val="10"/>
        <color theme="1"/>
        <rFont val="Arial"/>
        <family val="2"/>
      </rPr>
      <t xml:space="preserve">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r>
  </si>
  <si>
    <r>
      <rPr>
        <b/>
        <sz val="10"/>
        <rFont val="Arial"/>
        <family val="2"/>
      </rPr>
      <t xml:space="preserve">4 </t>
    </r>
    <r>
      <rPr>
        <sz val="10"/>
        <rFont val="Arial"/>
        <family val="2"/>
      </rPr>
      <t xml:space="preserve"> Opening Balance for "Last Rebasing Year" (cell B15) should be equal to the Board-Approved amount.</t>
    </r>
  </si>
  <si>
    <t>Environment Management</t>
  </si>
  <si>
    <t>Ancillary System Maintenance</t>
  </si>
  <si>
    <t>Protection, Control, Monitoring, Metering and Telecommunications</t>
  </si>
  <si>
    <t>Site Infrastructure Maintenance</t>
  </si>
  <si>
    <t>Engineering &amp; Environmental Support</t>
  </si>
  <si>
    <t>Transmission Standards Program</t>
  </si>
  <si>
    <t>Customer Power Quality Program</t>
  </si>
  <si>
    <t>Smart Grid–Studies</t>
  </si>
  <si>
    <t>Operations Contracts</t>
  </si>
  <si>
    <t>Environmental, Health and Safety</t>
  </si>
  <si>
    <t>Operators</t>
  </si>
  <si>
    <t>2019 Bridge Year</t>
  </si>
  <si>
    <t>2020 Test Year</t>
  </si>
  <si>
    <t>Customer Service OM&amp;A</t>
  </si>
  <si>
    <t>check</t>
  </si>
  <si>
    <t>Variance 
(Test Year vs. 2018 Forecast)</t>
  </si>
  <si>
    <t>Variance 
(Test Year vs. 2018 Board-Approved)</t>
  </si>
  <si>
    <t>EB-2016-0160 Decision Reduction</t>
  </si>
  <si>
    <t>Removal of B2M Expense</t>
  </si>
  <si>
    <t>Pension Adjustment</t>
  </si>
  <si>
    <t>EB-2019-0082</t>
  </si>
  <si>
    <t>2</t>
  </si>
  <si>
    <t>Attachment 1</t>
  </si>
  <si>
    <t>2018 Actual</t>
  </si>
  <si>
    <t>Government Directive on Compensation</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</si>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</sst>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84">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 numFmtId="173" formatCode="0.0%"/>
    <numFmt numFmtId="174" formatCode="_-&quot;$&quot;* #,##0_-;\-&quot;$&quot;* #,##0_-;_-&quot;$&quot;* &quot;-&quot;??_-;_-@_-"/>
    <numFmt numFmtId="175" formatCode="_-* #,##0_-;\-* #,##0_-;_-* &quot;-&quot;??_-;_-@_-"/>
    <numFmt numFmtId="176" formatCode="[$-409]d\-mmm\-yy;@"/>
    <numFmt numFmtId="177" formatCode="_(&quot;$&quot;* #,##0_);_(&quot;$&quot;* \(#,##0\);_(&quot;$&quot;* &quot;-&quot;??_);_(@_)"/>
    <numFmt numFmtId="178" formatCode="_-&quot;$&quot;* #,##0.0_-;\-&quot;$&quot;* #,##0.0_-;_-&quot;$&quot;* &quot;-&quot;??_-;_-@_-"/>
    <numFmt numFmtId="179" formatCode="#,##0.000"/>
    <numFmt numFmtId="180" formatCode="&quot;$&quot;#,##0.0,_);[Red]\(&quot;$&quot;#,##0.0,\)"/>
    <numFmt numFmtId="181" formatCode="#,##0.00\ &quot;DM&quot;;\-#,##0.00\ &quot;DM&quot;"/>
    <numFmt numFmtId="182" formatCode="m\-d"/>
    <numFmt numFmtId="183" formatCode="#,##0,_);[Red]\(#,##0,\)"/>
    <numFmt numFmtId="184" formatCode="#,##0.0000_);\(#,##0.0000\)"/>
    <numFmt numFmtId="185" formatCode="#,##0.0_);[Red]\(#,##0.0\)"/>
    <numFmt numFmtId="186" formatCode="#,##0.0_);\(#,##0.0\)"/>
    <numFmt numFmtId="187" formatCode="#,##0;\-#,##0;&quot;-&quot;"/>
    <numFmt numFmtId="188" formatCode="_-* #,##0\ _F_-;\-* #,##0\ _F_-;_-* &quot;-&quot;\ _F_-;_-@_-"/>
    <numFmt numFmtId="189" formatCode="_-* #,##0\ &quot;F&quot;_-;\-* #,##0\ &quot;F&quot;_-;_-* &quot;-&quot;\ &quot;F&quot;_-;_-@_-"/>
    <numFmt numFmtId="190" formatCode="0.000_)"/>
    <numFmt numFmtId="191" formatCode="#,##0;&quot;\&quot;&quot;\&quot;&quot;\&quot;&quot;\&quot;\(#,##0&quot;\&quot;&quot;\&quot;&quot;\&quot;&quot;\&quot;\)"/>
    <numFmt numFmtId="192" formatCode="#,##0.0;[Red]\-#,##0.0"/>
    <numFmt numFmtId="193" formatCode="&quot;$&quot;#,##0.00\ ;\(&quot;$&quot;#,##0.00\)"/>
    <numFmt numFmtId="194" formatCode="_(&quot;$&quot;* #,##0.0000_);_(&quot;$&quot;* \(#,##0.0000\);_(&quot;$&quot;* &quot;-&quot;????_);_(@_)"/>
    <numFmt numFmtId="195" formatCode="&quot;$&quot;#,##0\ ;\(&quot;$&quot;#,##0\)"/>
    <numFmt numFmtId="196" formatCode="&quot;\&quot;&quot;\&quot;&quot;\&quot;&quot;\&quot;\$#,##0.00;&quot;\&quot;&quot;\&quot;&quot;\&quot;&quot;\&quot;\(&quot;\&quot;&quot;\&quot;&quot;\&quot;&quot;\&quot;\$#,##0.00&quot;\&quot;&quot;\&quot;&quot;\&quot;&quot;\&quot;\)"/>
    <numFmt numFmtId="197" formatCode="m/d/yy\ h:mm\ AM/PM"/>
    <numFmt numFmtId="198" formatCode="#,##0_);\(#,##0\);"/>
    <numFmt numFmtId="199" formatCode="#,##0.000_);\(#,##0.000\)"/>
    <numFmt numFmtId="200" formatCode="&quot;\&quot;&quot;\&quot;&quot;\&quot;&quot;\&quot;\$#,##0;&quot;\&quot;&quot;\&quot;&quot;\&quot;&quot;\&quot;\(&quot;\&quot;&quot;\&quot;&quot;\&quot;&quot;\&quot;\$#,##0&quot;\&quot;&quot;\&quot;&quot;\&quot;&quot;\&quot;\)"/>
    <numFmt numFmtId="201" formatCode="0.00_);[Red]\(0.00\)"/>
    <numFmt numFmtId="202" formatCode="_([$€-2]* #,##0.00_);_([$€-2]* \(#,##0.00\);_([$€-2]* &quot;-&quot;??_)"/>
    <numFmt numFmtId="203" formatCode="#,##0.00&quot; $&quot;;\-#,##0.00&quot; $&quot;"/>
    <numFmt numFmtId="204" formatCode="&quot;$&quot;?,???,??0_);\(&quot;$&quot;?,???,??0\)"/>
    <numFmt numFmtId="205" formatCode="_-* #,##0\ _D_M_-;\-* #,##0\ _D_M_-;_-* &quot;-&quot;\ _D_M_-;_-@_-"/>
    <numFmt numFmtId="206" formatCode="_-* #,##0.00\ _D_M_-;\-* #,##0.00\ _D_M_-;_-* &quot;-&quot;??\ _D_M_-;_-@_-"/>
    <numFmt numFmtId="207" formatCode="_-* #,##0.00\ _F_-;\-* #,##0.00\ _F_-;_-* &quot;-&quot;??\ _F_-;_-@_-"/>
    <numFmt numFmtId="208" formatCode="_-* #,##0\ &quot;DM&quot;_-;\-* #,##0\ &quot;DM&quot;_-;_-* &quot;-&quot;\ &quot;DM&quot;_-;_-@_-"/>
    <numFmt numFmtId="209" formatCode="_-* #,##0.00\ &quot;DM&quot;_-;\-* #,##0.00\ &quot;DM&quot;_-;_-* &quot;-&quot;??\ &quot;DM&quot;_-;_-@_-"/>
    <numFmt numFmtId="210" formatCode="_-* #,##0.00\ &quot;F&quot;_-;\-* #,##0.00\ &quot;F&quot;_-;_-* &quot;-&quot;??\ &quot;F&quot;_-;_-@_-"/>
    <numFmt numFmtId="211" formatCode="#,##0\ &quot;DM&quot;;\-#,##0\ &quot;DM&quot;"/>
    <numFmt numFmtId="212" formatCode="0000"/>
    <numFmt numFmtId="213" formatCode="_(* #,##0.000000_);_(* \(#,##0.000000\);_(* &quot;-&quot;??_);_(@_)"/>
    <numFmt numFmtId="214" formatCode="#,##0\ &quot;DM&quot;;[Red]\-#,##0\ &quot;DM&quot;"/>
    <numFmt numFmtId="215" formatCode="0.0"/>
    <numFmt numFmtId="216" formatCode="0.0%;\(0.0%\)"/>
    <numFmt numFmtId="217" formatCode="#,##0.0_);\(#,##0.0\);"/>
    <numFmt numFmtId="218" formatCode="_-* #,##0.0_-;\-* #,##0.0_-;_-* &quot;-&quot;??_-;_-@_-"/>
    <numFmt numFmtId="219" formatCode="\A&quot;$&quot;#,##0_);\(\A&quot;$&quot;#,##0\)"/>
    <numFmt numFmtId="220" formatCode="mm/dd/yy"/>
    <numFmt numFmtId="221" formatCode="##,###,_);\(##,###,\);0,"/>
    <numFmt numFmtId="222" formatCode="000\-00\-0000"/>
    <numFmt numFmtId="223" formatCode="#,##0.00\ _$;[Red]\-#,##0.00\ _$"/>
    <numFmt numFmtId="224" formatCode="#,##0.0_);\(#,##0\);"/>
    <numFmt numFmtId="225" formatCode="#,##0.0_);\(#,##0.000\);"/>
    <numFmt numFmtId="226" formatCode="_-&quot;£&quot;* #,##0_-;\-&quot;£&quot;* #,##0_-;_-&quot;£&quot;* &quot;-&quot;_-;_-@_-"/>
    <numFmt numFmtId="227" formatCode="_-&quot;£&quot;* #,##0.00_-;\-&quot;£&quot;* #,##0.00_-;_-&quot;£&quot;* &quot;-&quot;??_-;_-@_-"/>
    <numFmt numFmtId="228" formatCode="_ * #,##0_ ;_ * \-#,##0_ ;_ * &quot;-&quot;_ ;_ @_ "/>
    <numFmt numFmtId="229" formatCode="_ * #,##0.00_ ;_ * \-#,##0.00_ ;_ * &quot;-&quot;??_ ;_ @_ "/>
    <numFmt numFmtId="230" formatCode="_-* #,##0_-;\-* #,##0_-;_-* &quot;-&quot;_-;_-@_-"/>
    <numFmt numFmtId="231" formatCode="_-&quot;\&quot;* #,##0.00_-;&quot;\&quot;&quot;\&quot;\-&quot;\&quot;* #,##0.00_-;_-&quot;\&quot;* &quot;-&quot;??_-;_-@_-"/>
    <numFmt numFmtId="232" formatCode="&quot;\&quot;#,##0.00;&quot;\&quot;&quot;\&quot;&quot;\&quot;&quot;\&quot;\-#,##0.00"/>
    <numFmt numFmtId="233" formatCode="_-* #,##0.00_-;&quot;\&quot;&quot;\&quot;\-* #,##0.00_-;_-* &quot;-&quot;??_-;_-@_-"/>
    <numFmt numFmtId="234" formatCode="&quot;\&quot;#,##0.00;[Red]&quot;\&quot;\-#,##0.00"/>
    <numFmt numFmtId="235" formatCode="&quot;\&quot;#,##0;[Red]&quot;\&quot;\-#,##0"/>
    <numFmt numFmtId="236" formatCode="&quot;\&quot;#,##0;[Red]&quot;\&quot;&quot;\&quot;&quot;\&quot;&quot;\&quot;\-#,##0"/>
    <numFmt numFmtId="237" formatCode="#,##0;[Red]&quot;-&quot;#,##0"/>
    <numFmt numFmtId="238" formatCode="&quot;\&quot;#,##0;&quot;\&quot;&quot;\&quot;&quot;\&quot;&quot;\&quot;\-#,##0"/>
    <numFmt numFmtId="239" formatCode="#,##0.00;[Red]&quot;-&quot;#,##0.00"/>
  </numFmts>
  <fonts count="14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9"/>
      <color theme="1"/>
      <name val="Arial"/>
      <family val="2"/>
    </font>
    <font>
      <b/>
      <sz val="9"/>
      <color theme="1"/>
      <name val="Arial"/>
      <family val="2"/>
    </font>
    <font>
      <sz val="9"/>
      <name val="Arial"/>
      <family val="2"/>
    </font>
    <font>
      <b/>
      <sz val="9"/>
      <name val="Arial"/>
      <family val="2"/>
    </font>
    <font>
      <b/>
      <i/>
      <sz val="9"/>
      <color rgb="FFFF0000"/>
      <name val="Arial"/>
      <family val="2"/>
    </font>
    <font>
      <b/>
      <sz val="14"/>
      <name val="Arial"/>
      <family val="2"/>
    </font>
    <font>
      <b/>
      <i/>
      <sz val="10"/>
      <name val="Arial"/>
      <family val="2"/>
    </font>
    <font>
      <sz val="10"/>
      <color theme="1"/>
      <name val="Arial"/>
      <family val="2"/>
    </font>
    <font>
      <b/>
      <sz val="10"/>
      <color rgb="FFFF0000"/>
      <name val="Arial"/>
      <family val="2"/>
    </font>
    <font>
      <b/>
      <sz val="10"/>
      <color theme="1"/>
      <name val="Arial"/>
      <family val="2"/>
    </font>
    <font>
      <b/>
      <sz val="10"/>
      <name val="Arial Black"/>
      <family val="2"/>
    </font>
    <font>
      <sz val="10"/>
      <name val="Arial Black"/>
      <family val="2"/>
    </font>
    <font>
      <b/>
      <sz val="11"/>
      <color rgb="FFFF0000"/>
      <name val="Calibri"/>
      <family val="2"/>
      <scheme val="minor"/>
    </font>
    <font>
      <b/>
      <sz val="11"/>
      <name val="Calibri"/>
      <family val="2"/>
      <scheme val="minor"/>
    </font>
    <font>
      <sz val="10"/>
      <color indexed="8"/>
      <name val="MS Sans Serif"/>
      <family val="2"/>
    </font>
    <font>
      <sz val="10"/>
      <name val="Times New Roman"/>
      <family val="1"/>
    </font>
    <font>
      <sz val="9"/>
      <color indexed="8"/>
      <name val="?? ?????"/>
      <family val="3"/>
      <charset val="128"/>
    </font>
    <font>
      <sz val="12"/>
      <name val="???"/>
      <family val="1"/>
      <charset val="129"/>
    </font>
    <font>
      <sz val="10"/>
      <name val="Helv"/>
      <charset val="204"/>
    </font>
    <font>
      <sz val="12"/>
      <name val="Times New Roman"/>
      <family val="1"/>
    </font>
    <font>
      <sz val="10"/>
      <name val="Helv"/>
      <family val="2"/>
    </font>
    <font>
      <sz val="10"/>
      <name val="Geneva"/>
      <family val="2"/>
    </font>
    <font>
      <sz val="13"/>
      <name val="Tms Rmn"/>
    </font>
    <font>
      <sz val="10"/>
      <name val="Courier"/>
      <family val="3"/>
    </font>
    <font>
      <sz val="12"/>
      <name val="Helv"/>
    </font>
    <font>
      <sz val="8"/>
      <name val="Times New Roman"/>
      <family val="1"/>
    </font>
    <font>
      <sz val="12"/>
      <color indexed="8"/>
      <name val="Arial"/>
      <family val="2"/>
    </font>
    <font>
      <sz val="14"/>
      <color indexed="8"/>
      <name val="Arial"/>
      <family val="2"/>
    </font>
    <font>
      <sz val="7"/>
      <name val="Ariel"/>
    </font>
    <font>
      <sz val="12"/>
      <name val="Wingdings"/>
      <charset val="2"/>
    </font>
    <font>
      <sz val="13"/>
      <name val="Wingdings"/>
      <charset val="2"/>
    </font>
    <font>
      <sz val="12"/>
      <name val="Tms Rmn"/>
    </font>
    <font>
      <b/>
      <sz val="11"/>
      <name val="Arial"/>
      <family val="2"/>
    </font>
    <font>
      <b/>
      <sz val="10"/>
      <name val="MS Sans Serif"/>
      <family val="2"/>
    </font>
    <font>
      <b/>
      <sz val="12"/>
      <name val="Arial"/>
      <family val="2"/>
    </font>
    <font>
      <sz val="10"/>
      <color indexed="8"/>
      <name val="Arial"/>
      <family val="2"/>
    </font>
    <font>
      <b/>
      <sz val="10"/>
      <color indexed="17"/>
      <name val="Helv"/>
    </font>
    <font>
      <b/>
      <sz val="10"/>
      <color indexed="58"/>
      <name val="Helv"/>
    </font>
    <font>
      <b/>
      <sz val="12"/>
      <name val="Arial Narrow"/>
      <family val="2"/>
    </font>
    <font>
      <b/>
      <sz val="13"/>
      <name val="Tms Rmn"/>
    </font>
    <font>
      <sz val="10"/>
      <color indexed="12"/>
      <name val="Times New Roman"/>
      <family val="1"/>
    </font>
    <font>
      <sz val="10"/>
      <color indexed="11"/>
      <name val="Times New Roman"/>
      <family val="1"/>
    </font>
    <font>
      <sz val="10"/>
      <color indexed="10"/>
      <name val="Times New Roman"/>
      <family val="1"/>
    </font>
    <font>
      <sz val="11"/>
      <name val="Tms Rmn"/>
    </font>
    <font>
      <sz val="10"/>
      <color rgb="FF000000"/>
      <name val="Arial"/>
      <family val="2"/>
    </font>
    <font>
      <sz val="11"/>
      <color theme="1"/>
      <name val="Arial"/>
      <family val="2"/>
    </font>
    <font>
      <sz val="10"/>
      <name val="MS Serif"/>
      <family val="1"/>
    </font>
    <font>
      <sz val="8"/>
      <color indexed="8"/>
      <name val="Arial"/>
      <family val="2"/>
    </font>
    <font>
      <sz val="12"/>
      <name val="Arial MT"/>
    </font>
    <font>
      <sz val="8"/>
      <name val="CG Times (E1)"/>
    </font>
    <font>
      <sz val="10"/>
      <name val="Helv"/>
    </font>
    <font>
      <sz val="10"/>
      <name val="MS Sans Serif"/>
      <family val="2"/>
    </font>
    <font>
      <sz val="10"/>
      <color indexed="16"/>
      <name val="MS Serif"/>
      <family val="1"/>
    </font>
    <font>
      <sz val="12"/>
      <color indexed="12"/>
      <name val="Arial MT"/>
    </font>
    <font>
      <sz val="10"/>
      <color indexed="8"/>
      <name val="Geneva"/>
      <family val="2"/>
    </font>
    <font>
      <b/>
      <u/>
      <sz val="11"/>
      <color indexed="37"/>
      <name val="Arial"/>
      <family val="2"/>
    </font>
    <font>
      <b/>
      <sz val="18"/>
      <name val="Arial"/>
      <family val="2"/>
    </font>
    <font>
      <b/>
      <i/>
      <sz val="12"/>
      <name val="AGaramond"/>
    </font>
    <font>
      <b/>
      <sz val="8"/>
      <name val="MS Sans Serif"/>
      <family val="2"/>
    </font>
    <font>
      <sz val="9"/>
      <name val="Helv"/>
    </font>
    <font>
      <sz val="10"/>
      <color indexed="12"/>
      <name val="Arial"/>
      <family val="2"/>
    </font>
    <font>
      <u/>
      <sz val="10"/>
      <color indexed="12"/>
      <name val="Arial"/>
      <family val="2"/>
    </font>
    <font>
      <u/>
      <sz val="10"/>
      <color indexed="12"/>
      <name val="MS Sans Serif"/>
      <family val="2"/>
    </font>
    <font>
      <shadow/>
      <sz val="8"/>
      <color indexed="12"/>
      <name val="Times New Roman"/>
      <family val="1"/>
    </font>
    <font>
      <b/>
      <sz val="11"/>
      <color indexed="39"/>
      <name val="Arial"/>
      <family val="2"/>
    </font>
    <font>
      <sz val="12"/>
      <color indexed="8"/>
      <name val="Arial MT"/>
      <family val="2"/>
    </font>
    <font>
      <sz val="7"/>
      <name val="Small Fonts"/>
      <family val="2"/>
    </font>
    <font>
      <sz val="11"/>
      <name val="Arial"/>
      <family val="2"/>
    </font>
    <font>
      <sz val="12"/>
      <color indexed="8"/>
      <name val="Tms Rmn"/>
    </font>
    <font>
      <i/>
      <sz val="9"/>
      <name val="Arial"/>
      <family val="2"/>
    </font>
    <font>
      <b/>
      <sz val="12"/>
      <name val="Arial MT"/>
    </font>
    <font>
      <sz val="12"/>
      <color indexed="8"/>
      <name val="Arial MT"/>
    </font>
    <font>
      <sz val="8"/>
      <color indexed="9"/>
      <name val="Times New Roman"/>
      <family val="1"/>
    </font>
    <font>
      <b/>
      <sz val="10"/>
      <color indexed="8"/>
      <name val="Arial"/>
      <family val="2"/>
    </font>
    <font>
      <sz val="10"/>
      <name val="Arial MT"/>
    </font>
    <font>
      <sz val="12"/>
      <name val="Arial"/>
      <family val="2"/>
    </font>
    <font>
      <b/>
      <sz val="13"/>
      <name val="Monotype Sorts"/>
    </font>
    <font>
      <sz val="8"/>
      <name val="Wingdings"/>
      <charset val="2"/>
    </font>
    <font>
      <sz val="8"/>
      <name val="Helv"/>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name val="MS Sans Serif"/>
      <family val="2"/>
    </font>
    <font>
      <sz val="10"/>
      <color indexed="9"/>
      <name val="Arial"/>
      <family val="2"/>
    </font>
    <font>
      <sz val="11"/>
      <name val="AGaramond"/>
    </font>
    <font>
      <sz val="11"/>
      <name val="돋움"/>
      <family val="2"/>
    </font>
    <font>
      <b/>
      <sz val="8"/>
      <color indexed="8"/>
      <name val="Helv"/>
    </font>
    <font>
      <b/>
      <sz val="8"/>
      <name val="Arial"/>
      <family val="2"/>
    </font>
    <font>
      <b/>
      <sz val="12"/>
      <name val="Univers (WN)"/>
    </font>
    <font>
      <b/>
      <sz val="9"/>
      <name val="Geneva"/>
      <family val="2"/>
    </font>
    <font>
      <b/>
      <sz val="24"/>
      <name val="Garamond"/>
      <family val="1"/>
    </font>
    <font>
      <sz val="10"/>
      <name val="Univers (E1)"/>
    </font>
    <font>
      <sz val="8"/>
      <color indexed="12"/>
      <name val="Arial"/>
      <family val="2"/>
    </font>
    <font>
      <sz val="9"/>
      <color indexed="12"/>
      <name val="Arial"/>
      <family val="2"/>
    </font>
    <font>
      <sz val="13"/>
      <name val="Symbol"/>
      <family val="1"/>
      <charset val="2"/>
    </font>
    <font>
      <b/>
      <sz val="13"/>
      <name val="Symbol"/>
      <family val="1"/>
      <charset val="2"/>
    </font>
    <font>
      <u/>
      <sz val="8.25"/>
      <color indexed="36"/>
      <name val="돋움"/>
      <family val="2"/>
    </font>
    <font>
      <sz val="11"/>
      <name val="돋움"/>
      <family val="3"/>
      <charset val="129"/>
    </font>
    <font>
      <sz val="12"/>
      <name val="뼻뮝"/>
      <family val="1"/>
    </font>
    <font>
      <sz val="12"/>
      <name val="宋体"/>
      <charset val="134"/>
    </font>
    <font>
      <sz val="1"/>
      <color indexed="8"/>
      <name val="Courier"/>
      <family val="3"/>
    </font>
    <font>
      <sz val="12"/>
      <name val="官帕眉"/>
      <family val="2"/>
      <charset val="134"/>
    </font>
    <font>
      <sz val="11"/>
      <name val="ＭＳ Ｐゴシック"/>
      <charset val="128"/>
    </font>
    <font>
      <b/>
      <sz val="12"/>
      <color indexed="16"/>
      <name val="奔覆眉"/>
      <family val="3"/>
      <charset val="134"/>
    </font>
    <font>
      <b/>
      <sz val="1"/>
      <color indexed="8"/>
      <name val="Courier"/>
      <family val="3"/>
    </font>
    <font>
      <sz val="12"/>
      <name val="奔覆眉"/>
      <family val="2"/>
      <charset val="134"/>
    </font>
  </fonts>
  <fills count="9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lightDown">
        <bgColor theme="0" tint="-0.249977111117893"/>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44"/>
        <bgColor indexed="64"/>
      </patternFill>
    </fill>
    <fill>
      <patternFill patternType="solid">
        <fgColor indexed="15"/>
      </patternFill>
    </fill>
    <fill>
      <patternFill patternType="darkTrellis">
        <fgColor indexed="15"/>
        <bgColor indexed="8"/>
      </patternFill>
    </fill>
    <fill>
      <patternFill patternType="solid">
        <fgColor indexed="9"/>
        <bgColor indexed="8"/>
      </patternFill>
    </fill>
    <fill>
      <patternFill patternType="solid">
        <fgColor indexed="9"/>
        <bgColor indexed="64"/>
      </patternFill>
    </fill>
    <fill>
      <patternFill patternType="solid">
        <fgColor indexed="42"/>
        <bgColor indexed="64"/>
      </patternFill>
    </fill>
    <fill>
      <patternFill patternType="darkTrellis">
        <fgColor indexed="11"/>
        <bgColor indexed="8"/>
      </patternFill>
    </fill>
    <fill>
      <patternFill patternType="solid">
        <fgColor indexed="43"/>
        <bgColor indexed="42"/>
      </patternFill>
    </fill>
    <fill>
      <patternFill patternType="solid">
        <fgColor indexed="9"/>
        <bgColor indexed="9"/>
      </patternFill>
    </fill>
    <fill>
      <patternFill patternType="solid">
        <fgColor indexed="21"/>
        <bgColor indexed="64"/>
      </patternFill>
    </fill>
    <fill>
      <patternFill patternType="solid">
        <fgColor indexed="9"/>
      </patternFill>
    </fill>
    <fill>
      <patternFill patternType="mediumGray">
        <fgColor indexed="22"/>
      </patternFill>
    </fill>
    <fill>
      <patternFill patternType="darkTrellis">
        <fgColor indexed="10"/>
        <bgColor indexed="8"/>
      </patternFill>
    </fill>
    <fill>
      <patternFill patternType="darkVertica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darkTrellis">
        <fgColor indexed="9"/>
        <bgColor indexed="8"/>
      </patternFill>
    </fill>
    <fill>
      <patternFill patternType="gray0625"/>
    </fill>
    <fill>
      <patternFill patternType="solid">
        <fgColor indexed="62"/>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13"/>
      </patternFill>
    </fill>
    <fill>
      <patternFill patternType="darkTrellis">
        <fgColor indexed="13"/>
        <bgColor indexed="8"/>
      </patternFill>
    </fill>
  </fills>
  <borders count="8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top/>
      <bottom style="thin">
        <color theme="0"/>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bottom style="hair">
        <color indexed="64"/>
      </bottom>
      <diagonal/>
    </border>
    <border>
      <left/>
      <right/>
      <top style="double">
        <color indexed="64"/>
      </top>
      <bottom style="double">
        <color indexed="64"/>
      </bottom>
      <diagonal/>
    </border>
    <border>
      <left/>
      <right/>
      <top style="thin">
        <color indexed="23"/>
      </top>
      <bottom style="thin">
        <color indexed="23"/>
      </bottom>
      <diagonal/>
    </border>
    <border>
      <left/>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style="double">
        <color indexed="64"/>
      </bottom>
      <diagonal/>
    </border>
    <border>
      <left/>
      <right style="double">
        <color indexed="64"/>
      </right>
      <top/>
      <bottom style="thin">
        <color indexed="64"/>
      </bottom>
      <diagonal/>
    </border>
    <border>
      <left/>
      <right/>
      <top style="dotted">
        <color indexed="64"/>
      </top>
      <bottom style="dotted">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right/>
      <top/>
      <bottom style="double">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ck">
        <color indexed="64"/>
      </right>
      <top/>
      <bottom/>
      <diagonal/>
    </border>
    <border>
      <left style="medium">
        <color indexed="64"/>
      </left>
      <right style="thick">
        <color indexed="64"/>
      </right>
      <top/>
      <bottom/>
      <diagonal/>
    </border>
  </borders>
  <cellStyleXfs count="6534">
    <xf numFmtId="0" fontId="0" fillId="0" borderId="0"/>
    <xf numFmtId="0" fontId="18" fillId="0" borderId="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4" fillId="51" borderId="10" applyNumberFormat="0" applyAlignment="0" applyProtection="0"/>
    <xf numFmtId="0" fontId="25" fillId="52" borderId="11" applyNumberFormat="0" applyAlignment="0" applyProtection="0"/>
    <xf numFmtId="165" fontId="20" fillId="0" borderId="0" applyFont="0" applyFill="0" applyBorder="0" applyAlignment="0" applyProtection="0"/>
    <xf numFmtId="164" fontId="20" fillId="0" borderId="0" applyFon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8" fillId="0" borderId="12"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0" applyNumberFormat="0" applyFill="0" applyBorder="0" applyAlignment="0" applyProtection="0"/>
    <xf numFmtId="0" fontId="31" fillId="38" borderId="10" applyNumberFormat="0" applyAlignment="0" applyProtection="0"/>
    <xf numFmtId="0" fontId="32" fillId="0" borderId="15" applyNumberFormat="0" applyFill="0" applyAlignment="0" applyProtection="0"/>
    <xf numFmtId="0" fontId="33" fillId="53" borderId="0" applyNumberFormat="0" applyBorder="0" applyAlignment="0" applyProtection="0"/>
    <xf numFmtId="0" fontId="20" fillId="54" borderId="16" applyNumberFormat="0" applyFont="0" applyAlignment="0" applyProtection="0"/>
    <xf numFmtId="0" fontId="34" fillId="51" borderId="17"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0" borderId="0" applyNumberFormat="0" applyFill="0" applyBorder="0" applyAlignment="0" applyProtection="0"/>
    <xf numFmtId="0" fontId="20"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20" fillId="0" borderId="0"/>
    <xf numFmtId="167" fontId="20" fillId="0" borderId="0"/>
    <xf numFmtId="166" fontId="20" fillId="0" borderId="0"/>
    <xf numFmtId="166" fontId="20" fillId="0" borderId="0"/>
    <xf numFmtId="166" fontId="20" fillId="0" borderId="0"/>
    <xf numFmtId="166" fontId="20" fillId="0" borderId="0"/>
    <xf numFmtId="168" fontId="20" fillId="0" borderId="0"/>
    <xf numFmtId="169" fontId="20" fillId="0" borderId="0"/>
    <xf numFmtId="168" fontId="20" fillId="0" borderId="0"/>
    <xf numFmtId="3" fontId="20" fillId="0" borderId="0" applyFont="0" applyFill="0" applyBorder="0" applyAlignment="0" applyProtection="0"/>
    <xf numFmtId="5" fontId="20" fillId="0" borderId="0" applyFont="0" applyFill="0" applyBorder="0" applyAlignment="0" applyProtection="0"/>
    <xf numFmtId="14" fontId="20" fillId="0" borderId="0" applyFont="0" applyFill="0" applyBorder="0" applyAlignment="0" applyProtection="0"/>
    <xf numFmtId="2" fontId="20" fillId="0" borderId="0" applyFont="0" applyFill="0" applyBorder="0" applyAlignment="0" applyProtection="0"/>
    <xf numFmtId="38" fontId="19" fillId="55" borderId="0" applyNumberFormat="0" applyBorder="0" applyAlignment="0" applyProtection="0"/>
    <xf numFmtId="10" fontId="19" fillId="56" borderId="19" applyNumberFormat="0" applyBorder="0" applyAlignment="0" applyProtection="0"/>
    <xf numFmtId="170" fontId="20" fillId="0" borderId="0"/>
    <xf numFmtId="171" fontId="20" fillId="0" borderId="0"/>
    <xf numFmtId="170" fontId="20" fillId="0" borderId="0"/>
    <xf numFmtId="170" fontId="20" fillId="0" borderId="0"/>
    <xf numFmtId="170" fontId="20" fillId="0" borderId="0"/>
    <xf numFmtId="170" fontId="20" fillId="0" borderId="0"/>
    <xf numFmtId="172" fontId="20" fillId="0" borderId="0"/>
    <xf numFmtId="10" fontId="20"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43" fontId="45" fillId="0" borderId="0" applyFont="0" applyFill="0" applyBorder="0" applyAlignment="0" applyProtection="0"/>
    <xf numFmtId="0" fontId="5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0" fontId="54" fillId="0" borderId="0" applyFont="0" applyFill="0" applyBorder="0" applyAlignment="0" applyProtection="0">
      <protection locked="0"/>
    </xf>
    <xf numFmtId="0" fontId="18" fillId="0" borderId="0"/>
    <xf numFmtId="42" fontId="55" fillId="0" borderId="0" applyFont="0" applyFill="0" applyBorder="0" applyAlignment="0" applyProtection="0"/>
    <xf numFmtId="44" fontId="55" fillId="0" borderId="0" applyFont="0" applyFill="0" applyBorder="0" applyAlignment="0" applyProtection="0"/>
    <xf numFmtId="181" fontId="18" fillId="0" borderId="0" applyFont="0" applyFill="0" applyBorder="0" applyAlignment="0" applyProtection="0"/>
    <xf numFmtId="43" fontId="55" fillId="0" borderId="0" applyFont="0" applyFill="0" applyBorder="0" applyAlignment="0" applyProtection="0"/>
    <xf numFmtId="41" fontId="55" fillId="0" borderId="0" applyFont="0" applyFill="0" applyBorder="0" applyAlignment="0" applyProtection="0"/>
    <xf numFmtId="0" fontId="56"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18" fillId="0" borderId="0"/>
    <xf numFmtId="0" fontId="18" fillId="0" borderId="0"/>
    <xf numFmtId="0" fontId="18" fillId="0" borderId="0"/>
    <xf numFmtId="0" fontId="18" fillId="0" borderId="0"/>
    <xf numFmtId="0" fontId="58" fillId="0" borderId="0"/>
    <xf numFmtId="0" fontId="58" fillId="0" borderId="0"/>
    <xf numFmtId="0" fontId="58" fillId="0" borderId="0"/>
    <xf numFmtId="0" fontId="57" fillId="0" borderId="0"/>
    <xf numFmtId="0" fontId="58" fillId="0" borderId="0"/>
    <xf numFmtId="0" fontId="59" fillId="0" borderId="0"/>
    <xf numFmtId="0" fontId="58" fillId="0" borderId="0"/>
    <xf numFmtId="0" fontId="60"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9" fillId="0" borderId="0"/>
    <xf numFmtId="0" fontId="18" fillId="0" borderId="0"/>
    <xf numFmtId="0" fontId="57" fillId="0" borderId="0"/>
    <xf numFmtId="0" fontId="57" fillId="0" borderId="0"/>
    <xf numFmtId="0" fontId="57" fillId="0" borderId="0"/>
    <xf numFmtId="0" fontId="18" fillId="0" borderId="0"/>
    <xf numFmtId="0" fontId="59" fillId="0" borderId="0"/>
    <xf numFmtId="0" fontId="5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9" fillId="0" borderId="0"/>
    <xf numFmtId="0" fontId="18" fillId="0" borderId="0"/>
    <xf numFmtId="0" fontId="18" fillId="0" borderId="0"/>
    <xf numFmtId="0" fontId="57" fillId="0" borderId="0"/>
    <xf numFmtId="0" fontId="57" fillId="0" borderId="0"/>
    <xf numFmtId="0" fontId="59" fillId="0" borderId="0"/>
    <xf numFmtId="0" fontId="18" fillId="0" borderId="0"/>
    <xf numFmtId="0" fontId="18"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7" fillId="0" borderId="0"/>
    <xf numFmtId="0" fontId="58" fillId="0" borderId="0"/>
    <xf numFmtId="0" fontId="58" fillId="0" borderId="0"/>
    <xf numFmtId="0" fontId="57" fillId="0" borderId="0"/>
    <xf numFmtId="0" fontId="57" fillId="0" borderId="0"/>
    <xf numFmtId="0" fontId="59" fillId="0" borderId="0"/>
    <xf numFmtId="0" fontId="57" fillId="0" borderId="0"/>
    <xf numFmtId="0" fontId="59" fillId="0" borderId="0"/>
    <xf numFmtId="0" fontId="59" fillId="0" borderId="0"/>
    <xf numFmtId="0" fontId="59" fillId="0" borderId="0"/>
    <xf numFmtId="0" fontId="59" fillId="0" borderId="0"/>
    <xf numFmtId="0" fontId="59" fillId="0" borderId="0"/>
    <xf numFmtId="0" fontId="59" fillId="0" borderId="0"/>
    <xf numFmtId="0" fontId="18" fillId="0" borderId="0"/>
    <xf numFmtId="0" fontId="57" fillId="0" borderId="0"/>
    <xf numFmtId="0" fontId="57" fillId="0" borderId="0"/>
    <xf numFmtId="0" fontId="18" fillId="0" borderId="0"/>
    <xf numFmtId="182" fontId="18" fillId="0" borderId="0" applyFont="0" applyFill="0" applyBorder="0" applyAlignment="0" applyProtection="0"/>
    <xf numFmtId="173" fontId="61" fillId="0" borderId="0" applyFont="0" applyFill="0" applyBorder="0" applyAlignment="0" applyProtection="0"/>
    <xf numFmtId="10" fontId="61" fillId="0" borderId="0" applyFont="0" applyFill="0" applyBorder="0" applyAlignment="0" applyProtection="0"/>
    <xf numFmtId="0" fontId="62" fillId="0" borderId="0"/>
    <xf numFmtId="183" fontId="54" fillId="0" borderId="0" applyFont="0" applyFill="0" applyBorder="0" applyAlignment="0" applyProtection="0">
      <protection locked="0"/>
    </xf>
    <xf numFmtId="0" fontId="62" fillId="0" borderId="0"/>
    <xf numFmtId="0" fontId="21" fillId="33"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6" fontId="60" fillId="0" borderId="0" applyFont="0" applyFill="0" applyBorder="0" applyAlignment="0" applyProtection="0"/>
    <xf numFmtId="8" fontId="60" fillId="0" borderId="0" applyFont="0" applyFill="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3" borderId="0" applyNumberFormat="0" applyBorder="0" applyAlignment="0" applyProtection="0"/>
    <xf numFmtId="0" fontId="17" fillId="12" borderId="0" applyNumberFormat="0" applyBorder="0" applyAlignment="0" applyProtection="0"/>
    <xf numFmtId="0" fontId="22" fillId="40"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2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17" fillId="2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32"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60" fillId="0" borderId="0"/>
    <xf numFmtId="0" fontId="60" fillId="0" borderId="0"/>
    <xf numFmtId="0" fontId="18" fillId="0" borderId="0"/>
    <xf numFmtId="0" fontId="18" fillId="0" borderId="0"/>
    <xf numFmtId="0" fontId="18" fillId="0" borderId="0"/>
    <xf numFmtId="0" fontId="60" fillId="0" borderId="0"/>
    <xf numFmtId="0" fontId="60" fillId="0" borderId="0"/>
    <xf numFmtId="0" fontId="60" fillId="0" borderId="0"/>
    <xf numFmtId="0" fontId="60" fillId="0" borderId="0"/>
    <xf numFmtId="0" fontId="18" fillId="0" borderId="0"/>
    <xf numFmtId="0" fontId="58" fillId="0" borderId="0"/>
    <xf numFmtId="0" fontId="60" fillId="0" borderId="0"/>
    <xf numFmtId="0" fontId="59" fillId="0" borderId="0"/>
    <xf numFmtId="0" fontId="60" fillId="0" borderId="0"/>
    <xf numFmtId="0" fontId="60" fillId="0" borderId="0"/>
    <xf numFmtId="0" fontId="59" fillId="0" borderId="0"/>
    <xf numFmtId="0" fontId="60" fillId="0" borderId="0"/>
    <xf numFmtId="0" fontId="60" fillId="0" borderId="0"/>
    <xf numFmtId="0" fontId="60" fillId="0" borderId="0"/>
    <xf numFmtId="0" fontId="60" fillId="0" borderId="0"/>
    <xf numFmtId="0" fontId="60" fillId="0" borderId="0"/>
    <xf numFmtId="0" fontId="60" fillId="0" borderId="0"/>
    <xf numFmtId="0" fontId="18" fillId="0" borderId="0"/>
    <xf numFmtId="0" fontId="18" fillId="0" borderId="0"/>
    <xf numFmtId="0" fontId="18" fillId="0" borderId="0"/>
    <xf numFmtId="0" fontId="59" fillId="0" borderId="0"/>
    <xf numFmtId="0" fontId="59" fillId="0" borderId="0"/>
    <xf numFmtId="0" fontId="59" fillId="0" borderId="0"/>
    <xf numFmtId="0" fontId="63" fillId="0" borderId="26" applyBorder="0"/>
    <xf numFmtId="0" fontId="22" fillId="47"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7" borderId="0" applyNumberFormat="0" applyBorder="0" applyAlignment="0" applyProtection="0"/>
    <xf numFmtId="0" fontId="22" fillId="44"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5" borderId="0" applyNumberFormat="0" applyBorder="0" applyAlignment="0" applyProtection="0"/>
    <xf numFmtId="0" fontId="22" fillId="50" borderId="0" applyNumberFormat="0" applyBorder="0" applyAlignment="0" applyProtection="0"/>
    <xf numFmtId="0" fontId="17" fillId="29" borderId="0" applyNumberFormat="0" applyBorder="0" applyAlignment="0" applyProtection="0"/>
    <xf numFmtId="0" fontId="19" fillId="0" borderId="0" applyNumberFormat="0" applyAlignment="0"/>
    <xf numFmtId="184" fontId="18" fillId="61" borderId="73">
      <alignment horizontal="center" vertical="center"/>
    </xf>
    <xf numFmtId="0" fontId="64" fillId="0" borderId="0">
      <alignment horizontal="center" wrapText="1"/>
      <protection locked="0"/>
    </xf>
    <xf numFmtId="3" fontId="65" fillId="0" borderId="0" applyNumberFormat="0" applyFill="0" applyBorder="0" applyAlignment="0" applyProtection="0"/>
    <xf numFmtId="3" fontId="66" fillId="0" borderId="0" applyNumberFormat="0" applyFill="0" applyBorder="0" applyAlignment="0" applyProtection="0"/>
    <xf numFmtId="0" fontId="67" fillId="0" borderId="0" applyNumberFormat="0" applyProtection="0"/>
    <xf numFmtId="0" fontId="68" fillId="0" borderId="0">
      <alignment horizontal="center" vertical="center"/>
    </xf>
    <xf numFmtId="0" fontId="23" fillId="34" borderId="0" applyNumberFormat="0" applyBorder="0" applyAlignment="0" applyProtection="0"/>
    <xf numFmtId="0" fontId="7" fillId="3" borderId="0" applyNumberFormat="0" applyBorder="0" applyAlignment="0" applyProtection="0"/>
    <xf numFmtId="0" fontId="69" fillId="62" borderId="19" applyBorder="0">
      <alignment horizontal="center"/>
    </xf>
    <xf numFmtId="0" fontId="69" fillId="62" borderId="19" applyBorder="0">
      <alignment horizontal="center"/>
    </xf>
    <xf numFmtId="0" fontId="69" fillId="63" borderId="19" applyBorder="0">
      <alignment horizontal="center"/>
    </xf>
    <xf numFmtId="0" fontId="69" fillId="63" borderId="19" applyBorder="0">
      <alignment horizontal="center"/>
    </xf>
    <xf numFmtId="0" fontId="70" fillId="0" borderId="0" applyNumberFormat="0" applyFill="0" applyBorder="0" applyAlignment="0" applyProtection="0"/>
    <xf numFmtId="185" fontId="71" fillId="0" borderId="0" applyNumberFormat="0" applyFill="0" applyBorder="0" applyAlignment="0"/>
    <xf numFmtId="5" fontId="72" fillId="0" borderId="35" applyAlignment="0" applyProtection="0"/>
    <xf numFmtId="5" fontId="72" fillId="0" borderId="35" applyAlignment="0" applyProtection="0"/>
    <xf numFmtId="0" fontId="73" fillId="0" borderId="57">
      <alignment horizontal="centerContinuous" vertical="center"/>
    </xf>
    <xf numFmtId="0" fontId="38" fillId="0" borderId="19">
      <alignment horizontal="left" vertical="center"/>
    </xf>
    <xf numFmtId="0" fontId="38" fillId="0" borderId="19">
      <alignment horizontal="left" vertical="center"/>
    </xf>
    <xf numFmtId="186" fontId="38" fillId="0" borderId="19">
      <alignment horizontal="right" vertical="center"/>
    </xf>
    <xf numFmtId="186" fontId="38" fillId="0" borderId="19">
      <alignment horizontal="right" vertical="center"/>
    </xf>
    <xf numFmtId="187" fontId="74" fillId="0" borderId="0" applyFill="0" applyBorder="0" applyAlignment="0"/>
    <xf numFmtId="188" fontId="18" fillId="0" borderId="0" applyFill="0" applyBorder="0" applyAlignment="0"/>
    <xf numFmtId="189"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24" fillId="51" borderId="10" applyNumberFormat="0" applyAlignment="0" applyProtection="0"/>
    <xf numFmtId="0" fontId="24" fillId="51" borderId="10" applyNumberFormat="0" applyAlignment="0" applyProtection="0"/>
    <xf numFmtId="0" fontId="24" fillId="51" borderId="10" applyNumberFormat="0" applyAlignment="0" applyProtection="0"/>
    <xf numFmtId="0" fontId="11" fillId="6" borderId="4" applyNumberFormat="0" applyAlignment="0" applyProtection="0"/>
    <xf numFmtId="1" fontId="75" fillId="0" borderId="0">
      <alignment horizontal="center"/>
      <protection locked="0"/>
    </xf>
    <xf numFmtId="2" fontId="76" fillId="0" borderId="26" applyBorder="0" applyAlignment="0" applyProtection="0">
      <alignment horizontal="center"/>
      <protection locked="0"/>
    </xf>
    <xf numFmtId="1" fontId="76" fillId="0" borderId="0">
      <alignment horizontal="center"/>
      <protection locked="0"/>
    </xf>
    <xf numFmtId="0" fontId="25" fillId="52" borderId="11" applyNumberFormat="0" applyAlignment="0" applyProtection="0"/>
    <xf numFmtId="0" fontId="13" fillId="7" borderId="7" applyNumberFormat="0" applyAlignment="0" applyProtection="0"/>
    <xf numFmtId="0" fontId="18" fillId="0" borderId="0" applyNumberFormat="0" applyFont="0" applyBorder="0" applyAlignment="0" applyProtection="0"/>
    <xf numFmtId="185" fontId="77" fillId="0" borderId="19" applyBorder="0"/>
    <xf numFmtId="185" fontId="77" fillId="0" borderId="19" applyBorder="0"/>
    <xf numFmtId="0" fontId="78" fillId="0" borderId="26" applyNumberFormat="0" applyFill="0" applyProtection="0">
      <alignment horizontal="center"/>
    </xf>
    <xf numFmtId="38" fontId="79" fillId="0" borderId="0" applyNumberFormat="0" applyFill="0" applyBorder="0" applyAlignment="0" applyProtection="0">
      <protection locked="0"/>
    </xf>
    <xf numFmtId="38" fontId="80" fillId="0" borderId="0" applyNumberFormat="0" applyFill="0" applyBorder="0" applyAlignment="0" applyProtection="0">
      <protection locked="0"/>
    </xf>
    <xf numFmtId="38" fontId="81" fillId="0" borderId="0" applyNumberFormat="0" applyFill="0" applyBorder="0" applyAlignment="0" applyProtection="0">
      <protection locked="0"/>
    </xf>
    <xf numFmtId="190" fontId="82" fillId="0" borderId="0"/>
    <xf numFmtId="190" fontId="82" fillId="0" borderId="0"/>
    <xf numFmtId="190" fontId="82" fillId="0" borderId="0"/>
    <xf numFmtId="190" fontId="82" fillId="0" borderId="0"/>
    <xf numFmtId="190" fontId="82" fillId="0" borderId="0"/>
    <xf numFmtId="190" fontId="82" fillId="0" borderId="0"/>
    <xf numFmtId="190" fontId="82" fillId="0" borderId="0"/>
    <xf numFmtId="190" fontId="82" fillId="0" borderId="0"/>
    <xf numFmtId="185" fontId="54" fillId="0" borderId="0" applyFont="0" applyFill="0" applyBorder="0" applyAlignment="0" applyProtection="0">
      <protection locked="0"/>
    </xf>
    <xf numFmtId="40" fontId="54" fillId="0" borderId="0" applyFont="0" applyFill="0" applyBorder="0" applyAlignment="0" applyProtection="0">
      <protection locked="0"/>
    </xf>
    <xf numFmtId="188" fontId="18" fillId="0" borderId="0" applyFont="0" applyFill="0" applyBorder="0" applyAlignment="0" applyProtection="0"/>
    <xf numFmtId="43" fontId="8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83" fillId="0" borderId="0" applyFont="0" applyFill="0" applyBorder="0" applyAlignment="0" applyProtection="0"/>
    <xf numFmtId="43" fontId="7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91" fontId="54" fillId="0" borderId="0"/>
    <xf numFmtId="191" fontId="54" fillId="0" borderId="0"/>
    <xf numFmtId="192" fontId="18" fillId="0" borderId="0"/>
    <xf numFmtId="37" fontId="61" fillId="0" borderId="0" applyFont="0" applyFill="0" applyBorder="0" applyAlignment="0" applyProtection="0"/>
    <xf numFmtId="186" fontId="61" fillId="0" borderId="0" applyFont="0" applyFill="0" applyBorder="0" applyAlignment="0" applyProtection="0"/>
    <xf numFmtId="39" fontId="61" fillId="0" borderId="0" applyFont="0" applyFill="0" applyBorder="0" applyAlignment="0" applyProtection="0"/>
    <xf numFmtId="3" fontId="18" fillId="0" borderId="0" applyFont="0" applyFill="0" applyBorder="0" applyAlignment="0" applyProtection="0"/>
    <xf numFmtId="0" fontId="85" fillId="0" borderId="0" applyNumberFormat="0" applyAlignment="0">
      <alignment horizontal="left"/>
    </xf>
    <xf numFmtId="6" fontId="54" fillId="0" borderId="0" applyFont="0" applyFill="0" applyBorder="0" applyAlignment="0" applyProtection="0">
      <protection locked="0"/>
    </xf>
    <xf numFmtId="8" fontId="54" fillId="0" borderId="0" applyFont="0" applyFill="0" applyBorder="0" applyAlignment="0" applyProtection="0">
      <protection locked="0"/>
    </xf>
    <xf numFmtId="18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44" fontId="18" fillId="0" borderId="0" applyFont="0" applyFill="0" applyBorder="0" applyAlignment="0" applyProtection="0"/>
    <xf numFmtId="193" fontId="18" fillId="64" borderId="0" applyFill="0" applyBorder="0" applyProtection="0">
      <alignment horizontal="right"/>
    </xf>
    <xf numFmtId="44" fontId="18" fillId="0" borderId="0" applyFont="0" applyFill="0" applyBorder="0" applyAlignment="0" applyProtection="0"/>
    <xf numFmtId="193" fontId="18" fillId="64" borderId="0" applyFill="0" applyBorder="0" applyProtection="0">
      <alignment horizontal="right"/>
    </xf>
    <xf numFmtId="44" fontId="18" fillId="0" borderId="0" applyFont="0" applyFill="0" applyBorder="0" applyAlignment="0" applyProtection="0"/>
    <xf numFmtId="193" fontId="18" fillId="64" borderId="0" applyFill="0" applyBorder="0" applyProtection="0">
      <alignment horizontal="right"/>
    </xf>
    <xf numFmtId="44" fontId="18" fillId="0" borderId="0" applyFont="0" applyFill="0" applyBorder="0" applyAlignment="0" applyProtection="0"/>
    <xf numFmtId="193" fontId="18" fillId="64" borderId="0" applyFill="0" applyBorder="0" applyProtection="0">
      <alignment horizontal="right"/>
    </xf>
    <xf numFmtId="44" fontId="18" fillId="0" borderId="0" applyFont="0" applyFill="0" applyBorder="0" applyAlignment="0" applyProtection="0"/>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84" fillId="0" borderId="0" applyFont="0" applyFill="0" applyBorder="0" applyAlignment="0" applyProtection="0"/>
    <xf numFmtId="194" fontId="86" fillId="0" borderId="0" applyFont="0" applyFill="0" applyBorder="0" applyAlignment="0" applyProtection="0">
      <alignment vertical="center"/>
    </xf>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5" fontId="61" fillId="0" borderId="0" applyFont="0" applyFill="0" applyBorder="0" applyAlignment="0" applyProtection="0"/>
    <xf numFmtId="7" fontId="61" fillId="0" borderId="0" applyFont="0" applyFill="0" applyBorder="0" applyAlignment="0" applyProtection="0"/>
    <xf numFmtId="195" fontId="18" fillId="0" borderId="0" applyFont="0" applyFill="0" applyBorder="0" applyAlignment="0" applyProtection="0"/>
    <xf numFmtId="196" fontId="54" fillId="0" borderId="0"/>
    <xf numFmtId="196" fontId="54" fillId="0" borderId="0"/>
    <xf numFmtId="197" fontId="18" fillId="0" borderId="0"/>
    <xf numFmtId="0" fontId="18" fillId="0" borderId="0" applyFont="0" applyFill="0" applyBorder="0" applyAlignment="0" applyProtection="0"/>
    <xf numFmtId="14" fontId="74" fillId="0" borderId="0" applyFill="0" applyBorder="0" applyAlignment="0"/>
    <xf numFmtId="17" fontId="73" fillId="0" borderId="63" applyNumberFormat="0">
      <alignment horizontal="centerContinuous"/>
    </xf>
    <xf numFmtId="198" fontId="18" fillId="0" borderId="0" applyFont="0" applyFill="0" applyBorder="0" applyProtection="0">
      <alignment horizontal="left"/>
    </xf>
    <xf numFmtId="0" fontId="87" fillId="0" borderId="0"/>
    <xf numFmtId="186" fontId="88" fillId="0" borderId="0" applyFont="0" applyFill="0" applyBorder="0" applyAlignment="0" applyProtection="0">
      <protection locked="0"/>
    </xf>
    <xf numFmtId="39" fontId="89" fillId="0" borderId="0" applyFont="0" applyFill="0" applyBorder="0" applyAlignment="0" applyProtection="0"/>
    <xf numFmtId="199" fontId="64" fillId="0" borderId="0" applyFont="0" applyFill="0" applyBorder="0" applyAlignment="0"/>
    <xf numFmtId="38" fontId="90" fillId="0" borderId="74">
      <alignment vertical="center"/>
    </xf>
    <xf numFmtId="42" fontId="18" fillId="65" borderId="75" applyNumberFormat="0" applyFont="0" applyAlignment="0">
      <alignment vertical="top"/>
    </xf>
    <xf numFmtId="41" fontId="18" fillId="0" borderId="0" applyFont="0" applyFill="0" applyBorder="0" applyAlignment="0" applyProtection="0"/>
    <xf numFmtId="43" fontId="18" fillId="0" borderId="0" applyFont="0" applyFill="0" applyBorder="0" applyAlignment="0" applyProtection="0"/>
    <xf numFmtId="200" fontId="54" fillId="0" borderId="0"/>
    <xf numFmtId="200" fontId="54" fillId="0" borderId="0"/>
    <xf numFmtId="201" fontId="18" fillId="0" borderId="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91" fillId="0" borderId="0" applyNumberFormat="0" applyAlignment="0">
      <alignment horizontal="left"/>
    </xf>
    <xf numFmtId="202" fontId="54" fillId="0" borderId="0" applyFon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179" fontId="92" fillId="0" borderId="0" applyFont="0" applyFill="0" applyBorder="0">
      <alignment horizontal="right"/>
      <protection locked="0"/>
    </xf>
    <xf numFmtId="0" fontId="93" fillId="66" borderId="0">
      <alignment horizontal="right"/>
    </xf>
    <xf numFmtId="0" fontId="27" fillId="35" borderId="0" applyNumberFormat="0" applyBorder="0" applyAlignment="0" applyProtection="0"/>
    <xf numFmtId="0" fontId="6" fillId="2" borderId="0" applyNumberFormat="0" applyBorder="0" applyAlignment="0" applyProtection="0"/>
    <xf numFmtId="0" fontId="69" fillId="41" borderId="19" applyBorder="0">
      <alignment horizontal="center"/>
    </xf>
    <xf numFmtId="0" fontId="69" fillId="41" borderId="19" applyBorder="0">
      <alignment horizontal="center"/>
    </xf>
    <xf numFmtId="0" fontId="69" fillId="67" borderId="19" applyBorder="0">
      <alignment horizontal="center"/>
    </xf>
    <xf numFmtId="0" fontId="69" fillId="67" borderId="19" applyBorder="0">
      <alignment horizontal="center"/>
    </xf>
    <xf numFmtId="38" fontId="19" fillId="55" borderId="0" applyNumberFormat="0" applyBorder="0" applyAlignment="0" applyProtection="0"/>
    <xf numFmtId="0" fontId="63" fillId="0" borderId="0" applyNumberFormat="0">
      <alignment vertical="top" wrapText="1"/>
    </xf>
    <xf numFmtId="0" fontId="63" fillId="0" borderId="0">
      <alignment horizontal="center" vertical="top" wrapText="1"/>
    </xf>
    <xf numFmtId="0" fontId="63" fillId="0" borderId="0">
      <alignment horizontal="left" vertical="top" wrapText="1"/>
    </xf>
    <xf numFmtId="14" fontId="63" fillId="0" borderId="0">
      <alignment horizontal="center" vertical="top" wrapText="1"/>
    </xf>
    <xf numFmtId="7" fontId="63" fillId="0" borderId="0">
      <alignment horizontal="right" vertical="top" wrapText="1"/>
    </xf>
    <xf numFmtId="0" fontId="94" fillId="0" borderId="0" applyNumberFormat="0" applyFill="0" applyBorder="0" applyAlignment="0" applyProtection="0"/>
    <xf numFmtId="0" fontId="73" fillId="0" borderId="76" applyNumberFormat="0" applyAlignment="0" applyProtection="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8" fillId="0" borderId="12" applyNumberFormat="0" applyFill="0" applyAlignment="0" applyProtection="0"/>
    <xf numFmtId="0" fontId="95" fillId="0" borderId="0" applyNumberFormat="0" applyFill="0" applyBorder="0" applyAlignment="0" applyProtection="0"/>
    <xf numFmtId="0" fontId="28" fillId="0" borderId="12" applyNumberFormat="0" applyFill="0" applyAlignment="0" applyProtection="0"/>
    <xf numFmtId="0" fontId="3" fillId="0" borderId="1"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8" fillId="0" borderId="12"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9" fillId="0" borderId="13" applyNumberFormat="0" applyFill="0" applyAlignment="0" applyProtection="0"/>
    <xf numFmtId="0" fontId="73" fillId="0" borderId="0" applyNumberFormat="0" applyFill="0" applyBorder="0" applyAlignment="0" applyProtection="0"/>
    <xf numFmtId="0" fontId="29" fillId="0" borderId="13" applyNumberFormat="0" applyFill="0" applyAlignment="0" applyProtection="0"/>
    <xf numFmtId="0" fontId="4" fillId="0" borderId="2"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9" fillId="0" borderId="13"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30" fillId="0" borderId="14" applyNumberFormat="0" applyFill="0" applyAlignment="0" applyProtection="0"/>
    <xf numFmtId="0" fontId="5" fillId="0" borderId="3" applyNumberFormat="0" applyFill="0" applyAlignment="0" applyProtection="0"/>
    <xf numFmtId="0" fontId="30" fillId="0" borderId="0" applyNumberFormat="0" applyFill="0" applyBorder="0" applyAlignment="0" applyProtection="0"/>
    <xf numFmtId="0" fontId="5" fillId="0" borderId="0" applyNumberFormat="0" applyFill="0" applyBorder="0" applyAlignment="0" applyProtection="0"/>
    <xf numFmtId="203" fontId="18" fillId="0" borderId="0">
      <protection locked="0"/>
    </xf>
    <xf numFmtId="203" fontId="18" fillId="0" borderId="0">
      <protection locked="0"/>
    </xf>
    <xf numFmtId="204" fontId="96" fillId="0" borderId="0">
      <alignment horizontal="left"/>
    </xf>
    <xf numFmtId="0" fontId="97" fillId="0" borderId="21">
      <alignment horizontal="center"/>
    </xf>
    <xf numFmtId="0" fontId="97" fillId="0" borderId="0">
      <alignment horizontal="center"/>
    </xf>
    <xf numFmtId="0" fontId="98" fillId="0" borderId="26" applyFill="0" applyBorder="0" applyProtection="0">
      <alignment horizontal="center" wrapText="1"/>
    </xf>
    <xf numFmtId="0" fontId="98" fillId="0" borderId="0" applyFill="0" applyBorder="0" applyProtection="0">
      <alignment horizontal="left" vertical="top" wrapText="1"/>
    </xf>
    <xf numFmtId="0" fontId="89" fillId="0" borderId="77" applyBorder="0" applyAlignment="0"/>
    <xf numFmtId="0" fontId="99" fillId="0" borderId="78" applyNumberFormat="0" applyFill="0" applyAlignment="0" applyProtection="0"/>
    <xf numFmtId="185" fontId="38" fillId="0" borderId="0"/>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173" fontId="102" fillId="0" borderId="66" applyFill="0" applyBorder="0" applyAlignment="0">
      <alignment horizontal="center"/>
      <protection locked="0"/>
    </xf>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86" fontId="102"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103" fillId="0" borderId="0" applyNumberFormat="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99" fontId="102" fillId="0" borderId="0" applyFill="0" applyBorder="0" applyAlignment="0" applyProtection="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37" fontId="102" fillId="0" borderId="0" applyFill="0" applyBorder="0" applyAlignment="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0" fontId="31" fillId="38" borderId="10" applyNumberFormat="0" applyAlignment="0" applyProtection="0"/>
    <xf numFmtId="37" fontId="102" fillId="0" borderId="0" applyFill="0" applyBorder="0" applyAlignment="0">
      <protection locked="0"/>
    </xf>
    <xf numFmtId="0" fontId="31" fillId="38" borderId="10" applyNumberFormat="0" applyAlignment="0" applyProtection="0"/>
    <xf numFmtId="37" fontId="102"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37" fontId="102"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0" fontId="104" fillId="68" borderId="0">
      <alignment horizontal="right"/>
      <protection locked="0"/>
    </xf>
    <xf numFmtId="179" fontId="104" fillId="68" borderId="0">
      <alignment horizontal="right"/>
      <protection locked="0"/>
    </xf>
    <xf numFmtId="186" fontId="38" fillId="0" borderId="0"/>
    <xf numFmtId="0" fontId="60" fillId="0" borderId="0"/>
    <xf numFmtId="0" fontId="71" fillId="0" borderId="19">
      <alignment horizontal="centerContinuous"/>
    </xf>
    <xf numFmtId="0" fontId="71" fillId="0" borderId="19">
      <alignment horizontal="centerContinuous"/>
    </xf>
    <xf numFmtId="0" fontId="44" fillId="1" borderId="19">
      <alignment horizontal="centerContinuous" vertical="center"/>
    </xf>
    <xf numFmtId="0" fontId="44" fillId="1" borderId="19">
      <alignment horizontal="centerContinuous" vertical="center"/>
    </xf>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32" fillId="0" borderId="15" applyNumberFormat="0" applyFill="0" applyAlignment="0" applyProtection="0"/>
    <xf numFmtId="0" fontId="12" fillId="0" borderId="6" applyNumberFormat="0" applyFill="0" applyAlignment="0" applyProtection="0"/>
    <xf numFmtId="41" fontId="74" fillId="0" borderId="0" applyFont="0" applyFill="0" applyBorder="0" applyAlignment="0" applyProtection="0"/>
    <xf numFmtId="43" fontId="74" fillId="0" borderId="0" applyFont="0" applyFill="0" applyBorder="0" applyAlignment="0" applyProtection="0"/>
    <xf numFmtId="205" fontId="18" fillId="0" borderId="0" applyFont="0" applyFill="0" applyBorder="0" applyAlignment="0" applyProtection="0"/>
    <xf numFmtId="206" fontId="18" fillId="0" borderId="0" applyFont="0" applyFill="0" applyBorder="0" applyAlignment="0" applyProtection="0"/>
    <xf numFmtId="188" fontId="18" fillId="0" borderId="0" applyFont="0" applyFill="0" applyBorder="0" applyAlignment="0" applyProtection="0"/>
    <xf numFmtId="207" fontId="18" fillId="0" borderId="0" applyFont="0" applyFill="0" applyBorder="0" applyAlignment="0" applyProtection="0"/>
    <xf numFmtId="208" fontId="18" fillId="0" borderId="0" applyFont="0" applyFill="0" applyBorder="0" applyAlignment="0" applyProtection="0"/>
    <xf numFmtId="209" fontId="18" fillId="0" borderId="0" applyFont="0" applyFill="0" applyBorder="0" applyAlignment="0" applyProtection="0"/>
    <xf numFmtId="189" fontId="18" fillId="0" borderId="0" applyFont="0" applyFill="0" applyBorder="0" applyAlignment="0" applyProtection="0"/>
    <xf numFmtId="210" fontId="18" fillId="0" borderId="0" applyFont="0" applyFill="0" applyBorder="0" applyAlignment="0" applyProtection="0"/>
    <xf numFmtId="211" fontId="18" fillId="0" borderId="0" applyFont="0" applyFill="0" applyBorder="0" applyAlignment="0" applyProtection="0"/>
    <xf numFmtId="0" fontId="38" fillId="0" borderId="0" applyNumberFormat="0" applyFill="0" applyBorder="0" applyAlignment="0" applyProtection="0"/>
    <xf numFmtId="0" fontId="18" fillId="0" borderId="0"/>
    <xf numFmtId="0" fontId="33" fillId="53" borderId="0" applyNumberFormat="0" applyBorder="0" applyAlignment="0" applyProtection="0"/>
    <xf numFmtId="0" fontId="8" fillId="4" borderId="0" applyNumberFormat="0" applyBorder="0" applyAlignment="0" applyProtection="0"/>
    <xf numFmtId="212" fontId="18" fillId="0" borderId="0" applyFont="0" applyFill="0" applyBorder="0" applyAlignment="0" applyProtection="0"/>
    <xf numFmtId="37" fontId="105"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4" fontId="18" fillId="0" borderId="0"/>
    <xf numFmtId="0" fontId="63" fillId="0" borderId="0"/>
    <xf numFmtId="0" fontId="63" fillId="0" borderId="0"/>
    <xf numFmtId="0" fontId="63" fillId="0" borderId="0"/>
    <xf numFmtId="0" fontId="63"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0" fontId="18" fillId="0" borderId="0"/>
    <xf numFmtId="0" fontId="18" fillId="0" borderId="0"/>
    <xf numFmtId="0" fontId="1" fillId="0" borderId="0"/>
    <xf numFmtId="185" fontId="106" fillId="0" borderId="0" applyFill="0" applyBorder="0" applyAlignment="0"/>
    <xf numFmtId="0" fontId="18" fillId="0" borderId="0"/>
    <xf numFmtId="185" fontId="106" fillId="0" borderId="0" applyFill="0" applyBorder="0" applyAlignment="0"/>
    <xf numFmtId="0" fontId="1" fillId="0" borderId="0"/>
    <xf numFmtId="0" fontId="18" fillId="0" borderId="0"/>
    <xf numFmtId="0" fontId="1" fillId="0" borderId="0"/>
    <xf numFmtId="0" fontId="1" fillId="0" borderId="0"/>
    <xf numFmtId="0" fontId="1" fillId="0" borderId="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83" fillId="0" borderId="0"/>
    <xf numFmtId="0" fontId="74"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83" fillId="0" borderId="0"/>
    <xf numFmtId="0" fontId="83" fillId="0" borderId="0"/>
    <xf numFmtId="0" fontId="74" fillId="0" borderId="0"/>
    <xf numFmtId="0" fontId="74" fillId="0" borderId="0"/>
    <xf numFmtId="0" fontId="74"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83" fillId="0" borderId="0"/>
    <xf numFmtId="0" fontId="74" fillId="0" borderId="0"/>
    <xf numFmtId="0" fontId="83" fillId="0" borderId="0"/>
    <xf numFmtId="0" fontId="74"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8" fillId="0" borderId="0"/>
    <xf numFmtId="0" fontId="18" fillId="0" borderId="0"/>
    <xf numFmtId="0" fontId="18" fillId="0" borderId="0"/>
    <xf numFmtId="0" fontId="1" fillId="0" borderId="0"/>
    <xf numFmtId="0" fontId="83" fillId="0" borderId="0"/>
    <xf numFmtId="0" fontId="18" fillId="0" borderId="0"/>
    <xf numFmtId="0" fontId="1" fillId="0" borderId="0"/>
    <xf numFmtId="0" fontId="2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3" fillId="0" borderId="0"/>
    <xf numFmtId="0" fontId="74" fillId="0" borderId="0"/>
    <xf numFmtId="0" fontId="83" fillId="0" borderId="0"/>
    <xf numFmtId="0" fontId="74" fillId="0" borderId="0"/>
    <xf numFmtId="0" fontId="18" fillId="0" borderId="0"/>
    <xf numFmtId="0" fontId="18" fillId="0" borderId="0"/>
    <xf numFmtId="0" fontId="18" fillId="0" borderId="0"/>
    <xf numFmtId="0" fontId="1" fillId="0" borderId="0"/>
    <xf numFmtId="0" fontId="83" fillId="0" borderId="0"/>
    <xf numFmtId="0" fontId="18" fillId="0" borderId="0"/>
    <xf numFmtId="0" fontId="53" fillId="0" borderId="0"/>
    <xf numFmtId="0" fontId="53" fillId="0" borderId="0"/>
    <xf numFmtId="0" fontId="53" fillId="0" borderId="0"/>
    <xf numFmtId="0" fontId="53" fillId="0" borderId="0"/>
    <xf numFmtId="0" fontId="53" fillId="0" borderId="0"/>
    <xf numFmtId="0" fontId="83" fillId="0" borderId="0"/>
    <xf numFmtId="0" fontId="74" fillId="0" borderId="0"/>
    <xf numFmtId="0" fontId="83" fillId="0" borderId="0"/>
    <xf numFmtId="0" fontId="74" fillId="0" borderId="0"/>
    <xf numFmtId="0" fontId="53" fillId="0" borderId="0"/>
    <xf numFmtId="0" fontId="53" fillId="0" borderId="0"/>
    <xf numFmtId="0" fontId="53" fillId="0" borderId="0"/>
    <xf numFmtId="0" fontId="18" fillId="0" borderId="0"/>
    <xf numFmtId="0" fontId="18" fillId="0" borderId="0"/>
    <xf numFmtId="0" fontId="18" fillId="0" borderId="0"/>
    <xf numFmtId="0" fontId="83" fillId="0" borderId="0"/>
    <xf numFmtId="0" fontId="1" fillId="0" borderId="0"/>
    <xf numFmtId="0" fontId="53" fillId="0" borderId="0"/>
    <xf numFmtId="0" fontId="53" fillId="0" borderId="0"/>
    <xf numFmtId="0" fontId="18" fillId="0" borderId="0"/>
    <xf numFmtId="0" fontId="18" fillId="0" borderId="0"/>
    <xf numFmtId="0" fontId="83" fillId="0" borderId="0"/>
    <xf numFmtId="0" fontId="21" fillId="0" borderId="0"/>
    <xf numFmtId="0" fontId="83" fillId="0" borderId="0"/>
    <xf numFmtId="0" fontId="21" fillId="0" borderId="0"/>
    <xf numFmtId="0" fontId="21" fillId="0" borderId="0"/>
    <xf numFmtId="0" fontId="83" fillId="0" borderId="0"/>
    <xf numFmtId="0" fontId="83" fillId="0" borderId="0"/>
    <xf numFmtId="0" fontId="18" fillId="0" borderId="0"/>
    <xf numFmtId="0" fontId="18" fillId="0" borderId="0"/>
    <xf numFmtId="0" fontId="83" fillId="0" borderId="0"/>
    <xf numFmtId="0" fontId="1" fillId="0" borderId="0"/>
    <xf numFmtId="0" fontId="1" fillId="0" borderId="0"/>
    <xf numFmtId="0" fontId="83" fillId="0" borderId="0"/>
    <xf numFmtId="0" fontId="18" fillId="0" borderId="0"/>
    <xf numFmtId="0" fontId="54" fillId="0" borderId="0"/>
    <xf numFmtId="0" fontId="1" fillId="0" borderId="0"/>
    <xf numFmtId="0" fontId="1" fillId="0" borderId="0"/>
    <xf numFmtId="0" fontId="1" fillId="0" borderId="0"/>
    <xf numFmtId="0" fontId="83" fillId="0" borderId="0"/>
    <xf numFmtId="0" fontId="74" fillId="0" borderId="0"/>
    <xf numFmtId="0" fontId="54" fillId="0" borderId="0"/>
    <xf numFmtId="0" fontId="1" fillId="0" borderId="0"/>
    <xf numFmtId="0" fontId="1" fillId="0" borderId="0"/>
    <xf numFmtId="0" fontId="1" fillId="0" borderId="0"/>
    <xf numFmtId="0" fontId="1" fillId="0" borderId="0"/>
    <xf numFmtId="0" fontId="74" fillId="0" borderId="0"/>
    <xf numFmtId="0" fontId="83"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74" fillId="0" borderId="0"/>
    <xf numFmtId="0" fontId="18" fillId="0" borderId="0"/>
    <xf numFmtId="0" fontId="18" fillId="0" borderId="0"/>
    <xf numFmtId="0" fontId="18" fillId="0" borderId="0"/>
    <xf numFmtId="0" fontId="83"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83" fillId="0" borderId="0"/>
    <xf numFmtId="0" fontId="83" fillId="0" borderId="0"/>
    <xf numFmtId="0" fontId="18" fillId="0" borderId="0"/>
    <xf numFmtId="0" fontId="18" fillId="0" borderId="0"/>
    <xf numFmtId="0" fontId="18" fillId="0" borderId="0"/>
    <xf numFmtId="0" fontId="18" fillId="0" borderId="0"/>
    <xf numFmtId="0" fontId="18" fillId="0" borderId="0"/>
    <xf numFmtId="0" fontId="1" fillId="0" borderId="0"/>
    <xf numFmtId="0" fontId="84" fillId="0" borderId="0"/>
    <xf numFmtId="0" fontId="1" fillId="0" borderId="0"/>
    <xf numFmtId="0" fontId="18" fillId="0" borderId="0"/>
    <xf numFmtId="0" fontId="83" fillId="0" borderId="0"/>
    <xf numFmtId="0" fontId="74" fillId="0" borderId="0"/>
    <xf numFmtId="0" fontId="18" fillId="0" borderId="0"/>
    <xf numFmtId="0" fontId="83" fillId="0" borderId="0"/>
    <xf numFmtId="0" fontId="83" fillId="0" borderId="0"/>
    <xf numFmtId="0" fontId="18" fillId="0" borderId="0"/>
    <xf numFmtId="0" fontId="54" fillId="0" borderId="0">
      <alignment vertical="center"/>
    </xf>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83"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8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83" fillId="0" borderId="0"/>
    <xf numFmtId="0" fontId="74" fillId="0" borderId="0"/>
    <xf numFmtId="0" fontId="18" fillId="0" borderId="0"/>
    <xf numFmtId="0" fontId="83" fillId="0" borderId="0"/>
    <xf numFmtId="0" fontId="74"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3" fillId="0" borderId="0"/>
    <xf numFmtId="215" fontId="107" fillId="0" borderId="79" applyNumberFormat="0" applyBorder="0" applyAlignment="0" applyProtection="0">
      <alignment horizontal="center" vertical="center"/>
    </xf>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58" fillId="54" borderId="16" applyNumberFormat="0" applyFont="0" applyAlignment="0" applyProtection="0"/>
    <xf numFmtId="0" fontId="5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5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37" fontId="108" fillId="66" borderId="0">
      <alignment horizontal="right"/>
    </xf>
    <xf numFmtId="179" fontId="109" fillId="0" borderId="0" applyFill="0" applyBorder="0">
      <alignment horizontal="right" vertical="top"/>
    </xf>
    <xf numFmtId="1" fontId="87" fillId="0" borderId="0" applyFont="0" applyFill="0" applyBorder="0" applyAlignment="0"/>
    <xf numFmtId="9" fontId="110" fillId="69" borderId="0" applyFont="0" applyFill="0" applyBorder="0"/>
    <xf numFmtId="179" fontId="110" fillId="69" borderId="0" applyFont="0" applyFill="0" applyBorder="0"/>
    <xf numFmtId="7" fontId="54" fillId="0" borderId="0"/>
    <xf numFmtId="7" fontId="54" fillId="0" borderId="0"/>
    <xf numFmtId="0" fontId="54" fillId="0" borderId="0"/>
    <xf numFmtId="37" fontId="111" fillId="70" borderId="0">
      <alignment horizontal="right"/>
    </xf>
    <xf numFmtId="37" fontId="79" fillId="65" borderId="80">
      <alignment horizontal="right"/>
    </xf>
    <xf numFmtId="0" fontId="34" fillId="51" borderId="17" applyNumberFormat="0" applyAlignment="0" applyProtection="0"/>
    <xf numFmtId="0" fontId="34" fillId="51" borderId="17" applyNumberFormat="0" applyAlignment="0" applyProtection="0"/>
    <xf numFmtId="0" fontId="34" fillId="51" borderId="17" applyNumberFormat="0" applyAlignment="0" applyProtection="0"/>
    <xf numFmtId="0" fontId="10" fillId="6" borderId="5" applyNumberFormat="0" applyAlignment="0" applyProtection="0"/>
    <xf numFmtId="40" fontId="74" fillId="65" borderId="0">
      <alignment horizontal="right"/>
    </xf>
    <xf numFmtId="0" fontId="112" fillId="71" borderId="33"/>
    <xf numFmtId="14" fontId="64" fillId="0" borderId="0">
      <alignment horizontal="center" wrapText="1"/>
      <protection locked="0"/>
    </xf>
    <xf numFmtId="216" fontId="64" fillId="0" borderId="31" applyFont="0" applyFill="0" applyBorder="0" applyAlignment="0" applyProtection="0">
      <alignment horizontal="right"/>
    </xf>
    <xf numFmtId="217" fontId="18" fillId="0" borderId="0" applyFont="0" applyFill="0" applyBorder="0" applyAlignment="0" applyProtection="0"/>
    <xf numFmtId="173" fontId="54" fillId="0" borderId="0" applyFont="0" applyFill="0" applyBorder="0" applyAlignment="0" applyProtection="0">
      <protection locked="0"/>
    </xf>
    <xf numFmtId="10" fontId="54" fillId="0" borderId="0" applyFont="0" applyFill="0" applyBorder="0" applyAlignment="0" applyProtection="0">
      <protection locked="0"/>
    </xf>
    <xf numFmtId="188" fontId="18" fillId="0" borderId="0" applyFont="0" applyFill="0" applyBorder="0" applyAlignment="0" applyProtection="0"/>
    <xf numFmtId="218"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81"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21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73" fontId="18" fillId="0" borderId="0" applyFont="0" applyFill="0" applyBorder="0" applyAlignment="0" applyProtection="0"/>
    <xf numFmtId="10" fontId="113" fillId="65" borderId="0"/>
    <xf numFmtId="9" fontId="74" fillId="0" borderId="0" applyFont="0" applyFill="0" applyBorder="0" applyAlignment="0" applyProtection="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15" fontId="90" fillId="0" borderId="0" applyFont="0" applyFill="0" applyBorder="0" applyAlignment="0" applyProtection="0"/>
    <xf numFmtId="15" fontId="90" fillId="0" borderId="0" applyFont="0" applyFill="0" applyBorder="0" applyAlignment="0" applyProtection="0"/>
    <xf numFmtId="4" fontId="90" fillId="0" borderId="0" applyFont="0" applyFill="0" applyBorder="0" applyAlignment="0" applyProtection="0"/>
    <xf numFmtId="4" fontId="90" fillId="0" borderId="0" applyFont="0" applyFill="0" applyBorder="0" applyAlignment="0" applyProtection="0"/>
    <xf numFmtId="0" fontId="72" fillId="0" borderId="21">
      <alignment horizontal="center"/>
    </xf>
    <xf numFmtId="3" fontId="90" fillId="0" borderId="0" applyFont="0" applyFill="0" applyBorder="0" applyAlignment="0" applyProtection="0"/>
    <xf numFmtId="3" fontId="90" fillId="0" borderId="0" applyFont="0" applyFill="0" applyBorder="0" applyAlignment="0" applyProtection="0"/>
    <xf numFmtId="0" fontId="90" fillId="72" borderId="0" applyNumberFormat="0" applyFont="0" applyBorder="0" applyAlignment="0" applyProtection="0"/>
    <xf numFmtId="0" fontId="90" fillId="72" borderId="0" applyNumberFormat="0" applyFont="0" applyBorder="0" applyAlignment="0" applyProtection="0"/>
    <xf numFmtId="3" fontId="41" fillId="0" borderId="0" applyFill="0" applyBorder="0" applyAlignment="0" applyProtection="0"/>
    <xf numFmtId="3" fontId="114" fillId="0" borderId="0" applyFill="0" applyBorder="0" applyAlignment="0" applyProtection="0"/>
    <xf numFmtId="3" fontId="41" fillId="0" borderId="0" applyFill="0" applyBorder="0" applyAlignment="0" applyProtection="0"/>
    <xf numFmtId="0" fontId="115" fillId="48" borderId="19" applyBorder="0">
      <alignment horizontal="center"/>
    </xf>
    <xf numFmtId="0" fontId="115" fillId="48" borderId="19" applyBorder="0">
      <alignment horizontal="center"/>
    </xf>
    <xf numFmtId="0" fontId="115" fillId="73" borderId="19" applyBorder="0">
      <alignment horizontal="center"/>
    </xf>
    <xf numFmtId="0" fontId="115" fillId="73" borderId="19" applyBorder="0">
      <alignment horizontal="center"/>
    </xf>
    <xf numFmtId="0" fontId="116" fillId="74" borderId="0" applyNumberFormat="0" applyFont="0" applyBorder="0" applyAlignment="0">
      <alignment horizontal="center"/>
    </xf>
    <xf numFmtId="220" fontId="117" fillId="0" borderId="0" applyNumberFormat="0" applyFill="0" applyBorder="0" applyAlignment="0" applyProtection="0">
      <alignment horizontal="left"/>
    </xf>
    <xf numFmtId="221" fontId="58" fillId="0" borderId="0"/>
    <xf numFmtId="49" fontId="18" fillId="0" borderId="0">
      <alignment horizontal="left"/>
    </xf>
    <xf numFmtId="4" fontId="112" fillId="53" borderId="81" applyNumberFormat="0" applyProtection="0">
      <alignment vertical="center"/>
    </xf>
    <xf numFmtId="4" fontId="112" fillId="53" borderId="81" applyNumberFormat="0" applyProtection="0">
      <alignment vertical="center"/>
    </xf>
    <xf numFmtId="4" fontId="118" fillId="75" borderId="81" applyNumberFormat="0" applyProtection="0">
      <alignment vertical="center"/>
    </xf>
    <xf numFmtId="4" fontId="118" fillId="75" borderId="81" applyNumberFormat="0" applyProtection="0">
      <alignment vertical="center"/>
    </xf>
    <xf numFmtId="4" fontId="112" fillId="75" borderId="81" applyNumberFormat="0" applyProtection="0">
      <alignment horizontal="left" vertical="center" indent="1"/>
    </xf>
    <xf numFmtId="4" fontId="112" fillId="75" borderId="81" applyNumberFormat="0" applyProtection="0">
      <alignment horizontal="left" vertical="center" indent="1"/>
    </xf>
    <xf numFmtId="0" fontId="112" fillId="75" borderId="81" applyNumberFormat="0" applyProtection="0">
      <alignment horizontal="left" vertical="top" indent="1"/>
    </xf>
    <xf numFmtId="0" fontId="112" fillId="75" borderId="81" applyNumberFormat="0" applyProtection="0">
      <alignment horizontal="left" vertical="top" indent="1"/>
    </xf>
    <xf numFmtId="4" fontId="112" fillId="76" borderId="0" applyNumberFormat="0" applyProtection="0">
      <alignment horizontal="left" vertical="center" indent="1"/>
    </xf>
    <xf numFmtId="4" fontId="74" fillId="34" borderId="81" applyNumberFormat="0" applyProtection="0">
      <alignment horizontal="right" vertical="center"/>
    </xf>
    <xf numFmtId="4" fontId="74" fillId="34" borderId="81" applyNumberFormat="0" applyProtection="0">
      <alignment horizontal="right" vertical="center"/>
    </xf>
    <xf numFmtId="4" fontId="74" fillId="40" borderId="81" applyNumberFormat="0" applyProtection="0">
      <alignment horizontal="right" vertical="center"/>
    </xf>
    <xf numFmtId="4" fontId="74" fillId="40" borderId="81" applyNumberFormat="0" applyProtection="0">
      <alignment horizontal="right" vertical="center"/>
    </xf>
    <xf numFmtId="4" fontId="74" fillId="48" borderId="81" applyNumberFormat="0" applyProtection="0">
      <alignment horizontal="right" vertical="center"/>
    </xf>
    <xf numFmtId="4" fontId="74" fillId="48" borderId="81" applyNumberFormat="0" applyProtection="0">
      <alignment horizontal="right" vertical="center"/>
    </xf>
    <xf numFmtId="4" fontId="74" fillId="42" borderId="81" applyNumberFormat="0" applyProtection="0">
      <alignment horizontal="right" vertical="center"/>
    </xf>
    <xf numFmtId="4" fontId="74" fillId="42" borderId="81" applyNumberFormat="0" applyProtection="0">
      <alignment horizontal="right" vertical="center"/>
    </xf>
    <xf numFmtId="4" fontId="74" fillId="46" borderId="81" applyNumberFormat="0" applyProtection="0">
      <alignment horizontal="right" vertical="center"/>
    </xf>
    <xf numFmtId="4" fontId="74" fillId="46" borderId="81" applyNumberFormat="0" applyProtection="0">
      <alignment horizontal="right" vertical="center"/>
    </xf>
    <xf numFmtId="4" fontId="74" fillId="50" borderId="81" applyNumberFormat="0" applyProtection="0">
      <alignment horizontal="right" vertical="center"/>
    </xf>
    <xf numFmtId="4" fontId="74" fillId="50" borderId="81" applyNumberFormat="0" applyProtection="0">
      <alignment horizontal="right" vertical="center"/>
    </xf>
    <xf numFmtId="4" fontId="74" fillId="49" borderId="81" applyNumberFormat="0" applyProtection="0">
      <alignment horizontal="right" vertical="center"/>
    </xf>
    <xf numFmtId="4" fontId="74" fillId="49" borderId="81" applyNumberFormat="0" applyProtection="0">
      <alignment horizontal="right" vertical="center"/>
    </xf>
    <xf numFmtId="4" fontId="74" fillId="77" borderId="81" applyNumberFormat="0" applyProtection="0">
      <alignment horizontal="right" vertical="center"/>
    </xf>
    <xf numFmtId="4" fontId="74" fillId="77" borderId="81" applyNumberFormat="0" applyProtection="0">
      <alignment horizontal="right" vertical="center"/>
    </xf>
    <xf numFmtId="4" fontId="74" fillId="41" borderId="81" applyNumberFormat="0" applyProtection="0">
      <alignment horizontal="right" vertical="center"/>
    </xf>
    <xf numFmtId="4" fontId="74" fillId="41" borderId="81" applyNumberFormat="0" applyProtection="0">
      <alignment horizontal="right" vertical="center"/>
    </xf>
    <xf numFmtId="4" fontId="112" fillId="78" borderId="82" applyNumberFormat="0" applyProtection="0">
      <alignment horizontal="left" vertical="center" indent="1"/>
    </xf>
    <xf numFmtId="4" fontId="74" fillId="79" borderId="0" applyNumberFormat="0" applyProtection="0">
      <alignment horizontal="left" vertical="center" indent="1"/>
    </xf>
    <xf numFmtId="4" fontId="119" fillId="80" borderId="0" applyNumberFormat="0" applyProtection="0">
      <alignment horizontal="left" vertical="center" indent="1"/>
    </xf>
    <xf numFmtId="4" fontId="74" fillId="81" borderId="81" applyNumberFormat="0" applyProtection="0">
      <alignment horizontal="right" vertical="center"/>
    </xf>
    <xf numFmtId="4" fontId="74" fillId="81" borderId="81" applyNumberFormat="0" applyProtection="0">
      <alignment horizontal="right" vertical="center"/>
    </xf>
    <xf numFmtId="4" fontId="74" fillId="79" borderId="0" applyNumberFormat="0" applyProtection="0">
      <alignment horizontal="left" vertical="center" indent="1"/>
    </xf>
    <xf numFmtId="4" fontId="74" fillId="76" borderId="0" applyNumberFormat="0" applyProtection="0">
      <alignment horizontal="left" vertical="center" indent="1"/>
    </xf>
    <xf numFmtId="0" fontId="18" fillId="80" borderId="81" applyNumberFormat="0" applyProtection="0">
      <alignment horizontal="left" vertical="center" indent="1"/>
    </xf>
    <xf numFmtId="0" fontId="18" fillId="80" borderId="81" applyNumberFormat="0" applyProtection="0">
      <alignment horizontal="left" vertical="center" indent="1"/>
    </xf>
    <xf numFmtId="0" fontId="18" fillId="80" borderId="81" applyNumberFormat="0" applyProtection="0">
      <alignment horizontal="left" vertical="top" indent="1"/>
    </xf>
    <xf numFmtId="0" fontId="18" fillId="80" borderId="81" applyNumberFormat="0" applyProtection="0">
      <alignment horizontal="left" vertical="top" indent="1"/>
    </xf>
    <xf numFmtId="0" fontId="18" fillId="76" borderId="81" applyNumberFormat="0" applyProtection="0">
      <alignment horizontal="left" vertical="center" indent="1"/>
    </xf>
    <xf numFmtId="0" fontId="18" fillId="76" borderId="81" applyNumberFormat="0" applyProtection="0">
      <alignment horizontal="left" vertical="center" indent="1"/>
    </xf>
    <xf numFmtId="0" fontId="18" fillId="76" borderId="81" applyNumberFormat="0" applyProtection="0">
      <alignment horizontal="left" vertical="top" indent="1"/>
    </xf>
    <xf numFmtId="0" fontId="18" fillId="76" borderId="81" applyNumberFormat="0" applyProtection="0">
      <alignment horizontal="left" vertical="top" indent="1"/>
    </xf>
    <xf numFmtId="0" fontId="18" fillId="61" borderId="81" applyNumberFormat="0" applyProtection="0">
      <alignment horizontal="left" vertical="center" indent="1"/>
    </xf>
    <xf numFmtId="0" fontId="18" fillId="61" borderId="81" applyNumberFormat="0" applyProtection="0">
      <alignment horizontal="left" vertical="center" indent="1"/>
    </xf>
    <xf numFmtId="0" fontId="18" fillId="61" borderId="81" applyNumberFormat="0" applyProtection="0">
      <alignment horizontal="left" vertical="top" indent="1"/>
    </xf>
    <xf numFmtId="0" fontId="18" fillId="61" borderId="81" applyNumberFormat="0" applyProtection="0">
      <alignment horizontal="left" vertical="top" indent="1"/>
    </xf>
    <xf numFmtId="0" fontId="18" fillId="82" borderId="81" applyNumberFormat="0" applyProtection="0">
      <alignment horizontal="left" vertical="center" indent="1"/>
    </xf>
    <xf numFmtId="0" fontId="18" fillId="82" borderId="81" applyNumberFormat="0" applyProtection="0">
      <alignment horizontal="left" vertical="center" indent="1"/>
    </xf>
    <xf numFmtId="0" fontId="18" fillId="82" borderId="81" applyNumberFormat="0" applyProtection="0">
      <alignment horizontal="left" vertical="top" indent="1"/>
    </xf>
    <xf numFmtId="0" fontId="18" fillId="82" borderId="81" applyNumberFormat="0" applyProtection="0">
      <alignment horizontal="left" vertical="top" indent="1"/>
    </xf>
    <xf numFmtId="4" fontId="74" fillId="56" borderId="81" applyNumberFormat="0" applyProtection="0">
      <alignment vertical="center"/>
    </xf>
    <xf numFmtId="4" fontId="74" fillId="56" borderId="81" applyNumberFormat="0" applyProtection="0">
      <alignment vertical="center"/>
    </xf>
    <xf numFmtId="4" fontId="120" fillId="56" borderId="81" applyNumberFormat="0" applyProtection="0">
      <alignment vertical="center"/>
    </xf>
    <xf numFmtId="4" fontId="120" fillId="56" borderId="81" applyNumberFormat="0" applyProtection="0">
      <alignment vertical="center"/>
    </xf>
    <xf numFmtId="4" fontId="74" fillId="56" borderId="81" applyNumberFormat="0" applyProtection="0">
      <alignment horizontal="left" vertical="center" indent="1"/>
    </xf>
    <xf numFmtId="4" fontId="74" fillId="56" borderId="81" applyNumberFormat="0" applyProtection="0">
      <alignment horizontal="left" vertical="center" indent="1"/>
    </xf>
    <xf numFmtId="0" fontId="74" fillId="56" borderId="81" applyNumberFormat="0" applyProtection="0">
      <alignment horizontal="left" vertical="top" indent="1"/>
    </xf>
    <xf numFmtId="0" fontId="74" fillId="56" borderId="81" applyNumberFormat="0" applyProtection="0">
      <alignment horizontal="left" vertical="top" indent="1"/>
    </xf>
    <xf numFmtId="4" fontId="74" fillId="79" borderId="81" applyNumberFormat="0" applyProtection="0">
      <alignment horizontal="right" vertical="center"/>
    </xf>
    <xf numFmtId="4" fontId="74" fillId="79" borderId="81" applyNumberFormat="0" applyProtection="0">
      <alignment horizontal="right" vertical="center"/>
    </xf>
    <xf numFmtId="4" fontId="120" fillId="79" borderId="81" applyNumberFormat="0" applyProtection="0">
      <alignment horizontal="right" vertical="center"/>
    </xf>
    <xf numFmtId="4" fontId="120" fillId="79" borderId="81" applyNumberFormat="0" applyProtection="0">
      <alignment horizontal="right" vertical="center"/>
    </xf>
    <xf numFmtId="4" fontId="74" fillId="81" borderId="81" applyNumberFormat="0" applyProtection="0">
      <alignment horizontal="left" vertical="center" indent="1"/>
    </xf>
    <xf numFmtId="4" fontId="74" fillId="81" borderId="81" applyNumberFormat="0" applyProtection="0">
      <alignment horizontal="left" vertical="center" indent="1"/>
    </xf>
    <xf numFmtId="0" fontId="74" fillId="76" borderId="81" applyNumberFormat="0" applyProtection="0">
      <alignment horizontal="left" vertical="top" indent="1"/>
    </xf>
    <xf numFmtId="0" fontId="74" fillId="76" borderId="81" applyNumberFormat="0" applyProtection="0">
      <alignment horizontal="left" vertical="top" indent="1"/>
    </xf>
    <xf numFmtId="4" fontId="121" fillId="62" borderId="0" applyNumberFormat="0" applyProtection="0">
      <alignment horizontal="left" vertical="center" indent="1"/>
    </xf>
    <xf numFmtId="4" fontId="122" fillId="79" borderId="81" applyNumberFormat="0" applyProtection="0">
      <alignment horizontal="right" vertical="center"/>
    </xf>
    <xf numFmtId="4" fontId="122" fillId="79" borderId="81" applyNumberFormat="0" applyProtection="0">
      <alignment horizontal="right" vertical="center"/>
    </xf>
    <xf numFmtId="0" fontId="18" fillId="83" borderId="0" applyNumberFormat="0" applyFont="0" applyBorder="0" applyAlignment="0" applyProtection="0"/>
    <xf numFmtId="38" fontId="90" fillId="84" borderId="0" applyNumberFormat="0" applyFont="0" applyBorder="0" applyAlignment="0" applyProtection="0"/>
    <xf numFmtId="0" fontId="116" fillId="1" borderId="30" applyNumberFormat="0" applyFont="0" applyAlignment="0">
      <alignment horizontal="center"/>
    </xf>
    <xf numFmtId="0" fontId="116" fillId="1" borderId="30" applyNumberFormat="0" applyFont="0" applyAlignment="0">
      <alignment horizontal="center"/>
    </xf>
    <xf numFmtId="0" fontId="123" fillId="0" borderId="0" applyNumberFormat="0" applyFill="0" applyBorder="0" applyAlignment="0">
      <alignment horizontal="center"/>
    </xf>
    <xf numFmtId="0" fontId="124" fillId="85" borderId="0" applyNumberFormat="0" applyBorder="0" applyAlignment="0" applyProtection="0"/>
    <xf numFmtId="0" fontId="18" fillId="0" borderId="0" applyNumberFormat="0" applyFont="0" applyFill="0" applyBorder="0" applyAlignment="0" applyProtection="0"/>
    <xf numFmtId="0" fontId="124" fillId="85" borderId="0" applyNumberFormat="0" applyBorder="0" applyAlignment="0" applyProtection="0"/>
    <xf numFmtId="0" fontId="18" fillId="56" borderId="0" applyNumberFormat="0" applyAlignment="0" applyProtection="0"/>
    <xf numFmtId="3" fontId="18" fillId="0" borderId="0" applyNumberFormat="0" applyFont="0" applyFill="0" applyBorder="0" applyAlignment="0" applyProtection="0"/>
    <xf numFmtId="0" fontId="124" fillId="85" borderId="0" applyNumberFormat="0" applyBorder="0" applyAlignment="0" applyProtection="0"/>
    <xf numFmtId="0" fontId="18" fillId="56" borderId="0" applyNumberFormat="0" applyBorder="0" applyAlignment="0" applyProtection="0"/>
    <xf numFmtId="3" fontId="18" fillId="0" borderId="0" applyNumberFormat="0" applyFont="0" applyFill="0" applyBorder="0" applyAlignment="0" applyProtection="0"/>
    <xf numFmtId="0" fontId="18" fillId="86" borderId="0" applyNumberFormat="0" applyBorder="0" applyAlignment="0" applyProtection="0"/>
    <xf numFmtId="0" fontId="124" fillId="86" borderId="0" applyNumberFormat="0" applyBorder="0" applyAlignment="0" applyProtection="0"/>
    <xf numFmtId="3" fontId="18" fillId="0" borderId="0" applyNumberFormat="0" applyFont="0" applyFill="0" applyBorder="0" applyAlignment="0" applyProtection="0"/>
    <xf numFmtId="3" fontId="124" fillId="87" borderId="0" applyNumberFormat="0" applyBorder="0" applyAlignment="0" applyProtection="0"/>
    <xf numFmtId="3" fontId="124" fillId="87" borderId="0" applyNumberFormat="0" applyBorder="0" applyAlignment="0" applyProtection="0"/>
    <xf numFmtId="3" fontId="18" fillId="0" borderId="0" applyNumberFormat="0" applyFont="0" applyFill="0" applyBorder="0" applyAlignment="0" applyProtection="0"/>
    <xf numFmtId="3" fontId="124" fillId="88" borderId="0" applyNumberFormat="0" applyBorder="0" applyAlignment="0" applyProtection="0"/>
    <xf numFmtId="3" fontId="124" fillId="88" borderId="0" applyNumberFormat="0" applyBorder="0" applyAlignment="0" applyProtection="0"/>
    <xf numFmtId="0" fontId="18" fillId="0" borderId="0" applyFont="0" applyFill="0" applyBorder="0" applyAlignment="0" applyProtection="0"/>
    <xf numFmtId="3" fontId="18" fillId="55" borderId="0" applyFont="0" applyBorder="0" applyAlignment="0" applyProtection="0"/>
    <xf numFmtId="0" fontId="18" fillId="88" borderId="0" applyNumberFormat="0" applyFont="0" applyBorder="0" applyAlignment="0" applyProtection="0"/>
    <xf numFmtId="4" fontId="18" fillId="55" borderId="0" applyFont="0" applyBorder="0" applyAlignment="0" applyProtection="0"/>
    <xf numFmtId="222" fontId="125" fillId="0" borderId="0" applyFont="0" applyFill="0" applyBorder="0" applyAlignment="0" applyProtection="0">
      <alignment horizontal="left"/>
    </xf>
    <xf numFmtId="0" fontId="18" fillId="0" borderId="0"/>
    <xf numFmtId="0" fontId="57"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40" fontId="127" fillId="0" borderId="0" applyBorder="0">
      <alignment horizontal="right"/>
    </xf>
    <xf numFmtId="0" fontId="128" fillId="56" borderId="21" applyNumberFormat="0" applyAlignment="0"/>
    <xf numFmtId="38" fontId="129" fillId="0" borderId="0" applyFill="0" applyBorder="0" applyAlignment="0" applyProtection="0"/>
    <xf numFmtId="181" fontId="18" fillId="0" borderId="0" applyFill="0" applyBorder="0" applyAlignment="0" applyProtection="0"/>
    <xf numFmtId="223" fontId="129" fillId="0" borderId="0" applyFill="0" applyBorder="0" applyAlignment="0" applyProtection="0"/>
    <xf numFmtId="49" fontId="74" fillId="0" borderId="0" applyFill="0" applyBorder="0" applyAlignment="0"/>
    <xf numFmtId="188" fontId="18" fillId="0" borderId="0" applyFill="0" applyBorder="0" applyAlignment="0"/>
    <xf numFmtId="188" fontId="18" fillId="0" borderId="0" applyFill="0" applyBorder="0" applyAlignment="0"/>
    <xf numFmtId="224" fontId="18" fillId="0" borderId="0" applyFont="0" applyFill="0" applyBorder="0" applyAlignment="0" applyProtection="0"/>
    <xf numFmtId="225" fontId="18" fillId="0" borderId="0" applyFont="0" applyFill="0" applyBorder="0" applyAlignment="0" applyProtection="0"/>
    <xf numFmtId="18" fontId="88" fillId="0" borderId="0" applyFont="0" applyFill="0" applyBorder="0" applyAlignment="0" applyProtection="0">
      <alignment horizontal="left"/>
    </xf>
    <xf numFmtId="0" fontId="130" fillId="0" borderId="26"/>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5"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31" fillId="0" borderId="0"/>
    <xf numFmtId="43" fontId="45" fillId="0" borderId="0" applyFont="0" applyFill="0" applyBorder="0" applyAlignment="0" applyProtection="0"/>
    <xf numFmtId="0" fontId="35" fillId="0" borderId="0" applyNumberFormat="0" applyFill="0" applyBorder="0" applyAlignment="0" applyProtection="0"/>
    <xf numFmtId="0" fontId="131"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16" fillId="0" borderId="9" applyNumberForma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36" fillId="0" borderId="18" applyNumberForma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10" fontId="132" fillId="0" borderId="84" applyNumberFormat="0" applyFont="0" applyFill="0" applyAlignment="0" applyProtection="0"/>
    <xf numFmtId="37" fontId="19" fillId="75" borderId="0" applyNumberFormat="0" applyBorder="0" applyAlignment="0" applyProtection="0"/>
    <xf numFmtId="37" fontId="19" fillId="0" borderId="0"/>
    <xf numFmtId="3" fontId="133" fillId="0" borderId="78" applyProtection="0"/>
    <xf numFmtId="7" fontId="133" fillId="0" borderId="0">
      <alignment horizontal="right"/>
      <protection locked="0"/>
    </xf>
    <xf numFmtId="3" fontId="133" fillId="0" borderId="0">
      <alignment horizontal="right"/>
      <protection locked="0"/>
    </xf>
    <xf numFmtId="3" fontId="134" fillId="0" borderId="0">
      <protection locked="0"/>
    </xf>
    <xf numFmtId="0" fontId="18" fillId="0" borderId="0"/>
    <xf numFmtId="42" fontId="74" fillId="0" borderId="0" applyFont="0" applyFill="0" applyBorder="0" applyAlignment="0" applyProtection="0"/>
    <xf numFmtId="44" fontId="74" fillId="0" borderId="0" applyFont="0" applyFill="0" applyBorder="0" applyAlignment="0" applyProtection="0"/>
    <xf numFmtId="226" fontId="18" fillId="0" borderId="0" applyFont="0" applyFill="0" applyBorder="0" applyAlignment="0" applyProtection="0"/>
    <xf numFmtId="227" fontId="18" fillId="0" borderId="0" applyFont="0" applyFill="0" applyBorder="0" applyAlignment="0" applyProtection="0"/>
    <xf numFmtId="0" fontId="37" fillId="0" borderId="0" applyNumberFormat="0" applyFill="0" applyBorder="0" applyAlignment="0" applyProtection="0"/>
    <xf numFmtId="0" fontId="18" fillId="0" borderId="0"/>
    <xf numFmtId="0" fontId="14" fillId="0" borderId="0" applyNumberFormat="0" applyFill="0" applyBorder="0" applyAlignment="0" applyProtection="0"/>
    <xf numFmtId="0" fontId="18" fillId="0" borderId="0">
      <alignment horizontal="left" wrapText="1"/>
    </xf>
    <xf numFmtId="208" fontId="18" fillId="0" borderId="30" applyFont="0" applyFill="0" applyBorder="0" applyAlignment="0" applyProtection="0"/>
    <xf numFmtId="208" fontId="18" fillId="0" borderId="30" applyFont="0" applyFill="0" applyBorder="0" applyAlignment="0" applyProtection="0"/>
    <xf numFmtId="0" fontId="135" fillId="89" borderId="19" applyBorder="0">
      <alignment horizontal="center"/>
    </xf>
    <xf numFmtId="0" fontId="135" fillId="89" borderId="19" applyBorder="0">
      <alignment horizontal="center"/>
    </xf>
    <xf numFmtId="0" fontId="136" fillId="90" borderId="19" applyBorder="0">
      <alignment horizontal="center"/>
    </xf>
    <xf numFmtId="0" fontId="136" fillId="90" borderId="19" applyBorder="0">
      <alignment horizontal="center"/>
    </xf>
    <xf numFmtId="0" fontId="137" fillId="0" borderId="0" applyNumberFormat="0" applyFill="0" applyBorder="0" applyAlignment="0" applyProtection="0">
      <alignment vertical="top"/>
      <protection locked="0"/>
    </xf>
    <xf numFmtId="9" fontId="138" fillId="0" borderId="0" applyFont="0" applyFill="0" applyBorder="0" applyAlignment="0" applyProtection="0"/>
    <xf numFmtId="0" fontId="139" fillId="0" borderId="0"/>
    <xf numFmtId="228" fontId="140" fillId="0" borderId="0" applyFont="0" applyFill="0" applyBorder="0" applyAlignment="0" applyProtection="0"/>
    <xf numFmtId="229" fontId="140" fillId="0" borderId="0" applyFont="0" applyFill="0" applyBorder="0" applyAlignment="0" applyProtection="0"/>
    <xf numFmtId="230" fontId="126" fillId="0" borderId="0" applyFont="0" applyFill="0" applyBorder="0" applyAlignment="0" applyProtection="0"/>
    <xf numFmtId="165" fontId="126" fillId="0" borderId="0" applyFont="0" applyFill="0" applyBorder="0" applyAlignment="0" applyProtection="0"/>
    <xf numFmtId="42" fontId="138" fillId="0" borderId="0" applyFont="0" applyFill="0" applyBorder="0" applyAlignment="0" applyProtection="0"/>
    <xf numFmtId="44" fontId="138" fillId="0" borderId="0" applyFont="0" applyFill="0" applyBorder="0" applyAlignment="0" applyProtection="0"/>
    <xf numFmtId="0" fontId="140" fillId="0" borderId="0"/>
    <xf numFmtId="229" fontId="140" fillId="0" borderId="0" applyFont="0" applyFill="0" applyBorder="0" applyAlignment="0" applyProtection="0">
      <alignment vertical="center"/>
    </xf>
    <xf numFmtId="0" fontId="141" fillId="0" borderId="0">
      <protection locked="0"/>
    </xf>
    <xf numFmtId="0" fontId="140" fillId="0" borderId="0"/>
    <xf numFmtId="231" fontId="142" fillId="0" borderId="0">
      <protection locked="0"/>
    </xf>
    <xf numFmtId="232" fontId="142" fillId="0" borderId="0">
      <protection locked="0"/>
    </xf>
    <xf numFmtId="0" fontId="141" fillId="0" borderId="0">
      <protection locked="0"/>
    </xf>
    <xf numFmtId="0" fontId="18" fillId="0" borderId="0" applyFont="0" applyFill="0" applyBorder="0" applyAlignment="0" applyProtection="0"/>
    <xf numFmtId="0" fontId="18" fillId="0" borderId="0" applyFont="0" applyFill="0" applyBorder="0" applyAlignment="0" applyProtection="0"/>
    <xf numFmtId="0" fontId="143" fillId="0" borderId="0"/>
    <xf numFmtId="233" fontId="142" fillId="0" borderId="0">
      <protection locked="0"/>
    </xf>
    <xf numFmtId="234" fontId="142" fillId="0" borderId="0" applyFont="0" applyFill="0" applyBorder="0" applyAlignment="0" applyProtection="0"/>
    <xf numFmtId="235" fontId="142" fillId="0" borderId="0" applyFont="0" applyFill="0" applyBorder="0" applyAlignment="0" applyProtection="0"/>
    <xf numFmtId="4" fontId="141" fillId="0" borderId="0">
      <protection locked="0"/>
    </xf>
    <xf numFmtId="236" fontId="142" fillId="0" borderId="0">
      <protection locked="0"/>
    </xf>
    <xf numFmtId="237" fontId="144" fillId="0" borderId="0">
      <alignment vertical="center"/>
    </xf>
    <xf numFmtId="0" fontId="145" fillId="0" borderId="0">
      <protection locked="0"/>
    </xf>
    <xf numFmtId="0" fontId="145" fillId="0" borderId="0">
      <protection locked="0"/>
    </xf>
    <xf numFmtId="238" fontId="142" fillId="0" borderId="0">
      <protection locked="0"/>
    </xf>
    <xf numFmtId="44" fontId="18" fillId="0" borderId="0" applyFont="0" applyFill="0" applyBorder="0" applyAlignment="0" applyProtection="0"/>
    <xf numFmtId="42" fontId="18" fillId="0" borderId="0" applyFont="0" applyFill="0" applyBorder="0" applyAlignment="0" applyProtection="0"/>
    <xf numFmtId="0" fontId="146" fillId="0" borderId="0"/>
    <xf numFmtId="0" fontId="141" fillId="0" borderId="83">
      <protection locked="0"/>
    </xf>
    <xf numFmtId="237" fontId="142" fillId="0" borderId="0" applyFont="0" applyFill="0" applyBorder="0" applyAlignment="0" applyProtection="0"/>
    <xf numFmtId="239" fontId="142"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9" fontId="1" fillId="0" borderId="0" applyFont="0" applyFill="0" applyBorder="0" applyAlignment="0" applyProtection="0"/>
    <xf numFmtId="0" fontId="83" fillId="0" borderId="0"/>
    <xf numFmtId="0" fontId="8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9" fontId="18" fillId="0" borderId="0" applyFont="0" applyFill="0" applyBorder="0" applyAlignment="0" applyProtection="0"/>
  </cellStyleXfs>
  <cellXfs count="233">
    <xf numFmtId="0" fontId="0" fillId="0" borderId="0" xfId="0"/>
    <xf numFmtId="0" fontId="0" fillId="0" borderId="0" xfId="0" applyProtection="1">
      <protection locked="0"/>
    </xf>
    <xf numFmtId="0" fontId="0" fillId="0" borderId="0" xfId="0" applyAlignment="1" applyProtection="1">
      <alignment vertical="center" wrapText="1"/>
      <protection locked="0"/>
    </xf>
    <xf numFmtId="0" fontId="18" fillId="0" borderId="0" xfId="0" applyFont="1" applyAlignment="1" applyProtection="1">
      <alignment vertical="top" wrapText="1"/>
      <protection locked="0"/>
    </xf>
    <xf numFmtId="0" fontId="18" fillId="0" borderId="0" xfId="0" applyFont="1" applyProtection="1">
      <protection locked="0"/>
    </xf>
    <xf numFmtId="0" fontId="18" fillId="0" borderId="0" xfId="0" applyFont="1" applyAlignment="1" applyProtection="1">
      <alignment horizontal="left" vertical="top"/>
      <protection locked="0"/>
    </xf>
    <xf numFmtId="0" fontId="0" fillId="0" borderId="0" xfId="0" applyAlignment="1" applyProtection="1">
      <alignment horizontal="left" vertical="center" wrapText="1"/>
      <protection locked="0"/>
    </xf>
    <xf numFmtId="0" fontId="38" fillId="0" borderId="0" xfId="0" applyFont="1" applyAlignment="1" applyProtection="1">
      <alignment vertical="center" wrapText="1"/>
      <protection locked="0"/>
    </xf>
    <xf numFmtId="0" fontId="39" fillId="0" borderId="20" xfId="50" applyFont="1" applyFill="1" applyBorder="1" applyAlignment="1" applyProtection="1">
      <alignment vertical="center" wrapText="1"/>
      <protection locked="0"/>
    </xf>
    <xf numFmtId="0" fontId="39" fillId="0" borderId="21" xfId="50" applyFont="1" applyFill="1" applyBorder="1" applyAlignment="1" applyProtection="1">
      <alignment vertical="center" wrapText="1"/>
      <protection locked="0"/>
    </xf>
    <xf numFmtId="0" fontId="39" fillId="0" borderId="22" xfId="50" applyFont="1" applyFill="1" applyBorder="1" applyAlignment="1" applyProtection="1">
      <alignment vertical="center" wrapText="1"/>
      <protection locked="0"/>
    </xf>
    <xf numFmtId="10" fontId="39" fillId="0" borderId="21" xfId="50" applyNumberFormat="1" applyFont="1" applyFill="1" applyBorder="1" applyAlignment="1" applyProtection="1">
      <alignment vertical="center" wrapText="1"/>
      <protection locked="0"/>
    </xf>
    <xf numFmtId="10" fontId="39" fillId="0" borderId="23" xfId="50" applyNumberFormat="1" applyFont="1" applyFill="1" applyBorder="1" applyAlignment="1" applyProtection="1">
      <alignment vertical="center" wrapText="1"/>
      <protection locked="0"/>
    </xf>
    <xf numFmtId="0" fontId="40" fillId="0" borderId="24" xfId="50" applyFont="1" applyBorder="1" applyAlignment="1" applyProtection="1">
      <alignment vertical="center" wrapText="1"/>
      <protection locked="0"/>
    </xf>
    <xf numFmtId="173" fontId="39" fillId="0" borderId="25" xfId="128" applyNumberFormat="1" applyFont="1" applyFill="1" applyBorder="1" applyAlignment="1" applyProtection="1">
      <alignment vertical="center" wrapText="1"/>
      <protection locked="0"/>
    </xf>
    <xf numFmtId="0" fontId="39" fillId="0" borderId="26" xfId="50" applyFont="1" applyFill="1" applyBorder="1" applyAlignment="1" applyProtection="1">
      <alignment vertical="center" wrapText="1"/>
      <protection locked="0"/>
    </xf>
    <xf numFmtId="10" fontId="39" fillId="0" borderId="26" xfId="50" applyNumberFormat="1" applyFont="1" applyFill="1" applyBorder="1" applyAlignment="1" applyProtection="1">
      <alignment vertical="center" wrapText="1"/>
      <protection locked="0"/>
    </xf>
    <xf numFmtId="10" fontId="39" fillId="0" borderId="27" xfId="50" applyNumberFormat="1" applyFont="1" applyFill="1" applyBorder="1" applyAlignment="1" applyProtection="1">
      <alignment vertical="center" wrapText="1"/>
      <protection locked="0"/>
    </xf>
    <xf numFmtId="0" fontId="40" fillId="0" borderId="28" xfId="50" applyFont="1" applyBorder="1" applyAlignment="1" applyProtection="1">
      <alignment vertical="center" wrapText="1"/>
      <protection locked="0"/>
    </xf>
    <xf numFmtId="9" fontId="39" fillId="0" borderId="25" xfId="128" applyFont="1" applyFill="1" applyBorder="1" applyAlignment="1" applyProtection="1">
      <alignment vertical="center" wrapText="1"/>
      <protection locked="0"/>
    </xf>
    <xf numFmtId="0" fontId="39" fillId="0" borderId="29" xfId="50" applyFont="1" applyFill="1" applyBorder="1" applyAlignment="1" applyProtection="1">
      <alignment vertical="center" wrapText="1"/>
      <protection locked="0"/>
    </xf>
    <xf numFmtId="0" fontId="39" fillId="0" borderId="30" xfId="50" applyFont="1" applyFill="1" applyBorder="1" applyAlignment="1" applyProtection="1">
      <alignment vertical="center" wrapText="1"/>
      <protection locked="0"/>
    </xf>
    <xf numFmtId="0" fontId="39" fillId="0" borderId="32" xfId="50" applyFont="1" applyFill="1" applyBorder="1" applyAlignment="1" applyProtection="1">
      <alignment vertical="center" wrapText="1"/>
      <protection locked="0"/>
    </xf>
    <xf numFmtId="9" fontId="39" fillId="0" borderId="19" xfId="128" applyFont="1" applyBorder="1" applyAlignment="1" applyProtection="1">
      <alignment vertical="center" wrapText="1"/>
      <protection locked="0"/>
    </xf>
    <xf numFmtId="0" fontId="39" fillId="0" borderId="33" xfId="50" applyFont="1" applyFill="1" applyBorder="1" applyAlignment="1" applyProtection="1">
      <alignment vertical="center" wrapText="1"/>
      <protection locked="0"/>
    </xf>
    <xf numFmtId="10" fontId="39" fillId="0" borderId="0" xfId="50" applyNumberFormat="1" applyFont="1" applyFill="1" applyBorder="1" applyAlignment="1" applyProtection="1">
      <alignment vertical="center" wrapText="1"/>
      <protection locked="0"/>
    </xf>
    <xf numFmtId="0" fontId="39" fillId="0" borderId="34" xfId="50" applyFont="1" applyFill="1" applyBorder="1" applyAlignment="1" applyProtection="1">
      <alignment vertical="center" wrapText="1"/>
      <protection locked="0"/>
    </xf>
    <xf numFmtId="174" fontId="39" fillId="0" borderId="19" xfId="127" applyNumberFormat="1" applyFont="1" applyBorder="1" applyAlignment="1" applyProtection="1">
      <alignment vertical="center" wrapText="1"/>
      <protection locked="0"/>
    </xf>
    <xf numFmtId="0" fontId="39" fillId="0" borderId="36" xfId="50" applyFont="1" applyFill="1" applyBorder="1" applyAlignment="1" applyProtection="1">
      <alignment vertical="center" wrapText="1"/>
      <protection locked="0"/>
    </xf>
    <xf numFmtId="10" fontId="39" fillId="0" borderId="35" xfId="50" applyNumberFormat="1" applyFont="1" applyFill="1" applyBorder="1" applyAlignment="1" applyProtection="1">
      <alignment vertical="center" wrapText="1"/>
      <protection locked="0"/>
    </xf>
    <xf numFmtId="0" fontId="40" fillId="0" borderId="39" xfId="50" applyFont="1" applyBorder="1" applyAlignment="1" applyProtection="1">
      <alignment vertical="center" wrapText="1"/>
      <protection locked="0"/>
    </xf>
    <xf numFmtId="0" fontId="40" fillId="0" borderId="40" xfId="50" applyFont="1" applyBorder="1" applyAlignment="1" applyProtection="1">
      <alignment horizontal="center" vertical="center" wrapText="1"/>
      <protection locked="0"/>
    </xf>
    <xf numFmtId="0" fontId="40" fillId="0" borderId="41" xfId="50" applyFont="1" applyBorder="1" applyAlignment="1" applyProtection="1">
      <alignment horizontal="center" vertical="center" wrapText="1"/>
      <protection locked="0"/>
    </xf>
    <xf numFmtId="0" fontId="39" fillId="0" borderId="42" xfId="50" applyFont="1" applyBorder="1" applyAlignment="1" applyProtection="1">
      <alignment horizontal="center" vertical="center" wrapText="1"/>
      <protection locked="0"/>
    </xf>
    <xf numFmtId="173" fontId="41" fillId="0" borderId="43" xfId="128" applyNumberFormat="1" applyFont="1" applyBorder="1" applyAlignment="1" applyProtection="1">
      <alignment vertical="center" wrapText="1"/>
      <protection locked="0"/>
    </xf>
    <xf numFmtId="173" fontId="41" fillId="0" borderId="44" xfId="128" applyNumberFormat="1" applyFont="1" applyBorder="1" applyAlignment="1" applyProtection="1">
      <alignment vertical="center" wrapText="1"/>
      <protection locked="0"/>
    </xf>
    <xf numFmtId="173" fontId="41" fillId="57" borderId="44" xfId="128" applyNumberFormat="1" applyFont="1" applyFill="1" applyBorder="1" applyAlignment="1" applyProtection="1">
      <alignment vertical="center" wrapText="1"/>
      <protection locked="0"/>
    </xf>
    <xf numFmtId="0" fontId="41" fillId="0" borderId="24" xfId="129" applyFont="1" applyBorder="1" applyAlignment="1" applyProtection="1">
      <alignment vertical="center" wrapText="1"/>
      <protection locked="0"/>
    </xf>
    <xf numFmtId="0" fontId="42" fillId="0" borderId="28" xfId="129" applyFont="1" applyBorder="1" applyAlignment="1" applyProtection="1">
      <alignment vertical="center" wrapText="1"/>
      <protection locked="0"/>
    </xf>
    <xf numFmtId="174" fontId="0" fillId="0" borderId="0" xfId="0" applyNumberFormat="1" applyAlignment="1" applyProtection="1">
      <alignment vertical="center" wrapText="1"/>
      <protection locked="0"/>
    </xf>
    <xf numFmtId="0" fontId="41" fillId="0" borderId="28" xfId="129" applyFont="1" applyBorder="1" applyAlignment="1" applyProtection="1">
      <alignment vertical="center" wrapText="1"/>
      <protection locked="0"/>
    </xf>
    <xf numFmtId="0" fontId="42" fillId="0" borderId="46" xfId="129" applyFont="1" applyFill="1" applyBorder="1" applyAlignment="1" applyProtection="1">
      <alignment horizontal="center" vertical="center" wrapText="1"/>
      <protection locked="0"/>
    </xf>
    <xf numFmtId="0" fontId="41" fillId="0" borderId="47" xfId="129" applyFont="1" applyFill="1" applyBorder="1" applyAlignment="1" applyProtection="1">
      <alignment vertical="center" wrapText="1"/>
      <protection locked="0"/>
    </xf>
    <xf numFmtId="0" fontId="18" fillId="0" borderId="0" xfId="129" applyAlignment="1" applyProtection="1">
      <alignment vertical="center" wrapText="1"/>
      <protection locked="0"/>
    </xf>
    <xf numFmtId="0" fontId="0" fillId="0" borderId="0" xfId="0" applyFill="1" applyBorder="1" applyAlignment="1" applyProtection="1">
      <alignment vertical="center" wrapText="1"/>
      <protection locked="0"/>
    </xf>
    <xf numFmtId="175" fontId="18" fillId="0" borderId="0" xfId="126" applyNumberFormat="1" applyFont="1" applyAlignment="1" applyProtection="1">
      <alignment vertical="center" wrapText="1"/>
      <protection locked="0"/>
    </xf>
    <xf numFmtId="175" fontId="19" fillId="0" borderId="0" xfId="126" applyNumberFormat="1" applyFont="1" applyAlignment="1" applyProtection="1">
      <alignment vertical="center" wrapText="1"/>
      <protection locked="0"/>
    </xf>
    <xf numFmtId="3" fontId="41" fillId="0" borderId="0" xfId="128" applyNumberFormat="1" applyFont="1" applyFill="1" applyBorder="1" applyAlignment="1" applyProtection="1">
      <alignment vertical="center" wrapText="1"/>
      <protection locked="0"/>
    </xf>
    <xf numFmtId="3" fontId="42" fillId="0" borderId="0" xfId="126" applyNumberFormat="1" applyFont="1" applyFill="1" applyBorder="1" applyAlignment="1" applyProtection="1">
      <alignment vertical="center" wrapText="1"/>
      <protection locked="0"/>
    </xf>
    <xf numFmtId="173" fontId="41" fillId="0" borderId="25" xfId="128" applyNumberFormat="1" applyFont="1" applyBorder="1" applyAlignment="1" applyProtection="1">
      <alignment vertical="center" wrapText="1"/>
      <protection locked="0"/>
    </xf>
    <xf numFmtId="173" fontId="41" fillId="0" borderId="48" xfId="128" applyNumberFormat="1" applyFont="1" applyBorder="1" applyAlignment="1" applyProtection="1">
      <alignment vertical="center" wrapText="1"/>
      <protection locked="0"/>
    </xf>
    <xf numFmtId="173" fontId="41" fillId="0" borderId="30" xfId="128" applyNumberFormat="1" applyFont="1" applyBorder="1" applyAlignment="1" applyProtection="1">
      <alignment vertical="center" wrapText="1"/>
      <protection locked="0"/>
    </xf>
    <xf numFmtId="173" fontId="41" fillId="0" borderId="49" xfId="128" applyNumberFormat="1" applyFont="1" applyBorder="1" applyAlignment="1" applyProtection="1">
      <alignment vertical="center" wrapText="1"/>
      <protection locked="0"/>
    </xf>
    <xf numFmtId="173" fontId="41" fillId="0" borderId="19" xfId="128" applyNumberFormat="1" applyFont="1" applyBorder="1" applyAlignment="1" applyProtection="1">
      <alignment vertical="center" wrapText="1"/>
      <protection locked="0"/>
    </xf>
    <xf numFmtId="173" fontId="41" fillId="57" borderId="19" xfId="128" applyNumberFormat="1" applyFont="1" applyFill="1" applyBorder="1" applyAlignment="1" applyProtection="1">
      <alignment vertical="center" wrapText="1"/>
      <protection locked="0"/>
    </xf>
    <xf numFmtId="3" fontId="41" fillId="0" borderId="0" xfId="129" applyNumberFormat="1" applyFont="1" applyFill="1" applyBorder="1" applyAlignment="1" applyProtection="1">
      <alignment vertical="center" wrapText="1"/>
      <protection locked="0"/>
    </xf>
    <xf numFmtId="0" fontId="41" fillId="0" borderId="39" xfId="129" applyFont="1" applyBorder="1" applyAlignment="1" applyProtection="1">
      <alignment vertical="center" wrapText="1"/>
      <protection locked="0"/>
    </xf>
    <xf numFmtId="0" fontId="41" fillId="0" borderId="47" xfId="129" applyFont="1" applyBorder="1" applyAlignment="1" applyProtection="1">
      <alignment vertical="center" wrapText="1"/>
      <protection locked="0"/>
    </xf>
    <xf numFmtId="0" fontId="42" fillId="0" borderId="0" xfId="129" applyFont="1" applyFill="1" applyBorder="1" applyAlignment="1" applyProtection="1">
      <alignment horizontal="center" vertical="center" wrapText="1"/>
      <protection locked="0"/>
    </xf>
    <xf numFmtId="0" fontId="38" fillId="59" borderId="40" xfId="0" applyFont="1" applyFill="1" applyBorder="1" applyAlignment="1" applyProtection="1">
      <alignment horizontal="center" vertical="top" wrapText="1"/>
      <protection locked="0"/>
    </xf>
    <xf numFmtId="0" fontId="38" fillId="59" borderId="41" xfId="0" applyFont="1" applyFill="1" applyBorder="1" applyAlignment="1" applyProtection="1">
      <alignment horizontal="center" vertical="top" wrapText="1"/>
      <protection locked="0"/>
    </xf>
    <xf numFmtId="0" fontId="43" fillId="0" borderId="42" xfId="129" applyFont="1" applyFill="1" applyBorder="1" applyAlignment="1" applyProtection="1">
      <alignment vertical="center" wrapText="1"/>
      <protection locked="0"/>
    </xf>
    <xf numFmtId="0" fontId="38" fillId="0" borderId="40" xfId="0" applyFont="1" applyFill="1" applyBorder="1" applyAlignment="1" applyProtection="1">
      <alignment horizontal="center" vertical="center" wrapText="1"/>
      <protection locked="0"/>
    </xf>
    <xf numFmtId="0" fontId="38" fillId="0" borderId="41" xfId="0" applyFont="1" applyFill="1" applyBorder="1" applyAlignment="1" applyProtection="1">
      <alignment horizontal="center" vertical="center" wrapText="1"/>
      <protection locked="0"/>
    </xf>
    <xf numFmtId="0" fontId="41" fillId="0" borderId="50" xfId="129" applyFont="1" applyFill="1" applyBorder="1" applyAlignment="1" applyProtection="1">
      <alignment vertical="center" wrapText="1"/>
      <protection locked="0"/>
    </xf>
    <xf numFmtId="0" fontId="0" fillId="0" borderId="0" xfId="0" applyFill="1" applyBorder="1" applyProtection="1">
      <protection locked="0"/>
    </xf>
    <xf numFmtId="176" fontId="19" fillId="58" borderId="0" xfId="0" applyNumberFormat="1" applyFont="1" applyFill="1" applyAlignment="1" applyProtection="1">
      <alignment horizontal="right" vertical="top"/>
      <protection locked="0"/>
    </xf>
    <xf numFmtId="0" fontId="38" fillId="0" borderId="0" xfId="0" applyFont="1" applyAlignment="1" applyProtection="1">
      <alignment horizontal="left"/>
      <protection locked="0"/>
    </xf>
    <xf numFmtId="0" fontId="19" fillId="0" borderId="0" xfId="0" applyFont="1" applyAlignment="1" applyProtection="1">
      <alignment horizontal="right" vertical="top"/>
      <protection locked="0"/>
    </xf>
    <xf numFmtId="174" fontId="0" fillId="0" borderId="0" xfId="0" applyNumberFormat="1" applyProtection="1">
      <protection locked="0"/>
    </xf>
    <xf numFmtId="0" fontId="19" fillId="58" borderId="0" xfId="0" applyFont="1" applyFill="1" applyAlignment="1" applyProtection="1">
      <alignment horizontal="right" vertical="top"/>
      <protection locked="0"/>
    </xf>
    <xf numFmtId="49" fontId="19" fillId="58" borderId="51" xfId="0" applyNumberFormat="1" applyFont="1" applyFill="1" applyBorder="1" applyAlignment="1" applyProtection="1">
      <alignment horizontal="right" vertical="top"/>
      <protection locked="0"/>
    </xf>
    <xf numFmtId="0" fontId="19" fillId="58" borderId="51" xfId="0" applyFont="1" applyFill="1" applyBorder="1" applyAlignment="1" applyProtection="1">
      <alignment horizontal="right" vertical="top"/>
      <protection locked="0"/>
    </xf>
    <xf numFmtId="0" fontId="38" fillId="0" borderId="55" xfId="0" applyFont="1" applyBorder="1" applyProtection="1">
      <protection locked="0"/>
    </xf>
    <xf numFmtId="0" fontId="0" fillId="58" borderId="28" xfId="0" applyFill="1" applyBorder="1" applyProtection="1">
      <protection locked="0"/>
    </xf>
    <xf numFmtId="174" fontId="0" fillId="0" borderId="0" xfId="0" applyNumberFormat="1"/>
    <xf numFmtId="0" fontId="38" fillId="0" borderId="58" xfId="0" applyFont="1" applyBorder="1" applyProtection="1">
      <protection locked="0"/>
    </xf>
    <xf numFmtId="0" fontId="38" fillId="0" borderId="59" xfId="0" applyFont="1" applyFill="1" applyBorder="1" applyAlignment="1" applyProtection="1">
      <alignment horizontal="center" vertical="center" wrapText="1"/>
      <protection locked="0"/>
    </xf>
    <xf numFmtId="0" fontId="38" fillId="0" borderId="47" xfId="0" applyFont="1" applyBorder="1" applyAlignment="1" applyProtection="1">
      <alignment vertical="center"/>
      <protection locked="0"/>
    </xf>
    <xf numFmtId="0" fontId="0" fillId="0" borderId="0" xfId="0" applyFill="1" applyProtection="1">
      <protection locked="0"/>
    </xf>
    <xf numFmtId="0" fontId="18" fillId="0" borderId="0" xfId="0" applyFont="1" applyAlignment="1" applyProtection="1">
      <alignment vertical="top"/>
      <protection locked="0"/>
    </xf>
    <xf numFmtId="167" fontId="0" fillId="0" borderId="0" xfId="0" applyNumberFormat="1" applyProtection="1">
      <protection locked="0"/>
    </xf>
    <xf numFmtId="0" fontId="45" fillId="0" borderId="0" xfId="0" applyFont="1" applyAlignment="1" applyProtection="1">
      <alignment horizontal="left" vertical="top"/>
      <protection locked="0"/>
    </xf>
    <xf numFmtId="167" fontId="0" fillId="0" borderId="0" xfId="0" applyNumberFormat="1"/>
    <xf numFmtId="167" fontId="38" fillId="0" borderId="54" xfId="0" applyNumberFormat="1" applyFont="1" applyFill="1" applyBorder="1" applyProtection="1">
      <protection locked="0"/>
    </xf>
    <xf numFmtId="167" fontId="0" fillId="0" borderId="19" xfId="0" applyNumberFormat="1" applyFill="1" applyBorder="1" applyProtection="1">
      <protection locked="0"/>
    </xf>
    <xf numFmtId="167" fontId="0" fillId="58" borderId="37" xfId="127" applyNumberFormat="1" applyFont="1" applyFill="1" applyBorder="1" applyProtection="1">
      <protection locked="0"/>
    </xf>
    <xf numFmtId="167" fontId="0" fillId="58" borderId="19" xfId="127" applyNumberFormat="1" applyFont="1" applyFill="1" applyBorder="1" applyProtection="1">
      <protection locked="0"/>
    </xf>
    <xf numFmtId="167" fontId="0" fillId="58" borderId="56" xfId="127" applyNumberFormat="1" applyFont="1" applyFill="1" applyBorder="1" applyProtection="1">
      <protection locked="0"/>
    </xf>
    <xf numFmtId="167" fontId="0" fillId="58" borderId="56" xfId="0" applyNumberFormat="1" applyFill="1" applyBorder="1" applyProtection="1">
      <protection locked="0"/>
    </xf>
    <xf numFmtId="167" fontId="0" fillId="0" borderId="56" xfId="127" applyNumberFormat="1" applyFont="1" applyFill="1" applyBorder="1" applyProtection="1">
      <protection locked="0"/>
    </xf>
    <xf numFmtId="167" fontId="0" fillId="0" borderId="56" xfId="0" applyNumberFormat="1" applyFill="1" applyBorder="1" applyProtection="1">
      <protection locked="0"/>
    </xf>
    <xf numFmtId="167" fontId="0" fillId="58" borderId="19" xfId="0" applyNumberFormat="1" applyFill="1" applyBorder="1" applyProtection="1">
      <protection locked="0"/>
    </xf>
    <xf numFmtId="167" fontId="0" fillId="0" borderId="37" xfId="127" applyNumberFormat="1" applyFont="1" applyFill="1" applyBorder="1" applyProtection="1">
      <protection locked="0"/>
    </xf>
    <xf numFmtId="167" fontId="0" fillId="0" borderId="37" xfId="0" applyNumberFormat="1" applyFill="1" applyBorder="1" applyProtection="1">
      <protection locked="0"/>
    </xf>
    <xf numFmtId="167" fontId="0" fillId="58" borderId="60" xfId="127" applyNumberFormat="1" applyFont="1" applyFill="1" applyBorder="1" applyProtection="1">
      <protection locked="0"/>
    </xf>
    <xf numFmtId="167" fontId="0" fillId="58" borderId="60" xfId="0" applyNumberFormat="1" applyFill="1" applyBorder="1" applyProtection="1">
      <protection locked="0"/>
    </xf>
    <xf numFmtId="43" fontId="0" fillId="0" borderId="0" xfId="126" applyFont="1"/>
    <xf numFmtId="167" fontId="0" fillId="0" borderId="19" xfId="127" applyNumberFormat="1" applyFont="1" applyFill="1" applyBorder="1" applyProtection="1">
      <protection locked="0"/>
    </xf>
    <xf numFmtId="3" fontId="0" fillId="0" borderId="19" xfId="127" applyNumberFormat="1" applyFont="1" applyFill="1" applyBorder="1" applyProtection="1">
      <protection locked="0"/>
    </xf>
    <xf numFmtId="3" fontId="0" fillId="0" borderId="19" xfId="0" applyNumberFormat="1" applyFill="1" applyBorder="1" applyProtection="1">
      <protection locked="0"/>
    </xf>
    <xf numFmtId="0" fontId="0" fillId="0" borderId="21" xfId="0" applyBorder="1" applyAlignment="1" applyProtection="1">
      <alignment wrapText="1"/>
      <protection locked="0"/>
    </xf>
    <xf numFmtId="0" fontId="38" fillId="0" borderId="0" xfId="0" applyFont="1" applyProtection="1">
      <protection locked="0"/>
    </xf>
    <xf numFmtId="0" fontId="38" fillId="0" borderId="0" xfId="0" applyFont="1" applyFill="1" applyBorder="1" applyProtection="1">
      <protection locked="0"/>
    </xf>
    <xf numFmtId="43" fontId="38" fillId="0" borderId="19" xfId="126" applyNumberFormat="1" applyFont="1" applyBorder="1" applyProtection="1">
      <protection locked="0"/>
    </xf>
    <xf numFmtId="43" fontId="38" fillId="0" borderId="25" xfId="127" applyNumberFormat="1" applyFont="1" applyBorder="1" applyProtection="1">
      <protection locked="0"/>
    </xf>
    <xf numFmtId="43" fontId="38" fillId="0" borderId="19" xfId="127" applyNumberFormat="1" applyFont="1" applyBorder="1" applyProtection="1">
      <protection locked="0"/>
    </xf>
    <xf numFmtId="44" fontId="38" fillId="0" borderId="19" xfId="127" applyFont="1" applyBorder="1" applyProtection="1">
      <protection locked="0"/>
    </xf>
    <xf numFmtId="0" fontId="38" fillId="58" borderId="19" xfId="0" applyFont="1" applyFill="1" applyBorder="1" applyAlignment="1" applyProtection="1">
      <alignment horizontal="right"/>
      <protection locked="0"/>
    </xf>
    <xf numFmtId="175" fontId="38" fillId="58" borderId="37" xfId="126" applyNumberFormat="1" applyFont="1" applyFill="1" applyBorder="1" applyAlignment="1" applyProtection="1">
      <alignment horizontal="right"/>
      <protection locked="0"/>
    </xf>
    <xf numFmtId="174" fontId="38" fillId="0" borderId="37" xfId="127" applyNumberFormat="1" applyFont="1" applyFill="1" applyBorder="1" applyProtection="1">
      <protection locked="0"/>
    </xf>
    <xf numFmtId="44" fontId="0" fillId="0" borderId="0" xfId="0" applyNumberFormat="1"/>
    <xf numFmtId="174" fontId="38" fillId="58" borderId="19" xfId="127" applyNumberFormat="1" applyFont="1" applyFill="1" applyBorder="1" applyProtection="1">
      <protection locked="0"/>
    </xf>
    <xf numFmtId="177" fontId="38" fillId="58" borderId="19" xfId="127" applyNumberFormat="1" applyFont="1" applyFill="1" applyBorder="1" applyProtection="1">
      <protection locked="0"/>
    </xf>
    <xf numFmtId="174" fontId="38" fillId="0" borderId="25" xfId="127" applyNumberFormat="1" applyFont="1" applyFill="1" applyBorder="1" applyProtection="1">
      <protection locked="0"/>
    </xf>
    <xf numFmtId="174" fontId="38" fillId="0" borderId="19" xfId="127" applyNumberFormat="1" applyFont="1" applyFill="1" applyBorder="1" applyProtection="1">
      <protection locked="0"/>
    </xf>
    <xf numFmtId="0" fontId="44" fillId="0" borderId="0" xfId="0" applyFont="1" applyBorder="1" applyAlignment="1" applyProtection="1">
      <alignment horizontal="center"/>
      <protection locked="0"/>
    </xf>
    <xf numFmtId="0" fontId="44" fillId="0" borderId="0" xfId="0" applyFont="1" applyAlignment="1" applyProtection="1">
      <alignment horizontal="center"/>
      <protection locked="0"/>
    </xf>
    <xf numFmtId="0" fontId="19" fillId="0" borderId="0" xfId="129" applyFont="1" applyAlignment="1" applyProtection="1">
      <alignment horizontal="right" vertical="top"/>
      <protection locked="0"/>
    </xf>
    <xf numFmtId="0" fontId="44" fillId="0" borderId="0" xfId="0" applyFont="1" applyAlignment="1" applyProtection="1">
      <alignment horizontal="center"/>
      <protection locked="0"/>
    </xf>
    <xf numFmtId="0" fontId="38" fillId="0" borderId="64" xfId="0" applyFont="1" applyFill="1" applyBorder="1" applyAlignment="1" applyProtection="1">
      <alignment horizontal="center" vertical="center" wrapText="1"/>
      <protection locked="0"/>
    </xf>
    <xf numFmtId="174" fontId="38" fillId="0" borderId="49" xfId="127" applyNumberFormat="1" applyFont="1" applyFill="1" applyBorder="1" applyProtection="1">
      <protection locked="0"/>
    </xf>
    <xf numFmtId="174" fontId="39" fillId="0" borderId="0" xfId="127" applyNumberFormat="1" applyFont="1" applyBorder="1" applyAlignment="1" applyProtection="1">
      <alignment vertical="center" wrapText="1"/>
      <protection locked="0"/>
    </xf>
    <xf numFmtId="9" fontId="39" fillId="0" borderId="0" xfId="128" applyFont="1" applyBorder="1" applyAlignment="1" applyProtection="1">
      <alignment vertical="center" wrapText="1"/>
      <protection locked="0"/>
    </xf>
    <xf numFmtId="0" fontId="39" fillId="0" borderId="65" xfId="50" applyFont="1" applyFill="1" applyBorder="1" applyAlignment="1" applyProtection="1">
      <alignment vertical="center" wrapText="1"/>
      <protection locked="0"/>
    </xf>
    <xf numFmtId="0" fontId="39" fillId="0" borderId="66" xfId="50" applyFont="1" applyFill="1" applyBorder="1" applyAlignment="1" applyProtection="1">
      <alignment vertical="center" wrapText="1"/>
      <protection locked="0"/>
    </xf>
    <xf numFmtId="0" fontId="46" fillId="0" borderId="0" xfId="0" applyFont="1" applyProtection="1">
      <protection locked="0"/>
    </xf>
    <xf numFmtId="0" fontId="0" fillId="58" borderId="67" xfId="0" applyFill="1" applyBorder="1" applyProtection="1">
      <protection locked="0"/>
    </xf>
    <xf numFmtId="178" fontId="0" fillId="58" borderId="57" xfId="127" applyNumberFormat="1" applyFont="1" applyFill="1" applyBorder="1" applyProtection="1">
      <protection locked="0"/>
    </xf>
    <xf numFmtId="178" fontId="0" fillId="0" borderId="48" xfId="127" applyNumberFormat="1" applyFont="1" applyBorder="1" applyProtection="1">
      <protection locked="0"/>
    </xf>
    <xf numFmtId="178" fontId="0" fillId="58" borderId="37" xfId="127" applyNumberFormat="1" applyFont="1" applyFill="1" applyBorder="1" applyProtection="1">
      <protection locked="0"/>
    </xf>
    <xf numFmtId="178" fontId="0" fillId="58" borderId="19" xfId="127" applyNumberFormat="1" applyFont="1" applyFill="1" applyBorder="1" applyProtection="1">
      <protection locked="0"/>
    </xf>
    <xf numFmtId="178" fontId="0" fillId="58" borderId="25" xfId="127" applyNumberFormat="1" applyFont="1" applyFill="1" applyBorder="1" applyProtection="1">
      <protection locked="0"/>
    </xf>
    <xf numFmtId="178" fontId="0" fillId="58" borderId="56" xfId="127" applyNumberFormat="1" applyFont="1" applyFill="1" applyBorder="1" applyProtection="1">
      <protection locked="0"/>
    </xf>
    <xf numFmtId="178" fontId="0" fillId="58" borderId="68" xfId="127" applyNumberFormat="1" applyFont="1" applyFill="1" applyBorder="1" applyProtection="1">
      <protection locked="0"/>
    </xf>
    <xf numFmtId="178" fontId="0" fillId="0" borderId="54" xfId="127" applyNumberFormat="1" applyFont="1" applyBorder="1" applyProtection="1">
      <protection locked="0"/>
    </xf>
    <xf numFmtId="178" fontId="0" fillId="0" borderId="53" xfId="127" applyNumberFormat="1" applyFont="1" applyBorder="1" applyProtection="1">
      <protection locked="0"/>
    </xf>
    <xf numFmtId="178" fontId="0" fillId="0" borderId="52" xfId="127" applyNumberFormat="1" applyFont="1" applyBorder="1" applyProtection="1">
      <protection locked="0"/>
    </xf>
    <xf numFmtId="178" fontId="41" fillId="58" borderId="46" xfId="127" applyNumberFormat="1" applyFont="1" applyFill="1" applyBorder="1" applyAlignment="1" applyProtection="1">
      <alignment vertical="center" wrapText="1"/>
      <protection locked="0"/>
    </xf>
    <xf numFmtId="178" fontId="41" fillId="58" borderId="45" xfId="127" applyNumberFormat="1" applyFont="1" applyFill="1" applyBorder="1" applyAlignment="1" applyProtection="1">
      <alignment vertical="center" wrapText="1"/>
      <protection locked="0"/>
    </xf>
    <xf numFmtId="178" fontId="41" fillId="58" borderId="37" xfId="127" applyNumberFormat="1" applyFont="1" applyFill="1" applyBorder="1" applyAlignment="1" applyProtection="1">
      <alignment vertical="center" wrapText="1"/>
      <protection locked="0"/>
    </xf>
    <xf numFmtId="178" fontId="41" fillId="58" borderId="38" xfId="127" applyNumberFormat="1" applyFont="1" applyFill="1" applyBorder="1" applyAlignment="1" applyProtection="1">
      <alignment vertical="center" wrapText="1"/>
      <protection locked="0"/>
    </xf>
    <xf numFmtId="178" fontId="42" fillId="0" borderId="19" xfId="127" applyNumberFormat="1" applyFont="1" applyBorder="1" applyAlignment="1" applyProtection="1">
      <alignment vertical="center" wrapText="1"/>
      <protection locked="0"/>
    </xf>
    <xf numFmtId="178" fontId="42" fillId="0" borderId="25" xfId="127" applyNumberFormat="1" applyFont="1" applyBorder="1" applyAlignment="1" applyProtection="1">
      <alignment vertical="center" wrapText="1"/>
      <protection locked="0"/>
    </xf>
    <xf numFmtId="178" fontId="41" fillId="58" borderId="19" xfId="127" applyNumberFormat="1" applyFont="1" applyFill="1" applyBorder="1" applyAlignment="1" applyProtection="1">
      <alignment vertical="center" wrapText="1"/>
      <protection locked="0"/>
    </xf>
    <xf numFmtId="178" fontId="41" fillId="58" borderId="25" xfId="127" applyNumberFormat="1" applyFont="1" applyFill="1" applyBorder="1" applyAlignment="1" applyProtection="1">
      <alignment vertical="center" wrapText="1"/>
      <protection locked="0"/>
    </xf>
    <xf numFmtId="178" fontId="41" fillId="0" borderId="19" xfId="127" applyNumberFormat="1" applyFont="1" applyBorder="1" applyAlignment="1" applyProtection="1">
      <alignment vertical="center" wrapText="1"/>
      <protection locked="0"/>
    </xf>
    <xf numFmtId="178" fontId="41" fillId="0" borderId="25" xfId="127" applyNumberFormat="1" applyFont="1" applyBorder="1" applyAlignment="1" applyProtection="1">
      <alignment vertical="center" wrapText="1"/>
      <protection locked="0"/>
    </xf>
    <xf numFmtId="178" fontId="41" fillId="0" borderId="37" xfId="127" applyNumberFormat="1" applyFont="1" applyBorder="1" applyAlignment="1" applyProtection="1">
      <alignment vertical="center" wrapText="1"/>
      <protection locked="0"/>
    </xf>
    <xf numFmtId="178" fontId="39" fillId="0" borderId="37" xfId="127" applyNumberFormat="1" applyFont="1" applyBorder="1" applyAlignment="1" applyProtection="1">
      <alignment vertical="center" wrapText="1"/>
      <protection locked="0"/>
    </xf>
    <xf numFmtId="178" fontId="39" fillId="0" borderId="38" xfId="127" applyNumberFormat="1" applyFont="1" applyBorder="1" applyAlignment="1" applyProtection="1">
      <alignment vertical="center" wrapText="1"/>
      <protection locked="0"/>
    </xf>
    <xf numFmtId="178" fontId="39" fillId="0" borderId="19" xfId="127" applyNumberFormat="1" applyFont="1" applyBorder="1" applyAlignment="1" applyProtection="1">
      <alignment vertical="center" wrapText="1"/>
      <protection locked="0"/>
    </xf>
    <xf numFmtId="178" fontId="39" fillId="0" borderId="25" xfId="127" applyNumberFormat="1" applyFont="1" applyBorder="1" applyAlignment="1" applyProtection="1">
      <alignment vertical="center" wrapText="1"/>
      <protection locked="0"/>
    </xf>
    <xf numFmtId="177" fontId="38" fillId="0" borderId="19" xfId="127" applyNumberFormat="1" applyFont="1" applyFill="1" applyBorder="1" applyProtection="1">
      <protection locked="0"/>
    </xf>
    <xf numFmtId="177" fontId="38" fillId="0" borderId="19" xfId="127" applyNumberFormat="1" applyFont="1" applyBorder="1" applyProtection="1">
      <protection locked="0"/>
    </xf>
    <xf numFmtId="177" fontId="38" fillId="0" borderId="25" xfId="127" applyNumberFormat="1" applyFont="1" applyBorder="1" applyProtection="1">
      <protection locked="0"/>
    </xf>
    <xf numFmtId="0" fontId="46" fillId="0" borderId="0" xfId="0" applyFont="1" applyAlignment="1" applyProtection="1">
      <alignment vertical="top" wrapText="1"/>
      <protection locked="0"/>
    </xf>
    <xf numFmtId="0" fontId="38" fillId="0" borderId="47" xfId="0" applyFont="1" applyFill="1" applyBorder="1" applyProtection="1">
      <protection locked="0"/>
    </xf>
    <xf numFmtId="0" fontId="38" fillId="58" borderId="28" xfId="0" applyFont="1" applyFill="1" applyBorder="1" applyProtection="1">
      <protection locked="0"/>
    </xf>
    <xf numFmtId="3" fontId="0" fillId="0" borderId="25" xfId="127" applyNumberFormat="1" applyFont="1" applyFill="1" applyBorder="1" applyProtection="1">
      <protection locked="0"/>
    </xf>
    <xf numFmtId="0" fontId="18" fillId="58" borderId="28" xfId="0" applyFont="1" applyFill="1" applyBorder="1" applyProtection="1">
      <protection locked="0"/>
    </xf>
    <xf numFmtId="0" fontId="38" fillId="0" borderId="28" xfId="0" applyFont="1" applyFill="1" applyBorder="1" applyProtection="1">
      <protection locked="0"/>
    </xf>
    <xf numFmtId="0" fontId="38" fillId="58" borderId="28" xfId="0" applyFont="1" applyFill="1" applyBorder="1" applyAlignment="1" applyProtection="1">
      <alignment wrapText="1"/>
      <protection locked="0"/>
    </xf>
    <xf numFmtId="0" fontId="18" fillId="58" borderId="39" xfId="0" applyFont="1" applyFill="1" applyBorder="1" applyProtection="1">
      <protection locked="0"/>
    </xf>
    <xf numFmtId="0" fontId="38" fillId="58" borderId="67" xfId="0" applyFont="1" applyFill="1" applyBorder="1" applyAlignment="1" applyProtection="1">
      <alignment wrapText="1"/>
      <protection locked="0"/>
    </xf>
    <xf numFmtId="3" fontId="38" fillId="0" borderId="69" xfId="0" applyNumberFormat="1" applyFont="1" applyFill="1" applyBorder="1" applyProtection="1">
      <protection locked="0"/>
    </xf>
    <xf numFmtId="0" fontId="38" fillId="0" borderId="0" xfId="0" quotePrefix="1" applyFont="1" applyAlignment="1" applyProtection="1">
      <alignment horizontal="center" vertical="top"/>
      <protection locked="0"/>
    </xf>
    <xf numFmtId="0" fontId="38" fillId="0" borderId="0" xfId="0" applyFont="1" applyAlignment="1" applyProtection="1">
      <alignment horizontal="center"/>
      <protection locked="0"/>
    </xf>
    <xf numFmtId="0" fontId="38" fillId="0" borderId="0" xfId="0" quotePrefix="1" applyFont="1" applyAlignment="1" applyProtection="1">
      <alignment horizontal="center"/>
      <protection locked="0"/>
    </xf>
    <xf numFmtId="0" fontId="16" fillId="0" borderId="0" xfId="0" applyFont="1" applyAlignment="1" applyProtection="1">
      <alignment horizontal="center" vertical="center"/>
      <protection locked="0"/>
    </xf>
    <xf numFmtId="0" fontId="38" fillId="0" borderId="58" xfId="0" quotePrefix="1" applyFont="1" applyBorder="1" applyAlignment="1" applyProtection="1">
      <alignment horizontal="left"/>
      <protection locked="0"/>
    </xf>
    <xf numFmtId="0" fontId="38" fillId="0" borderId="48" xfId="0" applyFont="1" applyBorder="1" applyAlignment="1" applyProtection="1">
      <alignment horizontal="left"/>
      <protection locked="0"/>
    </xf>
    <xf numFmtId="0" fontId="38" fillId="0" borderId="0" xfId="0" applyFont="1" applyBorder="1" applyAlignment="1" applyProtection="1">
      <alignment horizontal="center"/>
      <protection locked="0"/>
    </xf>
    <xf numFmtId="0" fontId="38" fillId="0" borderId="63" xfId="0" applyFont="1" applyBorder="1" applyAlignment="1" applyProtection="1">
      <protection locked="0"/>
    </xf>
    <xf numFmtId="0" fontId="0" fillId="0" borderId="62" xfId="0" applyBorder="1" applyAlignment="1" applyProtection="1">
      <protection locked="0"/>
    </xf>
    <xf numFmtId="0" fontId="38" fillId="60" borderId="41" xfId="0" applyFont="1" applyFill="1" applyBorder="1" applyAlignment="1" applyProtection="1">
      <alignment horizontal="center" vertical="center" wrapText="1"/>
      <protection locked="0"/>
    </xf>
    <xf numFmtId="177" fontId="38" fillId="58" borderId="25" xfId="127" applyNumberFormat="1" applyFont="1" applyFill="1" applyBorder="1" applyProtection="1">
      <protection locked="0"/>
    </xf>
    <xf numFmtId="174" fontId="38" fillId="58" borderId="25" xfId="127" applyNumberFormat="1" applyFont="1" applyFill="1" applyBorder="1" applyProtection="1">
      <protection locked="0"/>
    </xf>
    <xf numFmtId="174" fontId="38" fillId="0" borderId="38" xfId="127" applyNumberFormat="1" applyFont="1" applyFill="1" applyBorder="1" applyProtection="1">
      <protection locked="0"/>
    </xf>
    <xf numFmtId="175" fontId="38" fillId="58" borderId="38" xfId="126" applyNumberFormat="1" applyFont="1" applyFill="1" applyBorder="1" applyAlignment="1" applyProtection="1">
      <alignment horizontal="right"/>
      <protection locked="0"/>
    </xf>
    <xf numFmtId="43" fontId="38" fillId="0" borderId="25" xfId="126" applyNumberFormat="1" applyFont="1" applyBorder="1" applyProtection="1">
      <protection locked="0"/>
    </xf>
    <xf numFmtId="177" fontId="38" fillId="0" borderId="25" xfId="127" applyNumberFormat="1" applyFont="1" applyFill="1" applyBorder="1" applyProtection="1">
      <protection locked="0"/>
    </xf>
    <xf numFmtId="0" fontId="38" fillId="0" borderId="70" xfId="0" quotePrefix="1" applyFont="1" applyBorder="1" applyAlignment="1" applyProtection="1">
      <alignment horizontal="left"/>
      <protection locked="0"/>
    </xf>
    <xf numFmtId="0" fontId="38" fillId="0" borderId="71" xfId="0" applyFont="1" applyBorder="1" applyAlignment="1" applyProtection="1">
      <alignment horizontal="left"/>
      <protection locked="0"/>
    </xf>
    <xf numFmtId="177" fontId="38" fillId="0" borderId="44" xfId="127" applyNumberFormat="1" applyFont="1" applyFill="1" applyBorder="1" applyProtection="1">
      <protection locked="0"/>
    </xf>
    <xf numFmtId="177" fontId="38" fillId="0" borderId="43" xfId="127" applyNumberFormat="1" applyFont="1" applyFill="1" applyBorder="1" applyProtection="1">
      <protection locked="0"/>
    </xf>
    <xf numFmtId="178" fontId="0" fillId="0" borderId="72" xfId="127" applyNumberFormat="1" applyFont="1" applyBorder="1" applyProtection="1">
      <protection locked="0"/>
    </xf>
    <xf numFmtId="178" fontId="0" fillId="0" borderId="0" xfId="0" applyNumberFormat="1" applyAlignment="1" applyProtection="1">
      <alignment vertical="center" wrapText="1"/>
      <protection locked="0"/>
    </xf>
    <xf numFmtId="178" fontId="0" fillId="0" borderId="0" xfId="0" applyNumberFormat="1" applyProtection="1">
      <protection locked="0"/>
    </xf>
    <xf numFmtId="173" fontId="0" fillId="0" borderId="0" xfId="0" applyNumberFormat="1"/>
    <xf numFmtId="179" fontId="42" fillId="0" borderId="0" xfId="126" applyNumberFormat="1" applyFont="1" applyFill="1" applyBorder="1" applyAlignment="1" applyProtection="1">
      <alignment vertical="center" wrapText="1"/>
      <protection locked="0"/>
    </xf>
    <xf numFmtId="0" fontId="51" fillId="0" borderId="0" xfId="0" applyFont="1" applyFill="1" applyBorder="1" applyProtection="1">
      <protection locked="0"/>
    </xf>
    <xf numFmtId="0" fontId="52" fillId="0" borderId="0" xfId="0" applyFont="1" applyFill="1" applyBorder="1" applyProtection="1">
      <protection locked="0"/>
    </xf>
    <xf numFmtId="0" fontId="0" fillId="0" borderId="0" xfId="0" applyAlignment="1"/>
    <xf numFmtId="0" fontId="47" fillId="0" borderId="0" xfId="0" applyFont="1" applyFill="1" applyBorder="1" applyAlignment="1" applyProtection="1">
      <alignment horizontal="left" vertical="top"/>
      <protection locked="0"/>
    </xf>
    <xf numFmtId="167" fontId="1" fillId="58" borderId="19" xfId="127" applyNumberFormat="1" applyFont="1" applyFill="1" applyBorder="1" applyProtection="1">
      <protection locked="0"/>
    </xf>
    <xf numFmtId="167" fontId="1" fillId="58" borderId="56" xfId="127" applyNumberFormat="1" applyFont="1" applyFill="1" applyBorder="1" applyProtection="1">
      <protection locked="0"/>
    </xf>
    <xf numFmtId="0" fontId="16" fillId="0" borderId="0" xfId="0" applyFont="1" applyFill="1" applyProtection="1">
      <protection locked="0"/>
    </xf>
    <xf numFmtId="0" fontId="18" fillId="0" borderId="0" xfId="0" applyFont="1" applyAlignment="1" applyProtection="1">
      <alignment horizontal="left" vertical="top"/>
      <protection locked="0"/>
    </xf>
    <xf numFmtId="0" fontId="18" fillId="58" borderId="51" xfId="0" applyFont="1" applyFill="1" applyBorder="1" applyAlignment="1" applyProtection="1">
      <alignment horizontal="left" vertical="top"/>
      <protection locked="0"/>
    </xf>
    <xf numFmtId="49" fontId="18" fillId="58" borderId="51" xfId="0" applyNumberFormat="1" applyFont="1" applyFill="1" applyBorder="1" applyAlignment="1" applyProtection="1">
      <alignment horizontal="left" vertical="top"/>
      <protection locked="0"/>
    </xf>
    <xf numFmtId="0" fontId="18" fillId="58" borderId="0" xfId="0" applyFont="1" applyFill="1" applyAlignment="1" applyProtection="1">
      <alignment horizontal="left" vertical="top"/>
      <protection locked="0"/>
    </xf>
    <xf numFmtId="176" fontId="18" fillId="58" borderId="0" xfId="0" applyNumberFormat="1" applyFont="1" applyFill="1" applyAlignment="1" applyProtection="1">
      <alignment horizontal="left" vertical="top"/>
      <protection locked="0"/>
    </xf>
    <xf numFmtId="0" fontId="0" fillId="58" borderId="85" xfId="0" applyFill="1" applyBorder="1" applyProtection="1">
      <protection locked="0"/>
    </xf>
    <xf numFmtId="178" fontId="0" fillId="58" borderId="60" xfId="127" applyNumberFormat="1" applyFont="1" applyFill="1" applyBorder="1" applyProtection="1">
      <protection locked="0"/>
    </xf>
    <xf numFmtId="43" fontId="38" fillId="0" borderId="19" xfId="126" quotePrefix="1" applyNumberFormat="1" applyFont="1" applyBorder="1" applyProtection="1">
      <protection locked="0"/>
    </xf>
    <xf numFmtId="177" fontId="38" fillId="0" borderId="19" xfId="127" quotePrefix="1" applyNumberFormat="1" applyFont="1" applyFill="1" applyBorder="1" applyProtection="1">
      <protection locked="0"/>
    </xf>
    <xf numFmtId="177" fontId="38" fillId="0" borderId="44" xfId="127" quotePrefix="1" applyNumberFormat="1" applyFont="1" applyFill="1" applyBorder="1" applyProtection="1">
      <protection locked="0"/>
    </xf>
    <xf numFmtId="0" fontId="42" fillId="0" borderId="86" xfId="129" applyFont="1" applyFill="1" applyBorder="1" applyAlignment="1" applyProtection="1">
      <alignment horizontal="center" vertical="center" wrapText="1"/>
      <protection locked="0"/>
    </xf>
    <xf numFmtId="0" fontId="0" fillId="0" borderId="0" xfId="0" applyBorder="1" applyAlignment="1" applyProtection="1">
      <alignment vertical="center" wrapText="1"/>
      <protection locked="0"/>
    </xf>
    <xf numFmtId="0" fontId="40" fillId="0" borderId="41" xfId="50" applyFont="1" applyFill="1" applyBorder="1" applyAlignment="1" applyProtection="1">
      <alignment horizontal="center" vertical="center" wrapText="1"/>
      <protection locked="0"/>
    </xf>
    <xf numFmtId="0" fontId="18" fillId="0" borderId="0" xfId="0" applyFont="1" applyAlignment="1" applyProtection="1">
      <alignment horizontal="left" vertical="top"/>
      <protection locked="0"/>
    </xf>
    <xf numFmtId="0" fontId="44" fillId="0" borderId="0" xfId="0" applyFont="1" applyAlignment="1" applyProtection="1">
      <alignment horizontal="center" vertical="center"/>
      <protection locked="0"/>
    </xf>
    <xf numFmtId="0" fontId="42" fillId="0" borderId="0" xfId="129" applyFont="1" applyFill="1" applyBorder="1" applyAlignment="1" applyProtection="1">
      <alignment horizontal="center" vertical="center"/>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top" wrapText="1"/>
      <protection locked="0"/>
    </xf>
    <xf numFmtId="0" fontId="44" fillId="0" borderId="0" xfId="0" applyFont="1" applyAlignment="1" applyProtection="1">
      <alignment horizontal="center"/>
      <protection locked="0"/>
    </xf>
    <xf numFmtId="0" fontId="46" fillId="0" borderId="0" xfId="0" applyFont="1" applyAlignment="1" applyProtection="1">
      <alignment horizontal="left" vertical="top" wrapText="1"/>
      <protection locked="0"/>
    </xf>
    <xf numFmtId="0" fontId="44" fillId="0" borderId="0" xfId="0" applyFont="1" applyAlignment="1" applyProtection="1">
      <alignment horizontal="center" vertical="top"/>
      <protection locked="0"/>
    </xf>
    <xf numFmtId="0" fontId="38" fillId="0" borderId="58" xfId="0" quotePrefix="1" applyFont="1" applyBorder="1" applyAlignment="1" applyProtection="1">
      <alignment horizontal="left"/>
      <protection locked="0"/>
    </xf>
    <xf numFmtId="0" fontId="38" fillId="0" borderId="48" xfId="0" applyFont="1" applyBorder="1" applyAlignment="1" applyProtection="1">
      <alignment horizontal="left"/>
      <protection locked="0"/>
    </xf>
    <xf numFmtId="0" fontId="38" fillId="0" borderId="58" xfId="0" applyFont="1" applyBorder="1" applyAlignment="1" applyProtection="1">
      <alignment horizontal="left"/>
      <protection locked="0"/>
    </xf>
    <xf numFmtId="0" fontId="47" fillId="0" borderId="63" xfId="0" applyFont="1" applyBorder="1" applyAlignment="1" applyProtection="1">
      <alignment horizontal="left" vertical="center"/>
      <protection locked="0"/>
    </xf>
    <xf numFmtId="0" fontId="47" fillId="0" borderId="62" xfId="0" applyFont="1" applyBorder="1" applyAlignment="1" applyProtection="1">
      <alignment horizontal="left" vertical="center"/>
      <protection locked="0"/>
    </xf>
    <xf numFmtId="0" fontId="38" fillId="0" borderId="58" xfId="0" applyFont="1" applyBorder="1" applyAlignment="1" applyProtection="1">
      <alignment horizontal="left" vertical="top" wrapText="1"/>
      <protection locked="0"/>
    </xf>
    <xf numFmtId="0" fontId="38" fillId="0" borderId="48" xfId="0" applyFont="1" applyBorder="1" applyAlignment="1" applyProtection="1">
      <alignment horizontal="left" vertical="top" wrapText="1"/>
      <protection locked="0"/>
    </xf>
    <xf numFmtId="0" fontId="38" fillId="0" borderId="58" xfId="0" quotePrefix="1" applyFont="1" applyBorder="1" applyAlignment="1" applyProtection="1">
      <alignment horizontal="left" vertical="top" wrapText="1"/>
      <protection locked="0"/>
    </xf>
    <xf numFmtId="0" fontId="38" fillId="0" borderId="48" xfId="0" quotePrefix="1" applyFont="1" applyBorder="1" applyAlignment="1" applyProtection="1">
      <alignment horizontal="left" vertical="top" wrapText="1"/>
      <protection locked="0"/>
    </xf>
    <xf numFmtId="0" fontId="38" fillId="0" borderId="61" xfId="0" applyFont="1" applyBorder="1" applyAlignment="1" applyProtection="1">
      <alignment horizontal="left"/>
      <protection locked="0"/>
    </xf>
    <xf numFmtId="0" fontId="38" fillId="0" borderId="31" xfId="0" applyFont="1" applyBorder="1" applyAlignment="1" applyProtection="1">
      <alignment horizontal="left"/>
      <protection locked="0"/>
    </xf>
    <xf numFmtId="0" fontId="0" fillId="0" borderId="87" xfId="0" applyBorder="1" applyAlignment="1" applyProtection="1">
      <alignment vertical="center" wrapText="1"/>
      <protection locked="0"/>
    </xf>
    <xf numFmtId="0" fontId="0" fillId="0" borderId="88" xfId="0" applyBorder="1"/>
    <xf numFmtId="0" fontId="0" fillId="0" borderId="88" xfId="0" applyBorder="1" applyProtection="1">
      <protection locked="0"/>
    </xf>
  </cellXfs>
  <cellStyles count="6534">
    <cellStyle name="_x000d__x000a_JournalTemplate=C:\COMFO\CTALK\JOURSTD.TPL_x000d__x000a_LbStateAddress=3 3 0 251 1 89 2 311_x000d__x000a_LbStateJou" xfId="132"/>
    <cellStyle name="_x000d__x000a_JournalTemplate=C:\COMFO\CTALK\JOURSTD.TPL_x000d__x000a_LbStateAddress=3 3 0 251 1 89 2 311_x000d__x000a_LbStateJou 10" xfId="133"/>
    <cellStyle name="_x000d__x000a_JournalTemplate=C:\COMFO\CTALK\JOURSTD.TPL_x000d__x000a_LbStateAddress=3 3 0 251 1 89 2 311_x000d__x000a_LbStateJou 11" xfId="134"/>
    <cellStyle name="_x000d__x000a_JournalTemplate=C:\COMFO\CTALK\JOURSTD.TPL_x000d__x000a_LbStateAddress=3 3 0 251 1 89 2 311_x000d__x000a_LbStateJou 12" xfId="135"/>
    <cellStyle name="_x000d__x000a_JournalTemplate=C:\COMFO\CTALK\JOURSTD.TPL_x000d__x000a_LbStateAddress=3 3 0 251 1 89 2 311_x000d__x000a_LbStateJou 14" xfId="136"/>
    <cellStyle name="_x000d__x000a_JournalTemplate=C:\COMFO\CTALK\JOURSTD.TPL_x000d__x000a_LbStateAddress=3 3 0 251 1 89 2 311_x000d__x000a_LbStateJou 15" xfId="137"/>
    <cellStyle name="_x000d__x000a_JournalTemplate=C:\COMFO\CTALK\JOURSTD.TPL_x000d__x000a_LbStateAddress=3 3 0 251 1 89 2 311_x000d__x000a_LbStateJou 16" xfId="138"/>
    <cellStyle name="_x000d__x000a_JournalTemplate=C:\COMFO\CTALK\JOURSTD.TPL_x000d__x000a_LbStateAddress=3 3 0 251 1 89 2 311_x000d__x000a_LbStateJou 17" xfId="139"/>
    <cellStyle name="_x000d__x000a_JournalTemplate=C:\COMFO\CTALK\JOURSTD.TPL_x000d__x000a_LbStateAddress=3 3 0 251 1 89 2 311_x000d__x000a_LbStateJou 18" xfId="140"/>
    <cellStyle name="_x000d__x000a_JournalTemplate=C:\COMFO\CTALK\JOURSTD.TPL_x000d__x000a_LbStateAddress=3 3 0 251 1 89 2 311_x000d__x000a_LbStateJou 3" xfId="141"/>
    <cellStyle name="_x000d__x000a_JournalTemplate=C:\COMFO\CTALK\JOURSTD.TPL_x000d__x000a_LbStateAddress=3 3 0 251 1 89 2 311_x000d__x000a_LbStateJou 7" xfId="142"/>
    <cellStyle name="_x000d__x000a_JournalTemplate=C:\COMFO\CTALK\JOURSTD.TPL_x000d__x000a_LbStateAddress=3 3 0 251 1 89 2 311_x000d__x000a_LbStateJou 8" xfId="143"/>
    <cellStyle name="_x000d__x000a_JournalTemplate=C:\COMFO\CTALK\JOURSTD.TPL_x000d__x000a_LbStateAddress=3 3 0 251 1 89 2 311_x000d__x000a_LbStateJou 9" xfId="144"/>
    <cellStyle name="$" xfId="99"/>
    <cellStyle name="$.00" xfId="100"/>
    <cellStyle name="$_9. Rev2Cost_GDPIPI" xfId="101"/>
    <cellStyle name="$_lists" xfId="102"/>
    <cellStyle name="$_lists_4. Current Monthly Fixed Charge" xfId="103"/>
    <cellStyle name="$_Sheet4" xfId="104"/>
    <cellStyle name="$1000s (0)" xfId="145"/>
    <cellStyle name="$M" xfId="105"/>
    <cellStyle name="$M.00" xfId="106"/>
    <cellStyle name="$M_9. Rev2Cost_GDPIPI" xfId="107"/>
    <cellStyle name="%" xfId="146"/>
    <cellStyle name="??" xfId="147"/>
    <cellStyle name="?? [0.00]_Sheet1" xfId="148"/>
    <cellStyle name="?? [0]_??" xfId="149"/>
    <cellStyle name="???? [0.00]_Sheet1" xfId="150"/>
    <cellStyle name="????_Sheet1" xfId="151"/>
    <cellStyle name="??_?.????" xfId="152"/>
    <cellStyle name="_12-09-05 Goldfish software Cost Estimate v6" xfId="153"/>
    <cellStyle name="_14000 Aug 06" xfId="154"/>
    <cellStyle name="_20061023--v2_320 OIO-CE-V8Cb-9-11" xfId="155"/>
    <cellStyle name="_20061218_Duke Energy-v1-CE-V11Ba-12-12-06-5x5x10" xfId="156"/>
    <cellStyle name="_20070126-Verso-v1-CE-V16B-01-24-07-5x5x10-RL" xfId="157"/>
    <cellStyle name="_20070206-Verso-v2-CE-V16B-01-24-07-5x5x10-RL" xfId="158"/>
    <cellStyle name="_20070321- PEP BOYS Q04-v2_5yr-CE-V17Ab-03-01-07-10x5x10-RL" xfId="159"/>
    <cellStyle name="_20070321- PEP BOYS Q04-v2_7yrs-CE access fees-V17Ab-03-01-07-10x5x10-RL" xfId="160"/>
    <cellStyle name="_Allergan - 20070517-ALLERGAN NT-v1-CE-V16A-02-13-07-10x5x10-RL-WIP10yr-test" xfId="161"/>
    <cellStyle name="_Allergan - 20070517-ALLERGAN TRAN-v1-CE-V16A-02-13-07-10x5x10-RL-WIP10yr-test" xfId="162"/>
    <cellStyle name="_AMR deal approval" xfId="163"/>
    <cellStyle name="_AMR NRES" xfId="164"/>
    <cellStyle name="_AMR.1.24.2005. V23 W.SAP" xfId="165"/>
    <cellStyle name="_AMR.1.9.2005. V19 W.SAP" xfId="166"/>
    <cellStyle name="_Appendix 11 - Pricing Forms - 111907 - V2" xfId="167"/>
    <cellStyle name="_Appendix 11 - Pricing Forms - 113007 - V3" xfId="168"/>
    <cellStyle name="_Appendix 13 - Financial Base Case - ELC - 120707 - V4" xfId="169"/>
    <cellStyle name="_Appendix I Allergan Pricing Matrix 051107 COMPUCOM REV4 NoGrowth 061207" xfId="170"/>
    <cellStyle name="_ARM_CF model 06042007" xfId="171"/>
    <cellStyle name="_ARM_Server Cost Worksheet_US_r1" xfId="172"/>
    <cellStyle name="_Arvin Meritor Desktop Support Cost Model 070602 (2)" xfId="173"/>
    <cellStyle name="_ASE - Financial Approval - 05.18.05" xfId="174"/>
    <cellStyle name="_Attachment 4-A Supplier Pricing Forms-RFP v2.3" xfId="175"/>
    <cellStyle name="_Attachment 4-A Supplier Pricing Forms-RFP v3.0 Working" xfId="176"/>
    <cellStyle name="_Attachment 4-A Supplier Pricing Forms-RFP-v2" xfId="177"/>
    <cellStyle name="_Blades" xfId="178"/>
    <cellStyle name="_Book2" xfId="179"/>
    <cellStyle name="_CICS-COBOL costs 02-12-2007" xfId="180"/>
    <cellStyle name="_Copy of 20070321- ARM 06-01-07 Arvin Meritor US -V17Ab-03-01-07-10x5x10-RL" xfId="181"/>
    <cellStyle name="_Copy of 20070321- PEP BOYS Q04-v1-CE-V17Ab-03-01-07-10x5x10-RL" xfId="182"/>
    <cellStyle name="_Copy of American RFP Juarez v11 Standard - Offshore 12-15-05" xfId="183"/>
    <cellStyle name="_Copy of AMR Pricing Assumptions" xfId="184"/>
    <cellStyle name="_DCP Midstream Pricing Forms 020708" xfId="185"/>
    <cellStyle name="_DCP Midstream v3.1" xfId="186"/>
    <cellStyle name="_Deal Approval Template v42 5-3-05 JWK" xfId="187"/>
    <cellStyle name="_Deal Approval Template v42 5-3-05 JWK2" xfId="188"/>
    <cellStyle name="_Deal Approval Template v46" xfId="189"/>
    <cellStyle name="_Deal Approval Template v47" xfId="190"/>
    <cellStyle name="_ELC - Affiliates v1.4" xfId="191"/>
    <cellStyle name="_ELC - EMEA v1.6" xfId="192"/>
    <cellStyle name="_GMAC_HRO PRI-G02 FinRespMatrix" xfId="193"/>
    <cellStyle name="_GMAC_HRO PRI-G03 BaseCase V1 wlinks" xfId="194"/>
    <cellStyle name="_GMAC_HRO PRI-S01 SupplierPricingForms" xfId="195"/>
    <cellStyle name="_Goodyear 2007-02-12-goodyear v3-CE-V1" xfId="196"/>
    <cellStyle name="_Goodyear SW Start date 12-01-07 #-CE-V8Cb-9-11" xfId="197"/>
    <cellStyle name="_GSK Server Cost Worksheet - V14 JMC" xfId="198"/>
    <cellStyle name="_IP (DRAFT) v1" xfId="199"/>
    <cellStyle name="_IP (DRAFT) v6" xfId="200"/>
    <cellStyle name="_ODE Transaction Model_India_v2" xfId="201"/>
    <cellStyle name="_Offshore Pricing Model_United_10 31 05" xfId="202"/>
    <cellStyle name="_PDS Pricing Sheets v5 - WORKING" xfId="203"/>
    <cellStyle name="_PDS Pricing Sheets v6.1" xfId="204"/>
    <cellStyle name="_Pep Boys hardware refresh v1" xfId="205"/>
    <cellStyle name="_Perot - IS CS Pricing Analysis_v2_RandyH_06222005" xfId="206"/>
    <cellStyle name="_Project SIERRA - RFP Addendum II - Appendix B - Core Personnel PM - V2.0" xfId="207"/>
    <cellStyle name="_REVISED - Appendix I Allergan Pricing Matrix 051107 COMPUCOM REV1 (2)" xfId="208"/>
    <cellStyle name="_SOFTWARE 5Y" xfId="209"/>
    <cellStyle name="_Starbucks Siebel CPA G09305" xfId="210"/>
    <cellStyle name="_Sunlife 20070301-Sun Life-v#-CE-V17Ab-03-01-07-10x5x10-RL" xfId="211"/>
    <cellStyle name="_TBO Staff Costs" xfId="212"/>
    <cellStyle name="_TBO Wages (2)" xfId="213"/>
    <cellStyle name="_UBS DR Server Cost Worksheet Global with Swiss v1.0" xfId="214"/>
    <cellStyle name="_UBS Server Cost Worksheet Global with Swiss v1.0" xfId="215"/>
    <cellStyle name="_UTC - BAFO 3.51" xfId="216"/>
    <cellStyle name="_UTC - RFP DRAFT 1.4" xfId="217"/>
    <cellStyle name="_UTC Opportunity Review 05.18.05" xfId="218"/>
    <cellStyle name="_Version Control" xfId="219"/>
    <cellStyle name="_Verso Quote CompuCom ver2" xfId="220"/>
    <cellStyle name="¨_x000c_ LŒB" xfId="221"/>
    <cellStyle name="0%" xfId="222"/>
    <cellStyle name="0.0%" xfId="223"/>
    <cellStyle name="0.00%" xfId="224"/>
    <cellStyle name="1" xfId="225"/>
    <cellStyle name="1000s (0)" xfId="226"/>
    <cellStyle name="2" xfId="227"/>
    <cellStyle name="20% - Accent1 2" xfId="66"/>
    <cellStyle name="20% - Accent1 2 2" xfId="229"/>
    <cellStyle name="20% - Accent1 2 3" xfId="230"/>
    <cellStyle name="20% - Accent1 2 4" xfId="228"/>
    <cellStyle name="20% - Accent1 3" xfId="2"/>
    <cellStyle name="20% - Accent1 3 10" xfId="232"/>
    <cellStyle name="20% - Accent1 3 11" xfId="233"/>
    <cellStyle name="20% - Accent1 3 12" xfId="231"/>
    <cellStyle name="20% - Accent1 3 2" xfId="234"/>
    <cellStyle name="20% - Accent1 3 2 2" xfId="235"/>
    <cellStyle name="20% - Accent1 3 2 2 2" xfId="236"/>
    <cellStyle name="20% - Accent1 3 2 3" xfId="237"/>
    <cellStyle name="20% - Accent1 3 2 4" xfId="238"/>
    <cellStyle name="20% - Accent1 3 2 5" xfId="239"/>
    <cellStyle name="20% - Accent1 3 3" xfId="240"/>
    <cellStyle name="20% - Accent1 3 3 2" xfId="241"/>
    <cellStyle name="20% - Accent1 3 3 3" xfId="242"/>
    <cellStyle name="20% - Accent1 3 3 4" xfId="243"/>
    <cellStyle name="20% - Accent1 3 3 5" xfId="244"/>
    <cellStyle name="20% - Accent1 3 4" xfId="245"/>
    <cellStyle name="20% - Accent1 3 4 2" xfId="246"/>
    <cellStyle name="20% - Accent1 3 4 3" xfId="247"/>
    <cellStyle name="20% - Accent1 3 4 4" xfId="248"/>
    <cellStyle name="20% - Accent1 3 4 5" xfId="249"/>
    <cellStyle name="20% - Accent1 3 5" xfId="250"/>
    <cellStyle name="20% - Accent1 3 5 2" xfId="251"/>
    <cellStyle name="20% - Accent1 3 5 3" xfId="252"/>
    <cellStyle name="20% - Accent1 3 5 4" xfId="253"/>
    <cellStyle name="20% - Accent1 3 5 5" xfId="254"/>
    <cellStyle name="20% - Accent1 3 6" xfId="255"/>
    <cellStyle name="20% - Accent1 3 6 2" xfId="256"/>
    <cellStyle name="20% - Accent1 3 6 3" xfId="257"/>
    <cellStyle name="20% - Accent1 3 6 4" xfId="258"/>
    <cellStyle name="20% - Accent1 3 6 5" xfId="259"/>
    <cellStyle name="20% - Accent1 3 7" xfId="260"/>
    <cellStyle name="20% - Accent1 3 7 2" xfId="261"/>
    <cellStyle name="20% - Accent1 3 7 3" xfId="262"/>
    <cellStyle name="20% - Accent1 3 7 4" xfId="263"/>
    <cellStyle name="20% - Accent1 3 7 5" xfId="264"/>
    <cellStyle name="20% - Accent1 3 8" xfId="265"/>
    <cellStyle name="20% - Accent1 3 9" xfId="266"/>
    <cellStyle name="20% - Accent1 4" xfId="267"/>
    <cellStyle name="20% - Accent2 2" xfId="70"/>
    <cellStyle name="20% - Accent2 2 2" xfId="269"/>
    <cellStyle name="20% - Accent2 2 3" xfId="270"/>
    <cellStyle name="20% - Accent2 2 4" xfId="268"/>
    <cellStyle name="20% - Accent2 3" xfId="3"/>
    <cellStyle name="20% - Accent2 3 10" xfId="272"/>
    <cellStyle name="20% - Accent2 3 11" xfId="273"/>
    <cellStyle name="20% - Accent2 3 12" xfId="271"/>
    <cellStyle name="20% - Accent2 3 2" xfId="274"/>
    <cellStyle name="20% - Accent2 3 2 2" xfId="275"/>
    <cellStyle name="20% - Accent2 3 2 2 2" xfId="276"/>
    <cellStyle name="20% - Accent2 3 2 3" xfId="277"/>
    <cellStyle name="20% - Accent2 3 2 4" xfId="278"/>
    <cellStyle name="20% - Accent2 3 2 5" xfId="279"/>
    <cellStyle name="20% - Accent2 3 3" xfId="280"/>
    <cellStyle name="20% - Accent2 3 3 2" xfId="281"/>
    <cellStyle name="20% - Accent2 3 3 3" xfId="282"/>
    <cellStyle name="20% - Accent2 3 3 4" xfId="283"/>
    <cellStyle name="20% - Accent2 3 3 5" xfId="284"/>
    <cellStyle name="20% - Accent2 3 4" xfId="285"/>
    <cellStyle name="20% - Accent2 3 4 2" xfId="286"/>
    <cellStyle name="20% - Accent2 3 4 3" xfId="287"/>
    <cellStyle name="20% - Accent2 3 4 4" xfId="288"/>
    <cellStyle name="20% - Accent2 3 4 5" xfId="289"/>
    <cellStyle name="20% - Accent2 3 5" xfId="290"/>
    <cellStyle name="20% - Accent2 3 5 2" xfId="291"/>
    <cellStyle name="20% - Accent2 3 5 3" xfId="292"/>
    <cellStyle name="20% - Accent2 3 5 4" xfId="293"/>
    <cellStyle name="20% - Accent2 3 5 5" xfId="294"/>
    <cellStyle name="20% - Accent2 3 6" xfId="295"/>
    <cellStyle name="20% - Accent2 3 6 2" xfId="296"/>
    <cellStyle name="20% - Accent2 3 6 3" xfId="297"/>
    <cellStyle name="20% - Accent2 3 6 4" xfId="298"/>
    <cellStyle name="20% - Accent2 3 6 5" xfId="299"/>
    <cellStyle name="20% - Accent2 3 7" xfId="300"/>
    <cellStyle name="20% - Accent2 3 7 2" xfId="301"/>
    <cellStyle name="20% - Accent2 3 7 3" xfId="302"/>
    <cellStyle name="20% - Accent2 3 7 4" xfId="303"/>
    <cellStyle name="20% - Accent2 3 7 5" xfId="304"/>
    <cellStyle name="20% - Accent2 3 8" xfId="305"/>
    <cellStyle name="20% - Accent2 3 9" xfId="306"/>
    <cellStyle name="20% - Accent2 4" xfId="307"/>
    <cellStyle name="20% - Accent3 2" xfId="74"/>
    <cellStyle name="20% - Accent3 2 2" xfId="309"/>
    <cellStyle name="20% - Accent3 2 3" xfId="310"/>
    <cellStyle name="20% - Accent3 2 4" xfId="308"/>
    <cellStyle name="20% - Accent3 3" xfId="4"/>
    <cellStyle name="20% - Accent3 3 10" xfId="312"/>
    <cellStyle name="20% - Accent3 3 11" xfId="313"/>
    <cellStyle name="20% - Accent3 3 12" xfId="311"/>
    <cellStyle name="20% - Accent3 3 2" xfId="314"/>
    <cellStyle name="20% - Accent3 3 2 2" xfId="315"/>
    <cellStyle name="20% - Accent3 3 2 2 2" xfId="316"/>
    <cellStyle name="20% - Accent3 3 2 3" xfId="317"/>
    <cellStyle name="20% - Accent3 3 2 4" xfId="318"/>
    <cellStyle name="20% - Accent3 3 2 5" xfId="319"/>
    <cellStyle name="20% - Accent3 3 3" xfId="320"/>
    <cellStyle name="20% - Accent3 3 3 2" xfId="321"/>
    <cellStyle name="20% - Accent3 3 3 3" xfId="322"/>
    <cellStyle name="20% - Accent3 3 3 4" xfId="323"/>
    <cellStyle name="20% - Accent3 3 3 5" xfId="324"/>
    <cellStyle name="20% - Accent3 3 4" xfId="325"/>
    <cellStyle name="20% - Accent3 3 4 2" xfId="326"/>
    <cellStyle name="20% - Accent3 3 4 3" xfId="327"/>
    <cellStyle name="20% - Accent3 3 4 4" xfId="328"/>
    <cellStyle name="20% - Accent3 3 4 5" xfId="329"/>
    <cellStyle name="20% - Accent3 3 5" xfId="330"/>
    <cellStyle name="20% - Accent3 3 5 2" xfId="331"/>
    <cellStyle name="20% - Accent3 3 5 3" xfId="332"/>
    <cellStyle name="20% - Accent3 3 5 4" xfId="333"/>
    <cellStyle name="20% - Accent3 3 5 5" xfId="334"/>
    <cellStyle name="20% - Accent3 3 6" xfId="335"/>
    <cellStyle name="20% - Accent3 3 6 2" xfId="336"/>
    <cellStyle name="20% - Accent3 3 6 3" xfId="337"/>
    <cellStyle name="20% - Accent3 3 6 4" xfId="338"/>
    <cellStyle name="20% - Accent3 3 6 5" xfId="339"/>
    <cellStyle name="20% - Accent3 3 7" xfId="340"/>
    <cellStyle name="20% - Accent3 3 7 2" xfId="341"/>
    <cellStyle name="20% - Accent3 3 7 3" xfId="342"/>
    <cellStyle name="20% - Accent3 3 7 4" xfId="343"/>
    <cellStyle name="20% - Accent3 3 7 5" xfId="344"/>
    <cellStyle name="20% - Accent3 3 8" xfId="345"/>
    <cellStyle name="20% - Accent3 3 9" xfId="346"/>
    <cellStyle name="20% - Accent3 4" xfId="347"/>
    <cellStyle name="20% - Accent4 2" xfId="78"/>
    <cellStyle name="20% - Accent4 2 2" xfId="349"/>
    <cellStyle name="20% - Accent4 2 3" xfId="350"/>
    <cellStyle name="20% - Accent4 2 4" xfId="348"/>
    <cellStyle name="20% - Accent4 3" xfId="5"/>
    <cellStyle name="20% - Accent4 3 10" xfId="352"/>
    <cellStyle name="20% - Accent4 3 11" xfId="353"/>
    <cellStyle name="20% - Accent4 3 12" xfId="351"/>
    <cellStyle name="20% - Accent4 3 2" xfId="354"/>
    <cellStyle name="20% - Accent4 3 2 2" xfId="355"/>
    <cellStyle name="20% - Accent4 3 2 2 2" xfId="356"/>
    <cellStyle name="20% - Accent4 3 2 3" xfId="357"/>
    <cellStyle name="20% - Accent4 3 2 4" xfId="358"/>
    <cellStyle name="20% - Accent4 3 2 5" xfId="359"/>
    <cellStyle name="20% - Accent4 3 3" xfId="360"/>
    <cellStyle name="20% - Accent4 3 3 2" xfId="361"/>
    <cellStyle name="20% - Accent4 3 3 3" xfId="362"/>
    <cellStyle name="20% - Accent4 3 3 4" xfId="363"/>
    <cellStyle name="20% - Accent4 3 3 5" xfId="364"/>
    <cellStyle name="20% - Accent4 3 4" xfId="365"/>
    <cellStyle name="20% - Accent4 3 4 2" xfId="366"/>
    <cellStyle name="20% - Accent4 3 4 3" xfId="367"/>
    <cellStyle name="20% - Accent4 3 4 4" xfId="368"/>
    <cellStyle name="20% - Accent4 3 4 5" xfId="369"/>
    <cellStyle name="20% - Accent4 3 5" xfId="370"/>
    <cellStyle name="20% - Accent4 3 5 2" xfId="371"/>
    <cellStyle name="20% - Accent4 3 5 3" xfId="372"/>
    <cellStyle name="20% - Accent4 3 5 4" xfId="373"/>
    <cellStyle name="20% - Accent4 3 5 5" xfId="374"/>
    <cellStyle name="20% - Accent4 3 6" xfId="375"/>
    <cellStyle name="20% - Accent4 3 6 2" xfId="376"/>
    <cellStyle name="20% - Accent4 3 6 3" xfId="377"/>
    <cellStyle name="20% - Accent4 3 6 4" xfId="378"/>
    <cellStyle name="20% - Accent4 3 6 5" xfId="379"/>
    <cellStyle name="20% - Accent4 3 7" xfId="380"/>
    <cellStyle name="20% - Accent4 3 7 2" xfId="381"/>
    <cellStyle name="20% - Accent4 3 7 3" xfId="382"/>
    <cellStyle name="20% - Accent4 3 7 4" xfId="383"/>
    <cellStyle name="20% - Accent4 3 7 5" xfId="384"/>
    <cellStyle name="20% - Accent4 3 8" xfId="385"/>
    <cellStyle name="20% - Accent4 3 9" xfId="386"/>
    <cellStyle name="20% - Accent4 4" xfId="387"/>
    <cellStyle name="20% - Accent5 2" xfId="82"/>
    <cellStyle name="20% - Accent5 2 2" xfId="389"/>
    <cellStyle name="20% - Accent5 2 3" xfId="390"/>
    <cellStyle name="20% - Accent5 2 4" xfId="388"/>
    <cellStyle name="20% - Accent5 3" xfId="6"/>
    <cellStyle name="20% - Accent5 4" xfId="391"/>
    <cellStyle name="20% - Accent5 5" xfId="392"/>
    <cellStyle name="20% - Accent5 6" xfId="393"/>
    <cellStyle name="20% - Accent6 2" xfId="86"/>
    <cellStyle name="20% - Accent6 2 2" xfId="395"/>
    <cellStyle name="20% - Accent6 2 3" xfId="396"/>
    <cellStyle name="20% - Accent6 2 4" xfId="394"/>
    <cellStyle name="20% - Accent6 3" xfId="7"/>
    <cellStyle name="20% - Accent6 4" xfId="397"/>
    <cellStyle name="20% - Accent6 5" xfId="398"/>
    <cellStyle name="20% - Accent6 6" xfId="399"/>
    <cellStyle name="³f¹ô[0]_pldt" xfId="400"/>
    <cellStyle name="³f¹ô_pldt" xfId="401"/>
    <cellStyle name="40% - Accent1 2" xfId="67"/>
    <cellStyle name="40% - Accent1 2 2" xfId="403"/>
    <cellStyle name="40% - Accent1 2 3" xfId="404"/>
    <cellStyle name="40% - Accent1 2 4" xfId="402"/>
    <cellStyle name="40% - Accent1 3" xfId="8"/>
    <cellStyle name="40% - Accent1 4" xfId="405"/>
    <cellStyle name="40% - Accent1 5" xfId="406"/>
    <cellStyle name="40% - Accent1 6" xfId="407"/>
    <cellStyle name="40% - Accent2 2" xfId="71"/>
    <cellStyle name="40% - Accent2 2 2" xfId="409"/>
    <cellStyle name="40% - Accent2 2 3" xfId="410"/>
    <cellStyle name="40% - Accent2 2 4" xfId="408"/>
    <cellStyle name="40% - Accent2 3" xfId="9"/>
    <cellStyle name="40% - Accent2 4" xfId="411"/>
    <cellStyle name="40% - Accent2 5" xfId="412"/>
    <cellStyle name="40% - Accent2 6" xfId="413"/>
    <cellStyle name="40% - Accent3 2" xfId="75"/>
    <cellStyle name="40% - Accent3 2 2" xfId="415"/>
    <cellStyle name="40% - Accent3 2 3" xfId="416"/>
    <cellStyle name="40% - Accent3 2 4" xfId="414"/>
    <cellStyle name="40% - Accent3 3" xfId="10"/>
    <cellStyle name="40% - Accent3 3 10" xfId="418"/>
    <cellStyle name="40% - Accent3 3 11" xfId="419"/>
    <cellStyle name="40% - Accent3 3 12" xfId="417"/>
    <cellStyle name="40% - Accent3 3 2" xfId="420"/>
    <cellStyle name="40% - Accent3 3 2 2" xfId="421"/>
    <cellStyle name="40% - Accent3 3 2 2 2" xfId="422"/>
    <cellStyle name="40% - Accent3 3 2 3" xfId="423"/>
    <cellStyle name="40% - Accent3 3 2 4" xfId="424"/>
    <cellStyle name="40% - Accent3 3 2 5" xfId="425"/>
    <cellStyle name="40% - Accent3 3 3" xfId="426"/>
    <cellStyle name="40% - Accent3 3 3 2" xfId="427"/>
    <cellStyle name="40% - Accent3 3 3 3" xfId="428"/>
    <cellStyle name="40% - Accent3 3 3 4" xfId="429"/>
    <cellStyle name="40% - Accent3 3 3 5" xfId="430"/>
    <cellStyle name="40% - Accent3 3 4" xfId="431"/>
    <cellStyle name="40% - Accent3 3 4 2" xfId="432"/>
    <cellStyle name="40% - Accent3 3 4 3" xfId="433"/>
    <cellStyle name="40% - Accent3 3 4 4" xfId="434"/>
    <cellStyle name="40% - Accent3 3 4 5" xfId="435"/>
    <cellStyle name="40% - Accent3 3 5" xfId="436"/>
    <cellStyle name="40% - Accent3 3 5 2" xfId="437"/>
    <cellStyle name="40% - Accent3 3 5 3" xfId="438"/>
    <cellStyle name="40% - Accent3 3 5 4" xfId="439"/>
    <cellStyle name="40% - Accent3 3 5 5" xfId="440"/>
    <cellStyle name="40% - Accent3 3 6" xfId="441"/>
    <cellStyle name="40% - Accent3 3 6 2" xfId="442"/>
    <cellStyle name="40% - Accent3 3 6 3" xfId="443"/>
    <cellStyle name="40% - Accent3 3 6 4" xfId="444"/>
    <cellStyle name="40% - Accent3 3 6 5" xfId="445"/>
    <cellStyle name="40% - Accent3 3 7" xfId="446"/>
    <cellStyle name="40% - Accent3 3 7 2" xfId="447"/>
    <cellStyle name="40% - Accent3 3 7 3" xfId="448"/>
    <cellStyle name="40% - Accent3 3 7 4" xfId="449"/>
    <cellStyle name="40% - Accent3 3 7 5" xfId="450"/>
    <cellStyle name="40% - Accent3 3 8" xfId="451"/>
    <cellStyle name="40% - Accent3 3 9" xfId="452"/>
    <cellStyle name="40% - Accent3 4" xfId="453"/>
    <cellStyle name="40% - Accent4 2" xfId="79"/>
    <cellStyle name="40% - Accent4 2 2" xfId="455"/>
    <cellStyle name="40% - Accent4 2 3" xfId="456"/>
    <cellStyle name="40% - Accent4 2 4" xfId="454"/>
    <cellStyle name="40% - Accent4 3" xfId="11"/>
    <cellStyle name="40% - Accent4 4" xfId="457"/>
    <cellStyle name="40% - Accent4 5" xfId="458"/>
    <cellStyle name="40% - Accent4 6" xfId="459"/>
    <cellStyle name="40% - Accent5 2" xfId="83"/>
    <cellStyle name="40% - Accent5 2 2" xfId="461"/>
    <cellStyle name="40% - Accent5 2 3" xfId="462"/>
    <cellStyle name="40% - Accent5 2 4" xfId="460"/>
    <cellStyle name="40% - Accent5 3" xfId="12"/>
    <cellStyle name="40% - Accent5 4" xfId="463"/>
    <cellStyle name="40% - Accent5 5" xfId="464"/>
    <cellStyle name="40% - Accent5 6" xfId="465"/>
    <cellStyle name="40% - Accent6 2" xfId="87"/>
    <cellStyle name="40% - Accent6 2 2" xfId="467"/>
    <cellStyle name="40% - Accent6 2 3" xfId="468"/>
    <cellStyle name="40% - Accent6 2 4" xfId="466"/>
    <cellStyle name="40% - Accent6 3" xfId="13"/>
    <cellStyle name="40% - Accent6 4" xfId="469"/>
    <cellStyle name="40% - Accent6 5" xfId="470"/>
    <cellStyle name="40% - Accent6 6" xfId="471"/>
    <cellStyle name="60% - Accent1 2" xfId="68"/>
    <cellStyle name="60% - Accent1 2 2" xfId="472"/>
    <cellStyle name="60% - Accent1 3" xfId="14"/>
    <cellStyle name="60% - Accent1 4" xfId="473"/>
    <cellStyle name="60% - Accent2 2" xfId="72"/>
    <cellStyle name="60% - Accent2 2 2" xfId="474"/>
    <cellStyle name="60% - Accent2 3" xfId="15"/>
    <cellStyle name="60% - Accent2 4" xfId="475"/>
    <cellStyle name="60% - Accent3 2" xfId="76"/>
    <cellStyle name="60% - Accent3 2 2" xfId="476"/>
    <cellStyle name="60% - Accent3 3" xfId="16"/>
    <cellStyle name="60% - Accent3 3 2" xfId="478"/>
    <cellStyle name="60% - Accent3 3 3" xfId="477"/>
    <cellStyle name="60% - Accent3 4" xfId="479"/>
    <cellStyle name="60% - Accent4 2" xfId="80"/>
    <cellStyle name="60% - Accent4 2 2" xfId="480"/>
    <cellStyle name="60% - Accent4 3" xfId="17"/>
    <cellStyle name="60% - Accent4 3 2" xfId="482"/>
    <cellStyle name="60% - Accent4 3 3" xfId="481"/>
    <cellStyle name="60% - Accent4 4" xfId="483"/>
    <cellStyle name="60% - Accent5 2" xfId="84"/>
    <cellStyle name="60% - Accent5 2 2" xfId="484"/>
    <cellStyle name="60% - Accent5 3" xfId="18"/>
    <cellStyle name="60% - Accent5 4" xfId="485"/>
    <cellStyle name="60% - Accent6 2" xfId="88"/>
    <cellStyle name="60% - Accent6 2 2" xfId="486"/>
    <cellStyle name="60% - Accent6 3" xfId="19"/>
    <cellStyle name="60% - Accent6 3 2" xfId="488"/>
    <cellStyle name="60% - Accent6 3 3" xfId="487"/>
    <cellStyle name="60% - Accent6 4" xfId="489"/>
    <cellStyle name="9" xfId="490"/>
    <cellStyle name="9_Allergan _V2.4" xfId="491"/>
    <cellStyle name="9_Allergan 2008 Pricing 4.0" xfId="492"/>
    <cellStyle name="9_Allergan Inventory and Baselines v10-22-07 - km RepriceV2 AEC" xfId="493"/>
    <cellStyle name="9_Allergan revised baseline and pricing form 102507v2 (3)" xfId="494"/>
    <cellStyle name="9_AMR deal approval" xfId="495"/>
    <cellStyle name="9_AMR NRES" xfId="496"/>
    <cellStyle name="9_AMR.1.24.2005. V23 W.SAP" xfId="497"/>
    <cellStyle name="9_AMR.1.9.2005. V19 W.SAP" xfId="498"/>
    <cellStyle name="9_Appendix I Allergan Pricing Matrix 051107 COMPUCOM REV4 NoGrowth 061207" xfId="499"/>
    <cellStyle name="9_ARM_CF model 06042007" xfId="500"/>
    <cellStyle name="9_ASE - Financial Approval - 05.18.05" xfId="501"/>
    <cellStyle name="9_ASE Barcelona 3.1.05" xfId="502"/>
    <cellStyle name="9_ASE Draft 03.09.05 v.2" xfId="503"/>
    <cellStyle name="9_Copy of American RFP Juarez v11 Standard - Offshore 12-15-05" xfId="504"/>
    <cellStyle name="9_Copy of AMR Pricing Assumptions" xfId="505"/>
    <cellStyle name="9_Deal Approval Template v42 5-3-05 JWK" xfId="506"/>
    <cellStyle name="9_Deal Approval Template v42 5-3-05 JWK2" xfId="507"/>
    <cellStyle name="9_Deal Approval Template v43" xfId="508"/>
    <cellStyle name="9_Deal Approval Template v46" xfId="509"/>
    <cellStyle name="9_Deal Approval Template v47" xfId="510"/>
    <cellStyle name="9_ODE Transaction Model_India_v2" xfId="511"/>
    <cellStyle name="9_RadioShack Pricing Attachment R 2.8.06" xfId="512"/>
    <cellStyle name="9_REVISED - Appendix I Allergan Pricing Matrix 051107" xfId="513"/>
    <cellStyle name="9_REVISED - Appendix I Allergan Pricing Matrix 051107 COMPUCOM REV1 (2)" xfId="514"/>
    <cellStyle name="9_TBO Staff Costs" xfId="515"/>
    <cellStyle name="9_TBO Wages (2)" xfId="516"/>
    <cellStyle name="9_UTC - RFP DRAFT 1.4" xfId="517"/>
    <cellStyle name="ac" xfId="518"/>
    <cellStyle name="Accent1 2" xfId="65"/>
    <cellStyle name="Accent1 2 2" xfId="519"/>
    <cellStyle name="Accent1 3" xfId="20"/>
    <cellStyle name="Accent1 4" xfId="520"/>
    <cellStyle name="Accent2 2" xfId="69"/>
    <cellStyle name="Accent2 2 2" xfId="521"/>
    <cellStyle name="Accent2 3" xfId="21"/>
    <cellStyle name="Accent2 4" xfId="522"/>
    <cellStyle name="Accent3 2" xfId="73"/>
    <cellStyle name="Accent3 2 2" xfId="523"/>
    <cellStyle name="Accent3 3" xfId="22"/>
    <cellStyle name="Accent3 4" xfId="524"/>
    <cellStyle name="Accent4 2" xfId="77"/>
    <cellStyle name="Accent4 2 2" xfId="525"/>
    <cellStyle name="Accent4 3" xfId="23"/>
    <cellStyle name="Accent4 4" xfId="526"/>
    <cellStyle name="Accent5 2" xfId="81"/>
    <cellStyle name="Accent5 2 2" xfId="527"/>
    <cellStyle name="Accent5 3" xfId="24"/>
    <cellStyle name="Accent5 4" xfId="528"/>
    <cellStyle name="Accent6 2" xfId="85"/>
    <cellStyle name="Accent6 2 2" xfId="529"/>
    <cellStyle name="Accent6 3" xfId="25"/>
    <cellStyle name="Accent6 4" xfId="530"/>
    <cellStyle name="active" xfId="531"/>
    <cellStyle name="Actual Date" xfId="532"/>
    <cellStyle name="args.style" xfId="533"/>
    <cellStyle name="arial12" xfId="534"/>
    <cellStyle name="arial14" xfId="535"/>
    <cellStyle name="Ariel 7 pt. plain" xfId="536"/>
    <cellStyle name="arrow" xfId="537"/>
    <cellStyle name="Bad 2" xfId="54"/>
    <cellStyle name="Bad 2 2" xfId="538"/>
    <cellStyle name="Bad 3" xfId="26"/>
    <cellStyle name="Bad 4" xfId="539"/>
    <cellStyle name="BLUECLEAR" xfId="540"/>
    <cellStyle name="BLUECLEAR 2" xfId="541"/>
    <cellStyle name="BLUESHADE" xfId="542"/>
    <cellStyle name="BLUESHADE 2" xfId="543"/>
    <cellStyle name="Body" xfId="544"/>
    <cellStyle name="Bold 11" xfId="545"/>
    <cellStyle name="Border" xfId="546"/>
    <cellStyle name="Border 2" xfId="547"/>
    <cellStyle name="box1" xfId="548"/>
    <cellStyle name="box2" xfId="549"/>
    <cellStyle name="box2 2" xfId="550"/>
    <cellStyle name="box3" xfId="551"/>
    <cellStyle name="box3 2" xfId="552"/>
    <cellStyle name="Calc Currency (0)" xfId="553"/>
    <cellStyle name="Calc Currency (2)" xfId="554"/>
    <cellStyle name="Calc Percent (0)" xfId="555"/>
    <cellStyle name="Calc Percent (1)" xfId="556"/>
    <cellStyle name="Calc Percent (2)" xfId="557"/>
    <cellStyle name="Calc Units (0)" xfId="558"/>
    <cellStyle name="Calc Units (1)" xfId="559"/>
    <cellStyle name="Calc Units (2)" xfId="560"/>
    <cellStyle name="Calculation 2" xfId="58"/>
    <cellStyle name="Calculation 2 2" xfId="562"/>
    <cellStyle name="Calculation 2 3" xfId="563"/>
    <cellStyle name="Calculation 2 4" xfId="561"/>
    <cellStyle name="Calculation 3" xfId="27"/>
    <cellStyle name="Calculation 4" xfId="564"/>
    <cellStyle name="CHANGE" xfId="565"/>
    <cellStyle name="CHANGE $" xfId="566"/>
    <cellStyle name="CHANGE_WIDTCLNS.14" xfId="567"/>
    <cellStyle name="Check Cell 2" xfId="60"/>
    <cellStyle name="Check Cell 2 2" xfId="568"/>
    <cellStyle name="Check Cell 3" xfId="28"/>
    <cellStyle name="Check Cell 4" xfId="569"/>
    <cellStyle name="CLEAR" xfId="570"/>
    <cellStyle name="CLEARCELL" xfId="571"/>
    <cellStyle name="CLEARCELL 2" xfId="572"/>
    <cellStyle name="Col Heads" xfId="573"/>
    <cellStyle name="ColBlue" xfId="574"/>
    <cellStyle name="ColGreen" xfId="575"/>
    <cellStyle name="ColRed" xfId="576"/>
    <cellStyle name="Comma" xfId="126" builtinId="3"/>
    <cellStyle name="Comma  - Style1" xfId="577"/>
    <cellStyle name="Comma  - Style2" xfId="578"/>
    <cellStyle name="Comma  - Style3" xfId="579"/>
    <cellStyle name="Comma  - Style4" xfId="580"/>
    <cellStyle name="Comma  - Style5" xfId="581"/>
    <cellStyle name="Comma  - Style6" xfId="582"/>
    <cellStyle name="Comma  - Style7" xfId="583"/>
    <cellStyle name="Comma  - Style8" xfId="584"/>
    <cellStyle name="Comma (1)" xfId="585"/>
    <cellStyle name="Comma (2)" xfId="586"/>
    <cellStyle name="Comma [00]" xfId="587"/>
    <cellStyle name="Comma 10" xfId="588"/>
    <cellStyle name="Comma 100" xfId="589"/>
    <cellStyle name="Comma 101" xfId="590"/>
    <cellStyle name="Comma 102" xfId="591"/>
    <cellStyle name="Comma 103" xfId="592"/>
    <cellStyle name="Comma 104" xfId="593"/>
    <cellStyle name="Comma 105" xfId="594"/>
    <cellStyle name="Comma 106" xfId="595"/>
    <cellStyle name="Comma 107" xfId="596"/>
    <cellStyle name="Comma 108" xfId="597"/>
    <cellStyle name="Comma 109" xfId="598"/>
    <cellStyle name="Comma 11" xfId="599"/>
    <cellStyle name="Comma 11 2" xfId="600"/>
    <cellStyle name="Comma 110" xfId="601"/>
    <cellStyle name="Comma 111" xfId="602"/>
    <cellStyle name="Comma 112" xfId="603"/>
    <cellStyle name="Comma 113" xfId="604"/>
    <cellStyle name="Comma 114" xfId="605"/>
    <cellStyle name="Comma 115" xfId="606"/>
    <cellStyle name="Comma 116" xfId="607"/>
    <cellStyle name="Comma 117" xfId="608"/>
    <cellStyle name="Comma 118" xfId="609"/>
    <cellStyle name="Comma 119" xfId="610"/>
    <cellStyle name="Comma 12" xfId="611"/>
    <cellStyle name="Comma 120" xfId="612"/>
    <cellStyle name="Comma 121" xfId="613"/>
    <cellStyle name="Comma 122" xfId="614"/>
    <cellStyle name="Comma 123" xfId="615"/>
    <cellStyle name="Comma 124" xfId="616"/>
    <cellStyle name="Comma 125" xfId="617"/>
    <cellStyle name="Comma 126" xfId="618"/>
    <cellStyle name="Comma 127" xfId="619"/>
    <cellStyle name="Comma 128" xfId="620"/>
    <cellStyle name="Comma 129" xfId="621"/>
    <cellStyle name="Comma 13" xfId="622"/>
    <cellStyle name="Comma 130" xfId="623"/>
    <cellStyle name="Comma 131" xfId="624"/>
    <cellStyle name="Comma 132" xfId="6529"/>
    <cellStyle name="Comma 133" xfId="6530"/>
    <cellStyle name="Comma 134" xfId="6531"/>
    <cellStyle name="Comma 135" xfId="131"/>
    <cellStyle name="Comma 136" xfId="6430"/>
    <cellStyle name="Comma 14" xfId="625"/>
    <cellStyle name="Comma 15" xfId="626"/>
    <cellStyle name="Comma 16" xfId="627"/>
    <cellStyle name="Comma 17" xfId="628"/>
    <cellStyle name="Comma 18" xfId="629"/>
    <cellStyle name="Comma 19" xfId="630"/>
    <cellStyle name="Comma 2" xfId="90"/>
    <cellStyle name="Comma 2 2" xfId="632"/>
    <cellStyle name="Comma 2 2 2" xfId="633"/>
    <cellStyle name="Comma 2 3" xfId="634"/>
    <cellStyle name="Comma 2 4" xfId="6523"/>
    <cellStyle name="Comma 2 5" xfId="631"/>
    <cellStyle name="Comma 20" xfId="635"/>
    <cellStyle name="Comma 21" xfId="636"/>
    <cellStyle name="Comma 22" xfId="637"/>
    <cellStyle name="Comma 23" xfId="638"/>
    <cellStyle name="Comma 24" xfId="639"/>
    <cellStyle name="Comma 25" xfId="640"/>
    <cellStyle name="Comma 26" xfId="641"/>
    <cellStyle name="Comma 27" xfId="642"/>
    <cellStyle name="Comma 28" xfId="643"/>
    <cellStyle name="Comma 29" xfId="644"/>
    <cellStyle name="Comma 3" xfId="93"/>
    <cellStyle name="Comma 3 2" xfId="123"/>
    <cellStyle name="Comma 3 2 2" xfId="647"/>
    <cellStyle name="Comma 3 2 2 2" xfId="648"/>
    <cellStyle name="Comma 3 2 2 3" xfId="649"/>
    <cellStyle name="Comma 3 2 3" xfId="650"/>
    <cellStyle name="Comma 3 2 4" xfId="651"/>
    <cellStyle name="Comma 3 2 5" xfId="646"/>
    <cellStyle name="Comma 3 3" xfId="652"/>
    <cellStyle name="Comma 3 3 2" xfId="653"/>
    <cellStyle name="Comma 3 3 3" xfId="654"/>
    <cellStyle name="Comma 3 4" xfId="655"/>
    <cellStyle name="Comma 3 5" xfId="656"/>
    <cellStyle name="Comma 3 6" xfId="657"/>
    <cellStyle name="Comma 3 7" xfId="645"/>
    <cellStyle name="Comma 30" xfId="658"/>
    <cellStyle name="Comma 31" xfId="659"/>
    <cellStyle name="Comma 32" xfId="660"/>
    <cellStyle name="Comma 33" xfId="661"/>
    <cellStyle name="Comma 34" xfId="662"/>
    <cellStyle name="Comma 35" xfId="663"/>
    <cellStyle name="Comma 36" xfId="664"/>
    <cellStyle name="Comma 37" xfId="665"/>
    <cellStyle name="Comma 38" xfId="666"/>
    <cellStyle name="Comma 39" xfId="667"/>
    <cellStyle name="Comma 4" xfId="98"/>
    <cellStyle name="Comma 4 2" xfId="669"/>
    <cellStyle name="Comma 4 2 2" xfId="670"/>
    <cellStyle name="Comma 4 3" xfId="671"/>
    <cellStyle name="Comma 4 3 2" xfId="672"/>
    <cellStyle name="Comma 4 4" xfId="673"/>
    <cellStyle name="Comma 4 5" xfId="668"/>
    <cellStyle name="Comma 40" xfId="674"/>
    <cellStyle name="Comma 41" xfId="675"/>
    <cellStyle name="Comma 42" xfId="676"/>
    <cellStyle name="Comma 43" xfId="677"/>
    <cellStyle name="Comma 44" xfId="678"/>
    <cellStyle name="Comma 45" xfId="679"/>
    <cellStyle name="Comma 46" xfId="680"/>
    <cellStyle name="Comma 47" xfId="681"/>
    <cellStyle name="Comma 48" xfId="682"/>
    <cellStyle name="Comma 49" xfId="683"/>
    <cellStyle name="Comma 5" xfId="29"/>
    <cellStyle name="Comma 5 2" xfId="685"/>
    <cellStyle name="Comma 5 2 2" xfId="686"/>
    <cellStyle name="Comma 5 2 2 2" xfId="687"/>
    <cellStyle name="Comma 5 2 2 3" xfId="688"/>
    <cellStyle name="Comma 5 2 3" xfId="689"/>
    <cellStyle name="Comma 5 2 4" xfId="690"/>
    <cellStyle name="Comma 5 3" xfId="691"/>
    <cellStyle name="Comma 5 3 2" xfId="692"/>
    <cellStyle name="Comma 5 3 3" xfId="693"/>
    <cellStyle name="Comma 5 4" xfId="694"/>
    <cellStyle name="Comma 5 5" xfId="695"/>
    <cellStyle name="Comma 5 6" xfId="684"/>
    <cellStyle name="Comma 50" xfId="696"/>
    <cellStyle name="Comma 51" xfId="697"/>
    <cellStyle name="Comma 52" xfId="698"/>
    <cellStyle name="Comma 53" xfId="699"/>
    <cellStyle name="Comma 54" xfId="700"/>
    <cellStyle name="Comma 55" xfId="701"/>
    <cellStyle name="Comma 56" xfId="702"/>
    <cellStyle name="Comma 57" xfId="703"/>
    <cellStyle name="Comma 58" xfId="704"/>
    <cellStyle name="Comma 59" xfId="705"/>
    <cellStyle name="Comma 6" xfId="706"/>
    <cellStyle name="Comma 6 2" xfId="707"/>
    <cellStyle name="Comma 60" xfId="708"/>
    <cellStyle name="Comma 61" xfId="709"/>
    <cellStyle name="Comma 62" xfId="710"/>
    <cellStyle name="Comma 63" xfId="711"/>
    <cellStyle name="Comma 64" xfId="712"/>
    <cellStyle name="Comma 65" xfId="713"/>
    <cellStyle name="Comma 66" xfId="714"/>
    <cellStyle name="Comma 67" xfId="715"/>
    <cellStyle name="Comma 68" xfId="716"/>
    <cellStyle name="Comma 69" xfId="717"/>
    <cellStyle name="Comma 7" xfId="718"/>
    <cellStyle name="Comma 7 2" xfId="719"/>
    <cellStyle name="Comma 7 3" xfId="720"/>
    <cellStyle name="Comma 70" xfId="721"/>
    <cellStyle name="Comma 71" xfId="722"/>
    <cellStyle name="Comma 72" xfId="723"/>
    <cellStyle name="Comma 73" xfId="724"/>
    <cellStyle name="Comma 74" xfId="725"/>
    <cellStyle name="Comma 75" xfId="726"/>
    <cellStyle name="Comma 76" xfId="727"/>
    <cellStyle name="Comma 77" xfId="728"/>
    <cellStyle name="Comma 78" xfId="729"/>
    <cellStyle name="Comma 79" xfId="730"/>
    <cellStyle name="Comma 8" xfId="731"/>
    <cellStyle name="Comma 8 2" xfId="732"/>
    <cellStyle name="Comma 8 3" xfId="733"/>
    <cellStyle name="Comma 80" xfId="734"/>
    <cellStyle name="Comma 80 2" xfId="735"/>
    <cellStyle name="Comma 80 3" xfId="736"/>
    <cellStyle name="Comma 81" xfId="737"/>
    <cellStyle name="Comma 81 2" xfId="738"/>
    <cellStyle name="Comma 81 3" xfId="739"/>
    <cellStyle name="Comma 82" xfId="740"/>
    <cellStyle name="Comma 82 2" xfId="741"/>
    <cellStyle name="Comma 82 3" xfId="742"/>
    <cellStyle name="Comma 83" xfId="743"/>
    <cellStyle name="Comma 83 2" xfId="744"/>
    <cellStyle name="Comma 83 3" xfId="745"/>
    <cellStyle name="Comma 84" xfId="746"/>
    <cellStyle name="Comma 84 2" xfId="747"/>
    <cellStyle name="Comma 84 3" xfId="748"/>
    <cellStyle name="Comma 85" xfId="749"/>
    <cellStyle name="Comma 85 2" xfId="750"/>
    <cellStyle name="Comma 86" xfId="751"/>
    <cellStyle name="Comma 86 2" xfId="752"/>
    <cellStyle name="Comma 87" xfId="753"/>
    <cellStyle name="Comma 87 2" xfId="754"/>
    <cellStyle name="Comma 88" xfId="755"/>
    <cellStyle name="Comma 88 2" xfId="756"/>
    <cellStyle name="Comma 89" xfId="757"/>
    <cellStyle name="Comma 9" xfId="758"/>
    <cellStyle name="Comma 9 2" xfId="759"/>
    <cellStyle name="Comma 90" xfId="760"/>
    <cellStyle name="Comma 91" xfId="761"/>
    <cellStyle name="Comma 92" xfId="762"/>
    <cellStyle name="Comma 93" xfId="763"/>
    <cellStyle name="Comma 94" xfId="764"/>
    <cellStyle name="Comma 95" xfId="765"/>
    <cellStyle name="Comma 96" xfId="766"/>
    <cellStyle name="Comma 97" xfId="767"/>
    <cellStyle name="Comma 98" xfId="768"/>
    <cellStyle name="Comma 99" xfId="769"/>
    <cellStyle name="comma zerodec" xfId="770"/>
    <cellStyle name="comma zerodec 2" xfId="771"/>
    <cellStyle name="comma zerodec 3" xfId="772"/>
    <cellStyle name="Comma,0" xfId="773"/>
    <cellStyle name="Comma,1" xfId="774"/>
    <cellStyle name="Comma,2" xfId="775"/>
    <cellStyle name="Comma0" xfId="108"/>
    <cellStyle name="Comma0 2" xfId="776"/>
    <cellStyle name="Copied" xfId="777"/>
    <cellStyle name="Currency" xfId="127" builtinId="4"/>
    <cellStyle name="Currency (0)" xfId="778"/>
    <cellStyle name="Currency (2)" xfId="779"/>
    <cellStyle name="Currency [00]" xfId="780"/>
    <cellStyle name="Currency 10" xfId="781"/>
    <cellStyle name="Currency 11" xfId="782"/>
    <cellStyle name="Currency 12" xfId="783"/>
    <cellStyle name="Currency 12 2" xfId="784"/>
    <cellStyle name="Currency 12 3" xfId="785"/>
    <cellStyle name="Currency 13" xfId="786"/>
    <cellStyle name="Currency 13 2" xfId="787"/>
    <cellStyle name="Currency 13 3" xfId="788"/>
    <cellStyle name="Currency 14" xfId="789"/>
    <cellStyle name="Currency 14 2" xfId="790"/>
    <cellStyle name="Currency 14 3" xfId="791"/>
    <cellStyle name="Currency 15" xfId="792"/>
    <cellStyle name="Currency 15 2" xfId="793"/>
    <cellStyle name="Currency 15 3" xfId="794"/>
    <cellStyle name="Currency 16" xfId="795"/>
    <cellStyle name="Currency 16 2" xfId="796"/>
    <cellStyle name="Currency 16 3" xfId="797"/>
    <cellStyle name="Currency 17" xfId="798"/>
    <cellStyle name="Currency 17 2" xfId="799"/>
    <cellStyle name="Currency 18" xfId="800"/>
    <cellStyle name="Currency 18 2" xfId="801"/>
    <cellStyle name="Currency 19" xfId="802"/>
    <cellStyle name="Currency 19 2" xfId="803"/>
    <cellStyle name="Currency 2" xfId="97"/>
    <cellStyle name="Currency 2 10" xfId="805"/>
    <cellStyle name="Currency 2 11" xfId="806"/>
    <cellStyle name="Currency 2 12" xfId="807"/>
    <cellStyle name="Currency 2 13" xfId="808"/>
    <cellStyle name="Currency 2 14" xfId="809"/>
    <cellStyle name="Currency 2 15" xfId="810"/>
    <cellStyle name="Currency 2 16" xfId="811"/>
    <cellStyle name="Currency 2 17" xfId="812"/>
    <cellStyle name="Currency 2 18" xfId="813"/>
    <cellStyle name="Currency 2 19" xfId="814"/>
    <cellStyle name="Currency 2 2" xfId="815"/>
    <cellStyle name="Currency 2 2 2" xfId="816"/>
    <cellStyle name="Currency 2 2 2 2" xfId="817"/>
    <cellStyle name="Currency 2 20" xfId="818"/>
    <cellStyle name="Currency 2 21" xfId="804"/>
    <cellStyle name="Currency 2 3" xfId="819"/>
    <cellStyle name="Currency 2 3 2" xfId="820"/>
    <cellStyle name="Currency 2 3 2 2" xfId="821"/>
    <cellStyle name="Currency 2 4" xfId="822"/>
    <cellStyle name="Currency 2 4 2" xfId="823"/>
    <cellStyle name="Currency 2 5" xfId="824"/>
    <cellStyle name="Currency 2 6" xfId="825"/>
    <cellStyle name="Currency 2 7" xfId="826"/>
    <cellStyle name="Currency 2 8" xfId="827"/>
    <cellStyle name="Currency 2 9" xfId="828"/>
    <cellStyle name="Currency 20" xfId="829"/>
    <cellStyle name="Currency 20 2" xfId="830"/>
    <cellStyle name="Currency 21" xfId="831"/>
    <cellStyle name="Currency 22" xfId="832"/>
    <cellStyle name="Currency 23" xfId="833"/>
    <cellStyle name="Currency 24" xfId="834"/>
    <cellStyle name="Currency 25" xfId="835"/>
    <cellStyle name="Currency 26" xfId="836"/>
    <cellStyle name="Currency 27" xfId="837"/>
    <cellStyle name="Currency 28" xfId="838"/>
    <cellStyle name="Currency 29" xfId="839"/>
    <cellStyle name="Currency 3" xfId="125"/>
    <cellStyle name="Currency 3 2" xfId="841"/>
    <cellStyle name="Currency 3 2 2" xfId="842"/>
    <cellStyle name="Currency 3 2 2 2" xfId="843"/>
    <cellStyle name="Currency 3 2 2 3" xfId="844"/>
    <cellStyle name="Currency 3 2 3" xfId="845"/>
    <cellStyle name="Currency 3 2 4" xfId="846"/>
    <cellStyle name="Currency 3 3" xfId="847"/>
    <cellStyle name="Currency 3 3 2" xfId="848"/>
    <cellStyle name="Currency 3 3 3" xfId="849"/>
    <cellStyle name="Currency 3 4" xfId="850"/>
    <cellStyle name="Currency 3 5" xfId="851"/>
    <cellStyle name="Currency 3 6" xfId="840"/>
    <cellStyle name="Currency 30" xfId="852"/>
    <cellStyle name="Currency 31" xfId="853"/>
    <cellStyle name="Currency 32" xfId="854"/>
    <cellStyle name="Currency 33" xfId="855"/>
    <cellStyle name="Currency 34" xfId="856"/>
    <cellStyle name="Currency 35" xfId="857"/>
    <cellStyle name="Currency 36" xfId="858"/>
    <cellStyle name="Currency 37" xfId="859"/>
    <cellStyle name="Currency 38" xfId="860"/>
    <cellStyle name="Currency 39" xfId="861"/>
    <cellStyle name="Currency 4" xfId="30"/>
    <cellStyle name="Currency 4 2" xfId="863"/>
    <cellStyle name="Currency 4 2 2" xfId="864"/>
    <cellStyle name="Currency 4 3" xfId="865"/>
    <cellStyle name="Currency 4 4" xfId="862"/>
    <cellStyle name="Currency 40" xfId="866"/>
    <cellStyle name="Currency 41" xfId="867"/>
    <cellStyle name="Currency 42" xfId="868"/>
    <cellStyle name="Currency 43" xfId="869"/>
    <cellStyle name="Currency 44" xfId="870"/>
    <cellStyle name="Currency 45" xfId="871"/>
    <cellStyle name="Currency 46" xfId="872"/>
    <cellStyle name="Currency 47" xfId="873"/>
    <cellStyle name="Currency 48" xfId="874"/>
    <cellStyle name="Currency 49" xfId="875"/>
    <cellStyle name="Currency 5" xfId="876"/>
    <cellStyle name="Currency 5 2" xfId="877"/>
    <cellStyle name="Currency 5 3" xfId="878"/>
    <cellStyle name="Currency 50" xfId="879"/>
    <cellStyle name="Currency 51" xfId="880"/>
    <cellStyle name="Currency 52" xfId="881"/>
    <cellStyle name="Currency 53" xfId="882"/>
    <cellStyle name="Currency 54" xfId="883"/>
    <cellStyle name="Currency 55" xfId="884"/>
    <cellStyle name="Currency 56" xfId="885"/>
    <cellStyle name="Currency 57" xfId="886"/>
    <cellStyle name="Currency 58" xfId="887"/>
    <cellStyle name="Currency 59" xfId="888"/>
    <cellStyle name="Currency 6" xfId="889"/>
    <cellStyle name="Currency 6 2" xfId="890"/>
    <cellStyle name="Currency 60" xfId="891"/>
    <cellStyle name="Currency 61" xfId="892"/>
    <cellStyle name="Currency 62" xfId="893"/>
    <cellStyle name="Currency 63" xfId="894"/>
    <cellStyle name="Currency 7" xfId="895"/>
    <cellStyle name="Currency 8" xfId="896"/>
    <cellStyle name="Currency 9" xfId="897"/>
    <cellStyle name="Currency,0" xfId="898"/>
    <cellStyle name="Currency,2" xfId="899"/>
    <cellStyle name="Currency0" xfId="109"/>
    <cellStyle name="Currency0 2" xfId="900"/>
    <cellStyle name="Currency1" xfId="901"/>
    <cellStyle name="Currency1 2" xfId="902"/>
    <cellStyle name="Currency1 3" xfId="903"/>
    <cellStyle name="Date" xfId="110"/>
    <cellStyle name="Date 2" xfId="904"/>
    <cellStyle name="Date Short" xfId="905"/>
    <cellStyle name="dateclr" xfId="906"/>
    <cellStyle name="Date-Time" xfId="907"/>
    <cellStyle name="DecBold" xfId="908"/>
    <cellStyle name="Decimal 1" xfId="909"/>
    <cellStyle name="Decimal 2" xfId="910"/>
    <cellStyle name="Decimal 3" xfId="911"/>
    <cellStyle name="DELTA" xfId="912"/>
    <cellStyle name="Detail Row" xfId="913"/>
    <cellStyle name="Dezimal [0]_Mappe11" xfId="914"/>
    <cellStyle name="Dezimal_Mappe11" xfId="915"/>
    <cellStyle name="Dollar (zero dec)" xfId="916"/>
    <cellStyle name="Dollar (zero dec) 2" xfId="917"/>
    <cellStyle name="Dollar (zero dec) 3" xfId="918"/>
    <cellStyle name="Enter Currency (0)" xfId="919"/>
    <cellStyle name="Enter Currency (2)" xfId="920"/>
    <cellStyle name="Enter Units (0)" xfId="921"/>
    <cellStyle name="Enter Units (1)" xfId="922"/>
    <cellStyle name="Enter Units (2)" xfId="923"/>
    <cellStyle name="Entered" xfId="924"/>
    <cellStyle name="Euro" xfId="925"/>
    <cellStyle name="Explanatory Text 2" xfId="63"/>
    <cellStyle name="Explanatory Text 2 2" xfId="926"/>
    <cellStyle name="Explanatory Text 3" xfId="31"/>
    <cellStyle name="Explanatory Text 4" xfId="927"/>
    <cellStyle name="Fixed" xfId="111"/>
    <cellStyle name="Fixed 2" xfId="928"/>
    <cellStyle name="FMVNumber" xfId="929"/>
    <cellStyle name="Forecast" xfId="930"/>
    <cellStyle name="Good 2" xfId="53"/>
    <cellStyle name="Good 2 2" xfId="931"/>
    <cellStyle name="Good 3" xfId="32"/>
    <cellStyle name="Good 4" xfId="932"/>
    <cellStyle name="GREENCLEAR" xfId="933"/>
    <cellStyle name="GREENCLEAR 2" xfId="934"/>
    <cellStyle name="GREENSHADE" xfId="935"/>
    <cellStyle name="GREENSHADE 2" xfId="936"/>
    <cellStyle name="Grey" xfId="112"/>
    <cellStyle name="Grey 2" xfId="937"/>
    <cellStyle name="GSA Align" xfId="938"/>
    <cellStyle name="GSA Align Center" xfId="939"/>
    <cellStyle name="GSA Align Left" xfId="940"/>
    <cellStyle name="GSA Date" xfId="941"/>
    <cellStyle name="GSA Price" xfId="942"/>
    <cellStyle name="HEADER" xfId="943"/>
    <cellStyle name="Header1" xfId="944"/>
    <cellStyle name="Header2" xfId="945"/>
    <cellStyle name="Header2 2" xfId="946"/>
    <cellStyle name="Header2 2 10" xfId="947"/>
    <cellStyle name="Header2 2 10 2" xfId="948"/>
    <cellStyle name="Header2 2 10 3" xfId="949"/>
    <cellStyle name="Header2 2 2" xfId="950"/>
    <cellStyle name="Header2 2 2 10" xfId="951"/>
    <cellStyle name="Header2 2 2 10 2" xfId="952"/>
    <cellStyle name="Header2 2 2 10 3" xfId="953"/>
    <cellStyle name="Header2 2 2 11" xfId="954"/>
    <cellStyle name="Header2 2 2 11 2" xfId="955"/>
    <cellStyle name="Header2 2 2 11 3" xfId="956"/>
    <cellStyle name="Header2 2 2 12" xfId="957"/>
    <cellStyle name="Header2 2 2 12 2" xfId="958"/>
    <cellStyle name="Header2 2 2 12 3" xfId="959"/>
    <cellStyle name="Header2 2 2 13" xfId="960"/>
    <cellStyle name="Header2 2 2 13 2" xfId="961"/>
    <cellStyle name="Header2 2 2 13 3" xfId="962"/>
    <cellStyle name="Header2 2 2 14" xfId="963"/>
    <cellStyle name="Header2 2 2 14 2" xfId="964"/>
    <cellStyle name="Header2 2 2 14 3" xfId="965"/>
    <cellStyle name="Header2 2 2 2" xfId="966"/>
    <cellStyle name="Header2 2 2 2 2" xfId="967"/>
    <cellStyle name="Header2 2 2 2 2 2" xfId="968"/>
    <cellStyle name="Header2 2 2 2 2 2 2" xfId="969"/>
    <cellStyle name="Header2 2 2 2 2 2 3" xfId="970"/>
    <cellStyle name="Header2 2 2 2 2 3" xfId="971"/>
    <cellStyle name="Header2 2 2 2 2 3 2" xfId="972"/>
    <cellStyle name="Header2 2 2 2 2 3 3" xfId="973"/>
    <cellStyle name="Header2 2 2 2 2 4" xfId="974"/>
    <cellStyle name="Header2 2 2 2 2 4 2" xfId="975"/>
    <cellStyle name="Header2 2 2 2 2 4 3" xfId="976"/>
    <cellStyle name="Header2 2 2 2 2 5" xfId="977"/>
    <cellStyle name="Header2 2 2 2 2 5 2" xfId="978"/>
    <cellStyle name="Header2 2 2 2 2 5 3" xfId="979"/>
    <cellStyle name="Header2 2 2 2 2 6" xfId="980"/>
    <cellStyle name="Header2 2 2 2 2 6 2" xfId="981"/>
    <cellStyle name="Header2 2 2 2 2 6 3" xfId="982"/>
    <cellStyle name="Header2 2 2 2 2 7" xfId="983"/>
    <cellStyle name="Header2 2 2 2 2 8" xfId="984"/>
    <cellStyle name="Header2 2 2 2 3" xfId="985"/>
    <cellStyle name="Header2 2 2 2 3 2" xfId="986"/>
    <cellStyle name="Header2 2 2 2 3 2 2" xfId="987"/>
    <cellStyle name="Header2 2 2 2 3 2 3" xfId="988"/>
    <cellStyle name="Header2 2 2 2 3 3" xfId="989"/>
    <cellStyle name="Header2 2 2 2 3 3 2" xfId="990"/>
    <cellStyle name="Header2 2 2 2 3 3 3" xfId="991"/>
    <cellStyle name="Header2 2 2 2 3 4" xfId="992"/>
    <cellStyle name="Header2 2 2 2 3 4 2" xfId="993"/>
    <cellStyle name="Header2 2 2 2 3 4 3" xfId="994"/>
    <cellStyle name="Header2 2 2 2 3 5" xfId="995"/>
    <cellStyle name="Header2 2 2 2 3 5 2" xfId="996"/>
    <cellStyle name="Header2 2 2 2 3 5 3" xfId="997"/>
    <cellStyle name="Header2 2 2 2 3 6" xfId="998"/>
    <cellStyle name="Header2 2 2 2 3 6 2" xfId="999"/>
    <cellStyle name="Header2 2 2 2 3 6 3" xfId="1000"/>
    <cellStyle name="Header2 2 2 2 3 7" xfId="1001"/>
    <cellStyle name="Header2 2 2 2 3 8" xfId="1002"/>
    <cellStyle name="Header2 2 2 2 4" xfId="1003"/>
    <cellStyle name="Header2 2 2 2 4 2" xfId="1004"/>
    <cellStyle name="Header2 2 2 2 4 2 2" xfId="1005"/>
    <cellStyle name="Header2 2 2 2 4 2 3" xfId="1006"/>
    <cellStyle name="Header2 2 2 2 4 3" xfId="1007"/>
    <cellStyle name="Header2 2 2 2 4 3 2" xfId="1008"/>
    <cellStyle name="Header2 2 2 2 4 3 3" xfId="1009"/>
    <cellStyle name="Header2 2 2 2 4 4" xfId="1010"/>
    <cellStyle name="Header2 2 2 2 4 4 2" xfId="1011"/>
    <cellStyle name="Header2 2 2 2 4 4 3" xfId="1012"/>
    <cellStyle name="Header2 2 2 2 4 5" xfId="1013"/>
    <cellStyle name="Header2 2 2 2 4 5 2" xfId="1014"/>
    <cellStyle name="Header2 2 2 2 4 5 3" xfId="1015"/>
    <cellStyle name="Header2 2 2 2 4 6" xfId="1016"/>
    <cellStyle name="Header2 2 2 2 4 6 2" xfId="1017"/>
    <cellStyle name="Header2 2 2 2 4 6 3" xfId="1018"/>
    <cellStyle name="Header2 2 2 2 4 7" xfId="1019"/>
    <cellStyle name="Header2 2 2 2 4 8" xfId="1020"/>
    <cellStyle name="Header2 2 2 2 5" xfId="1021"/>
    <cellStyle name="Header2 2 2 2 5 2" xfId="1022"/>
    <cellStyle name="Header2 2 2 2 5 2 2" xfId="1023"/>
    <cellStyle name="Header2 2 2 2 5 2 3" xfId="1024"/>
    <cellStyle name="Header2 2 2 2 5 3" xfId="1025"/>
    <cellStyle name="Header2 2 2 2 5 3 2" xfId="1026"/>
    <cellStyle name="Header2 2 2 2 5 3 3" xfId="1027"/>
    <cellStyle name="Header2 2 2 2 5 4" xfId="1028"/>
    <cellStyle name="Header2 2 2 2 5 4 2" xfId="1029"/>
    <cellStyle name="Header2 2 2 2 5 4 3" xfId="1030"/>
    <cellStyle name="Header2 2 2 2 5 5" xfId="1031"/>
    <cellStyle name="Header2 2 2 2 5 5 2" xfId="1032"/>
    <cellStyle name="Header2 2 2 2 5 5 3" xfId="1033"/>
    <cellStyle name="Header2 2 2 2 5 6" xfId="1034"/>
    <cellStyle name="Header2 2 2 2 5 6 2" xfId="1035"/>
    <cellStyle name="Header2 2 2 2 5 6 3" xfId="1036"/>
    <cellStyle name="Header2 2 2 2 5 7" xfId="1037"/>
    <cellStyle name="Header2 2 2 2 6" xfId="1038"/>
    <cellStyle name="Header2 2 2 2 6 2" xfId="1039"/>
    <cellStyle name="Header2 2 2 2 6 2 2" xfId="1040"/>
    <cellStyle name="Header2 2 2 2 6 2 3" xfId="1041"/>
    <cellStyle name="Header2 2 2 2 6 3" xfId="1042"/>
    <cellStyle name="Header2 2 2 2 6 3 2" xfId="1043"/>
    <cellStyle name="Header2 2 2 2 6 3 3" xfId="1044"/>
    <cellStyle name="Header2 2 2 2 6 4" xfId="1045"/>
    <cellStyle name="Header2 2 2 2 6 4 2" xfId="1046"/>
    <cellStyle name="Header2 2 2 2 6 4 3" xfId="1047"/>
    <cellStyle name="Header2 2 2 2 6 5" xfId="1048"/>
    <cellStyle name="Header2 2 2 2 6 5 2" xfId="1049"/>
    <cellStyle name="Header2 2 2 2 6 5 3" xfId="1050"/>
    <cellStyle name="Header2 2 2 2 6 6" xfId="1051"/>
    <cellStyle name="Header2 2 2 2 6 6 2" xfId="1052"/>
    <cellStyle name="Header2 2 2 2 6 6 3" xfId="1053"/>
    <cellStyle name="Header2 2 2 2 6 7" xfId="1054"/>
    <cellStyle name="Header2 2 2 2 7" xfId="1055"/>
    <cellStyle name="Header2 2 2 2 7 2" xfId="1056"/>
    <cellStyle name="Header2 2 2 2 7 3" xfId="1057"/>
    <cellStyle name="Header2 2 2 3" xfId="1058"/>
    <cellStyle name="Header2 2 2 3 2" xfId="1059"/>
    <cellStyle name="Header2 2 2 3 2 2" xfId="1060"/>
    <cellStyle name="Header2 2 2 3 2 2 2" xfId="1061"/>
    <cellStyle name="Header2 2 2 3 2 2 3" xfId="1062"/>
    <cellStyle name="Header2 2 2 3 2 3" xfId="1063"/>
    <cellStyle name="Header2 2 2 3 2 3 2" xfId="1064"/>
    <cellStyle name="Header2 2 2 3 2 3 3" xfId="1065"/>
    <cellStyle name="Header2 2 2 3 2 4" xfId="1066"/>
    <cellStyle name="Header2 2 2 3 2 4 2" xfId="1067"/>
    <cellStyle name="Header2 2 2 3 2 4 3" xfId="1068"/>
    <cellStyle name="Header2 2 2 3 2 5" xfId="1069"/>
    <cellStyle name="Header2 2 2 3 2 5 2" xfId="1070"/>
    <cellStyle name="Header2 2 2 3 2 5 3" xfId="1071"/>
    <cellStyle name="Header2 2 2 3 2 6" xfId="1072"/>
    <cellStyle name="Header2 2 2 3 2 6 2" xfId="1073"/>
    <cellStyle name="Header2 2 2 3 2 6 3" xfId="1074"/>
    <cellStyle name="Header2 2 2 3 2 7" xfId="1075"/>
    <cellStyle name="Header2 2 2 3 2 8" xfId="1076"/>
    <cellStyle name="Header2 2 2 3 3" xfId="1077"/>
    <cellStyle name="Header2 2 2 3 3 2" xfId="1078"/>
    <cellStyle name="Header2 2 2 3 3 2 2" xfId="1079"/>
    <cellStyle name="Header2 2 2 3 3 2 3" xfId="1080"/>
    <cellStyle name="Header2 2 2 3 3 3" xfId="1081"/>
    <cellStyle name="Header2 2 2 3 3 3 2" xfId="1082"/>
    <cellStyle name="Header2 2 2 3 3 3 3" xfId="1083"/>
    <cellStyle name="Header2 2 2 3 3 4" xfId="1084"/>
    <cellStyle name="Header2 2 2 3 3 4 2" xfId="1085"/>
    <cellStyle name="Header2 2 2 3 3 4 3" xfId="1086"/>
    <cellStyle name="Header2 2 2 3 3 5" xfId="1087"/>
    <cellStyle name="Header2 2 2 3 3 5 2" xfId="1088"/>
    <cellStyle name="Header2 2 2 3 3 5 3" xfId="1089"/>
    <cellStyle name="Header2 2 2 3 3 6" xfId="1090"/>
    <cellStyle name="Header2 2 2 3 3 6 2" xfId="1091"/>
    <cellStyle name="Header2 2 2 3 3 6 3" xfId="1092"/>
    <cellStyle name="Header2 2 2 3 3 7" xfId="1093"/>
    <cellStyle name="Header2 2 2 3 3 8" xfId="1094"/>
    <cellStyle name="Header2 2 2 3 4" xfId="1095"/>
    <cellStyle name="Header2 2 2 3 4 2" xfId="1096"/>
    <cellStyle name="Header2 2 2 3 4 2 2" xfId="1097"/>
    <cellStyle name="Header2 2 2 3 4 2 3" xfId="1098"/>
    <cellStyle name="Header2 2 2 3 4 3" xfId="1099"/>
    <cellStyle name="Header2 2 2 3 4 3 2" xfId="1100"/>
    <cellStyle name="Header2 2 2 3 4 3 3" xfId="1101"/>
    <cellStyle name="Header2 2 2 3 4 4" xfId="1102"/>
    <cellStyle name="Header2 2 2 3 4 4 2" xfId="1103"/>
    <cellStyle name="Header2 2 2 3 4 4 3" xfId="1104"/>
    <cellStyle name="Header2 2 2 3 4 5" xfId="1105"/>
    <cellStyle name="Header2 2 2 3 4 5 2" xfId="1106"/>
    <cellStyle name="Header2 2 2 3 4 5 3" xfId="1107"/>
    <cellStyle name="Header2 2 2 3 4 6" xfId="1108"/>
    <cellStyle name="Header2 2 2 3 4 6 2" xfId="1109"/>
    <cellStyle name="Header2 2 2 3 4 6 3" xfId="1110"/>
    <cellStyle name="Header2 2 2 3 4 7" xfId="1111"/>
    <cellStyle name="Header2 2 2 3 4 8" xfId="1112"/>
    <cellStyle name="Header2 2 2 3 5" xfId="1113"/>
    <cellStyle name="Header2 2 2 3 5 2" xfId="1114"/>
    <cellStyle name="Header2 2 2 3 5 2 2" xfId="1115"/>
    <cellStyle name="Header2 2 2 3 5 2 3" xfId="1116"/>
    <cellStyle name="Header2 2 2 3 5 3" xfId="1117"/>
    <cellStyle name="Header2 2 2 3 5 3 2" xfId="1118"/>
    <cellStyle name="Header2 2 2 3 5 3 3" xfId="1119"/>
    <cellStyle name="Header2 2 2 3 5 4" xfId="1120"/>
    <cellStyle name="Header2 2 2 3 5 4 2" xfId="1121"/>
    <cellStyle name="Header2 2 2 3 5 4 3" xfId="1122"/>
    <cellStyle name="Header2 2 2 3 5 5" xfId="1123"/>
    <cellStyle name="Header2 2 2 3 5 5 2" xfId="1124"/>
    <cellStyle name="Header2 2 2 3 5 5 3" xfId="1125"/>
    <cellStyle name="Header2 2 2 3 5 6" xfId="1126"/>
    <cellStyle name="Header2 2 2 3 5 6 2" xfId="1127"/>
    <cellStyle name="Header2 2 2 3 5 6 3" xfId="1128"/>
    <cellStyle name="Header2 2 2 3 5 7" xfId="1129"/>
    <cellStyle name="Header2 2 2 3 6" xfId="1130"/>
    <cellStyle name="Header2 2 2 3 6 2" xfId="1131"/>
    <cellStyle name="Header2 2 2 3 6 2 2" xfId="1132"/>
    <cellStyle name="Header2 2 2 3 6 2 3" xfId="1133"/>
    <cellStyle name="Header2 2 2 3 6 3" xfId="1134"/>
    <cellStyle name="Header2 2 2 3 6 3 2" xfId="1135"/>
    <cellStyle name="Header2 2 2 3 6 3 3" xfId="1136"/>
    <cellStyle name="Header2 2 2 3 6 4" xfId="1137"/>
    <cellStyle name="Header2 2 2 3 6 4 2" xfId="1138"/>
    <cellStyle name="Header2 2 2 3 6 4 3" xfId="1139"/>
    <cellStyle name="Header2 2 2 3 6 5" xfId="1140"/>
    <cellStyle name="Header2 2 2 3 6 5 2" xfId="1141"/>
    <cellStyle name="Header2 2 2 3 6 5 3" xfId="1142"/>
    <cellStyle name="Header2 2 2 3 6 6" xfId="1143"/>
    <cellStyle name="Header2 2 2 3 6 6 2" xfId="1144"/>
    <cellStyle name="Header2 2 2 3 6 6 3" xfId="1145"/>
    <cellStyle name="Header2 2 2 3 6 7" xfId="1146"/>
    <cellStyle name="Header2 2 2 4" xfId="1147"/>
    <cellStyle name="Header2 2 2 4 2" xfId="1148"/>
    <cellStyle name="Header2 2 2 4 2 2" xfId="1149"/>
    <cellStyle name="Header2 2 2 4 2 2 2" xfId="1150"/>
    <cellStyle name="Header2 2 2 4 2 2 3" xfId="1151"/>
    <cellStyle name="Header2 2 2 4 2 3" xfId="1152"/>
    <cellStyle name="Header2 2 2 4 2 3 2" xfId="1153"/>
    <cellStyle name="Header2 2 2 4 2 3 3" xfId="1154"/>
    <cellStyle name="Header2 2 2 4 2 4" xfId="1155"/>
    <cellStyle name="Header2 2 2 4 2 4 2" xfId="1156"/>
    <cellStyle name="Header2 2 2 4 2 4 3" xfId="1157"/>
    <cellStyle name="Header2 2 2 4 2 5" xfId="1158"/>
    <cellStyle name="Header2 2 2 4 2 5 2" xfId="1159"/>
    <cellStyle name="Header2 2 2 4 2 5 3" xfId="1160"/>
    <cellStyle name="Header2 2 2 4 2 6" xfId="1161"/>
    <cellStyle name="Header2 2 2 4 2 6 2" xfId="1162"/>
    <cellStyle name="Header2 2 2 4 2 6 3" xfId="1163"/>
    <cellStyle name="Header2 2 2 4 2 7" xfId="1164"/>
    <cellStyle name="Header2 2 2 4 2 8" xfId="1165"/>
    <cellStyle name="Header2 2 2 4 3" xfId="1166"/>
    <cellStyle name="Header2 2 2 4 3 2" xfId="1167"/>
    <cellStyle name="Header2 2 2 4 3 2 2" xfId="1168"/>
    <cellStyle name="Header2 2 2 4 3 2 3" xfId="1169"/>
    <cellStyle name="Header2 2 2 4 3 3" xfId="1170"/>
    <cellStyle name="Header2 2 2 4 3 3 2" xfId="1171"/>
    <cellStyle name="Header2 2 2 4 3 3 3" xfId="1172"/>
    <cellStyle name="Header2 2 2 4 3 4" xfId="1173"/>
    <cellStyle name="Header2 2 2 4 3 4 2" xfId="1174"/>
    <cellStyle name="Header2 2 2 4 3 4 3" xfId="1175"/>
    <cellStyle name="Header2 2 2 4 3 5" xfId="1176"/>
    <cellStyle name="Header2 2 2 4 3 5 2" xfId="1177"/>
    <cellStyle name="Header2 2 2 4 3 5 3" xfId="1178"/>
    <cellStyle name="Header2 2 2 4 3 6" xfId="1179"/>
    <cellStyle name="Header2 2 2 4 3 6 2" xfId="1180"/>
    <cellStyle name="Header2 2 2 4 3 6 3" xfId="1181"/>
    <cellStyle name="Header2 2 2 4 3 7" xfId="1182"/>
    <cellStyle name="Header2 2 2 4 3 8" xfId="1183"/>
    <cellStyle name="Header2 2 2 4 4" xfId="1184"/>
    <cellStyle name="Header2 2 2 4 4 2" xfId="1185"/>
    <cellStyle name="Header2 2 2 4 4 2 2" xfId="1186"/>
    <cellStyle name="Header2 2 2 4 4 2 3" xfId="1187"/>
    <cellStyle name="Header2 2 2 4 4 3" xfId="1188"/>
    <cellStyle name="Header2 2 2 4 4 3 2" xfId="1189"/>
    <cellStyle name="Header2 2 2 4 4 3 3" xfId="1190"/>
    <cellStyle name="Header2 2 2 4 4 4" xfId="1191"/>
    <cellStyle name="Header2 2 2 4 4 4 2" xfId="1192"/>
    <cellStyle name="Header2 2 2 4 4 4 3" xfId="1193"/>
    <cellStyle name="Header2 2 2 4 4 5" xfId="1194"/>
    <cellStyle name="Header2 2 2 4 4 5 2" xfId="1195"/>
    <cellStyle name="Header2 2 2 4 4 5 3" xfId="1196"/>
    <cellStyle name="Header2 2 2 4 4 6" xfId="1197"/>
    <cellStyle name="Header2 2 2 4 4 6 2" xfId="1198"/>
    <cellStyle name="Header2 2 2 4 4 6 3" xfId="1199"/>
    <cellStyle name="Header2 2 2 4 4 7" xfId="1200"/>
    <cellStyle name="Header2 2 2 4 4 8" xfId="1201"/>
    <cellStyle name="Header2 2 2 4 5" xfId="1202"/>
    <cellStyle name="Header2 2 2 4 5 2" xfId="1203"/>
    <cellStyle name="Header2 2 2 4 5 2 2" xfId="1204"/>
    <cellStyle name="Header2 2 2 4 5 2 3" xfId="1205"/>
    <cellStyle name="Header2 2 2 4 5 3" xfId="1206"/>
    <cellStyle name="Header2 2 2 4 5 3 2" xfId="1207"/>
    <cellStyle name="Header2 2 2 4 5 3 3" xfId="1208"/>
    <cellStyle name="Header2 2 2 4 5 4" xfId="1209"/>
    <cellStyle name="Header2 2 2 4 5 4 2" xfId="1210"/>
    <cellStyle name="Header2 2 2 4 5 4 3" xfId="1211"/>
    <cellStyle name="Header2 2 2 4 5 5" xfId="1212"/>
    <cellStyle name="Header2 2 2 4 5 5 2" xfId="1213"/>
    <cellStyle name="Header2 2 2 4 5 5 3" xfId="1214"/>
    <cellStyle name="Header2 2 2 4 5 6" xfId="1215"/>
    <cellStyle name="Header2 2 2 4 5 6 2" xfId="1216"/>
    <cellStyle name="Header2 2 2 4 5 6 3" xfId="1217"/>
    <cellStyle name="Header2 2 2 4 5 7" xfId="1218"/>
    <cellStyle name="Header2 2 2 4 6" xfId="1219"/>
    <cellStyle name="Header2 2 2 4 6 2" xfId="1220"/>
    <cellStyle name="Header2 2 2 4 6 2 2" xfId="1221"/>
    <cellStyle name="Header2 2 2 4 6 2 3" xfId="1222"/>
    <cellStyle name="Header2 2 2 4 6 3" xfId="1223"/>
    <cellStyle name="Header2 2 2 4 6 3 2" xfId="1224"/>
    <cellStyle name="Header2 2 2 4 6 3 3" xfId="1225"/>
    <cellStyle name="Header2 2 2 4 6 4" xfId="1226"/>
    <cellStyle name="Header2 2 2 4 6 4 2" xfId="1227"/>
    <cellStyle name="Header2 2 2 4 6 4 3" xfId="1228"/>
    <cellStyle name="Header2 2 2 4 6 5" xfId="1229"/>
    <cellStyle name="Header2 2 2 4 6 5 2" xfId="1230"/>
    <cellStyle name="Header2 2 2 4 6 5 3" xfId="1231"/>
    <cellStyle name="Header2 2 2 4 6 6" xfId="1232"/>
    <cellStyle name="Header2 2 2 4 6 6 2" xfId="1233"/>
    <cellStyle name="Header2 2 2 4 6 6 3" xfId="1234"/>
    <cellStyle name="Header2 2 2 4 6 7" xfId="1235"/>
    <cellStyle name="Header2 2 2 4 7" xfId="1236"/>
    <cellStyle name="Header2 2 2 4 7 2" xfId="1237"/>
    <cellStyle name="Header2 2 2 4 7 3" xfId="1238"/>
    <cellStyle name="Header2 2 2 5" xfId="1239"/>
    <cellStyle name="Header2 2 2 5 10" xfId="1240"/>
    <cellStyle name="Header2 2 2 5 10 2" xfId="1241"/>
    <cellStyle name="Header2 2 2 5 10 3" xfId="1242"/>
    <cellStyle name="Header2 2 2 5 2" xfId="1243"/>
    <cellStyle name="Header2 2 2 5 2 2" xfId="1244"/>
    <cellStyle name="Header2 2 2 5 2 2 2" xfId="1245"/>
    <cellStyle name="Header2 2 2 5 2 2 3" xfId="1246"/>
    <cellStyle name="Header2 2 2 5 2 3" xfId="1247"/>
    <cellStyle name="Header2 2 2 5 2 3 2" xfId="1248"/>
    <cellStyle name="Header2 2 2 5 2 3 3" xfId="1249"/>
    <cellStyle name="Header2 2 2 5 2 4" xfId="1250"/>
    <cellStyle name="Header2 2 2 5 2 4 2" xfId="1251"/>
    <cellStyle name="Header2 2 2 5 2 4 3" xfId="1252"/>
    <cellStyle name="Header2 2 2 5 2 5" xfId="1253"/>
    <cellStyle name="Header2 2 2 5 2 5 2" xfId="1254"/>
    <cellStyle name="Header2 2 2 5 2 5 3" xfId="1255"/>
    <cellStyle name="Header2 2 2 5 2 6" xfId="1256"/>
    <cellStyle name="Header2 2 2 5 2 6 2" xfId="1257"/>
    <cellStyle name="Header2 2 2 5 2 6 3" xfId="1258"/>
    <cellStyle name="Header2 2 2 5 2 7" xfId="1259"/>
    <cellStyle name="Header2 2 2 5 2 8" xfId="1260"/>
    <cellStyle name="Header2 2 2 5 3" xfId="1261"/>
    <cellStyle name="Header2 2 2 5 3 2" xfId="1262"/>
    <cellStyle name="Header2 2 2 5 3 2 2" xfId="1263"/>
    <cellStyle name="Header2 2 2 5 3 2 3" xfId="1264"/>
    <cellStyle name="Header2 2 2 5 3 3" xfId="1265"/>
    <cellStyle name="Header2 2 2 5 3 3 2" xfId="1266"/>
    <cellStyle name="Header2 2 2 5 3 3 3" xfId="1267"/>
    <cellStyle name="Header2 2 2 5 3 4" xfId="1268"/>
    <cellStyle name="Header2 2 2 5 3 4 2" xfId="1269"/>
    <cellStyle name="Header2 2 2 5 3 4 3" xfId="1270"/>
    <cellStyle name="Header2 2 2 5 3 5" xfId="1271"/>
    <cellStyle name="Header2 2 2 5 3 5 2" xfId="1272"/>
    <cellStyle name="Header2 2 2 5 3 5 3" xfId="1273"/>
    <cellStyle name="Header2 2 2 5 3 6" xfId="1274"/>
    <cellStyle name="Header2 2 2 5 3 6 2" xfId="1275"/>
    <cellStyle name="Header2 2 2 5 3 6 3" xfId="1276"/>
    <cellStyle name="Header2 2 2 5 3 7" xfId="1277"/>
    <cellStyle name="Header2 2 2 5 3 8" xfId="1278"/>
    <cellStyle name="Header2 2 2 5 4" xfId="1279"/>
    <cellStyle name="Header2 2 2 5 4 2" xfId="1280"/>
    <cellStyle name="Header2 2 2 5 4 2 2" xfId="1281"/>
    <cellStyle name="Header2 2 2 5 4 2 3" xfId="1282"/>
    <cellStyle name="Header2 2 2 5 4 3" xfId="1283"/>
    <cellStyle name="Header2 2 2 5 4 3 2" xfId="1284"/>
    <cellStyle name="Header2 2 2 5 4 3 3" xfId="1285"/>
    <cellStyle name="Header2 2 2 5 4 4" xfId="1286"/>
    <cellStyle name="Header2 2 2 5 4 4 2" xfId="1287"/>
    <cellStyle name="Header2 2 2 5 4 4 3" xfId="1288"/>
    <cellStyle name="Header2 2 2 5 4 5" xfId="1289"/>
    <cellStyle name="Header2 2 2 5 4 5 2" xfId="1290"/>
    <cellStyle name="Header2 2 2 5 4 5 3" xfId="1291"/>
    <cellStyle name="Header2 2 2 5 4 6" xfId="1292"/>
    <cellStyle name="Header2 2 2 5 4 6 2" xfId="1293"/>
    <cellStyle name="Header2 2 2 5 4 6 3" xfId="1294"/>
    <cellStyle name="Header2 2 2 5 4 7" xfId="1295"/>
    <cellStyle name="Header2 2 2 5 5" xfId="1296"/>
    <cellStyle name="Header2 2 2 5 5 2" xfId="1297"/>
    <cellStyle name="Header2 2 2 5 5 2 2" xfId="1298"/>
    <cellStyle name="Header2 2 2 5 5 2 3" xfId="1299"/>
    <cellStyle name="Header2 2 2 5 5 3" xfId="1300"/>
    <cellStyle name="Header2 2 2 5 5 3 2" xfId="1301"/>
    <cellStyle name="Header2 2 2 5 5 3 3" xfId="1302"/>
    <cellStyle name="Header2 2 2 5 5 4" xfId="1303"/>
    <cellStyle name="Header2 2 2 5 5 4 2" xfId="1304"/>
    <cellStyle name="Header2 2 2 5 5 4 3" xfId="1305"/>
    <cellStyle name="Header2 2 2 5 5 5" xfId="1306"/>
    <cellStyle name="Header2 2 2 5 5 5 2" xfId="1307"/>
    <cellStyle name="Header2 2 2 5 5 5 3" xfId="1308"/>
    <cellStyle name="Header2 2 2 5 5 6" xfId="1309"/>
    <cellStyle name="Header2 2 2 5 5 6 2" xfId="1310"/>
    <cellStyle name="Header2 2 2 5 5 6 3" xfId="1311"/>
    <cellStyle name="Header2 2 2 5 5 7" xfId="1312"/>
    <cellStyle name="Header2 2 2 5 6" xfId="1313"/>
    <cellStyle name="Header2 2 2 5 6 2" xfId="1314"/>
    <cellStyle name="Header2 2 2 5 6 3" xfId="1315"/>
    <cellStyle name="Header2 2 2 5 7" xfId="1316"/>
    <cellStyle name="Header2 2 2 5 7 2" xfId="1317"/>
    <cellStyle name="Header2 2 2 5 7 3" xfId="1318"/>
    <cellStyle name="Header2 2 2 5 8" xfId="1319"/>
    <cellStyle name="Header2 2 2 5 8 2" xfId="1320"/>
    <cellStyle name="Header2 2 2 5 8 3" xfId="1321"/>
    <cellStyle name="Header2 2 2 5 9" xfId="1322"/>
    <cellStyle name="Header2 2 2 5 9 2" xfId="1323"/>
    <cellStyle name="Header2 2 2 5 9 3" xfId="1324"/>
    <cellStyle name="Header2 2 2 6" xfId="1325"/>
    <cellStyle name="Header2 2 2 6 2" xfId="1326"/>
    <cellStyle name="Header2 2 2 6 2 2" xfId="1327"/>
    <cellStyle name="Header2 2 2 6 2 3" xfId="1328"/>
    <cellStyle name="Header2 2 2 6 3" xfId="1329"/>
    <cellStyle name="Header2 2 2 6 3 2" xfId="1330"/>
    <cellStyle name="Header2 2 2 6 3 3" xfId="1331"/>
    <cellStyle name="Header2 2 2 6 4" xfId="1332"/>
    <cellStyle name="Header2 2 2 6 4 2" xfId="1333"/>
    <cellStyle name="Header2 2 2 6 4 3" xfId="1334"/>
    <cellStyle name="Header2 2 2 6 5" xfId="1335"/>
    <cellStyle name="Header2 2 2 6 5 2" xfId="1336"/>
    <cellStyle name="Header2 2 2 6 5 3" xfId="1337"/>
    <cellStyle name="Header2 2 2 6 6" xfId="1338"/>
    <cellStyle name="Header2 2 2 6 6 2" xfId="1339"/>
    <cellStyle name="Header2 2 2 6 6 3" xfId="1340"/>
    <cellStyle name="Header2 2 2 6 7" xfId="1341"/>
    <cellStyle name="Header2 2 2 6 8" xfId="1342"/>
    <cellStyle name="Header2 2 2 7" xfId="1343"/>
    <cellStyle name="Header2 2 2 7 2" xfId="1344"/>
    <cellStyle name="Header2 2 2 7 2 2" xfId="1345"/>
    <cellStyle name="Header2 2 2 7 2 3" xfId="1346"/>
    <cellStyle name="Header2 2 2 7 3" xfId="1347"/>
    <cellStyle name="Header2 2 2 7 3 2" xfId="1348"/>
    <cellStyle name="Header2 2 2 7 3 3" xfId="1349"/>
    <cellStyle name="Header2 2 2 7 4" xfId="1350"/>
    <cellStyle name="Header2 2 2 7 4 2" xfId="1351"/>
    <cellStyle name="Header2 2 2 7 4 3" xfId="1352"/>
    <cellStyle name="Header2 2 2 7 5" xfId="1353"/>
    <cellStyle name="Header2 2 2 7 5 2" xfId="1354"/>
    <cellStyle name="Header2 2 2 7 5 3" xfId="1355"/>
    <cellStyle name="Header2 2 2 7 6" xfId="1356"/>
    <cellStyle name="Header2 2 2 7 6 2" xfId="1357"/>
    <cellStyle name="Header2 2 2 7 6 3" xfId="1358"/>
    <cellStyle name="Header2 2 2 7 7" xfId="1359"/>
    <cellStyle name="Header2 2 2 7 8" xfId="1360"/>
    <cellStyle name="Header2 2 2 8" xfId="1361"/>
    <cellStyle name="Header2 2 2 8 2" xfId="1362"/>
    <cellStyle name="Header2 2 2 8 2 2" xfId="1363"/>
    <cellStyle name="Header2 2 2 8 2 3" xfId="1364"/>
    <cellStyle name="Header2 2 2 8 3" xfId="1365"/>
    <cellStyle name="Header2 2 2 8 3 2" xfId="1366"/>
    <cellStyle name="Header2 2 2 8 3 3" xfId="1367"/>
    <cellStyle name="Header2 2 2 8 4" xfId="1368"/>
    <cellStyle name="Header2 2 2 8 4 2" xfId="1369"/>
    <cellStyle name="Header2 2 2 8 4 3" xfId="1370"/>
    <cellStyle name="Header2 2 2 8 5" xfId="1371"/>
    <cellStyle name="Header2 2 2 8 5 2" xfId="1372"/>
    <cellStyle name="Header2 2 2 8 5 3" xfId="1373"/>
    <cellStyle name="Header2 2 2 8 6" xfId="1374"/>
    <cellStyle name="Header2 2 2 8 6 2" xfId="1375"/>
    <cellStyle name="Header2 2 2 8 6 3" xfId="1376"/>
    <cellStyle name="Header2 2 2 8 7" xfId="1377"/>
    <cellStyle name="Header2 2 2 9" xfId="1378"/>
    <cellStyle name="Header2 2 2 9 2" xfId="1379"/>
    <cellStyle name="Header2 2 2 9 2 2" xfId="1380"/>
    <cellStyle name="Header2 2 2 9 2 3" xfId="1381"/>
    <cellStyle name="Header2 2 2 9 3" xfId="1382"/>
    <cellStyle name="Header2 2 2 9 3 2" xfId="1383"/>
    <cellStyle name="Header2 2 2 9 3 3" xfId="1384"/>
    <cellStyle name="Header2 2 2 9 4" xfId="1385"/>
    <cellStyle name="Header2 2 2 9 4 2" xfId="1386"/>
    <cellStyle name="Header2 2 2 9 4 3" xfId="1387"/>
    <cellStyle name="Header2 2 2 9 5" xfId="1388"/>
    <cellStyle name="Header2 2 2 9 5 2" xfId="1389"/>
    <cellStyle name="Header2 2 2 9 5 3" xfId="1390"/>
    <cellStyle name="Header2 2 2 9 6" xfId="1391"/>
    <cellStyle name="Header2 2 2 9 6 2" xfId="1392"/>
    <cellStyle name="Header2 2 2 9 6 3" xfId="1393"/>
    <cellStyle name="Header2 2 2 9 7" xfId="1394"/>
    <cellStyle name="Header2 2 3" xfId="1395"/>
    <cellStyle name="Header2 2 3 2" xfId="1396"/>
    <cellStyle name="Header2 2 3 2 2" xfId="1397"/>
    <cellStyle name="Header2 2 3 2 2 2" xfId="1398"/>
    <cellStyle name="Header2 2 3 2 2 3" xfId="1399"/>
    <cellStyle name="Header2 2 3 2 3" xfId="1400"/>
    <cellStyle name="Header2 2 3 2 3 2" xfId="1401"/>
    <cellStyle name="Header2 2 3 2 3 3" xfId="1402"/>
    <cellStyle name="Header2 2 3 2 4" xfId="1403"/>
    <cellStyle name="Header2 2 3 2 4 2" xfId="1404"/>
    <cellStyle name="Header2 2 3 2 4 3" xfId="1405"/>
    <cellStyle name="Header2 2 3 2 5" xfId="1406"/>
    <cellStyle name="Header2 2 3 2 5 2" xfId="1407"/>
    <cellStyle name="Header2 2 3 2 5 3" xfId="1408"/>
    <cellStyle name="Header2 2 3 2 6" xfId="1409"/>
    <cellStyle name="Header2 2 3 2 6 2" xfId="1410"/>
    <cellStyle name="Header2 2 3 2 6 3" xfId="1411"/>
    <cellStyle name="Header2 2 3 2 7" xfId="1412"/>
    <cellStyle name="Header2 2 3 2 8" xfId="1413"/>
    <cellStyle name="Header2 2 3 3" xfId="1414"/>
    <cellStyle name="Header2 2 3 3 2" xfId="1415"/>
    <cellStyle name="Header2 2 3 3 2 2" xfId="1416"/>
    <cellStyle name="Header2 2 3 3 2 3" xfId="1417"/>
    <cellStyle name="Header2 2 3 3 3" xfId="1418"/>
    <cellStyle name="Header2 2 3 3 3 2" xfId="1419"/>
    <cellStyle name="Header2 2 3 3 3 3" xfId="1420"/>
    <cellStyle name="Header2 2 3 3 4" xfId="1421"/>
    <cellStyle name="Header2 2 3 3 4 2" xfId="1422"/>
    <cellStyle name="Header2 2 3 3 4 3" xfId="1423"/>
    <cellStyle name="Header2 2 3 3 5" xfId="1424"/>
    <cellStyle name="Header2 2 3 3 5 2" xfId="1425"/>
    <cellStyle name="Header2 2 3 3 5 3" xfId="1426"/>
    <cellStyle name="Header2 2 3 3 6" xfId="1427"/>
    <cellStyle name="Header2 2 3 3 6 2" xfId="1428"/>
    <cellStyle name="Header2 2 3 3 6 3" xfId="1429"/>
    <cellStyle name="Header2 2 3 3 7" xfId="1430"/>
    <cellStyle name="Header2 2 3 3 8" xfId="1431"/>
    <cellStyle name="Header2 2 3 4" xfId="1432"/>
    <cellStyle name="Header2 2 3 4 2" xfId="1433"/>
    <cellStyle name="Header2 2 3 4 2 2" xfId="1434"/>
    <cellStyle name="Header2 2 3 4 2 3" xfId="1435"/>
    <cellStyle name="Header2 2 3 4 3" xfId="1436"/>
    <cellStyle name="Header2 2 3 4 3 2" xfId="1437"/>
    <cellStyle name="Header2 2 3 4 3 3" xfId="1438"/>
    <cellStyle name="Header2 2 3 4 4" xfId="1439"/>
    <cellStyle name="Header2 2 3 4 4 2" xfId="1440"/>
    <cellStyle name="Header2 2 3 4 4 3" xfId="1441"/>
    <cellStyle name="Header2 2 3 4 5" xfId="1442"/>
    <cellStyle name="Header2 2 3 4 5 2" xfId="1443"/>
    <cellStyle name="Header2 2 3 4 5 3" xfId="1444"/>
    <cellStyle name="Header2 2 3 4 6" xfId="1445"/>
    <cellStyle name="Header2 2 3 4 6 2" xfId="1446"/>
    <cellStyle name="Header2 2 3 4 6 3" xfId="1447"/>
    <cellStyle name="Header2 2 3 4 7" xfId="1448"/>
    <cellStyle name="Header2 2 3 4 8" xfId="1449"/>
    <cellStyle name="Header2 2 3 5" xfId="1450"/>
    <cellStyle name="Header2 2 3 5 2" xfId="1451"/>
    <cellStyle name="Header2 2 3 5 2 2" xfId="1452"/>
    <cellStyle name="Header2 2 3 5 2 3" xfId="1453"/>
    <cellStyle name="Header2 2 3 5 3" xfId="1454"/>
    <cellStyle name="Header2 2 3 5 3 2" xfId="1455"/>
    <cellStyle name="Header2 2 3 5 3 3" xfId="1456"/>
    <cellStyle name="Header2 2 3 5 4" xfId="1457"/>
    <cellStyle name="Header2 2 3 5 4 2" xfId="1458"/>
    <cellStyle name="Header2 2 3 5 4 3" xfId="1459"/>
    <cellStyle name="Header2 2 3 5 5" xfId="1460"/>
    <cellStyle name="Header2 2 3 5 5 2" xfId="1461"/>
    <cellStyle name="Header2 2 3 5 5 3" xfId="1462"/>
    <cellStyle name="Header2 2 3 5 6" xfId="1463"/>
    <cellStyle name="Header2 2 3 5 6 2" xfId="1464"/>
    <cellStyle name="Header2 2 3 5 6 3" xfId="1465"/>
    <cellStyle name="Header2 2 3 5 7" xfId="1466"/>
    <cellStyle name="Header2 2 3 6" xfId="1467"/>
    <cellStyle name="Header2 2 3 6 2" xfId="1468"/>
    <cellStyle name="Header2 2 3 6 2 2" xfId="1469"/>
    <cellStyle name="Header2 2 3 6 2 3" xfId="1470"/>
    <cellStyle name="Header2 2 3 6 3" xfId="1471"/>
    <cellStyle name="Header2 2 3 6 3 2" xfId="1472"/>
    <cellStyle name="Header2 2 3 6 3 3" xfId="1473"/>
    <cellStyle name="Header2 2 3 6 4" xfId="1474"/>
    <cellStyle name="Header2 2 3 6 4 2" xfId="1475"/>
    <cellStyle name="Header2 2 3 6 4 3" xfId="1476"/>
    <cellStyle name="Header2 2 3 6 5" xfId="1477"/>
    <cellStyle name="Header2 2 3 6 5 2" xfId="1478"/>
    <cellStyle name="Header2 2 3 6 5 3" xfId="1479"/>
    <cellStyle name="Header2 2 3 6 6" xfId="1480"/>
    <cellStyle name="Header2 2 3 6 6 2" xfId="1481"/>
    <cellStyle name="Header2 2 3 6 6 3" xfId="1482"/>
    <cellStyle name="Header2 2 3 6 7" xfId="1483"/>
    <cellStyle name="Header2 2 4" xfId="1484"/>
    <cellStyle name="Header2 2 4 2" xfId="1485"/>
    <cellStyle name="Header2 2 4 2 2" xfId="1486"/>
    <cellStyle name="Header2 2 4 2 2 2" xfId="1487"/>
    <cellStyle name="Header2 2 4 2 2 3" xfId="1488"/>
    <cellStyle name="Header2 2 4 2 3" xfId="1489"/>
    <cellStyle name="Header2 2 4 2 3 2" xfId="1490"/>
    <cellStyle name="Header2 2 4 2 3 3" xfId="1491"/>
    <cellStyle name="Header2 2 4 2 4" xfId="1492"/>
    <cellStyle name="Header2 2 4 2 4 2" xfId="1493"/>
    <cellStyle name="Header2 2 4 2 4 3" xfId="1494"/>
    <cellStyle name="Header2 2 4 2 5" xfId="1495"/>
    <cellStyle name="Header2 2 4 2 5 2" xfId="1496"/>
    <cellStyle name="Header2 2 4 2 5 3" xfId="1497"/>
    <cellStyle name="Header2 2 4 2 6" xfId="1498"/>
    <cellStyle name="Header2 2 4 2 6 2" xfId="1499"/>
    <cellStyle name="Header2 2 4 2 6 3" xfId="1500"/>
    <cellStyle name="Header2 2 4 2 7" xfId="1501"/>
    <cellStyle name="Header2 2 4 2 8" xfId="1502"/>
    <cellStyle name="Header2 2 4 3" xfId="1503"/>
    <cellStyle name="Header2 2 4 3 2" xfId="1504"/>
    <cellStyle name="Header2 2 4 3 2 2" xfId="1505"/>
    <cellStyle name="Header2 2 4 3 2 3" xfId="1506"/>
    <cellStyle name="Header2 2 4 3 3" xfId="1507"/>
    <cellStyle name="Header2 2 4 3 3 2" xfId="1508"/>
    <cellStyle name="Header2 2 4 3 3 3" xfId="1509"/>
    <cellStyle name="Header2 2 4 3 4" xfId="1510"/>
    <cellStyle name="Header2 2 4 3 4 2" xfId="1511"/>
    <cellStyle name="Header2 2 4 3 4 3" xfId="1512"/>
    <cellStyle name="Header2 2 4 3 5" xfId="1513"/>
    <cellStyle name="Header2 2 4 3 5 2" xfId="1514"/>
    <cellStyle name="Header2 2 4 3 5 3" xfId="1515"/>
    <cellStyle name="Header2 2 4 3 6" xfId="1516"/>
    <cellStyle name="Header2 2 4 3 6 2" xfId="1517"/>
    <cellStyle name="Header2 2 4 3 6 3" xfId="1518"/>
    <cellStyle name="Header2 2 4 3 7" xfId="1519"/>
    <cellStyle name="Header2 2 4 3 8" xfId="1520"/>
    <cellStyle name="Header2 2 4 4" xfId="1521"/>
    <cellStyle name="Header2 2 4 4 2" xfId="1522"/>
    <cellStyle name="Header2 2 4 4 2 2" xfId="1523"/>
    <cellStyle name="Header2 2 4 4 2 3" xfId="1524"/>
    <cellStyle name="Header2 2 4 4 3" xfId="1525"/>
    <cellStyle name="Header2 2 4 4 3 2" xfId="1526"/>
    <cellStyle name="Header2 2 4 4 3 3" xfId="1527"/>
    <cellStyle name="Header2 2 4 4 4" xfId="1528"/>
    <cellStyle name="Header2 2 4 4 4 2" xfId="1529"/>
    <cellStyle name="Header2 2 4 4 4 3" xfId="1530"/>
    <cellStyle name="Header2 2 4 4 5" xfId="1531"/>
    <cellStyle name="Header2 2 4 4 5 2" xfId="1532"/>
    <cellStyle name="Header2 2 4 4 5 3" xfId="1533"/>
    <cellStyle name="Header2 2 4 4 6" xfId="1534"/>
    <cellStyle name="Header2 2 4 4 6 2" xfId="1535"/>
    <cellStyle name="Header2 2 4 4 6 3" xfId="1536"/>
    <cellStyle name="Header2 2 4 4 7" xfId="1537"/>
    <cellStyle name="Header2 2 4 4 8" xfId="1538"/>
    <cellStyle name="Header2 2 4 5" xfId="1539"/>
    <cellStyle name="Header2 2 4 5 2" xfId="1540"/>
    <cellStyle name="Header2 2 4 5 2 2" xfId="1541"/>
    <cellStyle name="Header2 2 4 5 2 3" xfId="1542"/>
    <cellStyle name="Header2 2 4 5 3" xfId="1543"/>
    <cellStyle name="Header2 2 4 5 3 2" xfId="1544"/>
    <cellStyle name="Header2 2 4 5 3 3" xfId="1545"/>
    <cellStyle name="Header2 2 4 5 4" xfId="1546"/>
    <cellStyle name="Header2 2 4 5 4 2" xfId="1547"/>
    <cellStyle name="Header2 2 4 5 4 3" xfId="1548"/>
    <cellStyle name="Header2 2 4 5 5" xfId="1549"/>
    <cellStyle name="Header2 2 4 5 5 2" xfId="1550"/>
    <cellStyle name="Header2 2 4 5 5 3" xfId="1551"/>
    <cellStyle name="Header2 2 4 5 6" xfId="1552"/>
    <cellStyle name="Header2 2 4 5 6 2" xfId="1553"/>
    <cellStyle name="Header2 2 4 5 6 3" xfId="1554"/>
    <cellStyle name="Header2 2 4 5 7" xfId="1555"/>
    <cellStyle name="Header2 2 4 6" xfId="1556"/>
    <cellStyle name="Header2 2 4 6 2" xfId="1557"/>
    <cellStyle name="Header2 2 4 6 2 2" xfId="1558"/>
    <cellStyle name="Header2 2 4 6 2 3" xfId="1559"/>
    <cellStyle name="Header2 2 4 6 3" xfId="1560"/>
    <cellStyle name="Header2 2 4 6 3 2" xfId="1561"/>
    <cellStyle name="Header2 2 4 6 3 3" xfId="1562"/>
    <cellStyle name="Header2 2 4 6 4" xfId="1563"/>
    <cellStyle name="Header2 2 4 6 4 2" xfId="1564"/>
    <cellStyle name="Header2 2 4 6 4 3" xfId="1565"/>
    <cellStyle name="Header2 2 4 6 5" xfId="1566"/>
    <cellStyle name="Header2 2 4 6 5 2" xfId="1567"/>
    <cellStyle name="Header2 2 4 6 5 3" xfId="1568"/>
    <cellStyle name="Header2 2 4 6 6" xfId="1569"/>
    <cellStyle name="Header2 2 4 6 6 2" xfId="1570"/>
    <cellStyle name="Header2 2 4 6 6 3" xfId="1571"/>
    <cellStyle name="Header2 2 4 6 7" xfId="1572"/>
    <cellStyle name="Header2 2 4 7" xfId="1573"/>
    <cellStyle name="Header2 2 4 7 2" xfId="1574"/>
    <cellStyle name="Header2 2 4 7 3" xfId="1575"/>
    <cellStyle name="Header2 2 5" xfId="1576"/>
    <cellStyle name="Header2 2 5 10" xfId="1577"/>
    <cellStyle name="Header2 2 5 10 2" xfId="1578"/>
    <cellStyle name="Header2 2 5 10 3" xfId="1579"/>
    <cellStyle name="Header2 2 5 2" xfId="1580"/>
    <cellStyle name="Header2 2 5 2 2" xfId="1581"/>
    <cellStyle name="Header2 2 5 2 2 2" xfId="1582"/>
    <cellStyle name="Header2 2 5 2 2 3" xfId="1583"/>
    <cellStyle name="Header2 2 5 2 3" xfId="1584"/>
    <cellStyle name="Header2 2 5 2 3 2" xfId="1585"/>
    <cellStyle name="Header2 2 5 2 3 3" xfId="1586"/>
    <cellStyle name="Header2 2 5 2 4" xfId="1587"/>
    <cellStyle name="Header2 2 5 2 4 2" xfId="1588"/>
    <cellStyle name="Header2 2 5 2 4 3" xfId="1589"/>
    <cellStyle name="Header2 2 5 2 5" xfId="1590"/>
    <cellStyle name="Header2 2 5 2 5 2" xfId="1591"/>
    <cellStyle name="Header2 2 5 2 5 3" xfId="1592"/>
    <cellStyle name="Header2 2 5 2 6" xfId="1593"/>
    <cellStyle name="Header2 2 5 2 6 2" xfId="1594"/>
    <cellStyle name="Header2 2 5 2 6 3" xfId="1595"/>
    <cellStyle name="Header2 2 5 2 7" xfId="1596"/>
    <cellStyle name="Header2 2 5 2 8" xfId="1597"/>
    <cellStyle name="Header2 2 5 3" xfId="1598"/>
    <cellStyle name="Header2 2 5 3 2" xfId="1599"/>
    <cellStyle name="Header2 2 5 3 2 2" xfId="1600"/>
    <cellStyle name="Header2 2 5 3 2 3" xfId="1601"/>
    <cellStyle name="Header2 2 5 3 3" xfId="1602"/>
    <cellStyle name="Header2 2 5 3 3 2" xfId="1603"/>
    <cellStyle name="Header2 2 5 3 3 3" xfId="1604"/>
    <cellStyle name="Header2 2 5 3 4" xfId="1605"/>
    <cellStyle name="Header2 2 5 3 4 2" xfId="1606"/>
    <cellStyle name="Header2 2 5 3 4 3" xfId="1607"/>
    <cellStyle name="Header2 2 5 3 5" xfId="1608"/>
    <cellStyle name="Header2 2 5 3 5 2" xfId="1609"/>
    <cellStyle name="Header2 2 5 3 5 3" xfId="1610"/>
    <cellStyle name="Header2 2 5 3 6" xfId="1611"/>
    <cellStyle name="Header2 2 5 3 6 2" xfId="1612"/>
    <cellStyle name="Header2 2 5 3 6 3" xfId="1613"/>
    <cellStyle name="Header2 2 5 3 7" xfId="1614"/>
    <cellStyle name="Header2 2 5 3 8" xfId="1615"/>
    <cellStyle name="Header2 2 5 4" xfId="1616"/>
    <cellStyle name="Header2 2 5 4 2" xfId="1617"/>
    <cellStyle name="Header2 2 5 4 2 2" xfId="1618"/>
    <cellStyle name="Header2 2 5 4 2 3" xfId="1619"/>
    <cellStyle name="Header2 2 5 4 3" xfId="1620"/>
    <cellStyle name="Header2 2 5 4 3 2" xfId="1621"/>
    <cellStyle name="Header2 2 5 4 3 3" xfId="1622"/>
    <cellStyle name="Header2 2 5 4 4" xfId="1623"/>
    <cellStyle name="Header2 2 5 4 4 2" xfId="1624"/>
    <cellStyle name="Header2 2 5 4 4 3" xfId="1625"/>
    <cellStyle name="Header2 2 5 4 5" xfId="1626"/>
    <cellStyle name="Header2 2 5 4 5 2" xfId="1627"/>
    <cellStyle name="Header2 2 5 4 5 3" xfId="1628"/>
    <cellStyle name="Header2 2 5 4 6" xfId="1629"/>
    <cellStyle name="Header2 2 5 4 6 2" xfId="1630"/>
    <cellStyle name="Header2 2 5 4 6 3" xfId="1631"/>
    <cellStyle name="Header2 2 5 4 7" xfId="1632"/>
    <cellStyle name="Header2 2 5 5" xfId="1633"/>
    <cellStyle name="Header2 2 5 5 2" xfId="1634"/>
    <cellStyle name="Header2 2 5 5 2 2" xfId="1635"/>
    <cellStyle name="Header2 2 5 5 2 3" xfId="1636"/>
    <cellStyle name="Header2 2 5 5 3" xfId="1637"/>
    <cellStyle name="Header2 2 5 5 3 2" xfId="1638"/>
    <cellStyle name="Header2 2 5 5 3 3" xfId="1639"/>
    <cellStyle name="Header2 2 5 5 4" xfId="1640"/>
    <cellStyle name="Header2 2 5 5 4 2" xfId="1641"/>
    <cellStyle name="Header2 2 5 5 4 3" xfId="1642"/>
    <cellStyle name="Header2 2 5 5 5" xfId="1643"/>
    <cellStyle name="Header2 2 5 5 5 2" xfId="1644"/>
    <cellStyle name="Header2 2 5 5 5 3" xfId="1645"/>
    <cellStyle name="Header2 2 5 5 6" xfId="1646"/>
    <cellStyle name="Header2 2 5 5 6 2" xfId="1647"/>
    <cellStyle name="Header2 2 5 5 6 3" xfId="1648"/>
    <cellStyle name="Header2 2 5 5 7" xfId="1649"/>
    <cellStyle name="Header2 2 5 6" xfId="1650"/>
    <cellStyle name="Header2 2 5 6 2" xfId="1651"/>
    <cellStyle name="Header2 2 5 6 3" xfId="1652"/>
    <cellStyle name="Header2 2 5 7" xfId="1653"/>
    <cellStyle name="Header2 2 5 7 2" xfId="1654"/>
    <cellStyle name="Header2 2 5 7 3" xfId="1655"/>
    <cellStyle name="Header2 2 5 8" xfId="1656"/>
    <cellStyle name="Header2 2 5 8 2" xfId="1657"/>
    <cellStyle name="Header2 2 5 8 3" xfId="1658"/>
    <cellStyle name="Header2 2 5 9" xfId="1659"/>
    <cellStyle name="Header2 2 5 9 2" xfId="1660"/>
    <cellStyle name="Header2 2 5 9 3" xfId="1661"/>
    <cellStyle name="Header2 2 6" xfId="1662"/>
    <cellStyle name="Header2 2 6 2" xfId="1663"/>
    <cellStyle name="Header2 2 6 2 2" xfId="1664"/>
    <cellStyle name="Header2 2 6 2 3" xfId="1665"/>
    <cellStyle name="Header2 2 6 3" xfId="1666"/>
    <cellStyle name="Header2 2 6 3 2" xfId="1667"/>
    <cellStyle name="Header2 2 6 3 3" xfId="1668"/>
    <cellStyle name="Header2 2 6 4" xfId="1669"/>
    <cellStyle name="Header2 2 6 4 2" xfId="1670"/>
    <cellStyle name="Header2 2 6 4 3" xfId="1671"/>
    <cellStyle name="Header2 2 6 5" xfId="1672"/>
    <cellStyle name="Header2 2 6 5 2" xfId="1673"/>
    <cellStyle name="Header2 2 6 5 3" xfId="1674"/>
    <cellStyle name="Header2 2 6 6" xfId="1675"/>
    <cellStyle name="Header2 2 6 6 2" xfId="1676"/>
    <cellStyle name="Header2 2 6 6 3" xfId="1677"/>
    <cellStyle name="Header2 2 6 7" xfId="1678"/>
    <cellStyle name="Header2 2 6 8" xfId="1679"/>
    <cellStyle name="Header2 2 7" xfId="1680"/>
    <cellStyle name="Header2 2 7 2" xfId="1681"/>
    <cellStyle name="Header2 2 7 2 2" xfId="1682"/>
    <cellStyle name="Header2 2 7 2 3" xfId="1683"/>
    <cellStyle name="Header2 2 7 3" xfId="1684"/>
    <cellStyle name="Header2 2 7 3 2" xfId="1685"/>
    <cellStyle name="Header2 2 7 3 3" xfId="1686"/>
    <cellStyle name="Header2 2 7 4" xfId="1687"/>
    <cellStyle name="Header2 2 7 4 2" xfId="1688"/>
    <cellStyle name="Header2 2 7 4 3" xfId="1689"/>
    <cellStyle name="Header2 2 7 5" xfId="1690"/>
    <cellStyle name="Header2 2 7 5 2" xfId="1691"/>
    <cellStyle name="Header2 2 7 5 3" xfId="1692"/>
    <cellStyle name="Header2 2 7 6" xfId="1693"/>
    <cellStyle name="Header2 2 7 6 2" xfId="1694"/>
    <cellStyle name="Header2 2 7 6 3" xfId="1695"/>
    <cellStyle name="Header2 2 7 7" xfId="1696"/>
    <cellStyle name="Header2 2 7 8" xfId="1697"/>
    <cellStyle name="Header2 2 8" xfId="1698"/>
    <cellStyle name="Header2 2 8 2" xfId="1699"/>
    <cellStyle name="Header2 2 8 2 2" xfId="1700"/>
    <cellStyle name="Header2 2 8 2 3" xfId="1701"/>
    <cellStyle name="Header2 2 8 3" xfId="1702"/>
    <cellStyle name="Header2 2 8 3 2" xfId="1703"/>
    <cellStyle name="Header2 2 8 3 3" xfId="1704"/>
    <cellStyle name="Header2 2 8 4" xfId="1705"/>
    <cellStyle name="Header2 2 8 4 2" xfId="1706"/>
    <cellStyle name="Header2 2 8 4 3" xfId="1707"/>
    <cellStyle name="Header2 2 8 5" xfId="1708"/>
    <cellStyle name="Header2 2 8 5 2" xfId="1709"/>
    <cellStyle name="Header2 2 8 5 3" xfId="1710"/>
    <cellStyle name="Header2 2 8 6" xfId="1711"/>
    <cellStyle name="Header2 2 8 6 2" xfId="1712"/>
    <cellStyle name="Header2 2 8 6 3" xfId="1713"/>
    <cellStyle name="Header2 2 8 7" xfId="1714"/>
    <cellStyle name="Header2 2 9" xfId="1715"/>
    <cellStyle name="Header2 2 9 2" xfId="1716"/>
    <cellStyle name="Header2 2 9 2 2" xfId="1717"/>
    <cellStyle name="Header2 2 9 2 3" xfId="1718"/>
    <cellStyle name="Header2 2 9 3" xfId="1719"/>
    <cellStyle name="Header2 2 9 3 2" xfId="1720"/>
    <cellStyle name="Header2 2 9 3 3" xfId="1721"/>
    <cellStyle name="Header2 2 9 4" xfId="1722"/>
    <cellStyle name="Header2 2 9 4 2" xfId="1723"/>
    <cellStyle name="Header2 2 9 4 3" xfId="1724"/>
    <cellStyle name="Header2 2 9 5" xfId="1725"/>
    <cellStyle name="Header2 2 9 5 2" xfId="1726"/>
    <cellStyle name="Header2 2 9 5 3" xfId="1727"/>
    <cellStyle name="Header2 2 9 6" xfId="1728"/>
    <cellStyle name="Header2 2 9 6 2" xfId="1729"/>
    <cellStyle name="Header2 2 9 6 3" xfId="1730"/>
    <cellStyle name="Header2 2 9 7" xfId="1731"/>
    <cellStyle name="Header2 3" xfId="1732"/>
    <cellStyle name="Header2 3 2" xfId="1733"/>
    <cellStyle name="Header2 3 2 2" xfId="1734"/>
    <cellStyle name="Header2 3 2 2 2" xfId="1735"/>
    <cellStyle name="Header2 3 2 2 3" xfId="1736"/>
    <cellStyle name="Header2 3 2 3" xfId="1737"/>
    <cellStyle name="Header2 3 2 3 2" xfId="1738"/>
    <cellStyle name="Header2 3 2 3 3" xfId="1739"/>
    <cellStyle name="Header2 3 2 4" xfId="1740"/>
    <cellStyle name="Header2 3 2 4 2" xfId="1741"/>
    <cellStyle name="Header2 3 2 4 3" xfId="1742"/>
    <cellStyle name="Header2 3 2 5" xfId="1743"/>
    <cellStyle name="Header2 3 2 5 2" xfId="1744"/>
    <cellStyle name="Header2 3 2 5 3" xfId="1745"/>
    <cellStyle name="Header2 3 2 6" xfId="1746"/>
    <cellStyle name="Header2 3 2 6 2" xfId="1747"/>
    <cellStyle name="Header2 3 2 6 3" xfId="1748"/>
    <cellStyle name="Header2 3 2 7" xfId="1749"/>
    <cellStyle name="Header2 3 2 8" xfId="1750"/>
    <cellStyle name="Header2 3 3" xfId="1751"/>
    <cellStyle name="Header2 3 3 2" xfId="1752"/>
    <cellStyle name="Header2 3 3 2 2" xfId="1753"/>
    <cellStyle name="Header2 3 3 2 3" xfId="1754"/>
    <cellStyle name="Header2 3 3 3" xfId="1755"/>
    <cellStyle name="Header2 3 3 3 2" xfId="1756"/>
    <cellStyle name="Header2 3 3 3 3" xfId="1757"/>
    <cellStyle name="Header2 3 3 4" xfId="1758"/>
    <cellStyle name="Header2 3 3 4 2" xfId="1759"/>
    <cellStyle name="Header2 3 3 4 3" xfId="1760"/>
    <cellStyle name="Header2 3 3 5" xfId="1761"/>
    <cellStyle name="Header2 3 3 5 2" xfId="1762"/>
    <cellStyle name="Header2 3 3 5 3" xfId="1763"/>
    <cellStyle name="Header2 3 3 6" xfId="1764"/>
    <cellStyle name="Header2 3 3 6 2" xfId="1765"/>
    <cellStyle name="Header2 3 3 6 3" xfId="1766"/>
    <cellStyle name="Header2 3 3 7" xfId="1767"/>
    <cellStyle name="Header2 3 3 8" xfId="1768"/>
    <cellStyle name="Header2 3 4" xfId="1769"/>
    <cellStyle name="Header2 3 4 2" xfId="1770"/>
    <cellStyle name="Header2 3 4 2 2" xfId="1771"/>
    <cellStyle name="Header2 3 4 2 3" xfId="1772"/>
    <cellStyle name="Header2 3 4 3" xfId="1773"/>
    <cellStyle name="Header2 3 4 3 2" xfId="1774"/>
    <cellStyle name="Header2 3 4 3 3" xfId="1775"/>
    <cellStyle name="Header2 3 4 4" xfId="1776"/>
    <cellStyle name="Header2 3 4 4 2" xfId="1777"/>
    <cellStyle name="Header2 3 4 4 3" xfId="1778"/>
    <cellStyle name="Header2 3 4 5" xfId="1779"/>
    <cellStyle name="Header2 3 4 5 2" xfId="1780"/>
    <cellStyle name="Header2 3 4 5 3" xfId="1781"/>
    <cellStyle name="Header2 3 4 6" xfId="1782"/>
    <cellStyle name="Header2 3 4 6 2" xfId="1783"/>
    <cellStyle name="Header2 3 4 6 3" xfId="1784"/>
    <cellStyle name="Header2 3 4 7" xfId="1785"/>
    <cellStyle name="Header2 3 4 8" xfId="1786"/>
    <cellStyle name="Header2 3 5" xfId="1787"/>
    <cellStyle name="Header2 3 5 2" xfId="1788"/>
    <cellStyle name="Header2 3 5 2 2" xfId="1789"/>
    <cellStyle name="Header2 3 5 2 3" xfId="1790"/>
    <cellStyle name="Header2 3 5 3" xfId="1791"/>
    <cellStyle name="Header2 3 5 3 2" xfId="1792"/>
    <cellStyle name="Header2 3 5 3 3" xfId="1793"/>
    <cellStyle name="Header2 3 5 4" xfId="1794"/>
    <cellStyle name="Header2 3 5 4 2" xfId="1795"/>
    <cellStyle name="Header2 3 5 4 3" xfId="1796"/>
    <cellStyle name="Header2 3 5 5" xfId="1797"/>
    <cellStyle name="Header2 3 5 5 2" xfId="1798"/>
    <cellStyle name="Header2 3 5 5 3" xfId="1799"/>
    <cellStyle name="Header2 3 5 6" xfId="1800"/>
    <cellStyle name="Header2 3 5 6 2" xfId="1801"/>
    <cellStyle name="Header2 3 5 6 3" xfId="1802"/>
    <cellStyle name="Header2 3 5 7" xfId="1803"/>
    <cellStyle name="Header2 3 6" xfId="1804"/>
    <cellStyle name="Header2 3 6 2" xfId="1805"/>
    <cellStyle name="Header2 3 6 2 2" xfId="1806"/>
    <cellStyle name="Header2 3 6 2 3" xfId="1807"/>
    <cellStyle name="Header2 3 6 3" xfId="1808"/>
    <cellStyle name="Header2 3 6 3 2" xfId="1809"/>
    <cellStyle name="Header2 3 6 3 3" xfId="1810"/>
    <cellStyle name="Header2 3 6 4" xfId="1811"/>
    <cellStyle name="Header2 3 6 4 2" xfId="1812"/>
    <cellStyle name="Header2 3 6 4 3" xfId="1813"/>
    <cellStyle name="Header2 3 6 5" xfId="1814"/>
    <cellStyle name="Header2 3 6 5 2" xfId="1815"/>
    <cellStyle name="Header2 3 6 5 3" xfId="1816"/>
    <cellStyle name="Header2 3 6 6" xfId="1817"/>
    <cellStyle name="Header2 3 6 6 2" xfId="1818"/>
    <cellStyle name="Header2 3 6 6 3" xfId="1819"/>
    <cellStyle name="Header2 3 6 7" xfId="1820"/>
    <cellStyle name="Header2 3 7" xfId="1821"/>
    <cellStyle name="Header2 3 7 2" xfId="1822"/>
    <cellStyle name="Header2 3 7 3" xfId="1823"/>
    <cellStyle name="Header2 4" xfId="1824"/>
    <cellStyle name="Header2 4 10" xfId="1825"/>
    <cellStyle name="Header2 4 10 2" xfId="1826"/>
    <cellStyle name="Header2 4 10 3" xfId="1827"/>
    <cellStyle name="Header2 4 2" xfId="1828"/>
    <cellStyle name="Header2 4 2 2" xfId="1829"/>
    <cellStyle name="Header2 4 2 2 2" xfId="1830"/>
    <cellStyle name="Header2 4 2 2 3" xfId="1831"/>
    <cellStyle name="Header2 4 2 3" xfId="1832"/>
    <cellStyle name="Header2 4 2 3 2" xfId="1833"/>
    <cellStyle name="Header2 4 2 3 3" xfId="1834"/>
    <cellStyle name="Header2 4 2 4" xfId="1835"/>
    <cellStyle name="Header2 4 2 4 2" xfId="1836"/>
    <cellStyle name="Header2 4 2 4 3" xfId="1837"/>
    <cellStyle name="Header2 4 2 5" xfId="1838"/>
    <cellStyle name="Header2 4 2 5 2" xfId="1839"/>
    <cellStyle name="Header2 4 2 5 3" xfId="1840"/>
    <cellStyle name="Header2 4 2 6" xfId="1841"/>
    <cellStyle name="Header2 4 2 6 2" xfId="1842"/>
    <cellStyle name="Header2 4 2 6 3" xfId="1843"/>
    <cellStyle name="Header2 4 2 7" xfId="1844"/>
    <cellStyle name="Header2 4 2 8" xfId="1845"/>
    <cellStyle name="Header2 4 3" xfId="1846"/>
    <cellStyle name="Header2 4 3 2" xfId="1847"/>
    <cellStyle name="Header2 4 3 2 2" xfId="1848"/>
    <cellStyle name="Header2 4 3 2 3" xfId="1849"/>
    <cellStyle name="Header2 4 3 3" xfId="1850"/>
    <cellStyle name="Header2 4 3 3 2" xfId="1851"/>
    <cellStyle name="Header2 4 3 3 3" xfId="1852"/>
    <cellStyle name="Header2 4 3 4" xfId="1853"/>
    <cellStyle name="Header2 4 3 4 2" xfId="1854"/>
    <cellStyle name="Header2 4 3 4 3" xfId="1855"/>
    <cellStyle name="Header2 4 3 5" xfId="1856"/>
    <cellStyle name="Header2 4 3 5 2" xfId="1857"/>
    <cellStyle name="Header2 4 3 5 3" xfId="1858"/>
    <cellStyle name="Header2 4 3 6" xfId="1859"/>
    <cellStyle name="Header2 4 3 6 2" xfId="1860"/>
    <cellStyle name="Header2 4 3 6 3" xfId="1861"/>
    <cellStyle name="Header2 4 3 7" xfId="1862"/>
    <cellStyle name="Header2 4 3 8" xfId="1863"/>
    <cellStyle name="Header2 4 4" xfId="1864"/>
    <cellStyle name="Header2 4 4 2" xfId="1865"/>
    <cellStyle name="Header2 4 4 2 2" xfId="1866"/>
    <cellStyle name="Header2 4 4 2 3" xfId="1867"/>
    <cellStyle name="Header2 4 4 3" xfId="1868"/>
    <cellStyle name="Header2 4 4 3 2" xfId="1869"/>
    <cellStyle name="Header2 4 4 3 3" xfId="1870"/>
    <cellStyle name="Header2 4 4 4" xfId="1871"/>
    <cellStyle name="Header2 4 4 4 2" xfId="1872"/>
    <cellStyle name="Header2 4 4 4 3" xfId="1873"/>
    <cellStyle name="Header2 4 4 5" xfId="1874"/>
    <cellStyle name="Header2 4 4 5 2" xfId="1875"/>
    <cellStyle name="Header2 4 4 5 3" xfId="1876"/>
    <cellStyle name="Header2 4 4 6" xfId="1877"/>
    <cellStyle name="Header2 4 4 6 2" xfId="1878"/>
    <cellStyle name="Header2 4 4 6 3" xfId="1879"/>
    <cellStyle name="Header2 4 4 7" xfId="1880"/>
    <cellStyle name="Header2 4 5" xfId="1881"/>
    <cellStyle name="Header2 4 5 2" xfId="1882"/>
    <cellStyle name="Header2 4 5 2 2" xfId="1883"/>
    <cellStyle name="Header2 4 5 2 3" xfId="1884"/>
    <cellStyle name="Header2 4 5 3" xfId="1885"/>
    <cellStyle name="Header2 4 5 3 2" xfId="1886"/>
    <cellStyle name="Header2 4 5 3 3" xfId="1887"/>
    <cellStyle name="Header2 4 5 4" xfId="1888"/>
    <cellStyle name="Header2 4 5 4 2" xfId="1889"/>
    <cellStyle name="Header2 4 5 4 3" xfId="1890"/>
    <cellStyle name="Header2 4 5 5" xfId="1891"/>
    <cellStyle name="Header2 4 5 5 2" xfId="1892"/>
    <cellStyle name="Header2 4 5 5 3" xfId="1893"/>
    <cellStyle name="Header2 4 5 6" xfId="1894"/>
    <cellStyle name="Header2 4 5 6 2" xfId="1895"/>
    <cellStyle name="Header2 4 5 6 3" xfId="1896"/>
    <cellStyle name="Header2 4 5 7" xfId="1897"/>
    <cellStyle name="Header2 4 6" xfId="1898"/>
    <cellStyle name="Header2 4 6 2" xfId="1899"/>
    <cellStyle name="Header2 4 6 3" xfId="1900"/>
    <cellStyle name="Header2 4 7" xfId="1901"/>
    <cellStyle name="Header2 4 7 2" xfId="1902"/>
    <cellStyle name="Header2 4 7 3" xfId="1903"/>
    <cellStyle name="Header2 4 8" xfId="1904"/>
    <cellStyle name="Header2 4 8 2" xfId="1905"/>
    <cellStyle name="Header2 4 8 3" xfId="1906"/>
    <cellStyle name="Header2 4 9" xfId="1907"/>
    <cellStyle name="Header2 4 9 2" xfId="1908"/>
    <cellStyle name="Header2 4 9 3" xfId="1909"/>
    <cellStyle name="Header2 5" xfId="1910"/>
    <cellStyle name="Header2 5 2" xfId="1911"/>
    <cellStyle name="Header2 5 2 2" xfId="1912"/>
    <cellStyle name="Header2 5 2 3" xfId="1913"/>
    <cellStyle name="Header2 5 3" xfId="1914"/>
    <cellStyle name="Header2 5 3 2" xfId="1915"/>
    <cellStyle name="Header2 5 3 3" xfId="1916"/>
    <cellStyle name="Header2 5 4" xfId="1917"/>
    <cellStyle name="Header2 5 4 2" xfId="1918"/>
    <cellStyle name="Header2 5 4 3" xfId="1919"/>
    <cellStyle name="Header2 5 5" xfId="1920"/>
    <cellStyle name="Header2 5 5 2" xfId="1921"/>
    <cellStyle name="Header2 5 5 3" xfId="1922"/>
    <cellStyle name="Header2 5 6" xfId="1923"/>
    <cellStyle name="Header2 5 6 2" xfId="1924"/>
    <cellStyle name="Header2 5 6 3" xfId="1925"/>
    <cellStyle name="Header2 5 7" xfId="1926"/>
    <cellStyle name="Header2 5 8" xfId="1927"/>
    <cellStyle name="Header2 6" xfId="1928"/>
    <cellStyle name="Header2 6 2" xfId="1929"/>
    <cellStyle name="Header2 6 2 2" xfId="1930"/>
    <cellStyle name="Header2 6 2 3" xfId="1931"/>
    <cellStyle name="Header2 6 3" xfId="1932"/>
    <cellStyle name="Header2 6 3 2" xfId="1933"/>
    <cellStyle name="Header2 6 3 3" xfId="1934"/>
    <cellStyle name="Header2 6 4" xfId="1935"/>
    <cellStyle name="Header2 6 4 2" xfId="1936"/>
    <cellStyle name="Header2 6 4 3" xfId="1937"/>
    <cellStyle name="Header2 6 5" xfId="1938"/>
    <cellStyle name="Header2 6 5 2" xfId="1939"/>
    <cellStyle name="Header2 6 5 3" xfId="1940"/>
    <cellStyle name="Header2 6 6" xfId="1941"/>
    <cellStyle name="Header2 6 6 2" xfId="1942"/>
    <cellStyle name="Header2 6 6 3" xfId="1943"/>
    <cellStyle name="Header2 6 7" xfId="1944"/>
    <cellStyle name="Header2 6 8" xfId="1945"/>
    <cellStyle name="Header2 7" xfId="1946"/>
    <cellStyle name="Header2 7 2" xfId="1947"/>
    <cellStyle name="Header2 7 2 2" xfId="1948"/>
    <cellStyle name="Header2 7 2 3" xfId="1949"/>
    <cellStyle name="Header2 7 3" xfId="1950"/>
    <cellStyle name="Header2 7 3 2" xfId="1951"/>
    <cellStyle name="Header2 7 3 3" xfId="1952"/>
    <cellStyle name="Header2 7 4" xfId="1953"/>
    <cellStyle name="Header2 7 4 2" xfId="1954"/>
    <cellStyle name="Header2 7 4 3" xfId="1955"/>
    <cellStyle name="Header2 7 5" xfId="1956"/>
    <cellStyle name="Header2 7 5 2" xfId="1957"/>
    <cellStyle name="Header2 7 5 3" xfId="1958"/>
    <cellStyle name="Header2 7 6" xfId="1959"/>
    <cellStyle name="Header2 7 6 2" xfId="1960"/>
    <cellStyle name="Header2 7 6 3" xfId="1961"/>
    <cellStyle name="Header2 7 7" xfId="1962"/>
    <cellStyle name="Header2 8" xfId="1963"/>
    <cellStyle name="Header2 8 2" xfId="1964"/>
    <cellStyle name="Header2 8 2 2" xfId="1965"/>
    <cellStyle name="Header2 8 2 3" xfId="1966"/>
    <cellStyle name="Header2 8 3" xfId="1967"/>
    <cellStyle name="Header2 8 3 2" xfId="1968"/>
    <cellStyle name="Header2 8 3 3" xfId="1969"/>
    <cellStyle name="Header2 8 4" xfId="1970"/>
    <cellStyle name="Header2 8 4 2" xfId="1971"/>
    <cellStyle name="Header2 8 4 3" xfId="1972"/>
    <cellStyle name="Header2 8 5" xfId="1973"/>
    <cellStyle name="Header2 8 5 2" xfId="1974"/>
    <cellStyle name="Header2 8 5 3" xfId="1975"/>
    <cellStyle name="Header2 8 6" xfId="1976"/>
    <cellStyle name="Header2 8 6 2" xfId="1977"/>
    <cellStyle name="Header2 8 6 3" xfId="1978"/>
    <cellStyle name="Header2 8 7" xfId="1979"/>
    <cellStyle name="Heading 1 10" xfId="1980"/>
    <cellStyle name="Heading 1 11" xfId="1981"/>
    <cellStyle name="Heading 1 12" xfId="1982"/>
    <cellStyle name="Heading 1 13" xfId="1983"/>
    <cellStyle name="Heading 1 14" xfId="1984"/>
    <cellStyle name="Heading 1 15" xfId="1985"/>
    <cellStyle name="Heading 1 16" xfId="1986"/>
    <cellStyle name="Heading 1 17" xfId="1987"/>
    <cellStyle name="Heading 1 18" xfId="1988"/>
    <cellStyle name="Heading 1 19" xfId="1989"/>
    <cellStyle name="Heading 1 2" xfId="49"/>
    <cellStyle name="Heading 1 2 2" xfId="1991"/>
    <cellStyle name="Heading 1 2 3" xfId="1990"/>
    <cellStyle name="Heading 1 20" xfId="1992"/>
    <cellStyle name="Heading 1 21" xfId="1993"/>
    <cellStyle name="Heading 1 3" xfId="33"/>
    <cellStyle name="Heading 1 3 2" xfId="1995"/>
    <cellStyle name="Heading 1 3 3" xfId="1996"/>
    <cellStyle name="Heading 1 3 4" xfId="1994"/>
    <cellStyle name="Heading 1 4" xfId="1997"/>
    <cellStyle name="Heading 1 5" xfId="1998"/>
    <cellStyle name="Heading 1 6" xfId="1999"/>
    <cellStyle name="Heading 1 7" xfId="2000"/>
    <cellStyle name="Heading 1 8" xfId="2001"/>
    <cellStyle name="Heading 1 9" xfId="2002"/>
    <cellStyle name="Heading 2 10" xfId="2003"/>
    <cellStyle name="Heading 2 11" xfId="2004"/>
    <cellStyle name="Heading 2 12" xfId="2005"/>
    <cellStyle name="Heading 2 13" xfId="2006"/>
    <cellStyle name="Heading 2 14" xfId="2007"/>
    <cellStyle name="Heading 2 15" xfId="2008"/>
    <cellStyle name="Heading 2 16" xfId="2009"/>
    <cellStyle name="Heading 2 17" xfId="2010"/>
    <cellStyle name="Heading 2 18" xfId="2011"/>
    <cellStyle name="Heading 2 19" xfId="2012"/>
    <cellStyle name="Heading 2 2" xfId="48"/>
    <cellStyle name="Heading 2 2 2" xfId="2014"/>
    <cellStyle name="Heading 2 2 3" xfId="2013"/>
    <cellStyle name="Heading 2 20" xfId="2015"/>
    <cellStyle name="Heading 2 21" xfId="2016"/>
    <cellStyle name="Heading 2 3" xfId="34"/>
    <cellStyle name="Heading 2 3 2" xfId="2018"/>
    <cellStyle name="Heading 2 3 3" xfId="2019"/>
    <cellStyle name="Heading 2 3 4" xfId="2017"/>
    <cellStyle name="Heading 2 4" xfId="2020"/>
    <cellStyle name="Heading 2 5" xfId="2021"/>
    <cellStyle name="Heading 2 6" xfId="2022"/>
    <cellStyle name="Heading 2 7" xfId="2023"/>
    <cellStyle name="Heading 2 8" xfId="2024"/>
    <cellStyle name="Heading 2 9" xfId="2025"/>
    <cellStyle name="Heading 3 2" xfId="51"/>
    <cellStyle name="Heading 3 2 2" xfId="2026"/>
    <cellStyle name="Heading 3 3" xfId="35"/>
    <cellStyle name="Heading 3 4" xfId="2027"/>
    <cellStyle name="Heading 4 2" xfId="52"/>
    <cellStyle name="Heading 4 2 2" xfId="2028"/>
    <cellStyle name="Heading 4 3" xfId="36"/>
    <cellStyle name="Heading 4 4" xfId="2029"/>
    <cellStyle name="Heading1" xfId="2030"/>
    <cellStyle name="Heading2" xfId="2031"/>
    <cellStyle name="Heading3" xfId="2032"/>
    <cellStyle name="HEADINGS" xfId="2033"/>
    <cellStyle name="HEADINGSTOP" xfId="2034"/>
    <cellStyle name="Helv 9 ctr wrap" xfId="2035"/>
    <cellStyle name="Helv 9 lft wrap" xfId="2036"/>
    <cellStyle name="helvetica" xfId="2037"/>
    <cellStyle name="HIGHLIGHT" xfId="2038"/>
    <cellStyle name="Hooman" xfId="2039"/>
    <cellStyle name="Hyperlink 2" xfId="2040"/>
    <cellStyle name="Hyperlink 3" xfId="2041"/>
    <cellStyle name="Input %" xfId="2042"/>
    <cellStyle name="Input [yellow]" xfId="113"/>
    <cellStyle name="Input [yellow] 2" xfId="2043"/>
    <cellStyle name="Input [yellow] 2 10" xfId="2044"/>
    <cellStyle name="Input [yellow] 2 10 2" xfId="2045"/>
    <cellStyle name="Input [yellow] 2 10 3" xfId="2046"/>
    <cellStyle name="Input [yellow] 2 2" xfId="2047"/>
    <cellStyle name="Input [yellow] 2 2 10" xfId="2048"/>
    <cellStyle name="Input [yellow] 2 2 10 2" xfId="2049"/>
    <cellStyle name="Input [yellow] 2 2 10 3" xfId="2050"/>
    <cellStyle name="Input [yellow] 2 2 11" xfId="2051"/>
    <cellStyle name="Input [yellow] 2 2 11 2" xfId="2052"/>
    <cellStyle name="Input [yellow] 2 2 11 3" xfId="2053"/>
    <cellStyle name="Input [yellow] 2 2 12" xfId="2054"/>
    <cellStyle name="Input [yellow] 2 2 12 2" xfId="2055"/>
    <cellStyle name="Input [yellow] 2 2 12 3" xfId="2056"/>
    <cellStyle name="Input [yellow] 2 2 13" xfId="2057"/>
    <cellStyle name="Input [yellow] 2 2 13 2" xfId="2058"/>
    <cellStyle name="Input [yellow] 2 2 13 3" xfId="2059"/>
    <cellStyle name="Input [yellow] 2 2 14" xfId="2060"/>
    <cellStyle name="Input [yellow] 2 2 14 2" xfId="2061"/>
    <cellStyle name="Input [yellow] 2 2 14 3" xfId="2062"/>
    <cellStyle name="Input [yellow] 2 2 2" xfId="2063"/>
    <cellStyle name="Input [yellow] 2 2 2 2" xfId="2064"/>
    <cellStyle name="Input [yellow] 2 2 2 2 2" xfId="2065"/>
    <cellStyle name="Input [yellow] 2 2 2 2 2 2" xfId="2066"/>
    <cellStyle name="Input [yellow] 2 2 2 2 2 3" xfId="2067"/>
    <cellStyle name="Input [yellow] 2 2 2 2 3" xfId="2068"/>
    <cellStyle name="Input [yellow] 2 2 2 2 3 2" xfId="2069"/>
    <cellStyle name="Input [yellow] 2 2 2 2 3 3" xfId="2070"/>
    <cellStyle name="Input [yellow] 2 2 2 2 4" xfId="2071"/>
    <cellStyle name="Input [yellow] 2 2 2 2 4 2" xfId="2072"/>
    <cellStyle name="Input [yellow] 2 2 2 2 4 3" xfId="2073"/>
    <cellStyle name="Input [yellow] 2 2 2 2 5" xfId="2074"/>
    <cellStyle name="Input [yellow] 2 2 2 2 5 2" xfId="2075"/>
    <cellStyle name="Input [yellow] 2 2 2 2 5 3" xfId="2076"/>
    <cellStyle name="Input [yellow] 2 2 2 2 6" xfId="2077"/>
    <cellStyle name="Input [yellow] 2 2 2 2 6 2" xfId="2078"/>
    <cellStyle name="Input [yellow] 2 2 2 2 6 3" xfId="2079"/>
    <cellStyle name="Input [yellow] 2 2 2 2 7" xfId="2080"/>
    <cellStyle name="Input [yellow] 2 2 2 2 8" xfId="2081"/>
    <cellStyle name="Input [yellow] 2 2 2 3" xfId="2082"/>
    <cellStyle name="Input [yellow] 2 2 2 3 2" xfId="2083"/>
    <cellStyle name="Input [yellow] 2 2 2 3 2 2" xfId="2084"/>
    <cellStyle name="Input [yellow] 2 2 2 3 2 3" xfId="2085"/>
    <cellStyle name="Input [yellow] 2 2 2 3 3" xfId="2086"/>
    <cellStyle name="Input [yellow] 2 2 2 3 3 2" xfId="2087"/>
    <cellStyle name="Input [yellow] 2 2 2 3 3 3" xfId="2088"/>
    <cellStyle name="Input [yellow] 2 2 2 3 4" xfId="2089"/>
    <cellStyle name="Input [yellow] 2 2 2 3 4 2" xfId="2090"/>
    <cellStyle name="Input [yellow] 2 2 2 3 4 3" xfId="2091"/>
    <cellStyle name="Input [yellow] 2 2 2 3 5" xfId="2092"/>
    <cellStyle name="Input [yellow] 2 2 2 3 5 2" xfId="2093"/>
    <cellStyle name="Input [yellow] 2 2 2 3 5 3" xfId="2094"/>
    <cellStyle name="Input [yellow] 2 2 2 3 6" xfId="2095"/>
    <cellStyle name="Input [yellow] 2 2 2 3 6 2" xfId="2096"/>
    <cellStyle name="Input [yellow] 2 2 2 3 6 3" xfId="2097"/>
    <cellStyle name="Input [yellow] 2 2 2 3 7" xfId="2098"/>
    <cellStyle name="Input [yellow] 2 2 2 3 8" xfId="2099"/>
    <cellStyle name="Input [yellow] 2 2 2 4" xfId="2100"/>
    <cellStyle name="Input [yellow] 2 2 2 4 2" xfId="2101"/>
    <cellStyle name="Input [yellow] 2 2 2 4 2 2" xfId="2102"/>
    <cellStyle name="Input [yellow] 2 2 2 4 2 3" xfId="2103"/>
    <cellStyle name="Input [yellow] 2 2 2 4 3" xfId="2104"/>
    <cellStyle name="Input [yellow] 2 2 2 4 3 2" xfId="2105"/>
    <cellStyle name="Input [yellow] 2 2 2 4 3 3" xfId="2106"/>
    <cellStyle name="Input [yellow] 2 2 2 4 4" xfId="2107"/>
    <cellStyle name="Input [yellow] 2 2 2 4 4 2" xfId="2108"/>
    <cellStyle name="Input [yellow] 2 2 2 4 4 3" xfId="2109"/>
    <cellStyle name="Input [yellow] 2 2 2 4 5" xfId="2110"/>
    <cellStyle name="Input [yellow] 2 2 2 4 5 2" xfId="2111"/>
    <cellStyle name="Input [yellow] 2 2 2 4 5 3" xfId="2112"/>
    <cellStyle name="Input [yellow] 2 2 2 4 6" xfId="2113"/>
    <cellStyle name="Input [yellow] 2 2 2 4 6 2" xfId="2114"/>
    <cellStyle name="Input [yellow] 2 2 2 4 6 3" xfId="2115"/>
    <cellStyle name="Input [yellow] 2 2 2 4 7" xfId="2116"/>
    <cellStyle name="Input [yellow] 2 2 2 4 8" xfId="2117"/>
    <cellStyle name="Input [yellow] 2 2 2 5" xfId="2118"/>
    <cellStyle name="Input [yellow] 2 2 2 5 2" xfId="2119"/>
    <cellStyle name="Input [yellow] 2 2 2 5 2 2" xfId="2120"/>
    <cellStyle name="Input [yellow] 2 2 2 5 2 3" xfId="2121"/>
    <cellStyle name="Input [yellow] 2 2 2 5 3" xfId="2122"/>
    <cellStyle name="Input [yellow] 2 2 2 5 3 2" xfId="2123"/>
    <cellStyle name="Input [yellow] 2 2 2 5 3 3" xfId="2124"/>
    <cellStyle name="Input [yellow] 2 2 2 5 4" xfId="2125"/>
    <cellStyle name="Input [yellow] 2 2 2 5 4 2" xfId="2126"/>
    <cellStyle name="Input [yellow] 2 2 2 5 4 3" xfId="2127"/>
    <cellStyle name="Input [yellow] 2 2 2 5 5" xfId="2128"/>
    <cellStyle name="Input [yellow] 2 2 2 5 5 2" xfId="2129"/>
    <cellStyle name="Input [yellow] 2 2 2 5 5 3" xfId="2130"/>
    <cellStyle name="Input [yellow] 2 2 2 5 6" xfId="2131"/>
    <cellStyle name="Input [yellow] 2 2 2 5 6 2" xfId="2132"/>
    <cellStyle name="Input [yellow] 2 2 2 5 6 3" xfId="2133"/>
    <cellStyle name="Input [yellow] 2 2 2 5 7" xfId="2134"/>
    <cellStyle name="Input [yellow] 2 2 2 6" xfId="2135"/>
    <cellStyle name="Input [yellow] 2 2 2 6 2" xfId="2136"/>
    <cellStyle name="Input [yellow] 2 2 2 6 2 2" xfId="2137"/>
    <cellStyle name="Input [yellow] 2 2 2 6 2 3" xfId="2138"/>
    <cellStyle name="Input [yellow] 2 2 2 6 3" xfId="2139"/>
    <cellStyle name="Input [yellow] 2 2 2 6 3 2" xfId="2140"/>
    <cellStyle name="Input [yellow] 2 2 2 6 3 3" xfId="2141"/>
    <cellStyle name="Input [yellow] 2 2 2 6 4" xfId="2142"/>
    <cellStyle name="Input [yellow] 2 2 2 6 4 2" xfId="2143"/>
    <cellStyle name="Input [yellow] 2 2 2 6 4 3" xfId="2144"/>
    <cellStyle name="Input [yellow] 2 2 2 6 5" xfId="2145"/>
    <cellStyle name="Input [yellow] 2 2 2 6 5 2" xfId="2146"/>
    <cellStyle name="Input [yellow] 2 2 2 6 5 3" xfId="2147"/>
    <cellStyle name="Input [yellow] 2 2 2 6 6" xfId="2148"/>
    <cellStyle name="Input [yellow] 2 2 2 6 6 2" xfId="2149"/>
    <cellStyle name="Input [yellow] 2 2 2 6 6 3" xfId="2150"/>
    <cellStyle name="Input [yellow] 2 2 2 6 7" xfId="2151"/>
    <cellStyle name="Input [yellow] 2 2 2 7" xfId="2152"/>
    <cellStyle name="Input [yellow] 2 2 2 7 2" xfId="2153"/>
    <cellStyle name="Input [yellow] 2 2 2 7 3" xfId="2154"/>
    <cellStyle name="Input [yellow] 2 2 3" xfId="2155"/>
    <cellStyle name="Input [yellow] 2 2 3 2" xfId="2156"/>
    <cellStyle name="Input [yellow] 2 2 3 2 2" xfId="2157"/>
    <cellStyle name="Input [yellow] 2 2 3 2 2 2" xfId="2158"/>
    <cellStyle name="Input [yellow] 2 2 3 2 2 3" xfId="2159"/>
    <cellStyle name="Input [yellow] 2 2 3 2 3" xfId="2160"/>
    <cellStyle name="Input [yellow] 2 2 3 2 3 2" xfId="2161"/>
    <cellStyle name="Input [yellow] 2 2 3 2 3 3" xfId="2162"/>
    <cellStyle name="Input [yellow] 2 2 3 2 4" xfId="2163"/>
    <cellStyle name="Input [yellow] 2 2 3 2 4 2" xfId="2164"/>
    <cellStyle name="Input [yellow] 2 2 3 2 4 3" xfId="2165"/>
    <cellStyle name="Input [yellow] 2 2 3 2 5" xfId="2166"/>
    <cellStyle name="Input [yellow] 2 2 3 2 5 2" xfId="2167"/>
    <cellStyle name="Input [yellow] 2 2 3 2 5 3" xfId="2168"/>
    <cellStyle name="Input [yellow] 2 2 3 2 6" xfId="2169"/>
    <cellStyle name="Input [yellow] 2 2 3 2 6 2" xfId="2170"/>
    <cellStyle name="Input [yellow] 2 2 3 2 6 3" xfId="2171"/>
    <cellStyle name="Input [yellow] 2 2 3 2 7" xfId="2172"/>
    <cellStyle name="Input [yellow] 2 2 3 2 8" xfId="2173"/>
    <cellStyle name="Input [yellow] 2 2 3 3" xfId="2174"/>
    <cellStyle name="Input [yellow] 2 2 3 3 2" xfId="2175"/>
    <cellStyle name="Input [yellow] 2 2 3 3 2 2" xfId="2176"/>
    <cellStyle name="Input [yellow] 2 2 3 3 2 3" xfId="2177"/>
    <cellStyle name="Input [yellow] 2 2 3 3 3" xfId="2178"/>
    <cellStyle name="Input [yellow] 2 2 3 3 3 2" xfId="2179"/>
    <cellStyle name="Input [yellow] 2 2 3 3 3 3" xfId="2180"/>
    <cellStyle name="Input [yellow] 2 2 3 3 4" xfId="2181"/>
    <cellStyle name="Input [yellow] 2 2 3 3 4 2" xfId="2182"/>
    <cellStyle name="Input [yellow] 2 2 3 3 4 3" xfId="2183"/>
    <cellStyle name="Input [yellow] 2 2 3 3 5" xfId="2184"/>
    <cellStyle name="Input [yellow] 2 2 3 3 5 2" xfId="2185"/>
    <cellStyle name="Input [yellow] 2 2 3 3 5 3" xfId="2186"/>
    <cellStyle name="Input [yellow] 2 2 3 3 6" xfId="2187"/>
    <cellStyle name="Input [yellow] 2 2 3 3 6 2" xfId="2188"/>
    <cellStyle name="Input [yellow] 2 2 3 3 6 3" xfId="2189"/>
    <cellStyle name="Input [yellow] 2 2 3 3 7" xfId="2190"/>
    <cellStyle name="Input [yellow] 2 2 3 3 8" xfId="2191"/>
    <cellStyle name="Input [yellow] 2 2 3 4" xfId="2192"/>
    <cellStyle name="Input [yellow] 2 2 3 4 2" xfId="2193"/>
    <cellStyle name="Input [yellow] 2 2 3 4 2 2" xfId="2194"/>
    <cellStyle name="Input [yellow] 2 2 3 4 2 3" xfId="2195"/>
    <cellStyle name="Input [yellow] 2 2 3 4 3" xfId="2196"/>
    <cellStyle name="Input [yellow] 2 2 3 4 3 2" xfId="2197"/>
    <cellStyle name="Input [yellow] 2 2 3 4 3 3" xfId="2198"/>
    <cellStyle name="Input [yellow] 2 2 3 4 4" xfId="2199"/>
    <cellStyle name="Input [yellow] 2 2 3 4 4 2" xfId="2200"/>
    <cellStyle name="Input [yellow] 2 2 3 4 4 3" xfId="2201"/>
    <cellStyle name="Input [yellow] 2 2 3 4 5" xfId="2202"/>
    <cellStyle name="Input [yellow] 2 2 3 4 5 2" xfId="2203"/>
    <cellStyle name="Input [yellow] 2 2 3 4 5 3" xfId="2204"/>
    <cellStyle name="Input [yellow] 2 2 3 4 6" xfId="2205"/>
    <cellStyle name="Input [yellow] 2 2 3 4 6 2" xfId="2206"/>
    <cellStyle name="Input [yellow] 2 2 3 4 6 3" xfId="2207"/>
    <cellStyle name="Input [yellow] 2 2 3 4 7" xfId="2208"/>
    <cellStyle name="Input [yellow] 2 2 3 4 8" xfId="2209"/>
    <cellStyle name="Input [yellow] 2 2 3 5" xfId="2210"/>
    <cellStyle name="Input [yellow] 2 2 3 5 2" xfId="2211"/>
    <cellStyle name="Input [yellow] 2 2 3 5 2 2" xfId="2212"/>
    <cellStyle name="Input [yellow] 2 2 3 5 2 3" xfId="2213"/>
    <cellStyle name="Input [yellow] 2 2 3 5 3" xfId="2214"/>
    <cellStyle name="Input [yellow] 2 2 3 5 3 2" xfId="2215"/>
    <cellStyle name="Input [yellow] 2 2 3 5 3 3" xfId="2216"/>
    <cellStyle name="Input [yellow] 2 2 3 5 4" xfId="2217"/>
    <cellStyle name="Input [yellow] 2 2 3 5 4 2" xfId="2218"/>
    <cellStyle name="Input [yellow] 2 2 3 5 4 3" xfId="2219"/>
    <cellStyle name="Input [yellow] 2 2 3 5 5" xfId="2220"/>
    <cellStyle name="Input [yellow] 2 2 3 5 5 2" xfId="2221"/>
    <cellStyle name="Input [yellow] 2 2 3 5 5 3" xfId="2222"/>
    <cellStyle name="Input [yellow] 2 2 3 5 6" xfId="2223"/>
    <cellStyle name="Input [yellow] 2 2 3 5 6 2" xfId="2224"/>
    <cellStyle name="Input [yellow] 2 2 3 5 6 3" xfId="2225"/>
    <cellStyle name="Input [yellow] 2 2 3 5 7" xfId="2226"/>
    <cellStyle name="Input [yellow] 2 2 3 6" xfId="2227"/>
    <cellStyle name="Input [yellow] 2 2 3 6 2" xfId="2228"/>
    <cellStyle name="Input [yellow] 2 2 3 6 2 2" xfId="2229"/>
    <cellStyle name="Input [yellow] 2 2 3 6 2 3" xfId="2230"/>
    <cellStyle name="Input [yellow] 2 2 3 6 3" xfId="2231"/>
    <cellStyle name="Input [yellow] 2 2 3 6 3 2" xfId="2232"/>
    <cellStyle name="Input [yellow] 2 2 3 6 3 3" xfId="2233"/>
    <cellStyle name="Input [yellow] 2 2 3 6 4" xfId="2234"/>
    <cellStyle name="Input [yellow] 2 2 3 6 4 2" xfId="2235"/>
    <cellStyle name="Input [yellow] 2 2 3 6 4 3" xfId="2236"/>
    <cellStyle name="Input [yellow] 2 2 3 6 5" xfId="2237"/>
    <cellStyle name="Input [yellow] 2 2 3 6 5 2" xfId="2238"/>
    <cellStyle name="Input [yellow] 2 2 3 6 5 3" xfId="2239"/>
    <cellStyle name="Input [yellow] 2 2 3 6 6" xfId="2240"/>
    <cellStyle name="Input [yellow] 2 2 3 6 6 2" xfId="2241"/>
    <cellStyle name="Input [yellow] 2 2 3 6 6 3" xfId="2242"/>
    <cellStyle name="Input [yellow] 2 2 3 6 7" xfId="2243"/>
    <cellStyle name="Input [yellow] 2 2 3 7" xfId="2244"/>
    <cellStyle name="Input [yellow] 2 2 3 7 2" xfId="2245"/>
    <cellStyle name="Input [yellow] 2 2 3 7 3" xfId="2246"/>
    <cellStyle name="Input [yellow] 2 2 4" xfId="2247"/>
    <cellStyle name="Input [yellow] 2 2 4 10" xfId="2248"/>
    <cellStyle name="Input [yellow] 2 2 4 10 2" xfId="2249"/>
    <cellStyle name="Input [yellow] 2 2 4 10 3" xfId="2250"/>
    <cellStyle name="Input [yellow] 2 2 4 2" xfId="2251"/>
    <cellStyle name="Input [yellow] 2 2 4 2 2" xfId="2252"/>
    <cellStyle name="Input [yellow] 2 2 4 2 2 2" xfId="2253"/>
    <cellStyle name="Input [yellow] 2 2 4 2 2 3" xfId="2254"/>
    <cellStyle name="Input [yellow] 2 2 4 2 3" xfId="2255"/>
    <cellStyle name="Input [yellow] 2 2 4 2 3 2" xfId="2256"/>
    <cellStyle name="Input [yellow] 2 2 4 2 3 3" xfId="2257"/>
    <cellStyle name="Input [yellow] 2 2 4 2 4" xfId="2258"/>
    <cellStyle name="Input [yellow] 2 2 4 2 4 2" xfId="2259"/>
    <cellStyle name="Input [yellow] 2 2 4 2 4 3" xfId="2260"/>
    <cellStyle name="Input [yellow] 2 2 4 2 5" xfId="2261"/>
    <cellStyle name="Input [yellow] 2 2 4 2 5 2" xfId="2262"/>
    <cellStyle name="Input [yellow] 2 2 4 2 5 3" xfId="2263"/>
    <cellStyle name="Input [yellow] 2 2 4 2 6" xfId="2264"/>
    <cellStyle name="Input [yellow] 2 2 4 2 6 2" xfId="2265"/>
    <cellStyle name="Input [yellow] 2 2 4 2 6 3" xfId="2266"/>
    <cellStyle name="Input [yellow] 2 2 4 2 7" xfId="2267"/>
    <cellStyle name="Input [yellow] 2 2 4 2 8" xfId="2268"/>
    <cellStyle name="Input [yellow] 2 2 4 3" xfId="2269"/>
    <cellStyle name="Input [yellow] 2 2 4 3 2" xfId="2270"/>
    <cellStyle name="Input [yellow] 2 2 4 3 2 2" xfId="2271"/>
    <cellStyle name="Input [yellow] 2 2 4 3 2 3" xfId="2272"/>
    <cellStyle name="Input [yellow] 2 2 4 3 3" xfId="2273"/>
    <cellStyle name="Input [yellow] 2 2 4 3 3 2" xfId="2274"/>
    <cellStyle name="Input [yellow] 2 2 4 3 3 3" xfId="2275"/>
    <cellStyle name="Input [yellow] 2 2 4 3 4" xfId="2276"/>
    <cellStyle name="Input [yellow] 2 2 4 3 4 2" xfId="2277"/>
    <cellStyle name="Input [yellow] 2 2 4 3 4 3" xfId="2278"/>
    <cellStyle name="Input [yellow] 2 2 4 3 5" xfId="2279"/>
    <cellStyle name="Input [yellow] 2 2 4 3 5 2" xfId="2280"/>
    <cellStyle name="Input [yellow] 2 2 4 3 5 3" xfId="2281"/>
    <cellStyle name="Input [yellow] 2 2 4 3 6" xfId="2282"/>
    <cellStyle name="Input [yellow] 2 2 4 3 6 2" xfId="2283"/>
    <cellStyle name="Input [yellow] 2 2 4 3 6 3" xfId="2284"/>
    <cellStyle name="Input [yellow] 2 2 4 3 7" xfId="2285"/>
    <cellStyle name="Input [yellow] 2 2 4 3 8" xfId="2286"/>
    <cellStyle name="Input [yellow] 2 2 4 4" xfId="2287"/>
    <cellStyle name="Input [yellow] 2 2 4 4 2" xfId="2288"/>
    <cellStyle name="Input [yellow] 2 2 4 4 2 2" xfId="2289"/>
    <cellStyle name="Input [yellow] 2 2 4 4 2 3" xfId="2290"/>
    <cellStyle name="Input [yellow] 2 2 4 4 3" xfId="2291"/>
    <cellStyle name="Input [yellow] 2 2 4 4 3 2" xfId="2292"/>
    <cellStyle name="Input [yellow] 2 2 4 4 3 3" xfId="2293"/>
    <cellStyle name="Input [yellow] 2 2 4 4 4" xfId="2294"/>
    <cellStyle name="Input [yellow] 2 2 4 4 4 2" xfId="2295"/>
    <cellStyle name="Input [yellow] 2 2 4 4 4 3" xfId="2296"/>
    <cellStyle name="Input [yellow] 2 2 4 4 5" xfId="2297"/>
    <cellStyle name="Input [yellow] 2 2 4 4 5 2" xfId="2298"/>
    <cellStyle name="Input [yellow] 2 2 4 4 5 3" xfId="2299"/>
    <cellStyle name="Input [yellow] 2 2 4 4 6" xfId="2300"/>
    <cellStyle name="Input [yellow] 2 2 4 4 6 2" xfId="2301"/>
    <cellStyle name="Input [yellow] 2 2 4 4 6 3" xfId="2302"/>
    <cellStyle name="Input [yellow] 2 2 4 4 7" xfId="2303"/>
    <cellStyle name="Input [yellow] 2 2 4 5" xfId="2304"/>
    <cellStyle name="Input [yellow] 2 2 4 5 2" xfId="2305"/>
    <cellStyle name="Input [yellow] 2 2 4 5 2 2" xfId="2306"/>
    <cellStyle name="Input [yellow] 2 2 4 5 2 3" xfId="2307"/>
    <cellStyle name="Input [yellow] 2 2 4 5 3" xfId="2308"/>
    <cellStyle name="Input [yellow] 2 2 4 5 3 2" xfId="2309"/>
    <cellStyle name="Input [yellow] 2 2 4 5 3 3" xfId="2310"/>
    <cellStyle name="Input [yellow] 2 2 4 5 4" xfId="2311"/>
    <cellStyle name="Input [yellow] 2 2 4 5 4 2" xfId="2312"/>
    <cellStyle name="Input [yellow] 2 2 4 5 4 3" xfId="2313"/>
    <cellStyle name="Input [yellow] 2 2 4 5 5" xfId="2314"/>
    <cellStyle name="Input [yellow] 2 2 4 5 5 2" xfId="2315"/>
    <cellStyle name="Input [yellow] 2 2 4 5 5 3" xfId="2316"/>
    <cellStyle name="Input [yellow] 2 2 4 5 6" xfId="2317"/>
    <cellStyle name="Input [yellow] 2 2 4 5 6 2" xfId="2318"/>
    <cellStyle name="Input [yellow] 2 2 4 5 6 3" xfId="2319"/>
    <cellStyle name="Input [yellow] 2 2 4 5 7" xfId="2320"/>
    <cellStyle name="Input [yellow] 2 2 4 6" xfId="2321"/>
    <cellStyle name="Input [yellow] 2 2 4 6 2" xfId="2322"/>
    <cellStyle name="Input [yellow] 2 2 4 6 3" xfId="2323"/>
    <cellStyle name="Input [yellow] 2 2 4 7" xfId="2324"/>
    <cellStyle name="Input [yellow] 2 2 4 7 2" xfId="2325"/>
    <cellStyle name="Input [yellow] 2 2 4 7 3" xfId="2326"/>
    <cellStyle name="Input [yellow] 2 2 4 8" xfId="2327"/>
    <cellStyle name="Input [yellow] 2 2 4 8 2" xfId="2328"/>
    <cellStyle name="Input [yellow] 2 2 4 8 3" xfId="2329"/>
    <cellStyle name="Input [yellow] 2 2 4 9" xfId="2330"/>
    <cellStyle name="Input [yellow] 2 2 4 9 2" xfId="2331"/>
    <cellStyle name="Input [yellow] 2 2 4 9 3" xfId="2332"/>
    <cellStyle name="Input [yellow] 2 2 5" xfId="2333"/>
    <cellStyle name="Input [yellow] 2 2 5 10" xfId="2334"/>
    <cellStyle name="Input [yellow] 2 2 5 10 2" xfId="2335"/>
    <cellStyle name="Input [yellow] 2 2 5 10 3" xfId="2336"/>
    <cellStyle name="Input [yellow] 2 2 5 2" xfId="2337"/>
    <cellStyle name="Input [yellow] 2 2 5 2 2" xfId="2338"/>
    <cellStyle name="Input [yellow] 2 2 5 2 2 2" xfId="2339"/>
    <cellStyle name="Input [yellow] 2 2 5 2 2 3" xfId="2340"/>
    <cellStyle name="Input [yellow] 2 2 5 2 3" xfId="2341"/>
    <cellStyle name="Input [yellow] 2 2 5 2 3 2" xfId="2342"/>
    <cellStyle name="Input [yellow] 2 2 5 2 3 3" xfId="2343"/>
    <cellStyle name="Input [yellow] 2 2 5 2 4" xfId="2344"/>
    <cellStyle name="Input [yellow] 2 2 5 2 4 2" xfId="2345"/>
    <cellStyle name="Input [yellow] 2 2 5 2 4 3" xfId="2346"/>
    <cellStyle name="Input [yellow] 2 2 5 2 5" xfId="2347"/>
    <cellStyle name="Input [yellow] 2 2 5 2 5 2" xfId="2348"/>
    <cellStyle name="Input [yellow] 2 2 5 2 5 3" xfId="2349"/>
    <cellStyle name="Input [yellow] 2 2 5 2 6" xfId="2350"/>
    <cellStyle name="Input [yellow] 2 2 5 2 6 2" xfId="2351"/>
    <cellStyle name="Input [yellow] 2 2 5 2 6 3" xfId="2352"/>
    <cellStyle name="Input [yellow] 2 2 5 2 7" xfId="2353"/>
    <cellStyle name="Input [yellow] 2 2 5 2 8" xfId="2354"/>
    <cellStyle name="Input [yellow] 2 2 5 3" xfId="2355"/>
    <cellStyle name="Input [yellow] 2 2 5 3 2" xfId="2356"/>
    <cellStyle name="Input [yellow] 2 2 5 3 2 2" xfId="2357"/>
    <cellStyle name="Input [yellow] 2 2 5 3 2 3" xfId="2358"/>
    <cellStyle name="Input [yellow] 2 2 5 3 3" xfId="2359"/>
    <cellStyle name="Input [yellow] 2 2 5 3 3 2" xfId="2360"/>
    <cellStyle name="Input [yellow] 2 2 5 3 3 3" xfId="2361"/>
    <cellStyle name="Input [yellow] 2 2 5 3 4" xfId="2362"/>
    <cellStyle name="Input [yellow] 2 2 5 3 4 2" xfId="2363"/>
    <cellStyle name="Input [yellow] 2 2 5 3 4 3" xfId="2364"/>
    <cellStyle name="Input [yellow] 2 2 5 3 5" xfId="2365"/>
    <cellStyle name="Input [yellow] 2 2 5 3 5 2" xfId="2366"/>
    <cellStyle name="Input [yellow] 2 2 5 3 5 3" xfId="2367"/>
    <cellStyle name="Input [yellow] 2 2 5 3 6" xfId="2368"/>
    <cellStyle name="Input [yellow] 2 2 5 3 6 2" xfId="2369"/>
    <cellStyle name="Input [yellow] 2 2 5 3 6 3" xfId="2370"/>
    <cellStyle name="Input [yellow] 2 2 5 3 7" xfId="2371"/>
    <cellStyle name="Input [yellow] 2 2 5 3 8" xfId="2372"/>
    <cellStyle name="Input [yellow] 2 2 5 4" xfId="2373"/>
    <cellStyle name="Input [yellow] 2 2 5 4 2" xfId="2374"/>
    <cellStyle name="Input [yellow] 2 2 5 4 2 2" xfId="2375"/>
    <cellStyle name="Input [yellow] 2 2 5 4 2 3" xfId="2376"/>
    <cellStyle name="Input [yellow] 2 2 5 4 3" xfId="2377"/>
    <cellStyle name="Input [yellow] 2 2 5 4 3 2" xfId="2378"/>
    <cellStyle name="Input [yellow] 2 2 5 4 3 3" xfId="2379"/>
    <cellStyle name="Input [yellow] 2 2 5 4 4" xfId="2380"/>
    <cellStyle name="Input [yellow] 2 2 5 4 4 2" xfId="2381"/>
    <cellStyle name="Input [yellow] 2 2 5 4 4 3" xfId="2382"/>
    <cellStyle name="Input [yellow] 2 2 5 4 5" xfId="2383"/>
    <cellStyle name="Input [yellow] 2 2 5 4 5 2" xfId="2384"/>
    <cellStyle name="Input [yellow] 2 2 5 4 5 3" xfId="2385"/>
    <cellStyle name="Input [yellow] 2 2 5 4 6" xfId="2386"/>
    <cellStyle name="Input [yellow] 2 2 5 4 6 2" xfId="2387"/>
    <cellStyle name="Input [yellow] 2 2 5 4 6 3" xfId="2388"/>
    <cellStyle name="Input [yellow] 2 2 5 4 7" xfId="2389"/>
    <cellStyle name="Input [yellow] 2 2 5 5" xfId="2390"/>
    <cellStyle name="Input [yellow] 2 2 5 5 2" xfId="2391"/>
    <cellStyle name="Input [yellow] 2 2 5 5 2 2" xfId="2392"/>
    <cellStyle name="Input [yellow] 2 2 5 5 2 3" xfId="2393"/>
    <cellStyle name="Input [yellow] 2 2 5 5 3" xfId="2394"/>
    <cellStyle name="Input [yellow] 2 2 5 5 3 2" xfId="2395"/>
    <cellStyle name="Input [yellow] 2 2 5 5 3 3" xfId="2396"/>
    <cellStyle name="Input [yellow] 2 2 5 5 4" xfId="2397"/>
    <cellStyle name="Input [yellow] 2 2 5 5 4 2" xfId="2398"/>
    <cellStyle name="Input [yellow] 2 2 5 5 4 3" xfId="2399"/>
    <cellStyle name="Input [yellow] 2 2 5 5 5" xfId="2400"/>
    <cellStyle name="Input [yellow] 2 2 5 5 5 2" xfId="2401"/>
    <cellStyle name="Input [yellow] 2 2 5 5 5 3" xfId="2402"/>
    <cellStyle name="Input [yellow] 2 2 5 5 6" xfId="2403"/>
    <cellStyle name="Input [yellow] 2 2 5 5 6 2" xfId="2404"/>
    <cellStyle name="Input [yellow] 2 2 5 5 6 3" xfId="2405"/>
    <cellStyle name="Input [yellow] 2 2 5 5 7" xfId="2406"/>
    <cellStyle name="Input [yellow] 2 2 5 6" xfId="2407"/>
    <cellStyle name="Input [yellow] 2 2 5 6 2" xfId="2408"/>
    <cellStyle name="Input [yellow] 2 2 5 6 3" xfId="2409"/>
    <cellStyle name="Input [yellow] 2 2 5 7" xfId="2410"/>
    <cellStyle name="Input [yellow] 2 2 5 7 2" xfId="2411"/>
    <cellStyle name="Input [yellow] 2 2 5 7 3" xfId="2412"/>
    <cellStyle name="Input [yellow] 2 2 5 8" xfId="2413"/>
    <cellStyle name="Input [yellow] 2 2 5 8 2" xfId="2414"/>
    <cellStyle name="Input [yellow] 2 2 5 8 3" xfId="2415"/>
    <cellStyle name="Input [yellow] 2 2 5 9" xfId="2416"/>
    <cellStyle name="Input [yellow] 2 2 5 9 2" xfId="2417"/>
    <cellStyle name="Input [yellow] 2 2 5 9 3" xfId="2418"/>
    <cellStyle name="Input [yellow] 2 2 6" xfId="2419"/>
    <cellStyle name="Input [yellow] 2 2 6 2" xfId="2420"/>
    <cellStyle name="Input [yellow] 2 2 6 2 2" xfId="2421"/>
    <cellStyle name="Input [yellow] 2 2 6 2 3" xfId="2422"/>
    <cellStyle name="Input [yellow] 2 2 6 3" xfId="2423"/>
    <cellStyle name="Input [yellow] 2 2 6 3 2" xfId="2424"/>
    <cellStyle name="Input [yellow] 2 2 6 3 3" xfId="2425"/>
    <cellStyle name="Input [yellow] 2 2 6 4" xfId="2426"/>
    <cellStyle name="Input [yellow] 2 2 6 4 2" xfId="2427"/>
    <cellStyle name="Input [yellow] 2 2 6 4 3" xfId="2428"/>
    <cellStyle name="Input [yellow] 2 2 6 5" xfId="2429"/>
    <cellStyle name="Input [yellow] 2 2 6 5 2" xfId="2430"/>
    <cellStyle name="Input [yellow] 2 2 6 5 3" xfId="2431"/>
    <cellStyle name="Input [yellow] 2 2 6 6" xfId="2432"/>
    <cellStyle name="Input [yellow] 2 2 6 6 2" xfId="2433"/>
    <cellStyle name="Input [yellow] 2 2 6 6 3" xfId="2434"/>
    <cellStyle name="Input [yellow] 2 2 6 7" xfId="2435"/>
    <cellStyle name="Input [yellow] 2 2 6 8" xfId="2436"/>
    <cellStyle name="Input [yellow] 2 2 7" xfId="2437"/>
    <cellStyle name="Input [yellow] 2 2 7 2" xfId="2438"/>
    <cellStyle name="Input [yellow] 2 2 7 2 2" xfId="2439"/>
    <cellStyle name="Input [yellow] 2 2 7 2 3" xfId="2440"/>
    <cellStyle name="Input [yellow] 2 2 7 3" xfId="2441"/>
    <cellStyle name="Input [yellow] 2 2 7 3 2" xfId="2442"/>
    <cellStyle name="Input [yellow] 2 2 7 3 3" xfId="2443"/>
    <cellStyle name="Input [yellow] 2 2 7 4" xfId="2444"/>
    <cellStyle name="Input [yellow] 2 2 7 4 2" xfId="2445"/>
    <cellStyle name="Input [yellow] 2 2 7 4 3" xfId="2446"/>
    <cellStyle name="Input [yellow] 2 2 7 5" xfId="2447"/>
    <cellStyle name="Input [yellow] 2 2 7 5 2" xfId="2448"/>
    <cellStyle name="Input [yellow] 2 2 7 5 3" xfId="2449"/>
    <cellStyle name="Input [yellow] 2 2 7 6" xfId="2450"/>
    <cellStyle name="Input [yellow] 2 2 7 6 2" xfId="2451"/>
    <cellStyle name="Input [yellow] 2 2 7 6 3" xfId="2452"/>
    <cellStyle name="Input [yellow] 2 2 7 7" xfId="2453"/>
    <cellStyle name="Input [yellow] 2 2 7 8" xfId="2454"/>
    <cellStyle name="Input [yellow] 2 2 8" xfId="2455"/>
    <cellStyle name="Input [yellow] 2 2 8 2" xfId="2456"/>
    <cellStyle name="Input [yellow] 2 2 8 2 2" xfId="2457"/>
    <cellStyle name="Input [yellow] 2 2 8 2 3" xfId="2458"/>
    <cellStyle name="Input [yellow] 2 2 8 3" xfId="2459"/>
    <cellStyle name="Input [yellow] 2 2 8 3 2" xfId="2460"/>
    <cellStyle name="Input [yellow] 2 2 8 3 3" xfId="2461"/>
    <cellStyle name="Input [yellow] 2 2 8 4" xfId="2462"/>
    <cellStyle name="Input [yellow] 2 2 8 4 2" xfId="2463"/>
    <cellStyle name="Input [yellow] 2 2 8 4 3" xfId="2464"/>
    <cellStyle name="Input [yellow] 2 2 8 5" xfId="2465"/>
    <cellStyle name="Input [yellow] 2 2 8 5 2" xfId="2466"/>
    <cellStyle name="Input [yellow] 2 2 8 5 3" xfId="2467"/>
    <cellStyle name="Input [yellow] 2 2 8 6" xfId="2468"/>
    <cellStyle name="Input [yellow] 2 2 8 6 2" xfId="2469"/>
    <cellStyle name="Input [yellow] 2 2 8 6 3" xfId="2470"/>
    <cellStyle name="Input [yellow] 2 2 8 7" xfId="2471"/>
    <cellStyle name="Input [yellow] 2 2 9" xfId="2472"/>
    <cellStyle name="Input [yellow] 2 2 9 2" xfId="2473"/>
    <cellStyle name="Input [yellow] 2 2 9 2 2" xfId="2474"/>
    <cellStyle name="Input [yellow] 2 2 9 2 3" xfId="2475"/>
    <cellStyle name="Input [yellow] 2 2 9 3" xfId="2476"/>
    <cellStyle name="Input [yellow] 2 2 9 3 2" xfId="2477"/>
    <cellStyle name="Input [yellow] 2 2 9 3 3" xfId="2478"/>
    <cellStyle name="Input [yellow] 2 2 9 4" xfId="2479"/>
    <cellStyle name="Input [yellow] 2 2 9 4 2" xfId="2480"/>
    <cellStyle name="Input [yellow] 2 2 9 4 3" xfId="2481"/>
    <cellStyle name="Input [yellow] 2 2 9 5" xfId="2482"/>
    <cellStyle name="Input [yellow] 2 2 9 5 2" xfId="2483"/>
    <cellStyle name="Input [yellow] 2 2 9 5 3" xfId="2484"/>
    <cellStyle name="Input [yellow] 2 2 9 6" xfId="2485"/>
    <cellStyle name="Input [yellow] 2 2 9 6 2" xfId="2486"/>
    <cellStyle name="Input [yellow] 2 2 9 6 3" xfId="2487"/>
    <cellStyle name="Input [yellow] 2 2 9 7" xfId="2488"/>
    <cellStyle name="Input [yellow] 2 3" xfId="2489"/>
    <cellStyle name="Input [yellow] 2 3 2" xfId="2490"/>
    <cellStyle name="Input [yellow] 2 3 2 2" xfId="2491"/>
    <cellStyle name="Input [yellow] 2 3 2 2 2" xfId="2492"/>
    <cellStyle name="Input [yellow] 2 3 2 2 3" xfId="2493"/>
    <cellStyle name="Input [yellow] 2 3 2 3" xfId="2494"/>
    <cellStyle name="Input [yellow] 2 3 2 3 2" xfId="2495"/>
    <cellStyle name="Input [yellow] 2 3 2 3 3" xfId="2496"/>
    <cellStyle name="Input [yellow] 2 3 2 4" xfId="2497"/>
    <cellStyle name="Input [yellow] 2 3 2 4 2" xfId="2498"/>
    <cellStyle name="Input [yellow] 2 3 2 4 3" xfId="2499"/>
    <cellStyle name="Input [yellow] 2 3 2 5" xfId="2500"/>
    <cellStyle name="Input [yellow] 2 3 2 5 2" xfId="2501"/>
    <cellStyle name="Input [yellow] 2 3 2 5 3" xfId="2502"/>
    <cellStyle name="Input [yellow] 2 3 2 6" xfId="2503"/>
    <cellStyle name="Input [yellow] 2 3 2 6 2" xfId="2504"/>
    <cellStyle name="Input [yellow] 2 3 2 6 3" xfId="2505"/>
    <cellStyle name="Input [yellow] 2 3 2 7" xfId="2506"/>
    <cellStyle name="Input [yellow] 2 3 2 8" xfId="2507"/>
    <cellStyle name="Input [yellow] 2 3 3" xfId="2508"/>
    <cellStyle name="Input [yellow] 2 3 3 2" xfId="2509"/>
    <cellStyle name="Input [yellow] 2 3 3 2 2" xfId="2510"/>
    <cellStyle name="Input [yellow] 2 3 3 2 3" xfId="2511"/>
    <cellStyle name="Input [yellow] 2 3 3 3" xfId="2512"/>
    <cellStyle name="Input [yellow] 2 3 3 3 2" xfId="2513"/>
    <cellStyle name="Input [yellow] 2 3 3 3 3" xfId="2514"/>
    <cellStyle name="Input [yellow] 2 3 3 4" xfId="2515"/>
    <cellStyle name="Input [yellow] 2 3 3 4 2" xfId="2516"/>
    <cellStyle name="Input [yellow] 2 3 3 4 3" xfId="2517"/>
    <cellStyle name="Input [yellow] 2 3 3 5" xfId="2518"/>
    <cellStyle name="Input [yellow] 2 3 3 5 2" xfId="2519"/>
    <cellStyle name="Input [yellow] 2 3 3 5 3" xfId="2520"/>
    <cellStyle name="Input [yellow] 2 3 3 6" xfId="2521"/>
    <cellStyle name="Input [yellow] 2 3 3 6 2" xfId="2522"/>
    <cellStyle name="Input [yellow] 2 3 3 6 3" xfId="2523"/>
    <cellStyle name="Input [yellow] 2 3 3 7" xfId="2524"/>
    <cellStyle name="Input [yellow] 2 3 3 8" xfId="2525"/>
    <cellStyle name="Input [yellow] 2 3 4" xfId="2526"/>
    <cellStyle name="Input [yellow] 2 3 4 2" xfId="2527"/>
    <cellStyle name="Input [yellow] 2 3 4 2 2" xfId="2528"/>
    <cellStyle name="Input [yellow] 2 3 4 2 3" xfId="2529"/>
    <cellStyle name="Input [yellow] 2 3 4 3" xfId="2530"/>
    <cellStyle name="Input [yellow] 2 3 4 3 2" xfId="2531"/>
    <cellStyle name="Input [yellow] 2 3 4 3 3" xfId="2532"/>
    <cellStyle name="Input [yellow] 2 3 4 4" xfId="2533"/>
    <cellStyle name="Input [yellow] 2 3 4 4 2" xfId="2534"/>
    <cellStyle name="Input [yellow] 2 3 4 4 3" xfId="2535"/>
    <cellStyle name="Input [yellow] 2 3 4 5" xfId="2536"/>
    <cellStyle name="Input [yellow] 2 3 4 5 2" xfId="2537"/>
    <cellStyle name="Input [yellow] 2 3 4 5 3" xfId="2538"/>
    <cellStyle name="Input [yellow] 2 3 4 6" xfId="2539"/>
    <cellStyle name="Input [yellow] 2 3 4 6 2" xfId="2540"/>
    <cellStyle name="Input [yellow] 2 3 4 6 3" xfId="2541"/>
    <cellStyle name="Input [yellow] 2 3 4 7" xfId="2542"/>
    <cellStyle name="Input [yellow] 2 3 4 8" xfId="2543"/>
    <cellStyle name="Input [yellow] 2 3 5" xfId="2544"/>
    <cellStyle name="Input [yellow] 2 3 5 2" xfId="2545"/>
    <cellStyle name="Input [yellow] 2 3 5 2 2" xfId="2546"/>
    <cellStyle name="Input [yellow] 2 3 5 2 3" xfId="2547"/>
    <cellStyle name="Input [yellow] 2 3 5 3" xfId="2548"/>
    <cellStyle name="Input [yellow] 2 3 5 3 2" xfId="2549"/>
    <cellStyle name="Input [yellow] 2 3 5 3 3" xfId="2550"/>
    <cellStyle name="Input [yellow] 2 3 5 4" xfId="2551"/>
    <cellStyle name="Input [yellow] 2 3 5 4 2" xfId="2552"/>
    <cellStyle name="Input [yellow] 2 3 5 4 3" xfId="2553"/>
    <cellStyle name="Input [yellow] 2 3 5 5" xfId="2554"/>
    <cellStyle name="Input [yellow] 2 3 5 5 2" xfId="2555"/>
    <cellStyle name="Input [yellow] 2 3 5 5 3" xfId="2556"/>
    <cellStyle name="Input [yellow] 2 3 5 6" xfId="2557"/>
    <cellStyle name="Input [yellow] 2 3 5 6 2" xfId="2558"/>
    <cellStyle name="Input [yellow] 2 3 5 6 3" xfId="2559"/>
    <cellStyle name="Input [yellow] 2 3 5 7" xfId="2560"/>
    <cellStyle name="Input [yellow] 2 3 6" xfId="2561"/>
    <cellStyle name="Input [yellow] 2 3 6 2" xfId="2562"/>
    <cellStyle name="Input [yellow] 2 3 6 2 2" xfId="2563"/>
    <cellStyle name="Input [yellow] 2 3 6 2 3" xfId="2564"/>
    <cellStyle name="Input [yellow] 2 3 6 3" xfId="2565"/>
    <cellStyle name="Input [yellow] 2 3 6 3 2" xfId="2566"/>
    <cellStyle name="Input [yellow] 2 3 6 3 3" xfId="2567"/>
    <cellStyle name="Input [yellow] 2 3 6 4" xfId="2568"/>
    <cellStyle name="Input [yellow] 2 3 6 4 2" xfId="2569"/>
    <cellStyle name="Input [yellow] 2 3 6 4 3" xfId="2570"/>
    <cellStyle name="Input [yellow] 2 3 6 5" xfId="2571"/>
    <cellStyle name="Input [yellow] 2 3 6 5 2" xfId="2572"/>
    <cellStyle name="Input [yellow] 2 3 6 5 3" xfId="2573"/>
    <cellStyle name="Input [yellow] 2 3 6 6" xfId="2574"/>
    <cellStyle name="Input [yellow] 2 3 6 6 2" xfId="2575"/>
    <cellStyle name="Input [yellow] 2 3 6 6 3" xfId="2576"/>
    <cellStyle name="Input [yellow] 2 3 6 7" xfId="2577"/>
    <cellStyle name="Input [yellow] 2 3 7" xfId="2578"/>
    <cellStyle name="Input [yellow] 2 3 7 2" xfId="2579"/>
    <cellStyle name="Input [yellow] 2 3 7 3" xfId="2580"/>
    <cellStyle name="Input [yellow] 2 4" xfId="2581"/>
    <cellStyle name="Input [yellow] 2 4 10" xfId="2582"/>
    <cellStyle name="Input [yellow] 2 4 10 2" xfId="2583"/>
    <cellStyle name="Input [yellow] 2 4 10 3" xfId="2584"/>
    <cellStyle name="Input [yellow] 2 4 2" xfId="2585"/>
    <cellStyle name="Input [yellow] 2 4 2 2" xfId="2586"/>
    <cellStyle name="Input [yellow] 2 4 2 2 2" xfId="2587"/>
    <cellStyle name="Input [yellow] 2 4 2 2 3" xfId="2588"/>
    <cellStyle name="Input [yellow] 2 4 2 3" xfId="2589"/>
    <cellStyle name="Input [yellow] 2 4 2 3 2" xfId="2590"/>
    <cellStyle name="Input [yellow] 2 4 2 3 3" xfId="2591"/>
    <cellStyle name="Input [yellow] 2 4 2 4" xfId="2592"/>
    <cellStyle name="Input [yellow] 2 4 2 4 2" xfId="2593"/>
    <cellStyle name="Input [yellow] 2 4 2 4 3" xfId="2594"/>
    <cellStyle name="Input [yellow] 2 4 2 5" xfId="2595"/>
    <cellStyle name="Input [yellow] 2 4 2 5 2" xfId="2596"/>
    <cellStyle name="Input [yellow] 2 4 2 5 3" xfId="2597"/>
    <cellStyle name="Input [yellow] 2 4 2 6" xfId="2598"/>
    <cellStyle name="Input [yellow] 2 4 2 6 2" xfId="2599"/>
    <cellStyle name="Input [yellow] 2 4 2 6 3" xfId="2600"/>
    <cellStyle name="Input [yellow] 2 4 2 7" xfId="2601"/>
    <cellStyle name="Input [yellow] 2 4 2 8" xfId="2602"/>
    <cellStyle name="Input [yellow] 2 4 3" xfId="2603"/>
    <cellStyle name="Input [yellow] 2 4 3 2" xfId="2604"/>
    <cellStyle name="Input [yellow] 2 4 3 2 2" xfId="2605"/>
    <cellStyle name="Input [yellow] 2 4 3 2 3" xfId="2606"/>
    <cellStyle name="Input [yellow] 2 4 3 3" xfId="2607"/>
    <cellStyle name="Input [yellow] 2 4 3 3 2" xfId="2608"/>
    <cellStyle name="Input [yellow] 2 4 3 3 3" xfId="2609"/>
    <cellStyle name="Input [yellow] 2 4 3 4" xfId="2610"/>
    <cellStyle name="Input [yellow] 2 4 3 4 2" xfId="2611"/>
    <cellStyle name="Input [yellow] 2 4 3 4 3" xfId="2612"/>
    <cellStyle name="Input [yellow] 2 4 3 5" xfId="2613"/>
    <cellStyle name="Input [yellow] 2 4 3 5 2" xfId="2614"/>
    <cellStyle name="Input [yellow] 2 4 3 5 3" xfId="2615"/>
    <cellStyle name="Input [yellow] 2 4 3 6" xfId="2616"/>
    <cellStyle name="Input [yellow] 2 4 3 6 2" xfId="2617"/>
    <cellStyle name="Input [yellow] 2 4 3 6 3" xfId="2618"/>
    <cellStyle name="Input [yellow] 2 4 3 7" xfId="2619"/>
    <cellStyle name="Input [yellow] 2 4 3 8" xfId="2620"/>
    <cellStyle name="Input [yellow] 2 4 4" xfId="2621"/>
    <cellStyle name="Input [yellow] 2 4 4 2" xfId="2622"/>
    <cellStyle name="Input [yellow] 2 4 4 2 2" xfId="2623"/>
    <cellStyle name="Input [yellow] 2 4 4 2 3" xfId="2624"/>
    <cellStyle name="Input [yellow] 2 4 4 3" xfId="2625"/>
    <cellStyle name="Input [yellow] 2 4 4 3 2" xfId="2626"/>
    <cellStyle name="Input [yellow] 2 4 4 3 3" xfId="2627"/>
    <cellStyle name="Input [yellow] 2 4 4 4" xfId="2628"/>
    <cellStyle name="Input [yellow] 2 4 4 4 2" xfId="2629"/>
    <cellStyle name="Input [yellow] 2 4 4 4 3" xfId="2630"/>
    <cellStyle name="Input [yellow] 2 4 4 5" xfId="2631"/>
    <cellStyle name="Input [yellow] 2 4 4 5 2" xfId="2632"/>
    <cellStyle name="Input [yellow] 2 4 4 5 3" xfId="2633"/>
    <cellStyle name="Input [yellow] 2 4 4 6" xfId="2634"/>
    <cellStyle name="Input [yellow] 2 4 4 6 2" xfId="2635"/>
    <cellStyle name="Input [yellow] 2 4 4 6 3" xfId="2636"/>
    <cellStyle name="Input [yellow] 2 4 4 7" xfId="2637"/>
    <cellStyle name="Input [yellow] 2 4 5" xfId="2638"/>
    <cellStyle name="Input [yellow] 2 4 5 2" xfId="2639"/>
    <cellStyle name="Input [yellow] 2 4 5 2 2" xfId="2640"/>
    <cellStyle name="Input [yellow] 2 4 5 2 3" xfId="2641"/>
    <cellStyle name="Input [yellow] 2 4 5 3" xfId="2642"/>
    <cellStyle name="Input [yellow] 2 4 5 3 2" xfId="2643"/>
    <cellStyle name="Input [yellow] 2 4 5 3 3" xfId="2644"/>
    <cellStyle name="Input [yellow] 2 4 5 4" xfId="2645"/>
    <cellStyle name="Input [yellow] 2 4 5 4 2" xfId="2646"/>
    <cellStyle name="Input [yellow] 2 4 5 4 3" xfId="2647"/>
    <cellStyle name="Input [yellow] 2 4 5 5" xfId="2648"/>
    <cellStyle name="Input [yellow] 2 4 5 5 2" xfId="2649"/>
    <cellStyle name="Input [yellow] 2 4 5 5 3" xfId="2650"/>
    <cellStyle name="Input [yellow] 2 4 5 6" xfId="2651"/>
    <cellStyle name="Input [yellow] 2 4 5 6 2" xfId="2652"/>
    <cellStyle name="Input [yellow] 2 4 5 6 3" xfId="2653"/>
    <cellStyle name="Input [yellow] 2 4 5 7" xfId="2654"/>
    <cellStyle name="Input [yellow] 2 4 6" xfId="2655"/>
    <cellStyle name="Input [yellow] 2 4 6 2" xfId="2656"/>
    <cellStyle name="Input [yellow] 2 4 6 3" xfId="2657"/>
    <cellStyle name="Input [yellow] 2 4 7" xfId="2658"/>
    <cellStyle name="Input [yellow] 2 4 7 2" xfId="2659"/>
    <cellStyle name="Input [yellow] 2 4 7 3" xfId="2660"/>
    <cellStyle name="Input [yellow] 2 4 8" xfId="2661"/>
    <cellStyle name="Input [yellow] 2 4 8 2" xfId="2662"/>
    <cellStyle name="Input [yellow] 2 4 8 3" xfId="2663"/>
    <cellStyle name="Input [yellow] 2 4 9" xfId="2664"/>
    <cellStyle name="Input [yellow] 2 4 9 2" xfId="2665"/>
    <cellStyle name="Input [yellow] 2 4 9 3" xfId="2666"/>
    <cellStyle name="Input [yellow] 2 5" xfId="2667"/>
    <cellStyle name="Input [yellow] 2 5 10" xfId="2668"/>
    <cellStyle name="Input [yellow] 2 5 10 2" xfId="2669"/>
    <cellStyle name="Input [yellow] 2 5 10 3" xfId="2670"/>
    <cellStyle name="Input [yellow] 2 5 2" xfId="2671"/>
    <cellStyle name="Input [yellow] 2 5 2 2" xfId="2672"/>
    <cellStyle name="Input [yellow] 2 5 2 2 2" xfId="2673"/>
    <cellStyle name="Input [yellow] 2 5 2 2 3" xfId="2674"/>
    <cellStyle name="Input [yellow] 2 5 2 3" xfId="2675"/>
    <cellStyle name="Input [yellow] 2 5 2 3 2" xfId="2676"/>
    <cellStyle name="Input [yellow] 2 5 2 3 3" xfId="2677"/>
    <cellStyle name="Input [yellow] 2 5 2 4" xfId="2678"/>
    <cellStyle name="Input [yellow] 2 5 2 4 2" xfId="2679"/>
    <cellStyle name="Input [yellow] 2 5 2 4 3" xfId="2680"/>
    <cellStyle name="Input [yellow] 2 5 2 5" xfId="2681"/>
    <cellStyle name="Input [yellow] 2 5 2 5 2" xfId="2682"/>
    <cellStyle name="Input [yellow] 2 5 2 5 3" xfId="2683"/>
    <cellStyle name="Input [yellow] 2 5 2 6" xfId="2684"/>
    <cellStyle name="Input [yellow] 2 5 2 6 2" xfId="2685"/>
    <cellStyle name="Input [yellow] 2 5 2 6 3" xfId="2686"/>
    <cellStyle name="Input [yellow] 2 5 2 7" xfId="2687"/>
    <cellStyle name="Input [yellow] 2 5 2 8" xfId="2688"/>
    <cellStyle name="Input [yellow] 2 5 3" xfId="2689"/>
    <cellStyle name="Input [yellow] 2 5 3 2" xfId="2690"/>
    <cellStyle name="Input [yellow] 2 5 3 2 2" xfId="2691"/>
    <cellStyle name="Input [yellow] 2 5 3 2 3" xfId="2692"/>
    <cellStyle name="Input [yellow] 2 5 3 3" xfId="2693"/>
    <cellStyle name="Input [yellow] 2 5 3 3 2" xfId="2694"/>
    <cellStyle name="Input [yellow] 2 5 3 3 3" xfId="2695"/>
    <cellStyle name="Input [yellow] 2 5 3 4" xfId="2696"/>
    <cellStyle name="Input [yellow] 2 5 3 4 2" xfId="2697"/>
    <cellStyle name="Input [yellow] 2 5 3 4 3" xfId="2698"/>
    <cellStyle name="Input [yellow] 2 5 3 5" xfId="2699"/>
    <cellStyle name="Input [yellow] 2 5 3 5 2" xfId="2700"/>
    <cellStyle name="Input [yellow] 2 5 3 5 3" xfId="2701"/>
    <cellStyle name="Input [yellow] 2 5 3 6" xfId="2702"/>
    <cellStyle name="Input [yellow] 2 5 3 6 2" xfId="2703"/>
    <cellStyle name="Input [yellow] 2 5 3 6 3" xfId="2704"/>
    <cellStyle name="Input [yellow] 2 5 3 7" xfId="2705"/>
    <cellStyle name="Input [yellow] 2 5 3 8" xfId="2706"/>
    <cellStyle name="Input [yellow] 2 5 4" xfId="2707"/>
    <cellStyle name="Input [yellow] 2 5 4 2" xfId="2708"/>
    <cellStyle name="Input [yellow] 2 5 4 2 2" xfId="2709"/>
    <cellStyle name="Input [yellow] 2 5 4 2 3" xfId="2710"/>
    <cellStyle name="Input [yellow] 2 5 4 3" xfId="2711"/>
    <cellStyle name="Input [yellow] 2 5 4 3 2" xfId="2712"/>
    <cellStyle name="Input [yellow] 2 5 4 3 3" xfId="2713"/>
    <cellStyle name="Input [yellow] 2 5 4 4" xfId="2714"/>
    <cellStyle name="Input [yellow] 2 5 4 4 2" xfId="2715"/>
    <cellStyle name="Input [yellow] 2 5 4 4 3" xfId="2716"/>
    <cellStyle name="Input [yellow] 2 5 4 5" xfId="2717"/>
    <cellStyle name="Input [yellow] 2 5 4 5 2" xfId="2718"/>
    <cellStyle name="Input [yellow] 2 5 4 5 3" xfId="2719"/>
    <cellStyle name="Input [yellow] 2 5 4 6" xfId="2720"/>
    <cellStyle name="Input [yellow] 2 5 4 6 2" xfId="2721"/>
    <cellStyle name="Input [yellow] 2 5 4 6 3" xfId="2722"/>
    <cellStyle name="Input [yellow] 2 5 4 7" xfId="2723"/>
    <cellStyle name="Input [yellow] 2 5 5" xfId="2724"/>
    <cellStyle name="Input [yellow] 2 5 5 2" xfId="2725"/>
    <cellStyle name="Input [yellow] 2 5 5 2 2" xfId="2726"/>
    <cellStyle name="Input [yellow] 2 5 5 2 3" xfId="2727"/>
    <cellStyle name="Input [yellow] 2 5 5 3" xfId="2728"/>
    <cellStyle name="Input [yellow] 2 5 5 3 2" xfId="2729"/>
    <cellStyle name="Input [yellow] 2 5 5 3 3" xfId="2730"/>
    <cellStyle name="Input [yellow] 2 5 5 4" xfId="2731"/>
    <cellStyle name="Input [yellow] 2 5 5 4 2" xfId="2732"/>
    <cellStyle name="Input [yellow] 2 5 5 4 3" xfId="2733"/>
    <cellStyle name="Input [yellow] 2 5 5 5" xfId="2734"/>
    <cellStyle name="Input [yellow] 2 5 5 5 2" xfId="2735"/>
    <cellStyle name="Input [yellow] 2 5 5 5 3" xfId="2736"/>
    <cellStyle name="Input [yellow] 2 5 5 6" xfId="2737"/>
    <cellStyle name="Input [yellow] 2 5 5 6 2" xfId="2738"/>
    <cellStyle name="Input [yellow] 2 5 5 6 3" xfId="2739"/>
    <cellStyle name="Input [yellow] 2 5 5 7" xfId="2740"/>
    <cellStyle name="Input [yellow] 2 5 6" xfId="2741"/>
    <cellStyle name="Input [yellow] 2 5 6 2" xfId="2742"/>
    <cellStyle name="Input [yellow] 2 5 6 3" xfId="2743"/>
    <cellStyle name="Input [yellow] 2 5 7" xfId="2744"/>
    <cellStyle name="Input [yellow] 2 5 7 2" xfId="2745"/>
    <cellStyle name="Input [yellow] 2 5 7 3" xfId="2746"/>
    <cellStyle name="Input [yellow] 2 5 8" xfId="2747"/>
    <cellStyle name="Input [yellow] 2 5 8 2" xfId="2748"/>
    <cellStyle name="Input [yellow] 2 5 8 3" xfId="2749"/>
    <cellStyle name="Input [yellow] 2 5 9" xfId="2750"/>
    <cellStyle name="Input [yellow] 2 5 9 2" xfId="2751"/>
    <cellStyle name="Input [yellow] 2 5 9 3" xfId="2752"/>
    <cellStyle name="Input [yellow] 2 6" xfId="2753"/>
    <cellStyle name="Input [yellow] 2 6 2" xfId="2754"/>
    <cellStyle name="Input [yellow] 2 6 2 2" xfId="2755"/>
    <cellStyle name="Input [yellow] 2 6 2 3" xfId="2756"/>
    <cellStyle name="Input [yellow] 2 6 3" xfId="2757"/>
    <cellStyle name="Input [yellow] 2 6 3 2" xfId="2758"/>
    <cellStyle name="Input [yellow] 2 6 3 3" xfId="2759"/>
    <cellStyle name="Input [yellow] 2 6 4" xfId="2760"/>
    <cellStyle name="Input [yellow] 2 6 4 2" xfId="2761"/>
    <cellStyle name="Input [yellow] 2 6 4 3" xfId="2762"/>
    <cellStyle name="Input [yellow] 2 6 5" xfId="2763"/>
    <cellStyle name="Input [yellow] 2 6 5 2" xfId="2764"/>
    <cellStyle name="Input [yellow] 2 6 5 3" xfId="2765"/>
    <cellStyle name="Input [yellow] 2 6 6" xfId="2766"/>
    <cellStyle name="Input [yellow] 2 6 6 2" xfId="2767"/>
    <cellStyle name="Input [yellow] 2 6 6 3" xfId="2768"/>
    <cellStyle name="Input [yellow] 2 6 7" xfId="2769"/>
    <cellStyle name="Input [yellow] 2 6 8" xfId="2770"/>
    <cellStyle name="Input [yellow] 2 7" xfId="2771"/>
    <cellStyle name="Input [yellow] 2 7 2" xfId="2772"/>
    <cellStyle name="Input [yellow] 2 7 2 2" xfId="2773"/>
    <cellStyle name="Input [yellow] 2 7 2 3" xfId="2774"/>
    <cellStyle name="Input [yellow] 2 7 3" xfId="2775"/>
    <cellStyle name="Input [yellow] 2 7 3 2" xfId="2776"/>
    <cellStyle name="Input [yellow] 2 7 3 3" xfId="2777"/>
    <cellStyle name="Input [yellow] 2 7 4" xfId="2778"/>
    <cellStyle name="Input [yellow] 2 7 4 2" xfId="2779"/>
    <cellStyle name="Input [yellow] 2 7 4 3" xfId="2780"/>
    <cellStyle name="Input [yellow] 2 7 5" xfId="2781"/>
    <cellStyle name="Input [yellow] 2 7 5 2" xfId="2782"/>
    <cellStyle name="Input [yellow] 2 7 5 3" xfId="2783"/>
    <cellStyle name="Input [yellow] 2 7 6" xfId="2784"/>
    <cellStyle name="Input [yellow] 2 7 6 2" xfId="2785"/>
    <cellStyle name="Input [yellow] 2 7 6 3" xfId="2786"/>
    <cellStyle name="Input [yellow] 2 7 7" xfId="2787"/>
    <cellStyle name="Input [yellow] 2 7 8" xfId="2788"/>
    <cellStyle name="Input [yellow] 2 8" xfId="2789"/>
    <cellStyle name="Input [yellow] 2 8 2" xfId="2790"/>
    <cellStyle name="Input [yellow] 2 8 2 2" xfId="2791"/>
    <cellStyle name="Input [yellow] 2 8 2 3" xfId="2792"/>
    <cellStyle name="Input [yellow] 2 8 3" xfId="2793"/>
    <cellStyle name="Input [yellow] 2 8 3 2" xfId="2794"/>
    <cellStyle name="Input [yellow] 2 8 3 3" xfId="2795"/>
    <cellStyle name="Input [yellow] 2 8 4" xfId="2796"/>
    <cellStyle name="Input [yellow] 2 8 4 2" xfId="2797"/>
    <cellStyle name="Input [yellow] 2 8 4 3" xfId="2798"/>
    <cellStyle name="Input [yellow] 2 8 5" xfId="2799"/>
    <cellStyle name="Input [yellow] 2 8 5 2" xfId="2800"/>
    <cellStyle name="Input [yellow] 2 8 5 3" xfId="2801"/>
    <cellStyle name="Input [yellow] 2 8 6" xfId="2802"/>
    <cellStyle name="Input [yellow] 2 8 6 2" xfId="2803"/>
    <cellStyle name="Input [yellow] 2 8 6 3" xfId="2804"/>
    <cellStyle name="Input [yellow] 2 8 7" xfId="2805"/>
    <cellStyle name="Input [yellow] 2 9" xfId="2806"/>
    <cellStyle name="Input [yellow] 2 9 2" xfId="2807"/>
    <cellStyle name="Input [yellow] 2 9 2 2" xfId="2808"/>
    <cellStyle name="Input [yellow] 2 9 2 3" xfId="2809"/>
    <cellStyle name="Input [yellow] 2 9 3" xfId="2810"/>
    <cellStyle name="Input [yellow] 2 9 3 2" xfId="2811"/>
    <cellStyle name="Input [yellow] 2 9 3 3" xfId="2812"/>
    <cellStyle name="Input [yellow] 2 9 4" xfId="2813"/>
    <cellStyle name="Input [yellow] 2 9 4 2" xfId="2814"/>
    <cellStyle name="Input [yellow] 2 9 4 3" xfId="2815"/>
    <cellStyle name="Input [yellow] 2 9 5" xfId="2816"/>
    <cellStyle name="Input [yellow] 2 9 5 2" xfId="2817"/>
    <cellStyle name="Input [yellow] 2 9 5 3" xfId="2818"/>
    <cellStyle name="Input [yellow] 2 9 6" xfId="2819"/>
    <cellStyle name="Input [yellow] 2 9 6 2" xfId="2820"/>
    <cellStyle name="Input [yellow] 2 9 6 3" xfId="2821"/>
    <cellStyle name="Input [yellow] 2 9 7" xfId="2822"/>
    <cellStyle name="Input [yellow] 3" xfId="2823"/>
    <cellStyle name="Input [yellow] 3 10" xfId="2824"/>
    <cellStyle name="Input [yellow] 3 10 2" xfId="2825"/>
    <cellStyle name="Input [yellow] 3 10 3" xfId="2826"/>
    <cellStyle name="Input [yellow] 3 2" xfId="2827"/>
    <cellStyle name="Input [yellow] 3 2 2" xfId="2828"/>
    <cellStyle name="Input [yellow] 3 2 2 2" xfId="2829"/>
    <cellStyle name="Input [yellow] 3 2 2 3" xfId="2830"/>
    <cellStyle name="Input [yellow] 3 2 3" xfId="2831"/>
    <cellStyle name="Input [yellow] 3 2 3 2" xfId="2832"/>
    <cellStyle name="Input [yellow] 3 2 3 3" xfId="2833"/>
    <cellStyle name="Input [yellow] 3 2 4" xfId="2834"/>
    <cellStyle name="Input [yellow] 3 2 4 2" xfId="2835"/>
    <cellStyle name="Input [yellow] 3 2 4 3" xfId="2836"/>
    <cellStyle name="Input [yellow] 3 2 5" xfId="2837"/>
    <cellStyle name="Input [yellow] 3 2 5 2" xfId="2838"/>
    <cellStyle name="Input [yellow] 3 2 5 3" xfId="2839"/>
    <cellStyle name="Input [yellow] 3 2 6" xfId="2840"/>
    <cellStyle name="Input [yellow] 3 2 6 2" xfId="2841"/>
    <cellStyle name="Input [yellow] 3 2 6 3" xfId="2842"/>
    <cellStyle name="Input [yellow] 3 2 7" xfId="2843"/>
    <cellStyle name="Input [yellow] 3 2 8" xfId="2844"/>
    <cellStyle name="Input [yellow] 3 3" xfId="2845"/>
    <cellStyle name="Input [yellow] 3 3 2" xfId="2846"/>
    <cellStyle name="Input [yellow] 3 3 2 2" xfId="2847"/>
    <cellStyle name="Input [yellow] 3 3 2 3" xfId="2848"/>
    <cellStyle name="Input [yellow] 3 3 3" xfId="2849"/>
    <cellStyle name="Input [yellow] 3 3 3 2" xfId="2850"/>
    <cellStyle name="Input [yellow] 3 3 3 3" xfId="2851"/>
    <cellStyle name="Input [yellow] 3 3 4" xfId="2852"/>
    <cellStyle name="Input [yellow] 3 3 4 2" xfId="2853"/>
    <cellStyle name="Input [yellow] 3 3 4 3" xfId="2854"/>
    <cellStyle name="Input [yellow] 3 3 5" xfId="2855"/>
    <cellStyle name="Input [yellow] 3 3 5 2" xfId="2856"/>
    <cellStyle name="Input [yellow] 3 3 5 3" xfId="2857"/>
    <cellStyle name="Input [yellow] 3 3 6" xfId="2858"/>
    <cellStyle name="Input [yellow] 3 3 6 2" xfId="2859"/>
    <cellStyle name="Input [yellow] 3 3 6 3" xfId="2860"/>
    <cellStyle name="Input [yellow] 3 3 7" xfId="2861"/>
    <cellStyle name="Input [yellow] 3 3 8" xfId="2862"/>
    <cellStyle name="Input [yellow] 3 4" xfId="2863"/>
    <cellStyle name="Input [yellow] 3 4 2" xfId="2864"/>
    <cellStyle name="Input [yellow] 3 4 2 2" xfId="2865"/>
    <cellStyle name="Input [yellow] 3 4 2 3" xfId="2866"/>
    <cellStyle name="Input [yellow] 3 4 3" xfId="2867"/>
    <cellStyle name="Input [yellow] 3 4 3 2" xfId="2868"/>
    <cellStyle name="Input [yellow] 3 4 3 3" xfId="2869"/>
    <cellStyle name="Input [yellow] 3 4 4" xfId="2870"/>
    <cellStyle name="Input [yellow] 3 4 4 2" xfId="2871"/>
    <cellStyle name="Input [yellow] 3 4 4 3" xfId="2872"/>
    <cellStyle name="Input [yellow] 3 4 5" xfId="2873"/>
    <cellStyle name="Input [yellow] 3 4 5 2" xfId="2874"/>
    <cellStyle name="Input [yellow] 3 4 5 3" xfId="2875"/>
    <cellStyle name="Input [yellow] 3 4 6" xfId="2876"/>
    <cellStyle name="Input [yellow] 3 4 6 2" xfId="2877"/>
    <cellStyle name="Input [yellow] 3 4 6 3" xfId="2878"/>
    <cellStyle name="Input [yellow] 3 4 7" xfId="2879"/>
    <cellStyle name="Input [yellow] 3 5" xfId="2880"/>
    <cellStyle name="Input [yellow] 3 5 2" xfId="2881"/>
    <cellStyle name="Input [yellow] 3 5 2 2" xfId="2882"/>
    <cellStyle name="Input [yellow] 3 5 2 3" xfId="2883"/>
    <cellStyle name="Input [yellow] 3 5 3" xfId="2884"/>
    <cellStyle name="Input [yellow] 3 5 3 2" xfId="2885"/>
    <cellStyle name="Input [yellow] 3 5 3 3" xfId="2886"/>
    <cellStyle name="Input [yellow] 3 5 4" xfId="2887"/>
    <cellStyle name="Input [yellow] 3 5 4 2" xfId="2888"/>
    <cellStyle name="Input [yellow] 3 5 4 3" xfId="2889"/>
    <cellStyle name="Input [yellow] 3 5 5" xfId="2890"/>
    <cellStyle name="Input [yellow] 3 5 5 2" xfId="2891"/>
    <cellStyle name="Input [yellow] 3 5 5 3" xfId="2892"/>
    <cellStyle name="Input [yellow] 3 5 6" xfId="2893"/>
    <cellStyle name="Input [yellow] 3 5 6 2" xfId="2894"/>
    <cellStyle name="Input [yellow] 3 5 6 3" xfId="2895"/>
    <cellStyle name="Input [yellow] 3 5 7" xfId="2896"/>
    <cellStyle name="Input [yellow] 3 6" xfId="2897"/>
    <cellStyle name="Input [yellow] 3 6 2" xfId="2898"/>
    <cellStyle name="Input [yellow] 3 6 3" xfId="2899"/>
    <cellStyle name="Input [yellow] 3 7" xfId="2900"/>
    <cellStyle name="Input [yellow] 3 7 2" xfId="2901"/>
    <cellStyle name="Input [yellow] 3 7 3" xfId="2902"/>
    <cellStyle name="Input [yellow] 3 8" xfId="2903"/>
    <cellStyle name="Input [yellow] 3 8 2" xfId="2904"/>
    <cellStyle name="Input [yellow] 3 8 3" xfId="2905"/>
    <cellStyle name="Input [yellow] 3 9" xfId="2906"/>
    <cellStyle name="Input [yellow] 3 9 2" xfId="2907"/>
    <cellStyle name="Input [yellow] 3 9 3" xfId="2908"/>
    <cellStyle name="Input [yellow] 4" xfId="2909"/>
    <cellStyle name="Input [yellow] 4 10" xfId="2910"/>
    <cellStyle name="Input [yellow] 4 10 2" xfId="2911"/>
    <cellStyle name="Input [yellow] 4 10 3" xfId="2912"/>
    <cellStyle name="Input [yellow] 4 2" xfId="2913"/>
    <cellStyle name="Input [yellow] 4 2 2" xfId="2914"/>
    <cellStyle name="Input [yellow] 4 2 2 2" xfId="2915"/>
    <cellStyle name="Input [yellow] 4 2 2 3" xfId="2916"/>
    <cellStyle name="Input [yellow] 4 2 3" xfId="2917"/>
    <cellStyle name="Input [yellow] 4 2 3 2" xfId="2918"/>
    <cellStyle name="Input [yellow] 4 2 3 3" xfId="2919"/>
    <cellStyle name="Input [yellow] 4 2 4" xfId="2920"/>
    <cellStyle name="Input [yellow] 4 2 4 2" xfId="2921"/>
    <cellStyle name="Input [yellow] 4 2 4 3" xfId="2922"/>
    <cellStyle name="Input [yellow] 4 2 5" xfId="2923"/>
    <cellStyle name="Input [yellow] 4 2 5 2" xfId="2924"/>
    <cellStyle name="Input [yellow] 4 2 5 3" xfId="2925"/>
    <cellStyle name="Input [yellow] 4 2 6" xfId="2926"/>
    <cellStyle name="Input [yellow] 4 2 6 2" xfId="2927"/>
    <cellStyle name="Input [yellow] 4 2 6 3" xfId="2928"/>
    <cellStyle name="Input [yellow] 4 2 7" xfId="2929"/>
    <cellStyle name="Input [yellow] 4 2 8" xfId="2930"/>
    <cellStyle name="Input [yellow] 4 3" xfId="2931"/>
    <cellStyle name="Input [yellow] 4 3 2" xfId="2932"/>
    <cellStyle name="Input [yellow] 4 3 2 2" xfId="2933"/>
    <cellStyle name="Input [yellow] 4 3 2 3" xfId="2934"/>
    <cellStyle name="Input [yellow] 4 3 3" xfId="2935"/>
    <cellStyle name="Input [yellow] 4 3 3 2" xfId="2936"/>
    <cellStyle name="Input [yellow] 4 3 3 3" xfId="2937"/>
    <cellStyle name="Input [yellow] 4 3 4" xfId="2938"/>
    <cellStyle name="Input [yellow] 4 3 4 2" xfId="2939"/>
    <cellStyle name="Input [yellow] 4 3 4 3" xfId="2940"/>
    <cellStyle name="Input [yellow] 4 3 5" xfId="2941"/>
    <cellStyle name="Input [yellow] 4 3 5 2" xfId="2942"/>
    <cellStyle name="Input [yellow] 4 3 5 3" xfId="2943"/>
    <cellStyle name="Input [yellow] 4 3 6" xfId="2944"/>
    <cellStyle name="Input [yellow] 4 3 6 2" xfId="2945"/>
    <cellStyle name="Input [yellow] 4 3 6 3" xfId="2946"/>
    <cellStyle name="Input [yellow] 4 3 7" xfId="2947"/>
    <cellStyle name="Input [yellow] 4 3 8" xfId="2948"/>
    <cellStyle name="Input [yellow] 4 4" xfId="2949"/>
    <cellStyle name="Input [yellow] 4 4 2" xfId="2950"/>
    <cellStyle name="Input [yellow] 4 4 2 2" xfId="2951"/>
    <cellStyle name="Input [yellow] 4 4 2 3" xfId="2952"/>
    <cellStyle name="Input [yellow] 4 4 3" xfId="2953"/>
    <cellStyle name="Input [yellow] 4 4 3 2" xfId="2954"/>
    <cellStyle name="Input [yellow] 4 4 3 3" xfId="2955"/>
    <cellStyle name="Input [yellow] 4 4 4" xfId="2956"/>
    <cellStyle name="Input [yellow] 4 4 4 2" xfId="2957"/>
    <cellStyle name="Input [yellow] 4 4 4 3" xfId="2958"/>
    <cellStyle name="Input [yellow] 4 4 5" xfId="2959"/>
    <cellStyle name="Input [yellow] 4 4 5 2" xfId="2960"/>
    <cellStyle name="Input [yellow] 4 4 5 3" xfId="2961"/>
    <cellStyle name="Input [yellow] 4 4 6" xfId="2962"/>
    <cellStyle name="Input [yellow] 4 4 6 2" xfId="2963"/>
    <cellStyle name="Input [yellow] 4 4 6 3" xfId="2964"/>
    <cellStyle name="Input [yellow] 4 4 7" xfId="2965"/>
    <cellStyle name="Input [yellow] 4 5" xfId="2966"/>
    <cellStyle name="Input [yellow] 4 5 2" xfId="2967"/>
    <cellStyle name="Input [yellow] 4 5 2 2" xfId="2968"/>
    <cellStyle name="Input [yellow] 4 5 2 3" xfId="2969"/>
    <cellStyle name="Input [yellow] 4 5 3" xfId="2970"/>
    <cellStyle name="Input [yellow] 4 5 3 2" xfId="2971"/>
    <cellStyle name="Input [yellow] 4 5 3 3" xfId="2972"/>
    <cellStyle name="Input [yellow] 4 5 4" xfId="2973"/>
    <cellStyle name="Input [yellow] 4 5 4 2" xfId="2974"/>
    <cellStyle name="Input [yellow] 4 5 4 3" xfId="2975"/>
    <cellStyle name="Input [yellow] 4 5 5" xfId="2976"/>
    <cellStyle name="Input [yellow] 4 5 5 2" xfId="2977"/>
    <cellStyle name="Input [yellow] 4 5 5 3" xfId="2978"/>
    <cellStyle name="Input [yellow] 4 5 6" xfId="2979"/>
    <cellStyle name="Input [yellow] 4 5 6 2" xfId="2980"/>
    <cellStyle name="Input [yellow] 4 5 6 3" xfId="2981"/>
    <cellStyle name="Input [yellow] 4 5 7" xfId="2982"/>
    <cellStyle name="Input [yellow] 4 6" xfId="2983"/>
    <cellStyle name="Input [yellow] 4 6 2" xfId="2984"/>
    <cellStyle name="Input [yellow] 4 6 3" xfId="2985"/>
    <cellStyle name="Input [yellow] 4 7" xfId="2986"/>
    <cellStyle name="Input [yellow] 4 7 2" xfId="2987"/>
    <cellStyle name="Input [yellow] 4 7 3" xfId="2988"/>
    <cellStyle name="Input [yellow] 4 8" xfId="2989"/>
    <cellStyle name="Input [yellow] 4 8 2" xfId="2990"/>
    <cellStyle name="Input [yellow] 4 8 3" xfId="2991"/>
    <cellStyle name="Input [yellow] 4 9" xfId="2992"/>
    <cellStyle name="Input [yellow] 4 9 2" xfId="2993"/>
    <cellStyle name="Input [yellow] 4 9 3" xfId="2994"/>
    <cellStyle name="Input [yellow] 5" xfId="2995"/>
    <cellStyle name="Input [yellow] 5 2" xfId="2996"/>
    <cellStyle name="Input [yellow] 5 2 2" xfId="2997"/>
    <cellStyle name="Input [yellow] 5 2 3" xfId="2998"/>
    <cellStyle name="Input [yellow] 5 3" xfId="2999"/>
    <cellStyle name="Input [yellow] 5 3 2" xfId="3000"/>
    <cellStyle name="Input [yellow] 5 3 3" xfId="3001"/>
    <cellStyle name="Input [yellow] 5 4" xfId="3002"/>
    <cellStyle name="Input [yellow] 5 4 2" xfId="3003"/>
    <cellStyle name="Input [yellow] 5 4 3" xfId="3004"/>
    <cellStyle name="Input [yellow] 5 5" xfId="3005"/>
    <cellStyle name="Input [yellow] 5 5 2" xfId="3006"/>
    <cellStyle name="Input [yellow] 5 5 3" xfId="3007"/>
    <cellStyle name="Input [yellow] 5 6" xfId="3008"/>
    <cellStyle name="Input [yellow] 5 6 2" xfId="3009"/>
    <cellStyle name="Input [yellow] 5 6 3" xfId="3010"/>
    <cellStyle name="Input [yellow] 5 7" xfId="3011"/>
    <cellStyle name="Input [yellow] 5 8" xfId="3012"/>
    <cellStyle name="Input [yellow] 6" xfId="3013"/>
    <cellStyle name="Input [yellow] 6 2" xfId="3014"/>
    <cellStyle name="Input [yellow] 6 2 2" xfId="3015"/>
    <cellStyle name="Input [yellow] 6 2 3" xfId="3016"/>
    <cellStyle name="Input [yellow] 6 3" xfId="3017"/>
    <cellStyle name="Input [yellow] 6 3 2" xfId="3018"/>
    <cellStyle name="Input [yellow] 6 3 3" xfId="3019"/>
    <cellStyle name="Input [yellow] 6 4" xfId="3020"/>
    <cellStyle name="Input [yellow] 6 4 2" xfId="3021"/>
    <cellStyle name="Input [yellow] 6 4 3" xfId="3022"/>
    <cellStyle name="Input [yellow] 6 5" xfId="3023"/>
    <cellStyle name="Input [yellow] 6 5 2" xfId="3024"/>
    <cellStyle name="Input [yellow] 6 5 3" xfId="3025"/>
    <cellStyle name="Input [yellow] 6 6" xfId="3026"/>
    <cellStyle name="Input [yellow] 6 6 2" xfId="3027"/>
    <cellStyle name="Input [yellow] 6 6 3" xfId="3028"/>
    <cellStyle name="Input [yellow] 6 7" xfId="3029"/>
    <cellStyle name="Input [yellow] 6 8" xfId="3030"/>
    <cellStyle name="Input [yellow] 7" xfId="3031"/>
    <cellStyle name="Input [yellow] 7 2" xfId="3032"/>
    <cellStyle name="Input [yellow] 7 2 2" xfId="3033"/>
    <cellStyle name="Input [yellow] 7 2 3" xfId="3034"/>
    <cellStyle name="Input [yellow] 7 3" xfId="3035"/>
    <cellStyle name="Input [yellow] 7 3 2" xfId="3036"/>
    <cellStyle name="Input [yellow] 7 3 3" xfId="3037"/>
    <cellStyle name="Input [yellow] 7 4" xfId="3038"/>
    <cellStyle name="Input [yellow] 7 4 2" xfId="3039"/>
    <cellStyle name="Input [yellow] 7 4 3" xfId="3040"/>
    <cellStyle name="Input [yellow] 7 5" xfId="3041"/>
    <cellStyle name="Input [yellow] 7 5 2" xfId="3042"/>
    <cellStyle name="Input [yellow] 7 5 3" xfId="3043"/>
    <cellStyle name="Input [yellow] 7 6" xfId="3044"/>
    <cellStyle name="Input [yellow] 7 6 2" xfId="3045"/>
    <cellStyle name="Input [yellow] 7 6 3" xfId="3046"/>
    <cellStyle name="Input [yellow] 7 7" xfId="3047"/>
    <cellStyle name="Input [yellow] 8" xfId="3048"/>
    <cellStyle name="Input [yellow] 8 2" xfId="3049"/>
    <cellStyle name="Input [yellow] 8 2 2" xfId="3050"/>
    <cellStyle name="Input [yellow] 8 2 3" xfId="3051"/>
    <cellStyle name="Input [yellow] 8 3" xfId="3052"/>
    <cellStyle name="Input [yellow] 8 3 2" xfId="3053"/>
    <cellStyle name="Input [yellow] 8 3 3" xfId="3054"/>
    <cellStyle name="Input [yellow] 8 4" xfId="3055"/>
    <cellStyle name="Input [yellow] 8 4 2" xfId="3056"/>
    <cellStyle name="Input [yellow] 8 4 3" xfId="3057"/>
    <cellStyle name="Input [yellow] 8 5" xfId="3058"/>
    <cellStyle name="Input [yellow] 8 5 2" xfId="3059"/>
    <cellStyle name="Input [yellow] 8 5 3" xfId="3060"/>
    <cellStyle name="Input [yellow] 8 6" xfId="3061"/>
    <cellStyle name="Input [yellow] 8 6 2" xfId="3062"/>
    <cellStyle name="Input [yellow] 8 6 3" xfId="3063"/>
    <cellStyle name="Input [yellow] 8 7" xfId="3064"/>
    <cellStyle name="Input 1" xfId="3065"/>
    <cellStyle name="Input 10" xfId="3066"/>
    <cellStyle name="Input 11" xfId="3067"/>
    <cellStyle name="Input 11 Bold" xfId="3068"/>
    <cellStyle name="Input 12" xfId="3069"/>
    <cellStyle name="Input 13" xfId="3070"/>
    <cellStyle name="Input 14" xfId="3071"/>
    <cellStyle name="Input 15" xfId="3072"/>
    <cellStyle name="Input 16" xfId="3073"/>
    <cellStyle name="Input 17" xfId="3074"/>
    <cellStyle name="Input 18" xfId="3075"/>
    <cellStyle name="Input 19" xfId="3076"/>
    <cellStyle name="Input 2" xfId="56"/>
    <cellStyle name="Input 2 2" xfId="3078"/>
    <cellStyle name="Input 2 3" xfId="3079"/>
    <cellStyle name="Input 2 4" xfId="3077"/>
    <cellStyle name="Input 20" xfId="3080"/>
    <cellStyle name="Input 21" xfId="3081"/>
    <cellStyle name="Input 22" xfId="3082"/>
    <cellStyle name="Input 23" xfId="3083"/>
    <cellStyle name="Input 24" xfId="3084"/>
    <cellStyle name="Input 25" xfId="3085"/>
    <cellStyle name="Input 26" xfId="3086"/>
    <cellStyle name="Input 27" xfId="3087"/>
    <cellStyle name="Input 28" xfId="3088"/>
    <cellStyle name="Input 29" xfId="3089"/>
    <cellStyle name="Input 3" xfId="37"/>
    <cellStyle name="Input 3 2" xfId="3090"/>
    <cellStyle name="Input 30" xfId="3091"/>
    <cellStyle name="Input 31" xfId="3092"/>
    <cellStyle name="Input 32" xfId="3093"/>
    <cellStyle name="Input 33" xfId="3094"/>
    <cellStyle name="Input 34" xfId="3095"/>
    <cellStyle name="Input 35" xfId="3096"/>
    <cellStyle name="Input 36" xfId="3097"/>
    <cellStyle name="Input 37" xfId="3098"/>
    <cellStyle name="Input 38" xfId="3099"/>
    <cellStyle name="Input 39" xfId="3100"/>
    <cellStyle name="Input 4" xfId="3101"/>
    <cellStyle name="Input 4 2" xfId="3102"/>
    <cellStyle name="Input 40" xfId="3103"/>
    <cellStyle name="Input 41" xfId="3104"/>
    <cellStyle name="Input 42" xfId="3105"/>
    <cellStyle name="Input 43" xfId="3106"/>
    <cellStyle name="Input 44" xfId="3107"/>
    <cellStyle name="Input 5" xfId="3108"/>
    <cellStyle name="Input 5 2" xfId="3109"/>
    <cellStyle name="Input 6" xfId="3110"/>
    <cellStyle name="Input 6 2" xfId="3111"/>
    <cellStyle name="Input 6 3" xfId="3112"/>
    <cellStyle name="Input 7" xfId="3113"/>
    <cellStyle name="Input 7 2" xfId="3114"/>
    <cellStyle name="Input 7 3" xfId="3115"/>
    <cellStyle name="Input 8" xfId="3116"/>
    <cellStyle name="Input 9" xfId="3117"/>
    <cellStyle name="InputPercent" xfId="3118"/>
    <cellStyle name="InputValue" xfId="3119"/>
    <cellStyle name="John" xfId="3120"/>
    <cellStyle name="Jun" xfId="3121"/>
    <cellStyle name="LEVEL20-30" xfId="3122"/>
    <cellStyle name="LEVEL20-30 2" xfId="3123"/>
    <cellStyle name="LEVEL60-90" xfId="3124"/>
    <cellStyle name="LEVEL60-90 2" xfId="3125"/>
    <cellStyle name="Link Currency (0)" xfId="3126"/>
    <cellStyle name="Link Currency (2)" xfId="3127"/>
    <cellStyle name="Link Units (0)" xfId="3128"/>
    <cellStyle name="Link Units (1)" xfId="3129"/>
    <cellStyle name="Link Units (2)" xfId="3130"/>
    <cellStyle name="Linked Cell 2" xfId="59"/>
    <cellStyle name="Linked Cell 2 2" xfId="3131"/>
    <cellStyle name="Linked Cell 3" xfId="38"/>
    <cellStyle name="Linked Cell 4" xfId="3132"/>
    <cellStyle name="M" xfId="114"/>
    <cellStyle name="M.00" xfId="115"/>
    <cellStyle name="M_9. Rev2Cost_GDPIPI" xfId="116"/>
    <cellStyle name="M_lists" xfId="117"/>
    <cellStyle name="M_lists_4. Current Monthly Fixed Charge" xfId="118"/>
    <cellStyle name="M_Sheet4" xfId="119"/>
    <cellStyle name="Migliaia (0)_IT Assets" xfId="3133"/>
    <cellStyle name="Migliaia_IT Assets" xfId="3134"/>
    <cellStyle name="Millares [0]_pldt" xfId="3135"/>
    <cellStyle name="Millares_pldt" xfId="3136"/>
    <cellStyle name="Milliers [0]_EDYAN" xfId="3137"/>
    <cellStyle name="Milliers_EDYAN" xfId="3138"/>
    <cellStyle name="Moneda [0]_pldt" xfId="3139"/>
    <cellStyle name="Moneda_pldt" xfId="3140"/>
    <cellStyle name="Monétaire [0]_EDYAN" xfId="3141"/>
    <cellStyle name="Monétaire_EDYAN" xfId="3142"/>
    <cellStyle name="Month" xfId="3143"/>
    <cellStyle name="MS_COL_STYLE" xfId="3144"/>
    <cellStyle name="NavStyleDefault" xfId="3145"/>
    <cellStyle name="Neutral 2" xfId="55"/>
    <cellStyle name="Neutral 2 2" xfId="3146"/>
    <cellStyle name="Neutral 3" xfId="39"/>
    <cellStyle name="Neutral 4" xfId="3147"/>
    <cellStyle name="NEW" xfId="3148"/>
    <cellStyle name="no dec" xfId="3149"/>
    <cellStyle name="Normal" xfId="0" builtinId="0"/>
    <cellStyle name="Normal - Style1" xfId="120"/>
    <cellStyle name="Normal - Style1 2" xfId="3151"/>
    <cellStyle name="Normal - Style1 2 2" xfId="3152"/>
    <cellStyle name="Normal - Style1 2 2 2" xfId="3153"/>
    <cellStyle name="Normal - Style1 2 3" xfId="3154"/>
    <cellStyle name="Normal - Style1 2 3 2" xfId="3155"/>
    <cellStyle name="Normal - Style1 2 4" xfId="3156"/>
    <cellStyle name="Normal - Style1 2 5" xfId="3157"/>
    <cellStyle name="Normal - Style1 3" xfId="3158"/>
    <cellStyle name="Normal - Style1 3 2" xfId="3159"/>
    <cellStyle name="Normal - Style1 3 3" xfId="3160"/>
    <cellStyle name="Normal - Style1 4" xfId="3161"/>
    <cellStyle name="Normal - Style1 4 2" xfId="3162"/>
    <cellStyle name="Normal - Style1 4 2 2" xfId="3163"/>
    <cellStyle name="Normal - Style1 4 3" xfId="3164"/>
    <cellStyle name="Normal - Style1 4 4" xfId="3165"/>
    <cellStyle name="Normal - Style1 5" xfId="3166"/>
    <cellStyle name="Normal - Style1 5 2" xfId="3167"/>
    <cellStyle name="Normal - Style1 5 3" xfId="3168"/>
    <cellStyle name="Normal - Style1 5 4" xfId="3169"/>
    <cellStyle name="Normal - Style1 6" xfId="3150"/>
    <cellStyle name="Normal - Style2" xfId="3170"/>
    <cellStyle name="Normal - Style3" xfId="3171"/>
    <cellStyle name="Normal - Style4" xfId="3172"/>
    <cellStyle name="Normal - Style5" xfId="3173"/>
    <cellStyle name="Normal 10" xfId="3174"/>
    <cellStyle name="Normal 10 2" xfId="3175"/>
    <cellStyle name="Normal 10 2 2" xfId="3176"/>
    <cellStyle name="Normal 10 2 3" xfId="3177"/>
    <cellStyle name="Normal 10 3" xfId="3178"/>
    <cellStyle name="Normal 10 4" xfId="3179"/>
    <cellStyle name="Normal 10 5" xfId="3180"/>
    <cellStyle name="Normal 10 6" xfId="3181"/>
    <cellStyle name="Normal 10 7" xfId="3182"/>
    <cellStyle name="Normal 10 8" xfId="3183"/>
    <cellStyle name="Normal 10 9" xfId="3184"/>
    <cellStyle name="Normal 100" xfId="3185"/>
    <cellStyle name="Normal 101" xfId="3186"/>
    <cellStyle name="Normal 102" xfId="3187"/>
    <cellStyle name="Normal 103" xfId="3188"/>
    <cellStyle name="Normal 104" xfId="3189"/>
    <cellStyle name="Normal 105" xfId="3190"/>
    <cellStyle name="Normal 106" xfId="3191"/>
    <cellStyle name="Normal 107" xfId="3192"/>
    <cellStyle name="Normal 108" xfId="3193"/>
    <cellStyle name="Normal 109" xfId="3194"/>
    <cellStyle name="Normal 11" xfId="3195"/>
    <cellStyle name="Normal 11 10" xfId="3196"/>
    <cellStyle name="Normal 11 11" xfId="3197"/>
    <cellStyle name="Normal 11 12" xfId="3198"/>
    <cellStyle name="Normal 11 13" xfId="3199"/>
    <cellStyle name="Normal 11 14" xfId="3200"/>
    <cellStyle name="Normal 11 15" xfId="3201"/>
    <cellStyle name="Normal 11 16" xfId="3202"/>
    <cellStyle name="Normal 11 17" xfId="3203"/>
    <cellStyle name="Normal 11 18" xfId="3204"/>
    <cellStyle name="Normal 11 19" xfId="3205"/>
    <cellStyle name="Normal 11 2" xfId="3206"/>
    <cellStyle name="Normal 11 2 2" xfId="3207"/>
    <cellStyle name="Normal 11 2 3" xfId="3208"/>
    <cellStyle name="Normal 11 2 4" xfId="3209"/>
    <cellStyle name="Normal 11 20" xfId="3210"/>
    <cellStyle name="Normal 11 21" xfId="3211"/>
    <cellStyle name="Normal 11 22" xfId="3212"/>
    <cellStyle name="Normal 11 23" xfId="3213"/>
    <cellStyle name="Normal 11 24" xfId="3214"/>
    <cellStyle name="Normal 11 25" xfId="3215"/>
    <cellStyle name="Normal 11 26" xfId="3216"/>
    <cellStyle name="Normal 11 3" xfId="3217"/>
    <cellStyle name="Normal 11 4" xfId="3218"/>
    <cellStyle name="Normal 11 5" xfId="3219"/>
    <cellStyle name="Normal 11 6" xfId="3220"/>
    <cellStyle name="Normal 11 7" xfId="3221"/>
    <cellStyle name="Normal 11 8" xfId="3222"/>
    <cellStyle name="Normal 11 9" xfId="3223"/>
    <cellStyle name="Normal 110" xfId="3224"/>
    <cellStyle name="Normal 111" xfId="3225"/>
    <cellStyle name="Normal 112" xfId="3226"/>
    <cellStyle name="Normal 113" xfId="3227"/>
    <cellStyle name="Normal 114" xfId="3228"/>
    <cellStyle name="Normal 115" xfId="3229"/>
    <cellStyle name="Normal 115 2" xfId="3230"/>
    <cellStyle name="Normal 115 2 2" xfId="3231"/>
    <cellStyle name="Normal 115 2 2 2" xfId="3232"/>
    <cellStyle name="Normal 115 2 2 3" xfId="3233"/>
    <cellStyle name="Normal 115 2 3" xfId="3234"/>
    <cellStyle name="Normal 115 2 4" xfId="3235"/>
    <cellStyle name="Normal 115 2_Order Book" xfId="3236"/>
    <cellStyle name="Normal 115 3" xfId="3237"/>
    <cellStyle name="Normal 115 3 2" xfId="3238"/>
    <cellStyle name="Normal 115 3 3" xfId="3239"/>
    <cellStyle name="Normal 115 4" xfId="3240"/>
    <cellStyle name="Normal 115 5" xfId="3241"/>
    <cellStyle name="Normal 115 6" xfId="3242"/>
    <cellStyle name="Normal 115_Order Book" xfId="3243"/>
    <cellStyle name="Normal 116" xfId="3244"/>
    <cellStyle name="Normal 116 2" xfId="3245"/>
    <cellStyle name="Normal 116 2 2" xfId="3246"/>
    <cellStyle name="Normal 116 2 2 2" xfId="3247"/>
    <cellStyle name="Normal 116 2 2 3" xfId="3248"/>
    <cellStyle name="Normal 116 2 3" xfId="3249"/>
    <cellStyle name="Normal 116 2 4" xfId="3250"/>
    <cellStyle name="Normal 116 2_Order Book" xfId="3251"/>
    <cellStyle name="Normal 116 3" xfId="3252"/>
    <cellStyle name="Normal 116 3 2" xfId="3253"/>
    <cellStyle name="Normal 116 3 3" xfId="3254"/>
    <cellStyle name="Normal 116 4" xfId="3255"/>
    <cellStyle name="Normal 116 5" xfId="3256"/>
    <cellStyle name="Normal 116_Order Book" xfId="3257"/>
    <cellStyle name="Normal 117" xfId="3258"/>
    <cellStyle name="Normal 118" xfId="3259"/>
    <cellStyle name="Normal 119" xfId="3260"/>
    <cellStyle name="Normal 12" xfId="3261"/>
    <cellStyle name="Normal 12 2" xfId="3262"/>
    <cellStyle name="Normal 12 2 2" xfId="3263"/>
    <cellStyle name="Normal 12 2 3" xfId="3264"/>
    <cellStyle name="Normal 12 3" xfId="3265"/>
    <cellStyle name="Normal 12 4" xfId="3266"/>
    <cellStyle name="Normal 12 5" xfId="3267"/>
    <cellStyle name="Normal 12 6" xfId="3268"/>
    <cellStyle name="Normal 12 7" xfId="3269"/>
    <cellStyle name="Normal 12 8" xfId="3270"/>
    <cellStyle name="Normal 120" xfId="3271"/>
    <cellStyle name="Normal 121" xfId="3272"/>
    <cellStyle name="Normal 122" xfId="3273"/>
    <cellStyle name="Normal 123" xfId="3274"/>
    <cellStyle name="Normal 124" xfId="3275"/>
    <cellStyle name="Normal 125" xfId="3276"/>
    <cellStyle name="Normal 126" xfId="3277"/>
    <cellStyle name="Normal 127" xfId="3278"/>
    <cellStyle name="Normal 128" xfId="3279"/>
    <cellStyle name="Normal 129" xfId="3280"/>
    <cellStyle name="Normal 13" xfId="3281"/>
    <cellStyle name="Normal 13 2" xfId="3282"/>
    <cellStyle name="Normal 13 2 2" xfId="3283"/>
    <cellStyle name="Normal 13 2 3" xfId="3284"/>
    <cellStyle name="Normal 13 3" xfId="3285"/>
    <cellStyle name="Normal 13 4" xfId="3286"/>
    <cellStyle name="Normal 13 5" xfId="3287"/>
    <cellStyle name="Normal 13 6" xfId="3288"/>
    <cellStyle name="Normal 13 7" xfId="3289"/>
    <cellStyle name="Normal 13 8" xfId="3290"/>
    <cellStyle name="Normal 13 9" xfId="3291"/>
    <cellStyle name="Normal 130" xfId="3292"/>
    <cellStyle name="Normal 131" xfId="3293"/>
    <cellStyle name="Normal 132" xfId="3294"/>
    <cellStyle name="Normal 133" xfId="3295"/>
    <cellStyle name="Normal 134" xfId="3296"/>
    <cellStyle name="Normal 135" xfId="3297"/>
    <cellStyle name="Normal 136" xfId="3298"/>
    <cellStyle name="Normal 137" xfId="3299"/>
    <cellStyle name="Normal 138" xfId="3300"/>
    <cellStyle name="Normal 139" xfId="3301"/>
    <cellStyle name="Normal 14" xfId="3302"/>
    <cellStyle name="Normal 14 2" xfId="3303"/>
    <cellStyle name="Normal 14 2 2" xfId="3304"/>
    <cellStyle name="Normal 14 2 3" xfId="3305"/>
    <cellStyle name="Normal 14 3" xfId="3306"/>
    <cellStyle name="Normal 14 4" xfId="3307"/>
    <cellStyle name="Normal 14 5" xfId="3308"/>
    <cellStyle name="Normal 14 6" xfId="3309"/>
    <cellStyle name="Normal 14 7" xfId="3310"/>
    <cellStyle name="Normal 14 8" xfId="3311"/>
    <cellStyle name="Normal 14 9" xfId="3312"/>
    <cellStyle name="Normal 140" xfId="3313"/>
    <cellStyle name="Normal 141" xfId="3314"/>
    <cellStyle name="Normal 142" xfId="3315"/>
    <cellStyle name="Normal 143" xfId="3316"/>
    <cellStyle name="Normal 143 2" xfId="3317"/>
    <cellStyle name="Normal 144" xfId="3318"/>
    <cellStyle name="Normal 144 2" xfId="3319"/>
    <cellStyle name="Normal 144 2 2" xfId="3320"/>
    <cellStyle name="Normal 144 2 2 2" xfId="3321"/>
    <cellStyle name="Normal 144 2 2 3" xfId="3322"/>
    <cellStyle name="Normal 144 2 3" xfId="3323"/>
    <cellStyle name="Normal 144 2 4" xfId="3324"/>
    <cellStyle name="Normal 144 2_Order Book" xfId="3325"/>
    <cellStyle name="Normal 144 3" xfId="3326"/>
    <cellStyle name="Normal 144 3 2" xfId="3327"/>
    <cellStyle name="Normal 144 3 3" xfId="3328"/>
    <cellStyle name="Normal 144 4" xfId="3329"/>
    <cellStyle name="Normal 144 5" xfId="3330"/>
    <cellStyle name="Normal 144_Order Book" xfId="3331"/>
    <cellStyle name="Normal 145" xfId="3332"/>
    <cellStyle name="Normal 145 2" xfId="3333"/>
    <cellStyle name="Normal 145 2 2" xfId="3334"/>
    <cellStyle name="Normal 145 2 2 2" xfId="3335"/>
    <cellStyle name="Normal 145 2 2 3" xfId="3336"/>
    <cellStyle name="Normal 145 2 3" xfId="3337"/>
    <cellStyle name="Normal 145 2 4" xfId="3338"/>
    <cellStyle name="Normal 145 2_Order Book" xfId="3339"/>
    <cellStyle name="Normal 145 3" xfId="3340"/>
    <cellStyle name="Normal 145 3 2" xfId="3341"/>
    <cellStyle name="Normal 145 3 3" xfId="3342"/>
    <cellStyle name="Normal 145 4" xfId="3343"/>
    <cellStyle name="Normal 145 5" xfId="3344"/>
    <cellStyle name="Normal 145_Order Book" xfId="3345"/>
    <cellStyle name="Normal 146" xfId="3346"/>
    <cellStyle name="Normal 146 2" xfId="3347"/>
    <cellStyle name="Normal 146 2 2" xfId="3348"/>
    <cellStyle name="Normal 146 2 2 2" xfId="3349"/>
    <cellStyle name="Normal 146 2 2 3" xfId="3350"/>
    <cellStyle name="Normal 146 2 3" xfId="3351"/>
    <cellStyle name="Normal 146 2 4" xfId="3352"/>
    <cellStyle name="Normal 146 2_Order Book" xfId="3353"/>
    <cellStyle name="Normal 146 3" xfId="3354"/>
    <cellStyle name="Normal 146 3 2" xfId="3355"/>
    <cellStyle name="Normal 146 3 3" xfId="3356"/>
    <cellStyle name="Normal 146 4" xfId="3357"/>
    <cellStyle name="Normal 146 5" xfId="3358"/>
    <cellStyle name="Normal 146_Order Book" xfId="3359"/>
    <cellStyle name="Normal 147" xfId="3360"/>
    <cellStyle name="Normal 147 2" xfId="3361"/>
    <cellStyle name="Normal 147 2 2" xfId="3362"/>
    <cellStyle name="Normal 147 2 2 2" xfId="3363"/>
    <cellStyle name="Normal 147 2 2 3" xfId="3364"/>
    <cellStyle name="Normal 147 2 3" xfId="3365"/>
    <cellStyle name="Normal 147 2 4" xfId="3366"/>
    <cellStyle name="Normal 147 2_Order Book" xfId="3367"/>
    <cellStyle name="Normal 147 3" xfId="3368"/>
    <cellStyle name="Normal 147 3 2" xfId="3369"/>
    <cellStyle name="Normal 147 3 3" xfId="3370"/>
    <cellStyle name="Normal 147 4" xfId="3371"/>
    <cellStyle name="Normal 147 5" xfId="3372"/>
    <cellStyle name="Normal 147_Order Book" xfId="3373"/>
    <cellStyle name="Normal 148" xfId="3374"/>
    <cellStyle name="Normal 148 2" xfId="3375"/>
    <cellStyle name="Normal 148 2 2" xfId="3376"/>
    <cellStyle name="Normal 148 2 2 2" xfId="3377"/>
    <cellStyle name="Normal 148 2 2 3" xfId="3378"/>
    <cellStyle name="Normal 148 2 3" xfId="3379"/>
    <cellStyle name="Normal 148 2 4" xfId="3380"/>
    <cellStyle name="Normal 148 2_Order Book" xfId="3381"/>
    <cellStyle name="Normal 148 3" xfId="3382"/>
    <cellStyle name="Normal 148 3 2" xfId="3383"/>
    <cellStyle name="Normal 148 3 3" xfId="3384"/>
    <cellStyle name="Normal 148 4" xfId="3385"/>
    <cellStyle name="Normal 148 5" xfId="3386"/>
    <cellStyle name="Normal 148_Order Book" xfId="3387"/>
    <cellStyle name="Normal 149" xfId="3388"/>
    <cellStyle name="Normal 149 2" xfId="3389"/>
    <cellStyle name="Normal 149 2 2" xfId="3390"/>
    <cellStyle name="Normal 149 2 2 2" xfId="3391"/>
    <cellStyle name="Normal 149 2 2 3" xfId="3392"/>
    <cellStyle name="Normal 149 2 3" xfId="3393"/>
    <cellStyle name="Normal 149 2 4" xfId="3394"/>
    <cellStyle name="Normal 149 2_Order Book" xfId="3395"/>
    <cellStyle name="Normal 149 3" xfId="3396"/>
    <cellStyle name="Normal 149 3 2" xfId="3397"/>
    <cellStyle name="Normal 149 3 3" xfId="3398"/>
    <cellStyle name="Normal 149 4" xfId="3399"/>
    <cellStyle name="Normal 149 5" xfId="3400"/>
    <cellStyle name="Normal 149_Order Book" xfId="3401"/>
    <cellStyle name="Normal 15" xfId="3402"/>
    <cellStyle name="Normal 15 2" xfId="3403"/>
    <cellStyle name="Normal 15 2 2" xfId="3404"/>
    <cellStyle name="Normal 15 2 3" xfId="3405"/>
    <cellStyle name="Normal 15 3" xfId="3406"/>
    <cellStyle name="Normal 15 4" xfId="3407"/>
    <cellStyle name="Normal 15 5" xfId="3408"/>
    <cellStyle name="Normal 15 6" xfId="3409"/>
    <cellStyle name="Normal 15 7" xfId="3410"/>
    <cellStyle name="Normal 15 8" xfId="3411"/>
    <cellStyle name="Normal 150" xfId="3412"/>
    <cellStyle name="Normal 150 2" xfId="3413"/>
    <cellStyle name="Normal 150 2 2" xfId="3414"/>
    <cellStyle name="Normal 150 3" xfId="3415"/>
    <cellStyle name="Normal 150_Order Book" xfId="3416"/>
    <cellStyle name="Normal 151" xfId="3417"/>
    <cellStyle name="Normal 151 2" xfId="3418"/>
    <cellStyle name="Normal 151 2 2" xfId="3419"/>
    <cellStyle name="Normal 151 2 3" xfId="3420"/>
    <cellStyle name="Normal 151 3" xfId="3421"/>
    <cellStyle name="Normal 151 4" xfId="3422"/>
    <cellStyle name="Normal 151_Order Book" xfId="3423"/>
    <cellStyle name="Normal 152" xfId="3424"/>
    <cellStyle name="Normal 153" xfId="3425"/>
    <cellStyle name="Normal 154" xfId="3426"/>
    <cellStyle name="Normal 155" xfId="3427"/>
    <cellStyle name="Normal 156" xfId="3428"/>
    <cellStyle name="Normal 157" xfId="3429"/>
    <cellStyle name="Normal 157 2" xfId="3430"/>
    <cellStyle name="Normal 158" xfId="3431"/>
    <cellStyle name="Normal 158 2" xfId="3432"/>
    <cellStyle name="Normal 159" xfId="3433"/>
    <cellStyle name="Normal 159 2" xfId="3434"/>
    <cellStyle name="Normal 159 2 2" xfId="3435"/>
    <cellStyle name="Normal 159 2 3" xfId="3436"/>
    <cellStyle name="Normal 159 3" xfId="3437"/>
    <cellStyle name="Normal 159 4" xfId="3438"/>
    <cellStyle name="Normal 159_Order Book" xfId="3439"/>
    <cellStyle name="Normal 16" xfId="3440"/>
    <cellStyle name="Normal 16 2" xfId="3441"/>
    <cellStyle name="Normal 16 2 2" xfId="3442"/>
    <cellStyle name="Normal 16 3" xfId="3443"/>
    <cellStyle name="Normal 16 4" xfId="3444"/>
    <cellStyle name="Normal 16 5" xfId="3445"/>
    <cellStyle name="Normal 16 6" xfId="3446"/>
    <cellStyle name="Normal 16 7" xfId="3447"/>
    <cellStyle name="Normal 16 8" xfId="3448"/>
    <cellStyle name="Normal 160" xfId="3449"/>
    <cellStyle name="Normal 160 2" xfId="3450"/>
    <cellStyle name="Normal 160 2 2" xfId="3451"/>
    <cellStyle name="Normal 160 2 3" xfId="3452"/>
    <cellStyle name="Normal 160 3" xfId="3453"/>
    <cellStyle name="Normal 160 4" xfId="3454"/>
    <cellStyle name="Normal 160_Order Book" xfId="3455"/>
    <cellStyle name="Normal 161" xfId="3456"/>
    <cellStyle name="Normal 161 2" xfId="3457"/>
    <cellStyle name="Normal 161 2 2" xfId="3458"/>
    <cellStyle name="Normal 161 2 3" xfId="3459"/>
    <cellStyle name="Normal 161 3" xfId="3460"/>
    <cellStyle name="Normal 161 4" xfId="3461"/>
    <cellStyle name="Normal 161_Order Book" xfId="3462"/>
    <cellStyle name="Normal 162" xfId="3463"/>
    <cellStyle name="Normal 162 2" xfId="3464"/>
    <cellStyle name="Normal 162 2 2" xfId="3465"/>
    <cellStyle name="Normal 162 2 3" xfId="3466"/>
    <cellStyle name="Normal 162 3" xfId="3467"/>
    <cellStyle name="Normal 162 4" xfId="3468"/>
    <cellStyle name="Normal 162_Order Book" xfId="3469"/>
    <cellStyle name="Normal 163" xfId="3470"/>
    <cellStyle name="Normal 163 2" xfId="3471"/>
    <cellStyle name="Normal 163 2 2" xfId="3472"/>
    <cellStyle name="Normal 163 2 3" xfId="3473"/>
    <cellStyle name="Normal 163 3" xfId="3474"/>
    <cellStyle name="Normal 163 4" xfId="3475"/>
    <cellStyle name="Normal 163_Order Book" xfId="3476"/>
    <cellStyle name="Normal 164" xfId="3477"/>
    <cellStyle name="Normal 164 2" xfId="3478"/>
    <cellStyle name="Normal 164 2 2" xfId="3479"/>
    <cellStyle name="Normal 164 2 3" xfId="3480"/>
    <cellStyle name="Normal 164 3" xfId="3481"/>
    <cellStyle name="Normal 164 4" xfId="3482"/>
    <cellStyle name="Normal 164_Order Book" xfId="3483"/>
    <cellStyle name="Normal 165" xfId="3484"/>
    <cellStyle name="Normal 165 2" xfId="3485"/>
    <cellStyle name="Normal 165 2 2" xfId="3486"/>
    <cellStyle name="Normal 165 2 3" xfId="3487"/>
    <cellStyle name="Normal 165 3" xfId="3488"/>
    <cellStyle name="Normal 165 4" xfId="3489"/>
    <cellStyle name="Normal 165_Order Book" xfId="3490"/>
    <cellStyle name="Normal 166" xfId="3491"/>
    <cellStyle name="Normal 166 2" xfId="3492"/>
    <cellStyle name="Normal 166 2 2" xfId="3493"/>
    <cellStyle name="Normal 166 2 3" xfId="3494"/>
    <cellStyle name="Normal 166 3" xfId="3495"/>
    <cellStyle name="Normal 166 4" xfId="3496"/>
    <cellStyle name="Normal 166_Order Book" xfId="3497"/>
    <cellStyle name="Normal 167" xfId="3498"/>
    <cellStyle name="Normal 167 2" xfId="3499"/>
    <cellStyle name="Normal 167 2 2" xfId="3500"/>
    <cellStyle name="Normal 167 2 3" xfId="3501"/>
    <cellStyle name="Normal 167 3" xfId="3502"/>
    <cellStyle name="Normal 167 4" xfId="3503"/>
    <cellStyle name="Normal 167_Order Book" xfId="3504"/>
    <cellStyle name="Normal 168" xfId="3505"/>
    <cellStyle name="Normal 168 2" xfId="3506"/>
    <cellStyle name="Normal 168 3" xfId="3507"/>
    <cellStyle name="Normal 169" xfId="3508"/>
    <cellStyle name="Normal 169 2" xfId="3509"/>
    <cellStyle name="Normal 169 3" xfId="3510"/>
    <cellStyle name="Normal 17" xfId="3511"/>
    <cellStyle name="Normal 17 2" xfId="3512"/>
    <cellStyle name="Normal 17 3" xfId="3513"/>
    <cellStyle name="Normal 17 4" xfId="3514"/>
    <cellStyle name="Normal 17 5" xfId="3515"/>
    <cellStyle name="Normal 17 6" xfId="3516"/>
    <cellStyle name="Normal 170" xfId="3517"/>
    <cellStyle name="Normal 170 2" xfId="3518"/>
    <cellStyle name="Normal 170 3" xfId="3519"/>
    <cellStyle name="Normal 171" xfId="3520"/>
    <cellStyle name="Normal 171 2" xfId="3521"/>
    <cellStyle name="Normal 172" xfId="3522"/>
    <cellStyle name="Normal 172 2" xfId="3523"/>
    <cellStyle name="Normal 173" xfId="3524"/>
    <cellStyle name="Normal 173 2" xfId="3525"/>
    <cellStyle name="Normal 174" xfId="3526"/>
    <cellStyle name="Normal 174 2" xfId="3527"/>
    <cellStyle name="Normal 175" xfId="3528"/>
    <cellStyle name="Normal 175 2" xfId="3529"/>
    <cellStyle name="Normal 176" xfId="3530"/>
    <cellStyle name="Normal 176 2" xfId="3531"/>
    <cellStyle name="Normal 177" xfId="3532"/>
    <cellStyle name="Normal 177 2" xfId="3533"/>
    <cellStyle name="Normal 178" xfId="3534"/>
    <cellStyle name="Normal 178 2" xfId="3535"/>
    <cellStyle name="Normal 179" xfId="3536"/>
    <cellStyle name="Normal 179 2" xfId="3537"/>
    <cellStyle name="Normal 18" xfId="3538"/>
    <cellStyle name="Normal 18 2" xfId="3539"/>
    <cellStyle name="Normal 18 3" xfId="3540"/>
    <cellStyle name="Normal 18 4" xfId="3541"/>
    <cellStyle name="Normal 18 5" xfId="3542"/>
    <cellStyle name="Normal 18 6" xfId="3543"/>
    <cellStyle name="Normal 180" xfId="3544"/>
    <cellStyle name="Normal 181" xfId="3545"/>
    <cellStyle name="Normal 182" xfId="3546"/>
    <cellStyle name="Normal 183" xfId="3547"/>
    <cellStyle name="Normal 184" xfId="3548"/>
    <cellStyle name="Normal 185" xfId="3549"/>
    <cellStyle name="Normal 185 2" xfId="3550"/>
    <cellStyle name="Normal 186" xfId="3551"/>
    <cellStyle name="Normal 186 2" xfId="3552"/>
    <cellStyle name="Normal 187" xfId="3553"/>
    <cellStyle name="Normal 188" xfId="3554"/>
    <cellStyle name="Normal 189" xfId="3555"/>
    <cellStyle name="Normal 19" xfId="3556"/>
    <cellStyle name="Normal 19 2" xfId="3557"/>
    <cellStyle name="Normal 19 3" xfId="3558"/>
    <cellStyle name="Normal 19 4" xfId="3559"/>
    <cellStyle name="Normal 19 5" xfId="3560"/>
    <cellStyle name="Normal 190" xfId="3561"/>
    <cellStyle name="Normal 191" xfId="3562"/>
    <cellStyle name="Normal 192" xfId="3563"/>
    <cellStyle name="Normal 192 2" xfId="3564"/>
    <cellStyle name="Normal 192 3" xfId="3565"/>
    <cellStyle name="Normal 193" xfId="3566"/>
    <cellStyle name="Normal 193 2" xfId="3567"/>
    <cellStyle name="Normal 194" xfId="3568"/>
    <cellStyle name="Normal 195" xfId="3569"/>
    <cellStyle name="Normal 196" xfId="3570"/>
    <cellStyle name="Normal 197" xfId="3571"/>
    <cellStyle name="Normal 198" xfId="3572"/>
    <cellStyle name="Normal 199" xfId="3573"/>
    <cellStyle name="Normal 2" xfId="46"/>
    <cellStyle name="Normal 2 10" xfId="3575"/>
    <cellStyle name="Normal 2 11" xfId="3576"/>
    <cellStyle name="Normal 2 12" xfId="3574"/>
    <cellStyle name="Normal 2 2" xfId="129"/>
    <cellStyle name="Normal 2 2 2" xfId="3577"/>
    <cellStyle name="Normal 2 2 2 2" xfId="3578"/>
    <cellStyle name="Normal 2 2 3" xfId="3579"/>
    <cellStyle name="Normal 2 2 4" xfId="3580"/>
    <cellStyle name="Normal 2 2 5" xfId="3581"/>
    <cellStyle name="Normal 2 2 6" xfId="3582"/>
    <cellStyle name="Normal 2 3" xfId="3583"/>
    <cellStyle name="Normal 2 3 2" xfId="3584"/>
    <cellStyle name="Normal 2 3 2 2" xfId="3585"/>
    <cellStyle name="Normal 2 3 3" xfId="3586"/>
    <cellStyle name="Normal 2 3 4" xfId="3587"/>
    <cellStyle name="Normal 2 3 5" xfId="3588"/>
    <cellStyle name="Normal 2 4" xfId="3589"/>
    <cellStyle name="Normal 2 4 2" xfId="3590"/>
    <cellStyle name="Normal 2 4 2 2" xfId="3591"/>
    <cellStyle name="Normal 2 4 3" xfId="3592"/>
    <cellStyle name="Normal 2 4 4" xfId="3593"/>
    <cellStyle name="Normal 2 4 5" xfId="3594"/>
    <cellStyle name="Normal 2 5" xfId="3595"/>
    <cellStyle name="Normal 2 5 2" xfId="3596"/>
    <cellStyle name="Normal 2 5 3" xfId="3597"/>
    <cellStyle name="Normal 2 5 4" xfId="3598"/>
    <cellStyle name="Normal 2 5 5" xfId="3599"/>
    <cellStyle name="Normal 2 6" xfId="3600"/>
    <cellStyle name="Normal 2 6 2" xfId="3601"/>
    <cellStyle name="Normal 2 6 3" xfId="3602"/>
    <cellStyle name="Normal 2 6 4" xfId="3603"/>
    <cellStyle name="Normal 2 6 5" xfId="3604"/>
    <cellStyle name="Normal 2 7" xfId="3605"/>
    <cellStyle name="Normal 2 7 2" xfId="3606"/>
    <cellStyle name="Normal 2 7 3" xfId="3607"/>
    <cellStyle name="Normal 2 7 4" xfId="3608"/>
    <cellStyle name="Normal 2 7 5" xfId="3609"/>
    <cellStyle name="Normal 2 8" xfId="3610"/>
    <cellStyle name="Normal 2 8 2" xfId="3611"/>
    <cellStyle name="Normal 2 9" xfId="3612"/>
    <cellStyle name="Normal 2_Order Book" xfId="3613"/>
    <cellStyle name="Normal 20" xfId="3614"/>
    <cellStyle name="Normal 20 2" xfId="3615"/>
    <cellStyle name="Normal 20 3" xfId="3616"/>
    <cellStyle name="Normal 20 4" xfId="3617"/>
    <cellStyle name="Normal 20 5" xfId="3618"/>
    <cellStyle name="Normal 200" xfId="3619"/>
    <cellStyle name="Normal 201" xfId="3620"/>
    <cellStyle name="Normal 202" xfId="3621"/>
    <cellStyle name="Normal 203" xfId="3622"/>
    <cellStyle name="Normal 204" xfId="3623"/>
    <cellStyle name="Normal 205" xfId="3624"/>
    <cellStyle name="Normal 206" xfId="3625"/>
    <cellStyle name="Normal 207" xfId="3626"/>
    <cellStyle name="Normal 208" xfId="3627"/>
    <cellStyle name="Normal 209" xfId="3628"/>
    <cellStyle name="Normal 21" xfId="3629"/>
    <cellStyle name="Normal 21 10" xfId="3630"/>
    <cellStyle name="Normal 21 10 2" xfId="3631"/>
    <cellStyle name="Normal 21 10 3" xfId="3632"/>
    <cellStyle name="Normal 21 11" xfId="3633"/>
    <cellStyle name="Normal 21 12" xfId="3634"/>
    <cellStyle name="Normal 21 2" xfId="3635"/>
    <cellStyle name="Normal 21 2 10" xfId="3636"/>
    <cellStyle name="Normal 21 2 2" xfId="3637"/>
    <cellStyle name="Normal 21 2 2 2" xfId="3638"/>
    <cellStyle name="Normal 21 2 2 2 2" xfId="3639"/>
    <cellStyle name="Normal 21 2 2 2 2 2" xfId="3640"/>
    <cellStyle name="Normal 21 2 2 2 2 2 2" xfId="3641"/>
    <cellStyle name="Normal 21 2 2 2 2 2 3" xfId="3642"/>
    <cellStyle name="Normal 21 2 2 2 2 3" xfId="3643"/>
    <cellStyle name="Normal 21 2 2 2 2 4" xfId="3644"/>
    <cellStyle name="Normal 21 2 2 2 2_Order Book" xfId="3645"/>
    <cellStyle name="Normal 21 2 2 2 3" xfId="3646"/>
    <cellStyle name="Normal 21 2 2 2 3 2" xfId="3647"/>
    <cellStyle name="Normal 21 2 2 2 3 3" xfId="3648"/>
    <cellStyle name="Normal 21 2 2 2 4" xfId="3649"/>
    <cellStyle name="Normal 21 2 2 2 5" xfId="3650"/>
    <cellStyle name="Normal 21 2 2 2_Order Book" xfId="3651"/>
    <cellStyle name="Normal 21 2 2 3" xfId="3652"/>
    <cellStyle name="Normal 21 2 2 3 2" xfId="3653"/>
    <cellStyle name="Normal 21 2 2 3 2 2" xfId="3654"/>
    <cellStyle name="Normal 21 2 2 3 2 2 2" xfId="3655"/>
    <cellStyle name="Normal 21 2 2 3 2 2 3" xfId="3656"/>
    <cellStyle name="Normal 21 2 2 3 2 3" xfId="3657"/>
    <cellStyle name="Normal 21 2 2 3 2 4" xfId="3658"/>
    <cellStyle name="Normal 21 2 2 3 2_Order Book" xfId="3659"/>
    <cellStyle name="Normal 21 2 2 3 3" xfId="3660"/>
    <cellStyle name="Normal 21 2 2 3 3 2" xfId="3661"/>
    <cellStyle name="Normal 21 2 2 3 3 3" xfId="3662"/>
    <cellStyle name="Normal 21 2 2 3 4" xfId="3663"/>
    <cellStyle name="Normal 21 2 2 3 5" xfId="3664"/>
    <cellStyle name="Normal 21 2 2 3_Order Book" xfId="3665"/>
    <cellStyle name="Normal 21 2 2 4" xfId="3666"/>
    <cellStyle name="Normal 21 2 2 4 2" xfId="3667"/>
    <cellStyle name="Normal 21 2 2 4 2 2" xfId="3668"/>
    <cellStyle name="Normal 21 2 2 4 2 3" xfId="3669"/>
    <cellStyle name="Normal 21 2 2 4 3" xfId="3670"/>
    <cellStyle name="Normal 21 2 2 4 4" xfId="3671"/>
    <cellStyle name="Normal 21 2 2 4_Order Book" xfId="3672"/>
    <cellStyle name="Normal 21 2 2 5" xfId="3673"/>
    <cellStyle name="Normal 21 2 2 5 2" xfId="3674"/>
    <cellStyle name="Normal 21 2 2 5 3" xfId="3675"/>
    <cellStyle name="Normal 21 2 2 6" xfId="3676"/>
    <cellStyle name="Normal 21 2 2 7" xfId="3677"/>
    <cellStyle name="Normal 21 2 2_Order Book" xfId="3678"/>
    <cellStyle name="Normal 21 2 3" xfId="3679"/>
    <cellStyle name="Normal 21 2 3 2" xfId="3680"/>
    <cellStyle name="Normal 21 2 3 2 2" xfId="3681"/>
    <cellStyle name="Normal 21 2 3 2 2 2" xfId="3682"/>
    <cellStyle name="Normal 21 2 3 2 2 2 2" xfId="3683"/>
    <cellStyle name="Normal 21 2 3 2 2 2 3" xfId="3684"/>
    <cellStyle name="Normal 21 2 3 2 2 3" xfId="3685"/>
    <cellStyle name="Normal 21 2 3 2 2 4" xfId="3686"/>
    <cellStyle name="Normal 21 2 3 2 2_Order Book" xfId="3687"/>
    <cellStyle name="Normal 21 2 3 2 3" xfId="3688"/>
    <cellStyle name="Normal 21 2 3 2 3 2" xfId="3689"/>
    <cellStyle name="Normal 21 2 3 2 3 3" xfId="3690"/>
    <cellStyle name="Normal 21 2 3 2 4" xfId="3691"/>
    <cellStyle name="Normal 21 2 3 2 5" xfId="3692"/>
    <cellStyle name="Normal 21 2 3 2_Order Book" xfId="3693"/>
    <cellStyle name="Normal 21 2 3 3" xfId="3694"/>
    <cellStyle name="Normal 21 2 3 3 2" xfId="3695"/>
    <cellStyle name="Normal 21 2 3 3 2 2" xfId="3696"/>
    <cellStyle name="Normal 21 2 3 3 2 3" xfId="3697"/>
    <cellStyle name="Normal 21 2 3 3 3" xfId="3698"/>
    <cellStyle name="Normal 21 2 3 3 4" xfId="3699"/>
    <cellStyle name="Normal 21 2 3 3_Order Book" xfId="3700"/>
    <cellStyle name="Normal 21 2 3 4" xfId="3701"/>
    <cellStyle name="Normal 21 2 3 4 2" xfId="3702"/>
    <cellStyle name="Normal 21 2 3 4 3" xfId="3703"/>
    <cellStyle name="Normal 21 2 3 5" xfId="3704"/>
    <cellStyle name="Normal 21 2 3 6" xfId="3705"/>
    <cellStyle name="Normal 21 2 3_Order Book" xfId="3706"/>
    <cellStyle name="Normal 21 2 4" xfId="3707"/>
    <cellStyle name="Normal 21 2 4 2" xfId="3708"/>
    <cellStyle name="Normal 21 2 4 2 2" xfId="3709"/>
    <cellStyle name="Normal 21 2 4 2 2 2" xfId="3710"/>
    <cellStyle name="Normal 21 2 4 2 2 3" xfId="3711"/>
    <cellStyle name="Normal 21 2 4 2 3" xfId="3712"/>
    <cellStyle name="Normal 21 2 4 2 4" xfId="3713"/>
    <cellStyle name="Normal 21 2 4 2_Order Book" xfId="3714"/>
    <cellStyle name="Normal 21 2 4 3" xfId="3715"/>
    <cellStyle name="Normal 21 2 4 3 2" xfId="3716"/>
    <cellStyle name="Normal 21 2 4 3 3" xfId="3717"/>
    <cellStyle name="Normal 21 2 4 4" xfId="3718"/>
    <cellStyle name="Normal 21 2 4 5" xfId="3719"/>
    <cellStyle name="Normal 21 2 4_Order Book" xfId="3720"/>
    <cellStyle name="Normal 21 2 5" xfId="3721"/>
    <cellStyle name="Normal 21 2 5 2" xfId="3722"/>
    <cellStyle name="Normal 21 2 5 2 2" xfId="3723"/>
    <cellStyle name="Normal 21 2 5 2 2 2" xfId="3724"/>
    <cellStyle name="Normal 21 2 5 2 2 3" xfId="3725"/>
    <cellStyle name="Normal 21 2 5 2 3" xfId="3726"/>
    <cellStyle name="Normal 21 2 5 2 4" xfId="3727"/>
    <cellStyle name="Normal 21 2 5 2_Order Book" xfId="3728"/>
    <cellStyle name="Normal 21 2 5 3" xfId="3729"/>
    <cellStyle name="Normal 21 2 5 3 2" xfId="3730"/>
    <cellStyle name="Normal 21 2 5 3 3" xfId="3731"/>
    <cellStyle name="Normal 21 2 5 4" xfId="3732"/>
    <cellStyle name="Normal 21 2 5 5" xfId="3733"/>
    <cellStyle name="Normal 21 2 5_Order Book" xfId="3734"/>
    <cellStyle name="Normal 21 2 6" xfId="3735"/>
    <cellStyle name="Normal 21 2 6 2" xfId="3736"/>
    <cellStyle name="Normal 21 2 6 2 2" xfId="3737"/>
    <cellStyle name="Normal 21 2 6 2 2 2" xfId="3738"/>
    <cellStyle name="Normal 21 2 6 2 2 3" xfId="3739"/>
    <cellStyle name="Normal 21 2 6 2 3" xfId="3740"/>
    <cellStyle name="Normal 21 2 6 2 4" xfId="3741"/>
    <cellStyle name="Normal 21 2 6 2_Order Book" xfId="3742"/>
    <cellStyle name="Normal 21 2 6 3" xfId="3743"/>
    <cellStyle name="Normal 21 2 6 3 2" xfId="3744"/>
    <cellStyle name="Normal 21 2 6 3 3" xfId="3745"/>
    <cellStyle name="Normal 21 2 6 4" xfId="3746"/>
    <cellStyle name="Normal 21 2 6 5" xfId="3747"/>
    <cellStyle name="Normal 21 2 6_Order Book" xfId="3748"/>
    <cellStyle name="Normal 21 2 7" xfId="3749"/>
    <cellStyle name="Normal 21 2 7 2" xfId="3750"/>
    <cellStyle name="Normal 21 2 7 2 2" xfId="3751"/>
    <cellStyle name="Normal 21 2 7 2 3" xfId="3752"/>
    <cellStyle name="Normal 21 2 7 3" xfId="3753"/>
    <cellStyle name="Normal 21 2 7 4" xfId="3754"/>
    <cellStyle name="Normal 21 2 7_Order Book" xfId="3755"/>
    <cellStyle name="Normal 21 2 8" xfId="3756"/>
    <cellStyle name="Normal 21 2 8 2" xfId="3757"/>
    <cellStyle name="Normal 21 2 8 3" xfId="3758"/>
    <cellStyle name="Normal 21 2 9" xfId="3759"/>
    <cellStyle name="Normal 21 2_Order Book" xfId="3760"/>
    <cellStyle name="Normal 21 3" xfId="3761"/>
    <cellStyle name="Normal 21 3 2" xfId="3762"/>
    <cellStyle name="Normal 21 3 2 2" xfId="3763"/>
    <cellStyle name="Normal 21 3 2 2 2" xfId="3764"/>
    <cellStyle name="Normal 21 3 2 2 2 2" xfId="3765"/>
    <cellStyle name="Normal 21 3 2 2 2 3" xfId="3766"/>
    <cellStyle name="Normal 21 3 2 2 3" xfId="3767"/>
    <cellStyle name="Normal 21 3 2 2 4" xfId="3768"/>
    <cellStyle name="Normal 21 3 2 2_Order Book" xfId="3769"/>
    <cellStyle name="Normal 21 3 2 3" xfId="3770"/>
    <cellStyle name="Normal 21 3 2 3 2" xfId="3771"/>
    <cellStyle name="Normal 21 3 2 3 3" xfId="3772"/>
    <cellStyle name="Normal 21 3 2 4" xfId="3773"/>
    <cellStyle name="Normal 21 3 2 5" xfId="3774"/>
    <cellStyle name="Normal 21 3 2_Order Book" xfId="3775"/>
    <cellStyle name="Normal 21 3 3" xfId="3776"/>
    <cellStyle name="Normal 21 3 3 2" xfId="3777"/>
    <cellStyle name="Normal 21 3 3 2 2" xfId="3778"/>
    <cellStyle name="Normal 21 3 3 2 2 2" xfId="3779"/>
    <cellStyle name="Normal 21 3 3 2 2 3" xfId="3780"/>
    <cellStyle name="Normal 21 3 3 2 3" xfId="3781"/>
    <cellStyle name="Normal 21 3 3 2 4" xfId="3782"/>
    <cellStyle name="Normal 21 3 3 2_Order Book" xfId="3783"/>
    <cellStyle name="Normal 21 3 3 3" xfId="3784"/>
    <cellStyle name="Normal 21 3 3 3 2" xfId="3785"/>
    <cellStyle name="Normal 21 3 3 3 3" xfId="3786"/>
    <cellStyle name="Normal 21 3 3 4" xfId="3787"/>
    <cellStyle name="Normal 21 3 3 5" xfId="3788"/>
    <cellStyle name="Normal 21 3 3_Order Book" xfId="3789"/>
    <cellStyle name="Normal 21 3 4" xfId="3790"/>
    <cellStyle name="Normal 21 3 4 2" xfId="3791"/>
    <cellStyle name="Normal 21 3 4 2 2" xfId="3792"/>
    <cellStyle name="Normal 21 3 4 2 3" xfId="3793"/>
    <cellStyle name="Normal 21 3 4 3" xfId="3794"/>
    <cellStyle name="Normal 21 3 4 4" xfId="3795"/>
    <cellStyle name="Normal 21 3 4_Order Book" xfId="3796"/>
    <cellStyle name="Normal 21 3 5" xfId="3797"/>
    <cellStyle name="Normal 21 3 5 2" xfId="3798"/>
    <cellStyle name="Normal 21 3 5 3" xfId="3799"/>
    <cellStyle name="Normal 21 3 6" xfId="3800"/>
    <cellStyle name="Normal 21 3 7" xfId="3801"/>
    <cellStyle name="Normal 21 3_Order Book" xfId="3802"/>
    <cellStyle name="Normal 21 4" xfId="3803"/>
    <cellStyle name="Normal 21 4 2" xfId="3804"/>
    <cellStyle name="Normal 21 4 2 2" xfId="3805"/>
    <cellStyle name="Normal 21 4 2 2 2" xfId="3806"/>
    <cellStyle name="Normal 21 4 2 2 2 2" xfId="3807"/>
    <cellStyle name="Normal 21 4 2 2 2 3" xfId="3808"/>
    <cellStyle name="Normal 21 4 2 2 3" xfId="3809"/>
    <cellStyle name="Normal 21 4 2 2 4" xfId="3810"/>
    <cellStyle name="Normal 21 4 2 2_Order Book" xfId="3811"/>
    <cellStyle name="Normal 21 4 2 3" xfId="3812"/>
    <cellStyle name="Normal 21 4 2 3 2" xfId="3813"/>
    <cellStyle name="Normal 21 4 2 3 3" xfId="3814"/>
    <cellStyle name="Normal 21 4 2 4" xfId="3815"/>
    <cellStyle name="Normal 21 4 2 5" xfId="3816"/>
    <cellStyle name="Normal 21 4 2_Order Book" xfId="3817"/>
    <cellStyle name="Normal 21 4 3" xfId="3818"/>
    <cellStyle name="Normal 21 4 3 2" xfId="3819"/>
    <cellStyle name="Normal 21 4 3 2 2" xfId="3820"/>
    <cellStyle name="Normal 21 4 3 2 3" xfId="3821"/>
    <cellStyle name="Normal 21 4 3 3" xfId="3822"/>
    <cellStyle name="Normal 21 4 3 4" xfId="3823"/>
    <cellStyle name="Normal 21 4 3_Order Book" xfId="3824"/>
    <cellStyle name="Normal 21 4 4" xfId="3825"/>
    <cellStyle name="Normal 21 4 4 2" xfId="3826"/>
    <cellStyle name="Normal 21 4 4 3" xfId="3827"/>
    <cellStyle name="Normal 21 4 5" xfId="3828"/>
    <cellStyle name="Normal 21 4 6" xfId="3829"/>
    <cellStyle name="Normal 21 4_Order Book" xfId="3830"/>
    <cellStyle name="Normal 21 5" xfId="3831"/>
    <cellStyle name="Normal 21 5 2" xfId="3832"/>
    <cellStyle name="Normal 21 5 2 2" xfId="3833"/>
    <cellStyle name="Normal 21 5 2 2 2" xfId="3834"/>
    <cellStyle name="Normal 21 5 2 2 3" xfId="3835"/>
    <cellStyle name="Normal 21 5 2 3" xfId="3836"/>
    <cellStyle name="Normal 21 5 2 4" xfId="3837"/>
    <cellStyle name="Normal 21 5 2_Order Book" xfId="3838"/>
    <cellStyle name="Normal 21 5 3" xfId="3839"/>
    <cellStyle name="Normal 21 5 3 2" xfId="3840"/>
    <cellStyle name="Normal 21 5 3 3" xfId="3841"/>
    <cellStyle name="Normal 21 5 4" xfId="3842"/>
    <cellStyle name="Normal 21 5 5" xfId="3843"/>
    <cellStyle name="Normal 21 5_Order Book" xfId="3844"/>
    <cellStyle name="Normal 21 6" xfId="3845"/>
    <cellStyle name="Normal 21 6 2" xfId="3846"/>
    <cellStyle name="Normal 21 6 2 2" xfId="3847"/>
    <cellStyle name="Normal 21 6 2 2 2" xfId="3848"/>
    <cellStyle name="Normal 21 6 2 2 3" xfId="3849"/>
    <cellStyle name="Normal 21 6 2 3" xfId="3850"/>
    <cellStyle name="Normal 21 6 2 4" xfId="3851"/>
    <cellStyle name="Normal 21 6 2_Order Book" xfId="3852"/>
    <cellStyle name="Normal 21 6 3" xfId="3853"/>
    <cellStyle name="Normal 21 6 3 2" xfId="3854"/>
    <cellStyle name="Normal 21 6 3 3" xfId="3855"/>
    <cellStyle name="Normal 21 6 4" xfId="3856"/>
    <cellStyle name="Normal 21 6 5" xfId="3857"/>
    <cellStyle name="Normal 21 6_Order Book" xfId="3858"/>
    <cellStyle name="Normal 21 7" xfId="3859"/>
    <cellStyle name="Normal 21 7 2" xfId="3860"/>
    <cellStyle name="Normal 21 7 2 2" xfId="3861"/>
    <cellStyle name="Normal 21 7 2 2 2" xfId="3862"/>
    <cellStyle name="Normal 21 7 2 2 3" xfId="3863"/>
    <cellStyle name="Normal 21 7 2 3" xfId="3864"/>
    <cellStyle name="Normal 21 7 2 4" xfId="3865"/>
    <cellStyle name="Normal 21 7 2_Order Book" xfId="3866"/>
    <cellStyle name="Normal 21 7 3" xfId="3867"/>
    <cellStyle name="Normal 21 7 3 2" xfId="3868"/>
    <cellStyle name="Normal 21 7 3 3" xfId="3869"/>
    <cellStyle name="Normal 21 7 4" xfId="3870"/>
    <cellStyle name="Normal 21 7 5" xfId="3871"/>
    <cellStyle name="Normal 21 7_Order Book" xfId="3872"/>
    <cellStyle name="Normal 21 8" xfId="3873"/>
    <cellStyle name="Normal 21 9" xfId="3874"/>
    <cellStyle name="Normal 21 9 2" xfId="3875"/>
    <cellStyle name="Normal 21 9 2 2" xfId="3876"/>
    <cellStyle name="Normal 21 9 2 3" xfId="3877"/>
    <cellStyle name="Normal 21 9 3" xfId="3878"/>
    <cellStyle name="Normal 21 9 4" xfId="3879"/>
    <cellStyle name="Normal 21 9_Order Book" xfId="3880"/>
    <cellStyle name="Normal 21_Order Book" xfId="3881"/>
    <cellStyle name="Normal 210" xfId="3882"/>
    <cellStyle name="Normal 211" xfId="3883"/>
    <cellStyle name="Normal 212" xfId="3884"/>
    <cellStyle name="Normal 213" xfId="3885"/>
    <cellStyle name="Normal 214" xfId="3886"/>
    <cellStyle name="Normal 215" xfId="3887"/>
    <cellStyle name="Normal 216" xfId="3888"/>
    <cellStyle name="Normal 217" xfId="3889"/>
    <cellStyle name="Normal 218" xfId="3890"/>
    <cellStyle name="Normal 219" xfId="3891"/>
    <cellStyle name="Normal 22" xfId="3892"/>
    <cellStyle name="Normal 22 10" xfId="3893"/>
    <cellStyle name="Normal 22 10 2" xfId="3894"/>
    <cellStyle name="Normal 22 10 3" xfId="3895"/>
    <cellStyle name="Normal 22 11" xfId="3896"/>
    <cellStyle name="Normal 22 12" xfId="3897"/>
    <cellStyle name="Normal 22 2" xfId="3898"/>
    <cellStyle name="Normal 22 2 10" xfId="3899"/>
    <cellStyle name="Normal 22 2 2" xfId="3900"/>
    <cellStyle name="Normal 22 2 2 2" xfId="3901"/>
    <cellStyle name="Normal 22 2 2 2 2" xfId="3902"/>
    <cellStyle name="Normal 22 2 2 2 2 2" xfId="3903"/>
    <cellStyle name="Normal 22 2 2 2 2 2 2" xfId="3904"/>
    <cellStyle name="Normal 22 2 2 2 2 2 3" xfId="3905"/>
    <cellStyle name="Normal 22 2 2 2 2 3" xfId="3906"/>
    <cellStyle name="Normal 22 2 2 2 2 4" xfId="3907"/>
    <cellStyle name="Normal 22 2 2 2 2_Order Book" xfId="3908"/>
    <cellStyle name="Normal 22 2 2 2 3" xfId="3909"/>
    <cellStyle name="Normal 22 2 2 2 3 2" xfId="3910"/>
    <cellStyle name="Normal 22 2 2 2 3 3" xfId="3911"/>
    <cellStyle name="Normal 22 2 2 2 4" xfId="3912"/>
    <cellStyle name="Normal 22 2 2 2 5" xfId="3913"/>
    <cellStyle name="Normal 22 2 2 2_Order Book" xfId="3914"/>
    <cellStyle name="Normal 22 2 2 3" xfId="3915"/>
    <cellStyle name="Normal 22 2 2 3 2" xfId="3916"/>
    <cellStyle name="Normal 22 2 2 3 2 2" xfId="3917"/>
    <cellStyle name="Normal 22 2 2 3 2 2 2" xfId="3918"/>
    <cellStyle name="Normal 22 2 2 3 2 2 3" xfId="3919"/>
    <cellStyle name="Normal 22 2 2 3 2 3" xfId="3920"/>
    <cellStyle name="Normal 22 2 2 3 2 4" xfId="3921"/>
    <cellStyle name="Normal 22 2 2 3 2_Order Book" xfId="3922"/>
    <cellStyle name="Normal 22 2 2 3 3" xfId="3923"/>
    <cellStyle name="Normal 22 2 2 3 3 2" xfId="3924"/>
    <cellStyle name="Normal 22 2 2 3 3 3" xfId="3925"/>
    <cellStyle name="Normal 22 2 2 3 4" xfId="3926"/>
    <cellStyle name="Normal 22 2 2 3 5" xfId="3927"/>
    <cellStyle name="Normal 22 2 2 3_Order Book" xfId="3928"/>
    <cellStyle name="Normal 22 2 2 4" xfId="3929"/>
    <cellStyle name="Normal 22 2 2 4 2" xfId="3930"/>
    <cellStyle name="Normal 22 2 2 4 2 2" xfId="3931"/>
    <cellStyle name="Normal 22 2 2 4 2 3" xfId="3932"/>
    <cellStyle name="Normal 22 2 2 4 3" xfId="3933"/>
    <cellStyle name="Normal 22 2 2 4 4" xfId="3934"/>
    <cellStyle name="Normal 22 2 2 4_Order Book" xfId="3935"/>
    <cellStyle name="Normal 22 2 2 5" xfId="3936"/>
    <cellStyle name="Normal 22 2 2 5 2" xfId="3937"/>
    <cellStyle name="Normal 22 2 2 5 3" xfId="3938"/>
    <cellStyle name="Normal 22 2 2 6" xfId="3939"/>
    <cellStyle name="Normal 22 2 2 7" xfId="3940"/>
    <cellStyle name="Normal 22 2 2_Order Book" xfId="3941"/>
    <cellStyle name="Normal 22 2 3" xfId="3942"/>
    <cellStyle name="Normal 22 2 3 2" xfId="3943"/>
    <cellStyle name="Normal 22 2 3 2 2" xfId="3944"/>
    <cellStyle name="Normal 22 2 3 2 2 2" xfId="3945"/>
    <cellStyle name="Normal 22 2 3 2 2 2 2" xfId="3946"/>
    <cellStyle name="Normal 22 2 3 2 2 2 3" xfId="3947"/>
    <cellStyle name="Normal 22 2 3 2 2 3" xfId="3948"/>
    <cellStyle name="Normal 22 2 3 2 2 4" xfId="3949"/>
    <cellStyle name="Normal 22 2 3 2 2_Order Book" xfId="3950"/>
    <cellStyle name="Normal 22 2 3 2 3" xfId="3951"/>
    <cellStyle name="Normal 22 2 3 2 3 2" xfId="3952"/>
    <cellStyle name="Normal 22 2 3 2 3 3" xfId="3953"/>
    <cellStyle name="Normal 22 2 3 2 4" xfId="3954"/>
    <cellStyle name="Normal 22 2 3 2 5" xfId="3955"/>
    <cellStyle name="Normal 22 2 3 2_Order Book" xfId="3956"/>
    <cellStyle name="Normal 22 2 3 3" xfId="3957"/>
    <cellStyle name="Normal 22 2 3 3 2" xfId="3958"/>
    <cellStyle name="Normal 22 2 3 3 2 2" xfId="3959"/>
    <cellStyle name="Normal 22 2 3 3 2 3" xfId="3960"/>
    <cellStyle name="Normal 22 2 3 3 3" xfId="3961"/>
    <cellStyle name="Normal 22 2 3 3 4" xfId="3962"/>
    <cellStyle name="Normal 22 2 3 3_Order Book" xfId="3963"/>
    <cellStyle name="Normal 22 2 3 4" xfId="3964"/>
    <cellStyle name="Normal 22 2 3 4 2" xfId="3965"/>
    <cellStyle name="Normal 22 2 3 4 3" xfId="3966"/>
    <cellStyle name="Normal 22 2 3 5" xfId="3967"/>
    <cellStyle name="Normal 22 2 3 6" xfId="3968"/>
    <cellStyle name="Normal 22 2 3_Order Book" xfId="3969"/>
    <cellStyle name="Normal 22 2 4" xfId="3970"/>
    <cellStyle name="Normal 22 2 4 2" xfId="3971"/>
    <cellStyle name="Normal 22 2 4 2 2" xfId="3972"/>
    <cellStyle name="Normal 22 2 4 2 2 2" xfId="3973"/>
    <cellStyle name="Normal 22 2 4 2 2 3" xfId="3974"/>
    <cellStyle name="Normal 22 2 4 2 3" xfId="3975"/>
    <cellStyle name="Normal 22 2 4 2 4" xfId="3976"/>
    <cellStyle name="Normal 22 2 4 2_Order Book" xfId="3977"/>
    <cellStyle name="Normal 22 2 4 3" xfId="3978"/>
    <cellStyle name="Normal 22 2 4 3 2" xfId="3979"/>
    <cellStyle name="Normal 22 2 4 3 3" xfId="3980"/>
    <cellStyle name="Normal 22 2 4 4" xfId="3981"/>
    <cellStyle name="Normal 22 2 4 5" xfId="3982"/>
    <cellStyle name="Normal 22 2 4_Order Book" xfId="3983"/>
    <cellStyle name="Normal 22 2 5" xfId="3984"/>
    <cellStyle name="Normal 22 2 5 2" xfId="3985"/>
    <cellStyle name="Normal 22 2 5 2 2" xfId="3986"/>
    <cellStyle name="Normal 22 2 5 2 2 2" xfId="3987"/>
    <cellStyle name="Normal 22 2 5 2 2 3" xfId="3988"/>
    <cellStyle name="Normal 22 2 5 2 3" xfId="3989"/>
    <cellStyle name="Normal 22 2 5 2 4" xfId="3990"/>
    <cellStyle name="Normal 22 2 5 2_Order Book" xfId="3991"/>
    <cellStyle name="Normal 22 2 5 3" xfId="3992"/>
    <cellStyle name="Normal 22 2 5 3 2" xfId="3993"/>
    <cellStyle name="Normal 22 2 5 3 3" xfId="3994"/>
    <cellStyle name="Normal 22 2 5 4" xfId="3995"/>
    <cellStyle name="Normal 22 2 5 5" xfId="3996"/>
    <cellStyle name="Normal 22 2 5_Order Book" xfId="3997"/>
    <cellStyle name="Normal 22 2 6" xfId="3998"/>
    <cellStyle name="Normal 22 2 6 2" xfId="3999"/>
    <cellStyle name="Normal 22 2 6 2 2" xfId="4000"/>
    <cellStyle name="Normal 22 2 6 2 2 2" xfId="4001"/>
    <cellStyle name="Normal 22 2 6 2 2 3" xfId="4002"/>
    <cellStyle name="Normal 22 2 6 2 3" xfId="4003"/>
    <cellStyle name="Normal 22 2 6 2 4" xfId="4004"/>
    <cellStyle name="Normal 22 2 6 2_Order Book" xfId="4005"/>
    <cellStyle name="Normal 22 2 6 3" xfId="4006"/>
    <cellStyle name="Normal 22 2 6 3 2" xfId="4007"/>
    <cellStyle name="Normal 22 2 6 3 3" xfId="4008"/>
    <cellStyle name="Normal 22 2 6 4" xfId="4009"/>
    <cellStyle name="Normal 22 2 6 5" xfId="4010"/>
    <cellStyle name="Normal 22 2 6_Order Book" xfId="4011"/>
    <cellStyle name="Normal 22 2 7" xfId="4012"/>
    <cellStyle name="Normal 22 2 7 2" xfId="4013"/>
    <cellStyle name="Normal 22 2 7 2 2" xfId="4014"/>
    <cellStyle name="Normal 22 2 7 2 3" xfId="4015"/>
    <cellStyle name="Normal 22 2 7 3" xfId="4016"/>
    <cellStyle name="Normal 22 2 7 4" xfId="4017"/>
    <cellStyle name="Normal 22 2 7_Order Book" xfId="4018"/>
    <cellStyle name="Normal 22 2 8" xfId="4019"/>
    <cellStyle name="Normal 22 2 8 2" xfId="4020"/>
    <cellStyle name="Normal 22 2 8 3" xfId="4021"/>
    <cellStyle name="Normal 22 2 9" xfId="4022"/>
    <cellStyle name="Normal 22 2_Order Book" xfId="4023"/>
    <cellStyle name="Normal 22 3" xfId="4024"/>
    <cellStyle name="Normal 22 3 2" xfId="4025"/>
    <cellStyle name="Normal 22 3 2 2" xfId="4026"/>
    <cellStyle name="Normal 22 3 2 2 2" xfId="4027"/>
    <cellStyle name="Normal 22 3 2 2 2 2" xfId="4028"/>
    <cellStyle name="Normal 22 3 2 2 2 3" xfId="4029"/>
    <cellStyle name="Normal 22 3 2 2 3" xfId="4030"/>
    <cellStyle name="Normal 22 3 2 2 4" xfId="4031"/>
    <cellStyle name="Normal 22 3 2 2_Order Book" xfId="4032"/>
    <cellStyle name="Normal 22 3 2 3" xfId="4033"/>
    <cellStyle name="Normal 22 3 2 3 2" xfId="4034"/>
    <cellStyle name="Normal 22 3 2 3 3" xfId="4035"/>
    <cellStyle name="Normal 22 3 2 4" xfId="4036"/>
    <cellStyle name="Normal 22 3 2 5" xfId="4037"/>
    <cellStyle name="Normal 22 3 2_Order Book" xfId="4038"/>
    <cellStyle name="Normal 22 3 3" xfId="4039"/>
    <cellStyle name="Normal 22 3 3 2" xfId="4040"/>
    <cellStyle name="Normal 22 3 3 2 2" xfId="4041"/>
    <cellStyle name="Normal 22 3 3 2 2 2" xfId="4042"/>
    <cellStyle name="Normal 22 3 3 2 2 3" xfId="4043"/>
    <cellStyle name="Normal 22 3 3 2 3" xfId="4044"/>
    <cellStyle name="Normal 22 3 3 2 4" xfId="4045"/>
    <cellStyle name="Normal 22 3 3 2_Order Book" xfId="4046"/>
    <cellStyle name="Normal 22 3 3 3" xfId="4047"/>
    <cellStyle name="Normal 22 3 3 3 2" xfId="4048"/>
    <cellStyle name="Normal 22 3 3 3 3" xfId="4049"/>
    <cellStyle name="Normal 22 3 3 4" xfId="4050"/>
    <cellStyle name="Normal 22 3 3 5" xfId="4051"/>
    <cellStyle name="Normal 22 3 3_Order Book" xfId="4052"/>
    <cellStyle name="Normal 22 3 4" xfId="4053"/>
    <cellStyle name="Normal 22 3 4 2" xfId="4054"/>
    <cellStyle name="Normal 22 3 4 2 2" xfId="4055"/>
    <cellStyle name="Normal 22 3 4 2 3" xfId="4056"/>
    <cellStyle name="Normal 22 3 4 3" xfId="4057"/>
    <cellStyle name="Normal 22 3 4 4" xfId="4058"/>
    <cellStyle name="Normal 22 3 4_Order Book" xfId="4059"/>
    <cellStyle name="Normal 22 3 5" xfId="4060"/>
    <cellStyle name="Normal 22 3 5 2" xfId="4061"/>
    <cellStyle name="Normal 22 3 5 3" xfId="4062"/>
    <cellStyle name="Normal 22 3 6" xfId="4063"/>
    <cellStyle name="Normal 22 3 7" xfId="4064"/>
    <cellStyle name="Normal 22 3_Order Book" xfId="4065"/>
    <cellStyle name="Normal 22 4" xfId="4066"/>
    <cellStyle name="Normal 22 4 2" xfId="4067"/>
    <cellStyle name="Normal 22 4 2 2" xfId="4068"/>
    <cellStyle name="Normal 22 4 2 2 2" xfId="4069"/>
    <cellStyle name="Normal 22 4 2 2 2 2" xfId="4070"/>
    <cellStyle name="Normal 22 4 2 2 2 3" xfId="4071"/>
    <cellStyle name="Normal 22 4 2 2 3" xfId="4072"/>
    <cellStyle name="Normal 22 4 2 2 4" xfId="4073"/>
    <cellStyle name="Normal 22 4 2 2_Order Book" xfId="4074"/>
    <cellStyle name="Normal 22 4 2 3" xfId="4075"/>
    <cellStyle name="Normal 22 4 2 3 2" xfId="4076"/>
    <cellStyle name="Normal 22 4 2 3 3" xfId="4077"/>
    <cellStyle name="Normal 22 4 2 4" xfId="4078"/>
    <cellStyle name="Normal 22 4 2 5" xfId="4079"/>
    <cellStyle name="Normal 22 4 2_Order Book" xfId="4080"/>
    <cellStyle name="Normal 22 4 3" xfId="4081"/>
    <cellStyle name="Normal 22 4 3 2" xfId="4082"/>
    <cellStyle name="Normal 22 4 3 2 2" xfId="4083"/>
    <cellStyle name="Normal 22 4 3 2 3" xfId="4084"/>
    <cellStyle name="Normal 22 4 3 3" xfId="4085"/>
    <cellStyle name="Normal 22 4 3 4" xfId="4086"/>
    <cellStyle name="Normal 22 4 3_Order Book" xfId="4087"/>
    <cellStyle name="Normal 22 4 4" xfId="4088"/>
    <cellStyle name="Normal 22 4 4 2" xfId="4089"/>
    <cellStyle name="Normal 22 4 4 3" xfId="4090"/>
    <cellStyle name="Normal 22 4 5" xfId="4091"/>
    <cellStyle name="Normal 22 4 6" xfId="4092"/>
    <cellStyle name="Normal 22 4_Order Book" xfId="4093"/>
    <cellStyle name="Normal 22 5" xfId="4094"/>
    <cellStyle name="Normal 22 5 2" xfId="4095"/>
    <cellStyle name="Normal 22 5 2 2" xfId="4096"/>
    <cellStyle name="Normal 22 5 2 2 2" xfId="4097"/>
    <cellStyle name="Normal 22 5 2 2 3" xfId="4098"/>
    <cellStyle name="Normal 22 5 2 3" xfId="4099"/>
    <cellStyle name="Normal 22 5 2 4" xfId="4100"/>
    <cellStyle name="Normal 22 5 2_Order Book" xfId="4101"/>
    <cellStyle name="Normal 22 5 3" xfId="4102"/>
    <cellStyle name="Normal 22 5 3 2" xfId="4103"/>
    <cellStyle name="Normal 22 5 3 3" xfId="4104"/>
    <cellStyle name="Normal 22 5 4" xfId="4105"/>
    <cellStyle name="Normal 22 5 5" xfId="4106"/>
    <cellStyle name="Normal 22 5_Order Book" xfId="4107"/>
    <cellStyle name="Normal 22 6" xfId="4108"/>
    <cellStyle name="Normal 22 6 2" xfId="4109"/>
    <cellStyle name="Normal 22 6 2 2" xfId="4110"/>
    <cellStyle name="Normal 22 6 2 2 2" xfId="4111"/>
    <cellStyle name="Normal 22 6 2 2 3" xfId="4112"/>
    <cellStyle name="Normal 22 6 2 3" xfId="4113"/>
    <cellStyle name="Normal 22 6 2 4" xfId="4114"/>
    <cellStyle name="Normal 22 6 2_Order Book" xfId="4115"/>
    <cellStyle name="Normal 22 6 3" xfId="4116"/>
    <cellStyle name="Normal 22 6 3 2" xfId="4117"/>
    <cellStyle name="Normal 22 6 3 3" xfId="4118"/>
    <cellStyle name="Normal 22 6 4" xfId="4119"/>
    <cellStyle name="Normal 22 6 5" xfId="4120"/>
    <cellStyle name="Normal 22 6_Order Book" xfId="4121"/>
    <cellStyle name="Normal 22 7" xfId="4122"/>
    <cellStyle name="Normal 22 7 2" xfId="4123"/>
    <cellStyle name="Normal 22 7 2 2" xfId="4124"/>
    <cellStyle name="Normal 22 7 2 2 2" xfId="4125"/>
    <cellStyle name="Normal 22 7 2 2 3" xfId="4126"/>
    <cellStyle name="Normal 22 7 2 3" xfId="4127"/>
    <cellStyle name="Normal 22 7 2 4" xfId="4128"/>
    <cellStyle name="Normal 22 7 2_Order Book" xfId="4129"/>
    <cellStyle name="Normal 22 7 3" xfId="4130"/>
    <cellStyle name="Normal 22 7 3 2" xfId="4131"/>
    <cellStyle name="Normal 22 7 3 3" xfId="4132"/>
    <cellStyle name="Normal 22 7 4" xfId="4133"/>
    <cellStyle name="Normal 22 7 5" xfId="4134"/>
    <cellStyle name="Normal 22 7_Order Book" xfId="4135"/>
    <cellStyle name="Normal 22 8" xfId="4136"/>
    <cellStyle name="Normal 22 9" xfId="4137"/>
    <cellStyle name="Normal 22 9 2" xfId="4138"/>
    <cellStyle name="Normal 22 9 2 2" xfId="4139"/>
    <cellStyle name="Normal 22 9 2 3" xfId="4140"/>
    <cellStyle name="Normal 22 9 3" xfId="4141"/>
    <cellStyle name="Normal 22 9 4" xfId="4142"/>
    <cellStyle name="Normal 22 9_Order Book" xfId="4143"/>
    <cellStyle name="Normal 22_Order Book" xfId="4144"/>
    <cellStyle name="Normal 220" xfId="4145"/>
    <cellStyle name="Normal 221" xfId="4146"/>
    <cellStyle name="Normal 222" xfId="4147"/>
    <cellStyle name="Normal 223" xfId="4148"/>
    <cellStyle name="Normal 224" xfId="4149"/>
    <cellStyle name="Normal 225" xfId="4150"/>
    <cellStyle name="Normal 226" xfId="4151"/>
    <cellStyle name="Normal 227" xfId="4152"/>
    <cellStyle name="Normal 228" xfId="4153"/>
    <cellStyle name="Normal 229" xfId="4154"/>
    <cellStyle name="Normal 23" xfId="4155"/>
    <cellStyle name="Normal 23 2" xfId="4156"/>
    <cellStyle name="Normal 23 2 2" xfId="4157"/>
    <cellStyle name="Normal 23 3" xfId="4158"/>
    <cellStyle name="Normal 23 3 2" xfId="4159"/>
    <cellStyle name="Normal 23 3 2 2" xfId="4160"/>
    <cellStyle name="Normal 23 3 2 2 2" xfId="4161"/>
    <cellStyle name="Normal 23 3 2 2 3" xfId="4162"/>
    <cellStyle name="Normal 23 3 2 3" xfId="4163"/>
    <cellStyle name="Normal 23 3 2 4" xfId="4164"/>
    <cellStyle name="Normal 23 3 2_Order Book" xfId="4165"/>
    <cellStyle name="Normal 23 3 3" xfId="4166"/>
    <cellStyle name="Normal 23 3 3 2" xfId="4167"/>
    <cellStyle name="Normal 23 3 3 3" xfId="4168"/>
    <cellStyle name="Normal 23 3 4" xfId="4169"/>
    <cellStyle name="Normal 23 3 5" xfId="4170"/>
    <cellStyle name="Normal 23 3_Order Book" xfId="4171"/>
    <cellStyle name="Normal 230" xfId="4172"/>
    <cellStyle name="Normal 231" xfId="4173"/>
    <cellStyle name="Normal 232" xfId="4174"/>
    <cellStyle name="Normal 233" xfId="4175"/>
    <cellStyle name="Normal 234" xfId="4176"/>
    <cellStyle name="Normal 235" xfId="4177"/>
    <cellStyle name="Normal 236" xfId="4178"/>
    <cellStyle name="Normal 237" xfId="4179"/>
    <cellStyle name="Normal 238" xfId="4180"/>
    <cellStyle name="Normal 239" xfId="4181"/>
    <cellStyle name="Normal 24" xfId="4182"/>
    <cellStyle name="Normal 24 2" xfId="4183"/>
    <cellStyle name="Normal 24 2 2" xfId="4184"/>
    <cellStyle name="Normal 24 3" xfId="4185"/>
    <cellStyle name="Normal 240" xfId="4186"/>
    <cellStyle name="Normal 240 2" xfId="4187"/>
    <cellStyle name="Normal 241" xfId="4188"/>
    <cellStyle name="Normal 242" xfId="4189"/>
    <cellStyle name="Normal 243" xfId="4190"/>
    <cellStyle name="Normal 244" xfId="6524"/>
    <cellStyle name="Normal 245" xfId="6525"/>
    <cellStyle name="Normal 246" xfId="6527"/>
    <cellStyle name="Normal 247" xfId="6528"/>
    <cellStyle name="Normal 248" xfId="6532"/>
    <cellStyle name="Normal 249" xfId="130"/>
    <cellStyle name="Normal 25" xfId="4191"/>
    <cellStyle name="Normal 25 10" xfId="4192"/>
    <cellStyle name="Normal 25 11" xfId="4193"/>
    <cellStyle name="Normal 25 2" xfId="4194"/>
    <cellStyle name="Normal 25 2 2" xfId="4195"/>
    <cellStyle name="Normal 25 2 2 2" xfId="4196"/>
    <cellStyle name="Normal 25 2 2 2 2" xfId="4197"/>
    <cellStyle name="Normal 25 2 2 2 2 2" xfId="4198"/>
    <cellStyle name="Normal 25 2 2 2 2 3" xfId="4199"/>
    <cellStyle name="Normal 25 2 2 2 3" xfId="4200"/>
    <cellStyle name="Normal 25 2 2 2 4" xfId="4201"/>
    <cellStyle name="Normal 25 2 2 2_Order Book" xfId="4202"/>
    <cellStyle name="Normal 25 2 2 3" xfId="4203"/>
    <cellStyle name="Normal 25 2 2 3 2" xfId="4204"/>
    <cellStyle name="Normal 25 2 2 3 3" xfId="4205"/>
    <cellStyle name="Normal 25 2 2 4" xfId="4206"/>
    <cellStyle name="Normal 25 2 2 5" xfId="4207"/>
    <cellStyle name="Normal 25 2 2_Order Book" xfId="4208"/>
    <cellStyle name="Normal 25 2 3" xfId="4209"/>
    <cellStyle name="Normal 25 2 3 2" xfId="4210"/>
    <cellStyle name="Normal 25 2 3 2 2" xfId="4211"/>
    <cellStyle name="Normal 25 2 3 2 2 2" xfId="4212"/>
    <cellStyle name="Normal 25 2 3 2 2 3" xfId="4213"/>
    <cellStyle name="Normal 25 2 3 2 3" xfId="4214"/>
    <cellStyle name="Normal 25 2 3 2 4" xfId="4215"/>
    <cellStyle name="Normal 25 2 3 2_Order Book" xfId="4216"/>
    <cellStyle name="Normal 25 2 3 3" xfId="4217"/>
    <cellStyle name="Normal 25 2 3 3 2" xfId="4218"/>
    <cellStyle name="Normal 25 2 3 3 3" xfId="4219"/>
    <cellStyle name="Normal 25 2 3 4" xfId="4220"/>
    <cellStyle name="Normal 25 2 3 5" xfId="4221"/>
    <cellStyle name="Normal 25 2 3_Order Book" xfId="4222"/>
    <cellStyle name="Normal 25 2 4" xfId="4223"/>
    <cellStyle name="Normal 25 2 4 2" xfId="4224"/>
    <cellStyle name="Normal 25 2 4 2 2" xfId="4225"/>
    <cellStyle name="Normal 25 2 4 2 3" xfId="4226"/>
    <cellStyle name="Normal 25 2 4 3" xfId="4227"/>
    <cellStyle name="Normal 25 2 4 4" xfId="4228"/>
    <cellStyle name="Normal 25 2 4_Order Book" xfId="4229"/>
    <cellStyle name="Normal 25 2 5" xfId="4230"/>
    <cellStyle name="Normal 25 2 5 2" xfId="4231"/>
    <cellStyle name="Normal 25 2 5 3" xfId="4232"/>
    <cellStyle name="Normal 25 2 6" xfId="4233"/>
    <cellStyle name="Normal 25 2 7" xfId="4234"/>
    <cellStyle name="Normal 25 2_Order Book" xfId="4235"/>
    <cellStyle name="Normal 25 3" xfId="4236"/>
    <cellStyle name="Normal 25 3 2" xfId="4237"/>
    <cellStyle name="Normal 25 3 2 2" xfId="4238"/>
    <cellStyle name="Normal 25 3 2 2 2" xfId="4239"/>
    <cellStyle name="Normal 25 3 2 2 2 2" xfId="4240"/>
    <cellStyle name="Normal 25 3 2 2 2 3" xfId="4241"/>
    <cellStyle name="Normal 25 3 2 2 3" xfId="4242"/>
    <cellStyle name="Normal 25 3 2 2 4" xfId="4243"/>
    <cellStyle name="Normal 25 3 2 2_Order Book" xfId="4244"/>
    <cellStyle name="Normal 25 3 2 3" xfId="4245"/>
    <cellStyle name="Normal 25 3 2 3 2" xfId="4246"/>
    <cellStyle name="Normal 25 3 2 3 3" xfId="4247"/>
    <cellStyle name="Normal 25 3 2 4" xfId="4248"/>
    <cellStyle name="Normal 25 3 2 5" xfId="4249"/>
    <cellStyle name="Normal 25 3 2_Order Book" xfId="4250"/>
    <cellStyle name="Normal 25 3 3" xfId="4251"/>
    <cellStyle name="Normal 25 3 3 2" xfId="4252"/>
    <cellStyle name="Normal 25 3 3 2 2" xfId="4253"/>
    <cellStyle name="Normal 25 3 3 2 3" xfId="4254"/>
    <cellStyle name="Normal 25 3 3 3" xfId="4255"/>
    <cellStyle name="Normal 25 3 3 4" xfId="4256"/>
    <cellStyle name="Normal 25 3 3_Order Book" xfId="4257"/>
    <cellStyle name="Normal 25 3 4" xfId="4258"/>
    <cellStyle name="Normal 25 3 4 2" xfId="4259"/>
    <cellStyle name="Normal 25 3 4 3" xfId="4260"/>
    <cellStyle name="Normal 25 3 5" xfId="4261"/>
    <cellStyle name="Normal 25 3 6" xfId="4262"/>
    <cellStyle name="Normal 25 3_Order Book" xfId="4263"/>
    <cellStyle name="Normal 25 4" xfId="4264"/>
    <cellStyle name="Normal 25 4 2" xfId="4265"/>
    <cellStyle name="Normal 25 4 2 2" xfId="4266"/>
    <cellStyle name="Normal 25 4 2 2 2" xfId="4267"/>
    <cellStyle name="Normal 25 4 2 2 3" xfId="4268"/>
    <cellStyle name="Normal 25 4 2 3" xfId="4269"/>
    <cellStyle name="Normal 25 4 2 4" xfId="4270"/>
    <cellStyle name="Normal 25 4 3" xfId="4271"/>
    <cellStyle name="Normal 25 4 3 2" xfId="4272"/>
    <cellStyle name="Normal 25 4 3 3" xfId="4273"/>
    <cellStyle name="Normal 25 4 4" xfId="4274"/>
    <cellStyle name="Normal 25 4 5" xfId="4275"/>
    <cellStyle name="Normal 25 4_Order Book" xfId="4276"/>
    <cellStyle name="Normal 25 5" xfId="4277"/>
    <cellStyle name="Normal 25 5 2" xfId="4278"/>
    <cellStyle name="Normal 25 5 2 2" xfId="4279"/>
    <cellStyle name="Normal 25 5 2 2 2" xfId="4280"/>
    <cellStyle name="Normal 25 5 2 2 3" xfId="4281"/>
    <cellStyle name="Normal 25 5 2 3" xfId="4282"/>
    <cellStyle name="Normal 25 5 2 4" xfId="4283"/>
    <cellStyle name="Normal 25 5 3" xfId="4284"/>
    <cellStyle name="Normal 25 5 3 2" xfId="4285"/>
    <cellStyle name="Normal 25 5 3 3" xfId="4286"/>
    <cellStyle name="Normal 25 5 4" xfId="4287"/>
    <cellStyle name="Normal 25 5 5" xfId="4288"/>
    <cellStyle name="Normal 25 5_Order Book" xfId="4289"/>
    <cellStyle name="Normal 25 6" xfId="4290"/>
    <cellStyle name="Normal 25 6 2" xfId="4291"/>
    <cellStyle name="Normal 25 6 2 2" xfId="4292"/>
    <cellStyle name="Normal 25 6 2 2 2" xfId="4293"/>
    <cellStyle name="Normal 25 6 2 2 3" xfId="4294"/>
    <cellStyle name="Normal 25 6 2 3" xfId="4295"/>
    <cellStyle name="Normal 25 6 2 4" xfId="4296"/>
    <cellStyle name="Normal 25 6 3" xfId="4297"/>
    <cellStyle name="Normal 25 6 3 2" xfId="4298"/>
    <cellStyle name="Normal 25 6 3 3" xfId="4299"/>
    <cellStyle name="Normal 25 6 4" xfId="4300"/>
    <cellStyle name="Normal 25 6 5" xfId="4301"/>
    <cellStyle name="Normal 25 6_Order Book" xfId="4302"/>
    <cellStyle name="Normal 25 7" xfId="4303"/>
    <cellStyle name="Normal 25 8" xfId="4304"/>
    <cellStyle name="Normal 25 8 2" xfId="4305"/>
    <cellStyle name="Normal 25 8 2 2" xfId="4306"/>
    <cellStyle name="Normal 25 8 2 3" xfId="4307"/>
    <cellStyle name="Normal 25 8 3" xfId="4308"/>
    <cellStyle name="Normal 25 8 4" xfId="4309"/>
    <cellStyle name="Normal 25 9" xfId="4310"/>
    <cellStyle name="Normal 25 9 2" xfId="4311"/>
    <cellStyle name="Normal 25 9 3" xfId="4312"/>
    <cellStyle name="Normal 25_Order Book" xfId="4313"/>
    <cellStyle name="Normal 250" xfId="6479"/>
    <cellStyle name="Normal 26" xfId="4314"/>
    <cellStyle name="Normal 26 2" xfId="4315"/>
    <cellStyle name="Normal 26 3" xfId="4316"/>
    <cellStyle name="Normal 27" xfId="4317"/>
    <cellStyle name="Normal 27 2" xfId="4318"/>
    <cellStyle name="Normal 27 3" xfId="4319"/>
    <cellStyle name="Normal 28" xfId="4320"/>
    <cellStyle name="Normal 28 10" xfId="4321"/>
    <cellStyle name="Normal 28 2" xfId="4322"/>
    <cellStyle name="Normal 28 2 2" xfId="4323"/>
    <cellStyle name="Normal 28 2 2 2" xfId="4324"/>
    <cellStyle name="Normal 28 2 2 2 2" xfId="4325"/>
    <cellStyle name="Normal 28 2 2 2 2 2" xfId="4326"/>
    <cellStyle name="Normal 28 2 2 2 2 3" xfId="4327"/>
    <cellStyle name="Normal 28 2 2 2 3" xfId="4328"/>
    <cellStyle name="Normal 28 2 2 2 4" xfId="4329"/>
    <cellStyle name="Normal 28 2 2 3" xfId="4330"/>
    <cellStyle name="Normal 28 2 2 3 2" xfId="4331"/>
    <cellStyle name="Normal 28 2 2 3 3" xfId="4332"/>
    <cellStyle name="Normal 28 2 2 4" xfId="4333"/>
    <cellStyle name="Normal 28 2 2 5" xfId="4334"/>
    <cellStyle name="Normal 28 2 2_Order Book" xfId="4335"/>
    <cellStyle name="Normal 28 2 3" xfId="4336"/>
    <cellStyle name="Normal 28 2 3 2" xfId="4337"/>
    <cellStyle name="Normal 28 2 3 2 2" xfId="4338"/>
    <cellStyle name="Normal 28 2 3 2 2 2" xfId="4339"/>
    <cellStyle name="Normal 28 2 3 2 2 3" xfId="4340"/>
    <cellStyle name="Normal 28 2 3 2 3" xfId="4341"/>
    <cellStyle name="Normal 28 2 3 2 4" xfId="4342"/>
    <cellStyle name="Normal 28 2 3 3" xfId="4343"/>
    <cellStyle name="Normal 28 2 3 3 2" xfId="4344"/>
    <cellStyle name="Normal 28 2 3 3 3" xfId="4345"/>
    <cellStyle name="Normal 28 2 3 4" xfId="4346"/>
    <cellStyle name="Normal 28 2 3 5" xfId="4347"/>
    <cellStyle name="Normal 28 2 3_Order Book" xfId="4348"/>
    <cellStyle name="Normal 28 2 4" xfId="4349"/>
    <cellStyle name="Normal 28 2 4 2" xfId="4350"/>
    <cellStyle name="Normal 28 2 4 2 2" xfId="4351"/>
    <cellStyle name="Normal 28 2 4 2 3" xfId="4352"/>
    <cellStyle name="Normal 28 2 4 3" xfId="4353"/>
    <cellStyle name="Normal 28 2 4 4" xfId="4354"/>
    <cellStyle name="Normal 28 2 5" xfId="4355"/>
    <cellStyle name="Normal 28 2 5 2" xfId="4356"/>
    <cellStyle name="Normal 28 2 5 3" xfId="4357"/>
    <cellStyle name="Normal 28 2 6" xfId="4358"/>
    <cellStyle name="Normal 28 2 7" xfId="4359"/>
    <cellStyle name="Normal 28 2_Order Book" xfId="4360"/>
    <cellStyle name="Normal 28 3" xfId="4361"/>
    <cellStyle name="Normal 28 3 2" xfId="4362"/>
    <cellStyle name="Normal 28 3 2 2" xfId="4363"/>
    <cellStyle name="Normal 28 3 2 2 2" xfId="4364"/>
    <cellStyle name="Normal 28 3 2 2 2 2" xfId="4365"/>
    <cellStyle name="Normal 28 3 2 2 2 3" xfId="4366"/>
    <cellStyle name="Normal 28 3 2 2 3" xfId="4367"/>
    <cellStyle name="Normal 28 3 2 2 4" xfId="4368"/>
    <cellStyle name="Normal 28 3 2 3" xfId="4369"/>
    <cellStyle name="Normal 28 3 2 3 2" xfId="4370"/>
    <cellStyle name="Normal 28 3 2 3 3" xfId="4371"/>
    <cellStyle name="Normal 28 3 2 4" xfId="4372"/>
    <cellStyle name="Normal 28 3 2 5" xfId="4373"/>
    <cellStyle name="Normal 28 3 2_Order Book" xfId="4374"/>
    <cellStyle name="Normal 28 3 3" xfId="4375"/>
    <cellStyle name="Normal 28 3 3 2" xfId="4376"/>
    <cellStyle name="Normal 28 3 3 2 2" xfId="4377"/>
    <cellStyle name="Normal 28 3 3 2 3" xfId="4378"/>
    <cellStyle name="Normal 28 3 3 3" xfId="4379"/>
    <cellStyle name="Normal 28 3 3 4" xfId="4380"/>
    <cellStyle name="Normal 28 3 4" xfId="4381"/>
    <cellStyle name="Normal 28 3 4 2" xfId="4382"/>
    <cellStyle name="Normal 28 3 4 3" xfId="4383"/>
    <cellStyle name="Normal 28 3 5" xfId="4384"/>
    <cellStyle name="Normal 28 3 6" xfId="4385"/>
    <cellStyle name="Normal 28 3_Order Book" xfId="4386"/>
    <cellStyle name="Normal 28 4" xfId="4387"/>
    <cellStyle name="Normal 28 4 2" xfId="4388"/>
    <cellStyle name="Normal 28 4 2 2" xfId="4389"/>
    <cellStyle name="Normal 28 4 2 2 2" xfId="4390"/>
    <cellStyle name="Normal 28 4 2 2 3" xfId="4391"/>
    <cellStyle name="Normal 28 4 2 3" xfId="4392"/>
    <cellStyle name="Normal 28 4 2 4" xfId="4393"/>
    <cellStyle name="Normal 28 4 3" xfId="4394"/>
    <cellStyle name="Normal 28 4 3 2" xfId="4395"/>
    <cellStyle name="Normal 28 4 3 3" xfId="4396"/>
    <cellStyle name="Normal 28 4 4" xfId="4397"/>
    <cellStyle name="Normal 28 4 5" xfId="4398"/>
    <cellStyle name="Normal 28 4_Order Book" xfId="4399"/>
    <cellStyle name="Normal 28 5" xfId="4400"/>
    <cellStyle name="Normal 28 5 2" xfId="4401"/>
    <cellStyle name="Normal 28 5 2 2" xfId="4402"/>
    <cellStyle name="Normal 28 5 2 2 2" xfId="4403"/>
    <cellStyle name="Normal 28 5 2 2 3" xfId="4404"/>
    <cellStyle name="Normal 28 5 2 3" xfId="4405"/>
    <cellStyle name="Normal 28 5 2 4" xfId="4406"/>
    <cellStyle name="Normal 28 5 3" xfId="4407"/>
    <cellStyle name="Normal 28 5 3 2" xfId="4408"/>
    <cellStyle name="Normal 28 5 3 3" xfId="4409"/>
    <cellStyle name="Normal 28 5 4" xfId="4410"/>
    <cellStyle name="Normal 28 5 5" xfId="4411"/>
    <cellStyle name="Normal 28 5_Order Book" xfId="4412"/>
    <cellStyle name="Normal 28 6" xfId="4413"/>
    <cellStyle name="Normal 28 6 2" xfId="4414"/>
    <cellStyle name="Normal 28 6 2 2" xfId="4415"/>
    <cellStyle name="Normal 28 6 2 2 2" xfId="4416"/>
    <cellStyle name="Normal 28 6 2 2 3" xfId="4417"/>
    <cellStyle name="Normal 28 6 2 3" xfId="4418"/>
    <cellStyle name="Normal 28 6 2 4" xfId="4419"/>
    <cellStyle name="Normal 28 6 3" xfId="4420"/>
    <cellStyle name="Normal 28 6 3 2" xfId="4421"/>
    <cellStyle name="Normal 28 6 3 3" xfId="4422"/>
    <cellStyle name="Normal 28 6 4" xfId="4423"/>
    <cellStyle name="Normal 28 6 5" xfId="4424"/>
    <cellStyle name="Normal 28 6_Order Book" xfId="4425"/>
    <cellStyle name="Normal 28 7" xfId="4426"/>
    <cellStyle name="Normal 28 7 2" xfId="4427"/>
    <cellStyle name="Normal 28 7 2 2" xfId="4428"/>
    <cellStyle name="Normal 28 7 2 3" xfId="4429"/>
    <cellStyle name="Normal 28 7 3" xfId="4430"/>
    <cellStyle name="Normal 28 7 4" xfId="4431"/>
    <cellStyle name="Normal 28 8" xfId="4432"/>
    <cellStyle name="Normal 28 8 2" xfId="4433"/>
    <cellStyle name="Normal 28 8 3" xfId="4434"/>
    <cellStyle name="Normal 28 9" xfId="4435"/>
    <cellStyle name="Normal 28_Order Book" xfId="4436"/>
    <cellStyle name="Normal 29" xfId="4437"/>
    <cellStyle name="Normal 29 2" xfId="4438"/>
    <cellStyle name="Normal 29 3" xfId="4439"/>
    <cellStyle name="Normal 3" xfId="50"/>
    <cellStyle name="Normal 3 10" xfId="4440"/>
    <cellStyle name="Normal 3 11" xfId="4441"/>
    <cellStyle name="Normal 3 2" xfId="4442"/>
    <cellStyle name="Normal 3 2 2" xfId="4443"/>
    <cellStyle name="Normal 3 2 2 2" xfId="4444"/>
    <cellStyle name="Normal 3 2 3" xfId="4445"/>
    <cellStyle name="Normal 3 2 4" xfId="4446"/>
    <cellStyle name="Normal 3 2 5" xfId="4447"/>
    <cellStyle name="Normal 3 3" xfId="4448"/>
    <cellStyle name="Normal 3 3 2" xfId="4449"/>
    <cellStyle name="Normal 3 3 3" xfId="4450"/>
    <cellStyle name="Normal 3 3 4" xfId="4451"/>
    <cellStyle name="Normal 3 3 5" xfId="4452"/>
    <cellStyle name="Normal 3 4" xfId="4453"/>
    <cellStyle name="Normal 3 4 2" xfId="4454"/>
    <cellStyle name="Normal 3 4 3" xfId="4455"/>
    <cellStyle name="Normal 3 4 4" xfId="4456"/>
    <cellStyle name="Normal 3 4 5" xfId="4457"/>
    <cellStyle name="Normal 3 5" xfId="4458"/>
    <cellStyle name="Normal 3 5 2" xfId="4459"/>
    <cellStyle name="Normal 3 5 3" xfId="4460"/>
    <cellStyle name="Normal 3 5 4" xfId="4461"/>
    <cellStyle name="Normal 3 5 5" xfId="4462"/>
    <cellStyle name="Normal 3 6" xfId="4463"/>
    <cellStyle name="Normal 3 6 2" xfId="4464"/>
    <cellStyle name="Normal 3 6 3" xfId="4465"/>
    <cellStyle name="Normal 3 6 4" xfId="4466"/>
    <cellStyle name="Normal 3 6 5" xfId="4467"/>
    <cellStyle name="Normal 3 7" xfId="4468"/>
    <cellStyle name="Normal 3 7 2" xfId="4469"/>
    <cellStyle name="Normal 3 7 3" xfId="4470"/>
    <cellStyle name="Normal 3 7 4" xfId="4471"/>
    <cellStyle name="Normal 3 7 5" xfId="4472"/>
    <cellStyle name="Normal 3 8" xfId="4473"/>
    <cellStyle name="Normal 3 9" xfId="4474"/>
    <cellStyle name="Normal 30" xfId="4475"/>
    <cellStyle name="Normal 30 2" xfId="4476"/>
    <cellStyle name="Normal 30 2 2" xfId="4477"/>
    <cellStyle name="Normal 30 3" xfId="4478"/>
    <cellStyle name="Normal 30 3 2" xfId="4479"/>
    <cellStyle name="Normal 30 3 2 2" xfId="4480"/>
    <cellStyle name="Normal 30 3 2 2 2" xfId="4481"/>
    <cellStyle name="Normal 30 3 2 2 2 2" xfId="4482"/>
    <cellStyle name="Normal 30 3 2 2 2 3" xfId="4483"/>
    <cellStyle name="Normal 30 3 2 2 3" xfId="4484"/>
    <cellStyle name="Normal 30 3 2 2 4" xfId="4485"/>
    <cellStyle name="Normal 30 3 2 3" xfId="4486"/>
    <cellStyle name="Normal 30 3 2 3 2" xfId="4487"/>
    <cellStyle name="Normal 30 3 2 3 3" xfId="4488"/>
    <cellStyle name="Normal 30 3 2 4" xfId="4489"/>
    <cellStyle name="Normal 30 3 2 5" xfId="4490"/>
    <cellStyle name="Normal 30 3 2_Order Book" xfId="4491"/>
    <cellStyle name="Normal 30 3 3" xfId="4492"/>
    <cellStyle name="Normal 30 3 3 2" xfId="4493"/>
    <cellStyle name="Normal 30 3 3 2 2" xfId="4494"/>
    <cellStyle name="Normal 30 3 3 2 3" xfId="4495"/>
    <cellStyle name="Normal 30 3 3 3" xfId="4496"/>
    <cellStyle name="Normal 30 3 3 4" xfId="4497"/>
    <cellStyle name="Normal 30 3 4" xfId="4498"/>
    <cellStyle name="Normal 30 3 4 2" xfId="4499"/>
    <cellStyle name="Normal 30 3 4 3" xfId="4500"/>
    <cellStyle name="Normal 30 3 5" xfId="4501"/>
    <cellStyle name="Normal 30 3 6" xfId="4502"/>
    <cellStyle name="Normal 30 3_Order Book" xfId="4503"/>
    <cellStyle name="Normal 30 4" xfId="4504"/>
    <cellStyle name="Normal 31" xfId="4505"/>
    <cellStyle name="Normal 31 2" xfId="4506"/>
    <cellStyle name="Normal 31 3" xfId="4507"/>
    <cellStyle name="Normal 32" xfId="4508"/>
    <cellStyle name="Normal 32 2" xfId="4509"/>
    <cellStyle name="Normal 32 3" xfId="4510"/>
    <cellStyle name="Normal 325" xfId="4511"/>
    <cellStyle name="Normal 33" xfId="4512"/>
    <cellStyle name="Normal 34" xfId="4513"/>
    <cellStyle name="Normal 34 2" xfId="4514"/>
    <cellStyle name="Normal 35" xfId="4515"/>
    <cellStyle name="Normal 35 2" xfId="4516"/>
    <cellStyle name="Normal 35 2 2" xfId="4517"/>
    <cellStyle name="Normal 35 2 2 2" xfId="4518"/>
    <cellStyle name="Normal 35 2 2 2 2" xfId="4519"/>
    <cellStyle name="Normal 35 2 2 2 3" xfId="4520"/>
    <cellStyle name="Normal 35 2 2 3" xfId="4521"/>
    <cellStyle name="Normal 35 2 2 4" xfId="4522"/>
    <cellStyle name="Normal 35 2 3" xfId="4523"/>
    <cellStyle name="Normal 35 2 3 2" xfId="4524"/>
    <cellStyle name="Normal 35 2 3 3" xfId="4525"/>
    <cellStyle name="Normal 35 2 4" xfId="4526"/>
    <cellStyle name="Normal 35 2 5" xfId="4527"/>
    <cellStyle name="Normal 35 2_Order Book" xfId="4528"/>
    <cellStyle name="Normal 35 3" xfId="4529"/>
    <cellStyle name="Normal 35 3 2" xfId="4530"/>
    <cellStyle name="Normal 35 3 2 2" xfId="4531"/>
    <cellStyle name="Normal 35 3 2 3" xfId="4532"/>
    <cellStyle name="Normal 35 3 3" xfId="4533"/>
    <cellStyle name="Normal 35 3 4" xfId="4534"/>
    <cellStyle name="Normal 35 4" xfId="4535"/>
    <cellStyle name="Normal 35 4 2" xfId="4536"/>
    <cellStyle name="Normal 35 4 3" xfId="4537"/>
    <cellStyle name="Normal 35 5" xfId="4538"/>
    <cellStyle name="Normal 35 6" xfId="4539"/>
    <cellStyle name="Normal 35_Order Book" xfId="4540"/>
    <cellStyle name="Normal 36" xfId="4541"/>
    <cellStyle name="Normal 37" xfId="4542"/>
    <cellStyle name="Normal 38" xfId="4543"/>
    <cellStyle name="Normal 39" xfId="4544"/>
    <cellStyle name="Normal 4" xfId="89"/>
    <cellStyle name="Normal 4 2" xfId="4546"/>
    <cellStyle name="Normal 4 3" xfId="4545"/>
    <cellStyle name="Normal 40" xfId="4547"/>
    <cellStyle name="Normal 40 2" xfId="4548"/>
    <cellStyle name="Normal 41" xfId="4549"/>
    <cellStyle name="Normal 41 2" xfId="4550"/>
    <cellStyle name="Normal 42" xfId="4551"/>
    <cellStyle name="Normal 42 2" xfId="4552"/>
    <cellStyle name="Normal 43" xfId="4553"/>
    <cellStyle name="Normal 43 2" xfId="4554"/>
    <cellStyle name="Normal 44" xfId="4555"/>
    <cellStyle name="Normal 44 2" xfId="4556"/>
    <cellStyle name="Normal 45" xfId="4557"/>
    <cellStyle name="Normal 45 2" xfId="4558"/>
    <cellStyle name="Normal 45 2 2" xfId="4559"/>
    <cellStyle name="Normal 45 2 2 2" xfId="4560"/>
    <cellStyle name="Normal 45 2 2 2 2" xfId="4561"/>
    <cellStyle name="Normal 45 2 2 2 3" xfId="4562"/>
    <cellStyle name="Normal 45 2 2 3" xfId="4563"/>
    <cellStyle name="Normal 45 2 2 4" xfId="4564"/>
    <cellStyle name="Normal 45 2 3" xfId="4565"/>
    <cellStyle name="Normal 45 2 3 2" xfId="4566"/>
    <cellStyle name="Normal 45 2 3 3" xfId="4567"/>
    <cellStyle name="Normal 45 2 4" xfId="4568"/>
    <cellStyle name="Normal 45 2 5" xfId="4569"/>
    <cellStyle name="Normal 45 2_Order Book" xfId="4570"/>
    <cellStyle name="Normal 45 3" xfId="4571"/>
    <cellStyle name="Normal 45 3 2" xfId="4572"/>
    <cellStyle name="Normal 45 3 2 2" xfId="4573"/>
    <cellStyle name="Normal 45 3 2 3" xfId="4574"/>
    <cellStyle name="Normal 45 3 3" xfId="4575"/>
    <cellStyle name="Normal 45 3 4" xfId="4576"/>
    <cellStyle name="Normal 45 4" xfId="4577"/>
    <cellStyle name="Normal 45 4 2" xfId="4578"/>
    <cellStyle name="Normal 45 4 3" xfId="4579"/>
    <cellStyle name="Normal 45 5" xfId="4580"/>
    <cellStyle name="Normal 45 6" xfId="4581"/>
    <cellStyle name="Normal 45_Order Book" xfId="4582"/>
    <cellStyle name="Normal 46" xfId="4583"/>
    <cellStyle name="Normal 46 2" xfId="4584"/>
    <cellStyle name="Normal 46 2 2" xfId="4585"/>
    <cellStyle name="Normal 46 2 2 2" xfId="4586"/>
    <cellStyle name="Normal 46 2 2 2 2" xfId="4587"/>
    <cellStyle name="Normal 46 2 2 2 3" xfId="4588"/>
    <cellStyle name="Normal 46 2 2 3" xfId="4589"/>
    <cellStyle name="Normal 46 2 2 4" xfId="4590"/>
    <cellStyle name="Normal 46 2 3" xfId="4591"/>
    <cellStyle name="Normal 46 2 3 2" xfId="4592"/>
    <cellStyle name="Normal 46 2 3 3" xfId="4593"/>
    <cellStyle name="Normal 46 2 4" xfId="4594"/>
    <cellStyle name="Normal 46 2 5" xfId="4595"/>
    <cellStyle name="Normal 46 2_Order Book" xfId="4596"/>
    <cellStyle name="Normal 46 3" xfId="4597"/>
    <cellStyle name="Normal 46 3 2" xfId="4598"/>
    <cellStyle name="Normal 46 3 2 2" xfId="4599"/>
    <cellStyle name="Normal 46 3 2 3" xfId="4600"/>
    <cellStyle name="Normal 46 3 3" xfId="4601"/>
    <cellStyle name="Normal 46 3 4" xfId="4602"/>
    <cellStyle name="Normal 46 4" xfId="4603"/>
    <cellStyle name="Normal 46 4 2" xfId="4604"/>
    <cellStyle name="Normal 46 4 3" xfId="4605"/>
    <cellStyle name="Normal 46 5" xfId="4606"/>
    <cellStyle name="Normal 46 6" xfId="4607"/>
    <cellStyle name="Normal 46_Order Book" xfId="4608"/>
    <cellStyle name="Normal 47" xfId="4609"/>
    <cellStyle name="Normal 47 2" xfId="4610"/>
    <cellStyle name="Normal 47 2 2" xfId="4611"/>
    <cellStyle name="Normal 47 2 2 2" xfId="4612"/>
    <cellStyle name="Normal 47 2 2 2 2" xfId="4613"/>
    <cellStyle name="Normal 47 2 2 2 3" xfId="4614"/>
    <cellStyle name="Normal 47 2 2 3" xfId="4615"/>
    <cellStyle name="Normal 47 2 2 4" xfId="4616"/>
    <cellStyle name="Normal 47 2 3" xfId="4617"/>
    <cellStyle name="Normal 47 2 3 2" xfId="4618"/>
    <cellStyle name="Normal 47 2 3 3" xfId="4619"/>
    <cellStyle name="Normal 47 2 4" xfId="4620"/>
    <cellStyle name="Normal 47 2 5" xfId="4621"/>
    <cellStyle name="Normal 47 2_Order Book" xfId="4622"/>
    <cellStyle name="Normal 47 3" xfId="4623"/>
    <cellStyle name="Normal 47 3 2" xfId="4624"/>
    <cellStyle name="Normal 47 3 2 2" xfId="4625"/>
    <cellStyle name="Normal 47 3 2 3" xfId="4626"/>
    <cellStyle name="Normal 47 3 3" xfId="4627"/>
    <cellStyle name="Normal 47 3 4" xfId="4628"/>
    <cellStyle name="Normal 47 4" xfId="4629"/>
    <cellStyle name="Normal 47 4 2" xfId="4630"/>
    <cellStyle name="Normal 47 4 3" xfId="4631"/>
    <cellStyle name="Normal 47 5" xfId="4632"/>
    <cellStyle name="Normal 47 6" xfId="4633"/>
    <cellStyle name="Normal 47_Order Book" xfId="4634"/>
    <cellStyle name="Normal 48" xfId="4635"/>
    <cellStyle name="Normal 48 2" xfId="4636"/>
    <cellStyle name="Normal 48 2 2" xfId="4637"/>
    <cellStyle name="Normal 48 2 2 2" xfId="4638"/>
    <cellStyle name="Normal 48 2 2 2 2" xfId="4639"/>
    <cellStyle name="Normal 48 2 2 2 3" xfId="4640"/>
    <cellStyle name="Normal 48 2 2 3" xfId="4641"/>
    <cellStyle name="Normal 48 2 2 4" xfId="4642"/>
    <cellStyle name="Normal 48 2 3" xfId="4643"/>
    <cellStyle name="Normal 48 2 3 2" xfId="4644"/>
    <cellStyle name="Normal 48 2 3 3" xfId="4645"/>
    <cellStyle name="Normal 48 2 4" xfId="4646"/>
    <cellStyle name="Normal 48 2 5" xfId="4647"/>
    <cellStyle name="Normal 48 2_Order Book" xfId="4648"/>
    <cellStyle name="Normal 48 3" xfId="4649"/>
    <cellStyle name="Normal 48 3 2" xfId="4650"/>
    <cellStyle name="Normal 48 3 2 2" xfId="4651"/>
    <cellStyle name="Normal 48 3 2 3" xfId="4652"/>
    <cellStyle name="Normal 48 3 3" xfId="4653"/>
    <cellStyle name="Normal 48 3 4" xfId="4654"/>
    <cellStyle name="Normal 48 4" xfId="4655"/>
    <cellStyle name="Normal 48 4 2" xfId="4656"/>
    <cellStyle name="Normal 48 4 3" xfId="4657"/>
    <cellStyle name="Normal 48 5" xfId="4658"/>
    <cellStyle name="Normal 48 6" xfId="4659"/>
    <cellStyle name="Normal 48_Order Book" xfId="4660"/>
    <cellStyle name="Normal 49" xfId="4661"/>
    <cellStyle name="Normal 49 2" xfId="4662"/>
    <cellStyle name="Normal 49 2 2" xfId="4663"/>
    <cellStyle name="Normal 49 2 2 2" xfId="4664"/>
    <cellStyle name="Normal 49 2 2 2 2" xfId="4665"/>
    <cellStyle name="Normal 49 2 2 2 3" xfId="4666"/>
    <cellStyle name="Normal 49 2 2 3" xfId="4667"/>
    <cellStyle name="Normal 49 2 2 4" xfId="4668"/>
    <cellStyle name="Normal 49 2 3" xfId="4669"/>
    <cellStyle name="Normal 49 2 3 2" xfId="4670"/>
    <cellStyle name="Normal 49 2 3 3" xfId="4671"/>
    <cellStyle name="Normal 49 2 4" xfId="4672"/>
    <cellStyle name="Normal 49 2 5" xfId="4673"/>
    <cellStyle name="Normal 49 2_Order Book" xfId="4674"/>
    <cellStyle name="Normal 49 3" xfId="4675"/>
    <cellStyle name="Normal 49 3 2" xfId="4676"/>
    <cellStyle name="Normal 49 3 2 2" xfId="4677"/>
    <cellStyle name="Normal 49 3 2 3" xfId="4678"/>
    <cellStyle name="Normal 49 3 3" xfId="4679"/>
    <cellStyle name="Normal 49 3 4" xfId="4680"/>
    <cellStyle name="Normal 49 4" xfId="4681"/>
    <cellStyle name="Normal 49 4 2" xfId="4682"/>
    <cellStyle name="Normal 49 4 3" xfId="4683"/>
    <cellStyle name="Normal 49 5" xfId="4684"/>
    <cellStyle name="Normal 49 6" xfId="4685"/>
    <cellStyle name="Normal 49_Order Book" xfId="4686"/>
    <cellStyle name="Normal 5" xfId="92"/>
    <cellStyle name="Normal 5 2" xfId="122"/>
    <cellStyle name="Normal 5 2 2" xfId="4689"/>
    <cellStyle name="Normal 5 2 3" xfId="4688"/>
    <cellStyle name="Normal 5 3" xfId="4690"/>
    <cellStyle name="Normal 5 4" xfId="4691"/>
    <cellStyle name="Normal 5 5" xfId="4692"/>
    <cellStyle name="Normal 5 6" xfId="4693"/>
    <cellStyle name="Normal 5 7" xfId="4687"/>
    <cellStyle name="Normal 50" xfId="4694"/>
    <cellStyle name="Normal 50 2" xfId="4695"/>
    <cellStyle name="Normal 50 2 2" xfId="4696"/>
    <cellStyle name="Normal 50 2 2 2" xfId="4697"/>
    <cellStyle name="Normal 50 2 2 2 2" xfId="4698"/>
    <cellStyle name="Normal 50 2 2 2 3" xfId="4699"/>
    <cellStyle name="Normal 50 2 2 3" xfId="4700"/>
    <cellStyle name="Normal 50 2 2 4" xfId="4701"/>
    <cellStyle name="Normal 50 2 3" xfId="4702"/>
    <cellStyle name="Normal 50 2 3 2" xfId="4703"/>
    <cellStyle name="Normal 50 2 3 3" xfId="4704"/>
    <cellStyle name="Normal 50 2 4" xfId="4705"/>
    <cellStyle name="Normal 50 2 5" xfId="4706"/>
    <cellStyle name="Normal 50 2_Order Book" xfId="4707"/>
    <cellStyle name="Normal 50 3" xfId="4708"/>
    <cellStyle name="Normal 50 3 2" xfId="4709"/>
    <cellStyle name="Normal 50 3 2 2" xfId="4710"/>
    <cellStyle name="Normal 50 3 2 3" xfId="4711"/>
    <cellStyle name="Normal 50 3 3" xfId="4712"/>
    <cellStyle name="Normal 50 3 4" xfId="4713"/>
    <cellStyle name="Normal 50 4" xfId="4714"/>
    <cellStyle name="Normal 50 4 2" xfId="4715"/>
    <cellStyle name="Normal 50 4 3" xfId="4716"/>
    <cellStyle name="Normal 50 5" xfId="4717"/>
    <cellStyle name="Normal 50 6" xfId="4718"/>
    <cellStyle name="Normal 50_Order Book" xfId="4719"/>
    <cellStyle name="Normal 51" xfId="4720"/>
    <cellStyle name="Normal 51 2" xfId="4721"/>
    <cellStyle name="Normal 51 2 2" xfId="4722"/>
    <cellStyle name="Normal 51 2 2 2" xfId="4723"/>
    <cellStyle name="Normal 51 2 2 2 2" xfId="4724"/>
    <cellStyle name="Normal 51 2 2 2 3" xfId="4725"/>
    <cellStyle name="Normal 51 2 2 3" xfId="4726"/>
    <cellStyle name="Normal 51 2 2 4" xfId="4727"/>
    <cellStyle name="Normal 51 2 3" xfId="4728"/>
    <cellStyle name="Normal 51 2 3 2" xfId="4729"/>
    <cellStyle name="Normal 51 2 3 3" xfId="4730"/>
    <cellStyle name="Normal 51 2 4" xfId="4731"/>
    <cellStyle name="Normal 51 2 5" xfId="4732"/>
    <cellStyle name="Normal 51 2_Order Book" xfId="4733"/>
    <cellStyle name="Normal 51 3" xfId="4734"/>
    <cellStyle name="Normal 51 3 2" xfId="4735"/>
    <cellStyle name="Normal 51 3 2 2" xfId="4736"/>
    <cellStyle name="Normal 51 3 2 3" xfId="4737"/>
    <cellStyle name="Normal 51 3 3" xfId="4738"/>
    <cellStyle name="Normal 51 3 4" xfId="4739"/>
    <cellStyle name="Normal 51 4" xfId="4740"/>
    <cellStyle name="Normal 51 4 2" xfId="4741"/>
    <cellStyle name="Normal 51 4 3" xfId="4742"/>
    <cellStyle name="Normal 51 5" xfId="4743"/>
    <cellStyle name="Normal 51 6" xfId="4744"/>
    <cellStyle name="Normal 51_Order Book" xfId="4745"/>
    <cellStyle name="Normal 52" xfId="4746"/>
    <cellStyle name="Normal 52 2" xfId="4747"/>
    <cellStyle name="Normal 52 2 2" xfId="4748"/>
    <cellStyle name="Normal 52 2 2 2" xfId="4749"/>
    <cellStyle name="Normal 52 2 2 2 2" xfId="4750"/>
    <cellStyle name="Normal 52 2 2 2 3" xfId="4751"/>
    <cellStyle name="Normal 52 2 2 3" xfId="4752"/>
    <cellStyle name="Normal 52 2 2 4" xfId="4753"/>
    <cellStyle name="Normal 52 2 3" xfId="4754"/>
    <cellStyle name="Normal 52 2 3 2" xfId="4755"/>
    <cellStyle name="Normal 52 2 3 3" xfId="4756"/>
    <cellStyle name="Normal 52 2 4" xfId="4757"/>
    <cellStyle name="Normal 52 2 5" xfId="4758"/>
    <cellStyle name="Normal 52 2_Order Book" xfId="4759"/>
    <cellStyle name="Normal 52 3" xfId="4760"/>
    <cellStyle name="Normal 52 3 2" xfId="4761"/>
    <cellStyle name="Normal 52 3 2 2" xfId="4762"/>
    <cellStyle name="Normal 52 3 2 3" xfId="4763"/>
    <cellStyle name="Normal 52 3 3" xfId="4764"/>
    <cellStyle name="Normal 52 3 4" xfId="4765"/>
    <cellStyle name="Normal 52 4" xfId="4766"/>
    <cellStyle name="Normal 52 4 2" xfId="4767"/>
    <cellStyle name="Normal 52 4 3" xfId="4768"/>
    <cellStyle name="Normal 52 5" xfId="4769"/>
    <cellStyle name="Normal 52 6" xfId="4770"/>
    <cellStyle name="Normal 52_Order Book" xfId="4771"/>
    <cellStyle name="Normal 53" xfId="4772"/>
    <cellStyle name="Normal 53 2" xfId="4773"/>
    <cellStyle name="Normal 54" xfId="4774"/>
    <cellStyle name="Normal 54 2" xfId="4775"/>
    <cellStyle name="Normal 54 2 2" xfId="4776"/>
    <cellStyle name="Normal 54 2 2 2" xfId="4777"/>
    <cellStyle name="Normal 54 2 2 3" xfId="4778"/>
    <cellStyle name="Normal 54 2 3" xfId="4779"/>
    <cellStyle name="Normal 54 2 4" xfId="4780"/>
    <cellStyle name="Normal 54 3" xfId="4781"/>
    <cellStyle name="Normal 54 3 2" xfId="4782"/>
    <cellStyle name="Normal 54 3 3" xfId="4783"/>
    <cellStyle name="Normal 54 4" xfId="4784"/>
    <cellStyle name="Normal 54 5" xfId="4785"/>
    <cellStyle name="Normal 54_Order Book" xfId="4786"/>
    <cellStyle name="Normal 55" xfId="4787"/>
    <cellStyle name="Normal 55 2" xfId="4788"/>
    <cellStyle name="Normal 55 2 2" xfId="4789"/>
    <cellStyle name="Normal 55 2 2 2" xfId="4790"/>
    <cellStyle name="Normal 55 2 2 3" xfId="4791"/>
    <cellStyle name="Normal 55 2 3" xfId="4792"/>
    <cellStyle name="Normal 55 2 4" xfId="4793"/>
    <cellStyle name="Normal 55 3" xfId="4794"/>
    <cellStyle name="Normal 55 3 2" xfId="4795"/>
    <cellStyle name="Normal 55 3 3" xfId="4796"/>
    <cellStyle name="Normal 55 4" xfId="4797"/>
    <cellStyle name="Normal 55 5" xfId="4798"/>
    <cellStyle name="Normal 55_Order Book" xfId="4799"/>
    <cellStyle name="Normal 56" xfId="4800"/>
    <cellStyle name="Normal 56 2" xfId="4801"/>
    <cellStyle name="Normal 56 2 2" xfId="4802"/>
    <cellStyle name="Normal 56 2 2 2" xfId="4803"/>
    <cellStyle name="Normal 56 2 2 3" xfId="4804"/>
    <cellStyle name="Normal 56 2 3" xfId="4805"/>
    <cellStyle name="Normal 56 2 4" xfId="4806"/>
    <cellStyle name="Normal 56 3" xfId="4807"/>
    <cellStyle name="Normal 56 3 2" xfId="4808"/>
    <cellStyle name="Normal 56 3 3" xfId="4809"/>
    <cellStyle name="Normal 56 4" xfId="4810"/>
    <cellStyle name="Normal 56 5" xfId="4811"/>
    <cellStyle name="Normal 56_Order Book" xfId="4812"/>
    <cellStyle name="Normal 57" xfId="4813"/>
    <cellStyle name="Normal 57 2" xfId="4814"/>
    <cellStyle name="Normal 57 2 2" xfId="4815"/>
    <cellStyle name="Normal 57 2 2 2" xfId="4816"/>
    <cellStyle name="Normal 57 2 2 3" xfId="4817"/>
    <cellStyle name="Normal 57 2 3" xfId="4818"/>
    <cellStyle name="Normal 57 2 4" xfId="4819"/>
    <cellStyle name="Normal 57 3" xfId="4820"/>
    <cellStyle name="Normal 57 3 2" xfId="4821"/>
    <cellStyle name="Normal 57 3 3" xfId="4822"/>
    <cellStyle name="Normal 57 4" xfId="4823"/>
    <cellStyle name="Normal 57 5" xfId="4824"/>
    <cellStyle name="Normal 57_Order Book" xfId="4825"/>
    <cellStyle name="Normal 58" xfId="4826"/>
    <cellStyle name="Normal 58 2" xfId="4827"/>
    <cellStyle name="Normal 58 2 2" xfId="4828"/>
    <cellStyle name="Normal 58 2 2 2" xfId="4829"/>
    <cellStyle name="Normal 58 2 2 3" xfId="4830"/>
    <cellStyle name="Normal 58 2 3" xfId="4831"/>
    <cellStyle name="Normal 58 2 4" xfId="4832"/>
    <cellStyle name="Normal 58 3" xfId="4833"/>
    <cellStyle name="Normal 58 3 2" xfId="4834"/>
    <cellStyle name="Normal 58 3 3" xfId="4835"/>
    <cellStyle name="Normal 58 4" xfId="4836"/>
    <cellStyle name="Normal 58 5" xfId="4837"/>
    <cellStyle name="Normal 58_Order Book" xfId="4838"/>
    <cellStyle name="Normal 59" xfId="4839"/>
    <cellStyle name="Normal 59 2" xfId="4840"/>
    <cellStyle name="Normal 59 2 2" xfId="4841"/>
    <cellStyle name="Normal 59 2 2 2" xfId="4842"/>
    <cellStyle name="Normal 59 2 2 3" xfId="4843"/>
    <cellStyle name="Normal 59 2 3" xfId="4844"/>
    <cellStyle name="Normal 59 2 4" xfId="4845"/>
    <cellStyle name="Normal 59 3" xfId="4846"/>
    <cellStyle name="Normal 59 3 2" xfId="4847"/>
    <cellStyle name="Normal 59 3 3" xfId="4848"/>
    <cellStyle name="Normal 59 4" xfId="4849"/>
    <cellStyle name="Normal 59 5" xfId="4850"/>
    <cellStyle name="Normal 59_Order Book" xfId="4851"/>
    <cellStyle name="Normal 6" xfId="95"/>
    <cellStyle name="Normal 6 2" xfId="4853"/>
    <cellStyle name="Normal 6 2 2" xfId="4854"/>
    <cellStyle name="Normal 6 3" xfId="4855"/>
    <cellStyle name="Normal 6 4" xfId="4856"/>
    <cellStyle name="Normal 6 5" xfId="4857"/>
    <cellStyle name="Normal 6 6" xfId="4858"/>
    <cellStyle name="Normal 6 7" xfId="4852"/>
    <cellStyle name="Normal 60" xfId="4859"/>
    <cellStyle name="Normal 60 2" xfId="4860"/>
    <cellStyle name="Normal 60 2 2" xfId="4861"/>
    <cellStyle name="Normal 60 2 2 2" xfId="4862"/>
    <cellStyle name="Normal 60 2 2 3" xfId="4863"/>
    <cellStyle name="Normal 60 2 3" xfId="4864"/>
    <cellStyle name="Normal 60 2 4" xfId="4865"/>
    <cellStyle name="Normal 60 3" xfId="4866"/>
    <cellStyle name="Normal 60 3 2" xfId="4867"/>
    <cellStyle name="Normal 60 3 3" xfId="4868"/>
    <cellStyle name="Normal 60 4" xfId="4869"/>
    <cellStyle name="Normal 60 5" xfId="4870"/>
    <cellStyle name="Normal 60_Order Book" xfId="4871"/>
    <cellStyle name="Normal 61" xfId="4872"/>
    <cellStyle name="Normal 61 2" xfId="4873"/>
    <cellStyle name="Normal 61 2 2" xfId="4874"/>
    <cellStyle name="Normal 61 2 2 2" xfId="4875"/>
    <cellStyle name="Normal 61 2 2 3" xfId="4876"/>
    <cellStyle name="Normal 61 2 3" xfId="4877"/>
    <cellStyle name="Normal 61 2 4" xfId="4878"/>
    <cellStyle name="Normal 61 3" xfId="4879"/>
    <cellStyle name="Normal 61 3 2" xfId="4880"/>
    <cellStyle name="Normal 61 3 3" xfId="4881"/>
    <cellStyle name="Normal 61 4" xfId="4882"/>
    <cellStyle name="Normal 61 5" xfId="4883"/>
    <cellStyle name="Normal 61_Order Book" xfId="4884"/>
    <cellStyle name="Normal 62" xfId="4885"/>
    <cellStyle name="Normal 62 2" xfId="4886"/>
    <cellStyle name="Normal 63" xfId="4887"/>
    <cellStyle name="Normal 63 2" xfId="4888"/>
    <cellStyle name="Normal 63 2 2" xfId="4889"/>
    <cellStyle name="Normal 64" xfId="4890"/>
    <cellStyle name="Normal 64 2" xfId="4891"/>
    <cellStyle name="Normal 64 2 2" xfId="4892"/>
    <cellStyle name="Normal 64 2 2 2" xfId="4893"/>
    <cellStyle name="Normal 64 2 2 3" xfId="4894"/>
    <cellStyle name="Normal 64 2 3" xfId="4895"/>
    <cellStyle name="Normal 64 2 4" xfId="4896"/>
    <cellStyle name="Normal 64 3" xfId="4897"/>
    <cellStyle name="Normal 64 3 2" xfId="4898"/>
    <cellStyle name="Normal 64 3 3" xfId="4899"/>
    <cellStyle name="Normal 64 4" xfId="4900"/>
    <cellStyle name="Normal 64 5" xfId="4901"/>
    <cellStyle name="Normal 64_Order Book" xfId="4902"/>
    <cellStyle name="Normal 65" xfId="4903"/>
    <cellStyle name="Normal 65 2" xfId="4904"/>
    <cellStyle name="Normal 65 2 2" xfId="4905"/>
    <cellStyle name="Normal 65 2 2 2" xfId="4906"/>
    <cellStyle name="Normal 65 2 2 3" xfId="4907"/>
    <cellStyle name="Normal 65 2 3" xfId="4908"/>
    <cellStyle name="Normal 65 2 4" xfId="4909"/>
    <cellStyle name="Normal 65 3" xfId="4910"/>
    <cellStyle name="Normal 65 3 2" xfId="4911"/>
    <cellStyle name="Normal 65 3 3" xfId="4912"/>
    <cellStyle name="Normal 65 4" xfId="4913"/>
    <cellStyle name="Normal 65 5" xfId="4914"/>
    <cellStyle name="Normal 65_Order Book" xfId="4915"/>
    <cellStyle name="Normal 66" xfId="4916"/>
    <cellStyle name="Normal 66 2" xfId="4917"/>
    <cellStyle name="Normal 66 2 2" xfId="4918"/>
    <cellStyle name="Normal 66 2 2 2" xfId="4919"/>
    <cellStyle name="Normal 66 2 2 3" xfId="4920"/>
    <cellStyle name="Normal 66 2 3" xfId="4921"/>
    <cellStyle name="Normal 66 2 4" xfId="4922"/>
    <cellStyle name="Normal 66 3" xfId="4923"/>
    <cellStyle name="Normal 66 3 2" xfId="4924"/>
    <cellStyle name="Normal 66 3 3" xfId="4925"/>
    <cellStyle name="Normal 66 4" xfId="4926"/>
    <cellStyle name="Normal 66 5" xfId="4927"/>
    <cellStyle name="Normal 66_Order Book" xfId="4928"/>
    <cellStyle name="Normal 67" xfId="4929"/>
    <cellStyle name="Normal 67 2" xfId="4930"/>
    <cellStyle name="Normal 67 2 2" xfId="4931"/>
    <cellStyle name="Normal 67 2 2 2" xfId="4932"/>
    <cellStyle name="Normal 67 2 2 3" xfId="4933"/>
    <cellStyle name="Normal 67 2 3" xfId="4934"/>
    <cellStyle name="Normal 67 2 4" xfId="4935"/>
    <cellStyle name="Normal 67 3" xfId="4936"/>
    <cellStyle name="Normal 67 3 2" xfId="4937"/>
    <cellStyle name="Normal 67 3 3" xfId="4938"/>
    <cellStyle name="Normal 67 4" xfId="4939"/>
    <cellStyle name="Normal 67 5" xfId="4940"/>
    <cellStyle name="Normal 67_Order Book" xfId="4941"/>
    <cellStyle name="Normal 68" xfId="4942"/>
    <cellStyle name="Normal 68 2" xfId="4943"/>
    <cellStyle name="Normal 68 2 2" xfId="4944"/>
    <cellStyle name="Normal 68 2 2 2" xfId="4945"/>
    <cellStyle name="Normal 68 2 2 3" xfId="4946"/>
    <cellStyle name="Normal 68 2 3" xfId="4947"/>
    <cellStyle name="Normal 68 2 4" xfId="4948"/>
    <cellStyle name="Normal 68 3" xfId="4949"/>
    <cellStyle name="Normal 68 3 2" xfId="4950"/>
    <cellStyle name="Normal 68 3 3" xfId="4951"/>
    <cellStyle name="Normal 68 4" xfId="4952"/>
    <cellStyle name="Normal 68 5" xfId="4953"/>
    <cellStyle name="Normal 68_Order Book" xfId="4954"/>
    <cellStyle name="Normal 69" xfId="4955"/>
    <cellStyle name="Normal 69 2" xfId="4956"/>
    <cellStyle name="Normal 69 2 2" xfId="4957"/>
    <cellStyle name="Normal 69 2 2 2" xfId="4958"/>
    <cellStyle name="Normal 69 2 2 3" xfId="4959"/>
    <cellStyle name="Normal 69 2 3" xfId="4960"/>
    <cellStyle name="Normal 69 2 4" xfId="4961"/>
    <cellStyle name="Normal 69 3" xfId="4962"/>
    <cellStyle name="Normal 69 3 2" xfId="4963"/>
    <cellStyle name="Normal 69 3 3" xfId="4964"/>
    <cellStyle name="Normal 69 4" xfId="4965"/>
    <cellStyle name="Normal 69 5" xfId="4966"/>
    <cellStyle name="Normal 69_Order Book" xfId="4967"/>
    <cellStyle name="Normal 7" xfId="1"/>
    <cellStyle name="Normal 7 2" xfId="4968"/>
    <cellStyle name="Normal 7 2 2" xfId="4969"/>
    <cellStyle name="Normal 7 3" xfId="4970"/>
    <cellStyle name="Normal 7 4" xfId="4971"/>
    <cellStyle name="Normal 7 5" xfId="4972"/>
    <cellStyle name="Normal 7 6" xfId="4973"/>
    <cellStyle name="Normal 70" xfId="4974"/>
    <cellStyle name="Normal 70 2" xfId="4975"/>
    <cellStyle name="Normal 70 2 2" xfId="4976"/>
    <cellStyle name="Normal 70 2 2 2" xfId="4977"/>
    <cellStyle name="Normal 70 2 2 3" xfId="4978"/>
    <cellStyle name="Normal 70 2 3" xfId="4979"/>
    <cellStyle name="Normal 70 2 4" xfId="4980"/>
    <cellStyle name="Normal 70 3" xfId="4981"/>
    <cellStyle name="Normal 70 3 2" xfId="4982"/>
    <cellStyle name="Normal 70 3 3" xfId="4983"/>
    <cellStyle name="Normal 70 4" xfId="4984"/>
    <cellStyle name="Normal 70 5" xfId="4985"/>
    <cellStyle name="Normal 70_Order Book" xfId="4986"/>
    <cellStyle name="Normal 71" xfId="4987"/>
    <cellStyle name="Normal 71 2" xfId="4988"/>
    <cellStyle name="Normal 71 2 2" xfId="4989"/>
    <cellStyle name="Normal 71 2 2 2" xfId="4990"/>
    <cellStyle name="Normal 71 2 2 3" xfId="4991"/>
    <cellStyle name="Normal 71 2 3" xfId="4992"/>
    <cellStyle name="Normal 71 2 4" xfId="4993"/>
    <cellStyle name="Normal 71 3" xfId="4994"/>
    <cellStyle name="Normal 71 3 2" xfId="4995"/>
    <cellStyle name="Normal 71 3 3" xfId="4996"/>
    <cellStyle name="Normal 71 4" xfId="4997"/>
    <cellStyle name="Normal 71 5" xfId="4998"/>
    <cellStyle name="Normal 71_Order Book" xfId="4999"/>
    <cellStyle name="Normal 72" xfId="5000"/>
    <cellStyle name="Normal 72 2" xfId="5001"/>
    <cellStyle name="Normal 72 2 2" xfId="5002"/>
    <cellStyle name="Normal 72 2 2 2" xfId="5003"/>
    <cellStyle name="Normal 72 2 2 3" xfId="5004"/>
    <cellStyle name="Normal 72 2 3" xfId="5005"/>
    <cellStyle name="Normal 72 2 4" xfId="5006"/>
    <cellStyle name="Normal 72 3" xfId="5007"/>
    <cellStyle name="Normal 72 3 2" xfId="5008"/>
    <cellStyle name="Normal 72 3 3" xfId="5009"/>
    <cellStyle name="Normal 72 4" xfId="5010"/>
    <cellStyle name="Normal 72 5" xfId="5011"/>
    <cellStyle name="Normal 72_Order Book" xfId="5012"/>
    <cellStyle name="Normal 73" xfId="5013"/>
    <cellStyle name="Normal 73 2" xfId="5014"/>
    <cellStyle name="Normal 73 2 2" xfId="5015"/>
    <cellStyle name="Normal 73 2 2 2" xfId="5016"/>
    <cellStyle name="Normal 73 2 2 3" xfId="5017"/>
    <cellStyle name="Normal 73 2 3" xfId="5018"/>
    <cellStyle name="Normal 73 2 4" xfId="5019"/>
    <cellStyle name="Normal 73 3" xfId="5020"/>
    <cellStyle name="Normal 73 3 2" xfId="5021"/>
    <cellStyle name="Normal 73 3 3" xfId="5022"/>
    <cellStyle name="Normal 73 4" xfId="5023"/>
    <cellStyle name="Normal 73 5" xfId="5024"/>
    <cellStyle name="Normal 73_Order Book" xfId="5025"/>
    <cellStyle name="Normal 74" xfId="5026"/>
    <cellStyle name="Normal 74 2" xfId="5027"/>
    <cellStyle name="Normal 74 2 2" xfId="5028"/>
    <cellStyle name="Normal 74 2 2 2" xfId="5029"/>
    <cellStyle name="Normal 74 2 2 3" xfId="5030"/>
    <cellStyle name="Normal 74 2 3" xfId="5031"/>
    <cellStyle name="Normal 74 2 4" xfId="5032"/>
    <cellStyle name="Normal 74 3" xfId="5033"/>
    <cellStyle name="Normal 74 3 2" xfId="5034"/>
    <cellStyle name="Normal 74 3 3" xfId="5035"/>
    <cellStyle name="Normal 74 4" xfId="5036"/>
    <cellStyle name="Normal 74 5" xfId="5037"/>
    <cellStyle name="Normal 74_Order Book" xfId="5038"/>
    <cellStyle name="Normal 75" xfId="5039"/>
    <cellStyle name="Normal 75 2" xfId="5040"/>
    <cellStyle name="Normal 75 2 2" xfId="5041"/>
    <cellStyle name="Normal 75 2 2 2" xfId="5042"/>
    <cellStyle name="Normal 75 2 2 3" xfId="5043"/>
    <cellStyle name="Normal 75 2 3" xfId="5044"/>
    <cellStyle name="Normal 75 2 4" xfId="5045"/>
    <cellStyle name="Normal 75 3" xfId="5046"/>
    <cellStyle name="Normal 75 3 2" xfId="5047"/>
    <cellStyle name="Normal 75 3 3" xfId="5048"/>
    <cellStyle name="Normal 75 4" xfId="5049"/>
    <cellStyle name="Normal 75 5" xfId="5050"/>
    <cellStyle name="Normal 75_Order Book" xfId="5051"/>
    <cellStyle name="Normal 76" xfId="5052"/>
    <cellStyle name="Normal 76 2" xfId="5053"/>
    <cellStyle name="Normal 76 2 2" xfId="5054"/>
    <cellStyle name="Normal 76 2 2 2" xfId="5055"/>
    <cellStyle name="Normal 76 2 2 3" xfId="5056"/>
    <cellStyle name="Normal 76 2 3" xfId="5057"/>
    <cellStyle name="Normal 76 2 4" xfId="5058"/>
    <cellStyle name="Normal 76 3" xfId="5059"/>
    <cellStyle name="Normal 76 3 2" xfId="5060"/>
    <cellStyle name="Normal 76 3 3" xfId="5061"/>
    <cellStyle name="Normal 76 4" xfId="5062"/>
    <cellStyle name="Normal 76 5" xfId="5063"/>
    <cellStyle name="Normal 76_Order Book" xfId="5064"/>
    <cellStyle name="Normal 77" xfId="5065"/>
    <cellStyle name="Normal 77 2" xfId="5066"/>
    <cellStyle name="Normal 77 2 2" xfId="5067"/>
    <cellStyle name="Normal 77 2 2 2" xfId="5068"/>
    <cellStyle name="Normal 77 2 2 3" xfId="5069"/>
    <cellStyle name="Normal 77 2 3" xfId="5070"/>
    <cellStyle name="Normal 77 2 4" xfId="5071"/>
    <cellStyle name="Normal 77 3" xfId="5072"/>
    <cellStyle name="Normal 77 3 2" xfId="5073"/>
    <cellStyle name="Normal 77 3 3" xfId="5074"/>
    <cellStyle name="Normal 77 4" xfId="5075"/>
    <cellStyle name="Normal 77 5" xfId="5076"/>
    <cellStyle name="Normal 77_Order Book" xfId="5077"/>
    <cellStyle name="Normal 78" xfId="5078"/>
    <cellStyle name="Normal 78 2" xfId="5079"/>
    <cellStyle name="Normal 78 2 2" xfId="5080"/>
    <cellStyle name="Normal 78 2 2 2" xfId="5081"/>
    <cellStyle name="Normal 78 2 2 3" xfId="5082"/>
    <cellStyle name="Normal 78 2 3" xfId="5083"/>
    <cellStyle name="Normal 78 2 4" xfId="5084"/>
    <cellStyle name="Normal 78 3" xfId="5085"/>
    <cellStyle name="Normal 78 3 2" xfId="5086"/>
    <cellStyle name="Normal 78 3 3" xfId="5087"/>
    <cellStyle name="Normal 78 4" xfId="5088"/>
    <cellStyle name="Normal 78 5" xfId="5089"/>
    <cellStyle name="Normal 78_Order Book" xfId="5090"/>
    <cellStyle name="Normal 79" xfId="5091"/>
    <cellStyle name="Normal 79 2" xfId="5092"/>
    <cellStyle name="Normal 79 2 2" xfId="5093"/>
    <cellStyle name="Normal 79 2 2 2" xfId="5094"/>
    <cellStyle name="Normal 79 2 2 3" xfId="5095"/>
    <cellStyle name="Normal 79 2 3" xfId="5096"/>
    <cellStyle name="Normal 79 2 4" xfId="5097"/>
    <cellStyle name="Normal 79 3" xfId="5098"/>
    <cellStyle name="Normal 79 3 2" xfId="5099"/>
    <cellStyle name="Normal 79 3 3" xfId="5100"/>
    <cellStyle name="Normal 79 4" xfId="5101"/>
    <cellStyle name="Normal 79 5" xfId="5102"/>
    <cellStyle name="Normal 79_Order Book" xfId="5103"/>
    <cellStyle name="Normal 8" xfId="5104"/>
    <cellStyle name="Normal 8 2" xfId="5105"/>
    <cellStyle name="Normal 8 2 2" xfId="5106"/>
    <cellStyle name="Normal 8 3" xfId="5107"/>
    <cellStyle name="Normal 8 4" xfId="5108"/>
    <cellStyle name="Normal 8 5" xfId="5109"/>
    <cellStyle name="Normal 8 6" xfId="5110"/>
    <cellStyle name="Normal 80" xfId="5111"/>
    <cellStyle name="Normal 80 2" xfId="5112"/>
    <cellStyle name="Normal 80 2 2" xfId="5113"/>
    <cellStyle name="Normal 80 2 2 2" xfId="5114"/>
    <cellStyle name="Normal 80 2 2 3" xfId="5115"/>
    <cellStyle name="Normal 80 2 3" xfId="5116"/>
    <cellStyle name="Normal 80 2 4" xfId="5117"/>
    <cellStyle name="Normal 80 3" xfId="5118"/>
    <cellStyle name="Normal 80 3 2" xfId="5119"/>
    <cellStyle name="Normal 80 3 3" xfId="5120"/>
    <cellStyle name="Normal 80 4" xfId="5121"/>
    <cellStyle name="Normal 80 5" xfId="5122"/>
    <cellStyle name="Normal 80_Order Book" xfId="5123"/>
    <cellStyle name="Normal 81" xfId="5124"/>
    <cellStyle name="Normal 81 2" xfId="5125"/>
    <cellStyle name="Normal 81 2 2" xfId="5126"/>
    <cellStyle name="Normal 81 2 2 2" xfId="5127"/>
    <cellStyle name="Normal 81 2 2 3" xfId="5128"/>
    <cellStyle name="Normal 81 2 3" xfId="5129"/>
    <cellStyle name="Normal 81 2 4" xfId="5130"/>
    <cellStyle name="Normal 81 3" xfId="5131"/>
    <cellStyle name="Normal 81 3 2" xfId="5132"/>
    <cellStyle name="Normal 81 3 3" xfId="5133"/>
    <cellStyle name="Normal 81 4" xfId="5134"/>
    <cellStyle name="Normal 81 5" xfId="5135"/>
    <cellStyle name="Normal 81_Order Book" xfId="5136"/>
    <cellStyle name="Normal 82" xfId="5137"/>
    <cellStyle name="Normal 82 2" xfId="5138"/>
    <cellStyle name="Normal 82 2 2" xfId="5139"/>
    <cellStyle name="Normal 82 2 2 2" xfId="5140"/>
    <cellStyle name="Normal 82 2 2 3" xfId="5141"/>
    <cellStyle name="Normal 82 2 3" xfId="5142"/>
    <cellStyle name="Normal 82 2 4" xfId="5143"/>
    <cellStyle name="Normal 82 3" xfId="5144"/>
    <cellStyle name="Normal 82 3 2" xfId="5145"/>
    <cellStyle name="Normal 82 3 3" xfId="5146"/>
    <cellStyle name="Normal 82 4" xfId="5147"/>
    <cellStyle name="Normal 82 5" xfId="5148"/>
    <cellStyle name="Normal 82_Order Book" xfId="5149"/>
    <cellStyle name="Normal 83" xfId="5150"/>
    <cellStyle name="Normal 83 2" xfId="5151"/>
    <cellStyle name="Normal 83 2 2" xfId="5152"/>
    <cellStyle name="Normal 83 2 2 2" xfId="5153"/>
    <cellStyle name="Normal 83 2 2 3" xfId="5154"/>
    <cellStyle name="Normal 83 2 3" xfId="5155"/>
    <cellStyle name="Normal 83 2 4" xfId="5156"/>
    <cellStyle name="Normal 83 3" xfId="5157"/>
    <cellStyle name="Normal 83 3 2" xfId="5158"/>
    <cellStyle name="Normal 83 3 3" xfId="5159"/>
    <cellStyle name="Normal 83 4" xfId="5160"/>
    <cellStyle name="Normal 83 5" xfId="5161"/>
    <cellStyle name="Normal 83_Order Book" xfId="5162"/>
    <cellStyle name="Normal 84" xfId="5163"/>
    <cellStyle name="Normal 84 2" xfId="5164"/>
    <cellStyle name="Normal 84 2 2" xfId="5165"/>
    <cellStyle name="Normal 84 2 2 2" xfId="5166"/>
    <cellStyle name="Normal 84 2 2 3" xfId="5167"/>
    <cellStyle name="Normal 84 2 3" xfId="5168"/>
    <cellStyle name="Normal 84 2 4" xfId="5169"/>
    <cellStyle name="Normal 84 3" xfId="5170"/>
    <cellStyle name="Normal 84 3 2" xfId="5171"/>
    <cellStyle name="Normal 84 3 3" xfId="5172"/>
    <cellStyle name="Normal 84 4" xfId="5173"/>
    <cellStyle name="Normal 84 5" xfId="5174"/>
    <cellStyle name="Normal 84_Order Book" xfId="5175"/>
    <cellStyle name="Normal 85" xfId="5176"/>
    <cellStyle name="Normal 85 2" xfId="5177"/>
    <cellStyle name="Normal 85 2 2" xfId="5178"/>
    <cellStyle name="Normal 85 2 2 2" xfId="5179"/>
    <cellStyle name="Normal 85 2 2 3" xfId="5180"/>
    <cellStyle name="Normal 85 2 3" xfId="5181"/>
    <cellStyle name="Normal 85 2 4" xfId="5182"/>
    <cellStyle name="Normal 85 3" xfId="5183"/>
    <cellStyle name="Normal 85 3 2" xfId="5184"/>
    <cellStyle name="Normal 85 3 3" xfId="5185"/>
    <cellStyle name="Normal 85 4" xfId="5186"/>
    <cellStyle name="Normal 85 5" xfId="5187"/>
    <cellStyle name="Normal 85_Order Book" xfId="5188"/>
    <cellStyle name="Normal 86" xfId="5189"/>
    <cellStyle name="Normal 86 2" xfId="5190"/>
    <cellStyle name="Normal 86 2 2" xfId="5191"/>
    <cellStyle name="Normal 86 2 2 2" xfId="5192"/>
    <cellStyle name="Normal 86 2 2 3" xfId="5193"/>
    <cellStyle name="Normal 86 2 3" xfId="5194"/>
    <cellStyle name="Normal 86 2 4" xfId="5195"/>
    <cellStyle name="Normal 86 3" xfId="5196"/>
    <cellStyle name="Normal 86 3 2" xfId="5197"/>
    <cellStyle name="Normal 86 3 3" xfId="5198"/>
    <cellStyle name="Normal 86 4" xfId="5199"/>
    <cellStyle name="Normal 86 5" xfId="5200"/>
    <cellStyle name="Normal 86_Order Book" xfId="5201"/>
    <cellStyle name="Normal 87" xfId="5202"/>
    <cellStyle name="Normal 88" xfId="5203"/>
    <cellStyle name="Normal 89" xfId="5204"/>
    <cellStyle name="Normal 9" xfId="5205"/>
    <cellStyle name="Normal 9 2" xfId="5206"/>
    <cellStyle name="Normal 9 2 2" xfId="5207"/>
    <cellStyle name="Normal 9 3" xfId="5208"/>
    <cellStyle name="Normal 9 4" xfId="5209"/>
    <cellStyle name="Normal 9 5" xfId="5210"/>
    <cellStyle name="Normal 9 6" xfId="5211"/>
    <cellStyle name="Normal 9 7" xfId="5212"/>
    <cellStyle name="Normal 90" xfId="5213"/>
    <cellStyle name="Normal 91" xfId="5214"/>
    <cellStyle name="Normal 92" xfId="5215"/>
    <cellStyle name="Normal 93" xfId="5216"/>
    <cellStyle name="Normal 94" xfId="5217"/>
    <cellStyle name="Normal 95" xfId="5218"/>
    <cellStyle name="Normal 96" xfId="5219"/>
    <cellStyle name="Normal 97" xfId="5220"/>
    <cellStyle name="Normal 98" xfId="5221"/>
    <cellStyle name="Normal 99" xfId="5222"/>
    <cellStyle name="Normale_Foglio1" xfId="5223"/>
    <cellStyle name="Not_Excession" xfId="5224"/>
    <cellStyle name="Note 2" xfId="62"/>
    <cellStyle name="Note 2 2" xfId="5226"/>
    <cellStyle name="Note 2 2 2" xfId="5227"/>
    <cellStyle name="Note 2 2 2 2" xfId="5228"/>
    <cellStyle name="Note 2 2 2 2 2" xfId="5229"/>
    <cellStyle name="Note 2 2 2 2 2 2" xfId="5230"/>
    <cellStyle name="Note 2 2 2 2 2 2 2" xfId="5231"/>
    <cellStyle name="Note 2 2 2 2 2 3" xfId="5232"/>
    <cellStyle name="Note 2 2 2 2 2 3 2" xfId="5233"/>
    <cellStyle name="Note 2 2 2 2 2 4" xfId="5234"/>
    <cellStyle name="Note 2 2 2 2 3" xfId="5235"/>
    <cellStyle name="Note 2 2 2 2 3 2" xfId="5236"/>
    <cellStyle name="Note 2 2 2 2 3 2 2" xfId="5237"/>
    <cellStyle name="Note 2 2 2 2 3 3" xfId="5238"/>
    <cellStyle name="Note 2 2 2 2 3 3 2" xfId="5239"/>
    <cellStyle name="Note 2 2 2 2 3 4" xfId="5240"/>
    <cellStyle name="Note 2 2 2 2 4" xfId="5241"/>
    <cellStyle name="Note 2 2 2 2 4 2" xfId="5242"/>
    <cellStyle name="Note 2 2 2 2 4 2 2" xfId="5243"/>
    <cellStyle name="Note 2 2 2 2 4 3" xfId="5244"/>
    <cellStyle name="Note 2 2 2 2 4 3 2" xfId="5245"/>
    <cellStyle name="Note 2 2 2 2 4 4" xfId="5246"/>
    <cellStyle name="Note 2 2 2 2 5" xfId="5247"/>
    <cellStyle name="Note 2 2 2 2 5 2" xfId="5248"/>
    <cellStyle name="Note 2 2 2 2 5 2 2" xfId="5249"/>
    <cellStyle name="Note 2 2 2 2 5 3" xfId="5250"/>
    <cellStyle name="Note 2 2 2 2 5 3 2" xfId="5251"/>
    <cellStyle name="Note 2 2 2 2 5 4" xfId="5252"/>
    <cellStyle name="Note 2 2 2 2 6" xfId="5253"/>
    <cellStyle name="Note 2 2 2 2 6 2" xfId="5254"/>
    <cellStyle name="Note 2 2 2 2 6 2 2" xfId="5255"/>
    <cellStyle name="Note 2 2 2 2 6 3" xfId="5256"/>
    <cellStyle name="Note 2 2 2 2 6 3 2" xfId="5257"/>
    <cellStyle name="Note 2 2 2 2 6 4" xfId="5258"/>
    <cellStyle name="Note 2 2 2 2 7" xfId="5259"/>
    <cellStyle name="Note 2 2 2 2 7 2" xfId="5260"/>
    <cellStyle name="Note 2 2 2 2 8" xfId="5261"/>
    <cellStyle name="Note 2 2 2 2 8 2" xfId="5262"/>
    <cellStyle name="Note 2 2 2 2 9" xfId="5263"/>
    <cellStyle name="Note 2 2 2 3" xfId="5264"/>
    <cellStyle name="Note 2 2 2 3 2" xfId="5265"/>
    <cellStyle name="Note 2 2 2 3 2 2" xfId="5266"/>
    <cellStyle name="Note 2 2 2 3 2 2 2" xfId="5267"/>
    <cellStyle name="Note 2 2 2 3 2 3" xfId="5268"/>
    <cellStyle name="Note 2 2 2 3 2 3 2" xfId="5269"/>
    <cellStyle name="Note 2 2 2 3 2 4" xfId="5270"/>
    <cellStyle name="Note 2 2 2 3 3" xfId="5271"/>
    <cellStyle name="Note 2 2 2 3 3 2" xfId="5272"/>
    <cellStyle name="Note 2 2 2 3 3 2 2" xfId="5273"/>
    <cellStyle name="Note 2 2 2 3 3 3" xfId="5274"/>
    <cellStyle name="Note 2 2 2 3 3 3 2" xfId="5275"/>
    <cellStyle name="Note 2 2 2 3 3 4" xfId="5276"/>
    <cellStyle name="Note 2 2 2 3 4" xfId="5277"/>
    <cellStyle name="Note 2 2 2 3 4 2" xfId="5278"/>
    <cellStyle name="Note 2 2 2 3 4 2 2" xfId="5279"/>
    <cellStyle name="Note 2 2 2 3 4 3" xfId="5280"/>
    <cellStyle name="Note 2 2 2 3 4 3 2" xfId="5281"/>
    <cellStyle name="Note 2 2 2 3 4 4" xfId="5282"/>
    <cellStyle name="Note 2 2 2 3 5" xfId="5283"/>
    <cellStyle name="Note 2 2 2 3 5 2" xfId="5284"/>
    <cellStyle name="Note 2 2 2 3 5 2 2" xfId="5285"/>
    <cellStyle name="Note 2 2 2 3 5 3" xfId="5286"/>
    <cellStyle name="Note 2 2 2 3 5 3 2" xfId="5287"/>
    <cellStyle name="Note 2 2 2 3 5 4" xfId="5288"/>
    <cellStyle name="Note 2 2 2 3 6" xfId="5289"/>
    <cellStyle name="Note 2 2 2 3 6 2" xfId="5290"/>
    <cellStyle name="Note 2 2 2 3 6 2 2" xfId="5291"/>
    <cellStyle name="Note 2 2 2 3 6 3" xfId="5292"/>
    <cellStyle name="Note 2 2 2 3 6 3 2" xfId="5293"/>
    <cellStyle name="Note 2 2 2 3 6 4" xfId="5294"/>
    <cellStyle name="Note 2 2 2 3 7" xfId="5295"/>
    <cellStyle name="Note 2 2 2 3 7 2" xfId="5296"/>
    <cellStyle name="Note 2 2 2 3 8" xfId="5297"/>
    <cellStyle name="Note 2 2 2 3 8 2" xfId="5298"/>
    <cellStyle name="Note 2 2 2 3 9" xfId="5299"/>
    <cellStyle name="Note 2 2 2 4" xfId="5300"/>
    <cellStyle name="Note 2 2 2 4 2" xfId="5301"/>
    <cellStyle name="Note 2 2 2 4 2 2" xfId="5302"/>
    <cellStyle name="Note 2 2 2 4 2 2 2" xfId="5303"/>
    <cellStyle name="Note 2 2 2 4 2 3" xfId="5304"/>
    <cellStyle name="Note 2 2 2 4 2 3 2" xfId="5305"/>
    <cellStyle name="Note 2 2 2 4 2 4" xfId="5306"/>
    <cellStyle name="Note 2 2 2 4 3" xfId="5307"/>
    <cellStyle name="Note 2 2 2 4 3 2" xfId="5308"/>
    <cellStyle name="Note 2 2 2 4 3 2 2" xfId="5309"/>
    <cellStyle name="Note 2 2 2 4 3 3" xfId="5310"/>
    <cellStyle name="Note 2 2 2 4 3 3 2" xfId="5311"/>
    <cellStyle name="Note 2 2 2 4 3 4" xfId="5312"/>
    <cellStyle name="Note 2 2 2 4 4" xfId="5313"/>
    <cellStyle name="Note 2 2 2 4 4 2" xfId="5314"/>
    <cellStyle name="Note 2 2 2 4 4 2 2" xfId="5315"/>
    <cellStyle name="Note 2 2 2 4 4 3" xfId="5316"/>
    <cellStyle name="Note 2 2 2 4 4 3 2" xfId="5317"/>
    <cellStyle name="Note 2 2 2 4 4 4" xfId="5318"/>
    <cellStyle name="Note 2 2 2 4 5" xfId="5319"/>
    <cellStyle name="Note 2 2 2 4 5 2" xfId="5320"/>
    <cellStyle name="Note 2 2 2 4 5 2 2" xfId="5321"/>
    <cellStyle name="Note 2 2 2 4 5 3" xfId="5322"/>
    <cellStyle name="Note 2 2 2 4 5 3 2" xfId="5323"/>
    <cellStyle name="Note 2 2 2 4 5 4" xfId="5324"/>
    <cellStyle name="Note 2 2 2 4 6" xfId="5325"/>
    <cellStyle name="Note 2 2 2 4 6 2" xfId="5326"/>
    <cellStyle name="Note 2 2 2 4 6 2 2" xfId="5327"/>
    <cellStyle name="Note 2 2 2 4 6 3" xfId="5328"/>
    <cellStyle name="Note 2 2 2 4 6 3 2" xfId="5329"/>
    <cellStyle name="Note 2 2 2 4 6 4" xfId="5330"/>
    <cellStyle name="Note 2 2 2 4 7" xfId="5331"/>
    <cellStyle name="Note 2 2 2 4 7 2" xfId="5332"/>
    <cellStyle name="Note 2 2 2 4 8" xfId="5333"/>
    <cellStyle name="Note 2 2 2 5" xfId="5334"/>
    <cellStyle name="Note 2 2 2 5 2" xfId="5335"/>
    <cellStyle name="Note 2 2 2 5 2 2" xfId="5336"/>
    <cellStyle name="Note 2 2 2 5 2 2 2" xfId="5337"/>
    <cellStyle name="Note 2 2 2 5 2 3" xfId="5338"/>
    <cellStyle name="Note 2 2 2 5 2 3 2" xfId="5339"/>
    <cellStyle name="Note 2 2 2 5 2 4" xfId="5340"/>
    <cellStyle name="Note 2 2 2 5 3" xfId="5341"/>
    <cellStyle name="Note 2 2 2 5 3 2" xfId="5342"/>
    <cellStyle name="Note 2 2 2 5 3 2 2" xfId="5343"/>
    <cellStyle name="Note 2 2 2 5 3 3" xfId="5344"/>
    <cellStyle name="Note 2 2 2 5 3 3 2" xfId="5345"/>
    <cellStyle name="Note 2 2 2 5 3 4" xfId="5346"/>
    <cellStyle name="Note 2 2 2 5 4" xfId="5347"/>
    <cellStyle name="Note 2 2 2 5 4 2" xfId="5348"/>
    <cellStyle name="Note 2 2 2 5 4 2 2" xfId="5349"/>
    <cellStyle name="Note 2 2 2 5 4 3" xfId="5350"/>
    <cellStyle name="Note 2 2 2 5 4 3 2" xfId="5351"/>
    <cellStyle name="Note 2 2 2 5 4 4" xfId="5352"/>
    <cellStyle name="Note 2 2 2 5 5" xfId="5353"/>
    <cellStyle name="Note 2 2 2 5 5 2" xfId="5354"/>
    <cellStyle name="Note 2 2 2 5 5 2 2" xfId="5355"/>
    <cellStyle name="Note 2 2 2 5 5 3" xfId="5356"/>
    <cellStyle name="Note 2 2 2 5 5 3 2" xfId="5357"/>
    <cellStyle name="Note 2 2 2 5 5 4" xfId="5358"/>
    <cellStyle name="Note 2 2 2 5 6" xfId="5359"/>
    <cellStyle name="Note 2 2 2 5 6 2" xfId="5360"/>
    <cellStyle name="Note 2 2 2 5 6 2 2" xfId="5361"/>
    <cellStyle name="Note 2 2 2 5 6 3" xfId="5362"/>
    <cellStyle name="Note 2 2 2 5 6 3 2" xfId="5363"/>
    <cellStyle name="Note 2 2 2 5 6 4" xfId="5364"/>
    <cellStyle name="Note 2 2 2 5 7" xfId="5365"/>
    <cellStyle name="Note 2 2 2 5 7 2" xfId="5366"/>
    <cellStyle name="Note 2 2 2 5 8" xfId="5367"/>
    <cellStyle name="Note 2 2 2 6" xfId="5368"/>
    <cellStyle name="Note 2 2 2 6 2" xfId="5369"/>
    <cellStyle name="Note 2 2 2 6 2 2" xfId="5370"/>
    <cellStyle name="Note 2 2 2 6 2 2 2" xfId="5371"/>
    <cellStyle name="Note 2 2 2 6 2 3" xfId="5372"/>
    <cellStyle name="Note 2 2 2 6 2 3 2" xfId="5373"/>
    <cellStyle name="Note 2 2 2 6 2 4" xfId="5374"/>
    <cellStyle name="Note 2 2 2 6 3" xfId="5375"/>
    <cellStyle name="Note 2 2 2 6 3 2" xfId="5376"/>
    <cellStyle name="Note 2 2 2 6 3 2 2" xfId="5377"/>
    <cellStyle name="Note 2 2 2 6 3 3" xfId="5378"/>
    <cellStyle name="Note 2 2 2 6 3 3 2" xfId="5379"/>
    <cellStyle name="Note 2 2 2 6 3 4" xfId="5380"/>
    <cellStyle name="Note 2 2 2 6 4" xfId="5381"/>
    <cellStyle name="Note 2 2 2 6 4 2" xfId="5382"/>
    <cellStyle name="Note 2 2 2 6 4 2 2" xfId="5383"/>
    <cellStyle name="Note 2 2 2 6 4 3" xfId="5384"/>
    <cellStyle name="Note 2 2 2 6 4 3 2" xfId="5385"/>
    <cellStyle name="Note 2 2 2 6 4 4" xfId="5386"/>
    <cellStyle name="Note 2 2 2 6 5" xfId="5387"/>
    <cellStyle name="Note 2 2 2 6 5 2" xfId="5388"/>
    <cellStyle name="Note 2 2 2 6 5 2 2" xfId="5389"/>
    <cellStyle name="Note 2 2 2 6 5 3" xfId="5390"/>
    <cellStyle name="Note 2 2 2 6 5 3 2" xfId="5391"/>
    <cellStyle name="Note 2 2 2 6 5 4" xfId="5392"/>
    <cellStyle name="Note 2 2 2 6 6" xfId="5393"/>
    <cellStyle name="Note 2 2 2 6 6 2" xfId="5394"/>
    <cellStyle name="Note 2 2 2 6 6 2 2" xfId="5395"/>
    <cellStyle name="Note 2 2 2 6 6 3" xfId="5396"/>
    <cellStyle name="Note 2 2 2 6 6 3 2" xfId="5397"/>
    <cellStyle name="Note 2 2 2 6 6 4" xfId="5398"/>
    <cellStyle name="Note 2 2 2 6 7" xfId="5399"/>
    <cellStyle name="Note 2 2 2 6 7 2" xfId="5400"/>
    <cellStyle name="Note 2 2 2 6 8" xfId="5401"/>
    <cellStyle name="Note 2 2 2 6 8 2" xfId="5402"/>
    <cellStyle name="Note 2 2 2 6 9" xfId="5403"/>
    <cellStyle name="Note 2 2 2 7" xfId="5404"/>
    <cellStyle name="Note 2 2 3" xfId="5405"/>
    <cellStyle name="Note 2 2 3 10" xfId="5406"/>
    <cellStyle name="Note 2 2 3 10 2" xfId="5407"/>
    <cellStyle name="Note 2 2 3 10 2 2" xfId="5408"/>
    <cellStyle name="Note 2 2 3 10 3" xfId="5409"/>
    <cellStyle name="Note 2 2 3 10 3 2" xfId="5410"/>
    <cellStyle name="Note 2 2 3 10 4" xfId="5411"/>
    <cellStyle name="Note 2 2 3 11" xfId="5412"/>
    <cellStyle name="Note 2 2 3 2" xfId="5413"/>
    <cellStyle name="Note 2 2 3 2 2" xfId="5414"/>
    <cellStyle name="Note 2 2 3 2 2 2" xfId="5415"/>
    <cellStyle name="Note 2 2 3 2 2 2 2" xfId="5416"/>
    <cellStyle name="Note 2 2 3 2 2 3" xfId="5417"/>
    <cellStyle name="Note 2 2 3 2 2 3 2" xfId="5418"/>
    <cellStyle name="Note 2 2 3 2 2 4" xfId="5419"/>
    <cellStyle name="Note 2 2 3 2 3" xfId="5420"/>
    <cellStyle name="Note 2 2 3 2 3 2" xfId="5421"/>
    <cellStyle name="Note 2 2 3 2 3 2 2" xfId="5422"/>
    <cellStyle name="Note 2 2 3 2 3 3" xfId="5423"/>
    <cellStyle name="Note 2 2 3 2 3 3 2" xfId="5424"/>
    <cellStyle name="Note 2 2 3 2 3 4" xfId="5425"/>
    <cellStyle name="Note 2 2 3 2 4" xfId="5426"/>
    <cellStyle name="Note 2 2 3 2 4 2" xfId="5427"/>
    <cellStyle name="Note 2 2 3 2 4 2 2" xfId="5428"/>
    <cellStyle name="Note 2 2 3 2 4 3" xfId="5429"/>
    <cellStyle name="Note 2 2 3 2 4 3 2" xfId="5430"/>
    <cellStyle name="Note 2 2 3 2 4 4" xfId="5431"/>
    <cellStyle name="Note 2 2 3 2 5" xfId="5432"/>
    <cellStyle name="Note 2 2 3 2 5 2" xfId="5433"/>
    <cellStyle name="Note 2 2 3 2 5 2 2" xfId="5434"/>
    <cellStyle name="Note 2 2 3 2 5 3" xfId="5435"/>
    <cellStyle name="Note 2 2 3 2 5 3 2" xfId="5436"/>
    <cellStyle name="Note 2 2 3 2 5 4" xfId="5437"/>
    <cellStyle name="Note 2 2 3 2 6" xfId="5438"/>
    <cellStyle name="Note 2 2 3 2 6 2" xfId="5439"/>
    <cellStyle name="Note 2 2 3 2 6 2 2" xfId="5440"/>
    <cellStyle name="Note 2 2 3 2 6 3" xfId="5441"/>
    <cellStyle name="Note 2 2 3 2 6 3 2" xfId="5442"/>
    <cellStyle name="Note 2 2 3 2 6 4" xfId="5443"/>
    <cellStyle name="Note 2 2 3 2 7" xfId="5444"/>
    <cellStyle name="Note 2 2 3 2 7 2" xfId="5445"/>
    <cellStyle name="Note 2 2 3 2 8" xfId="5446"/>
    <cellStyle name="Note 2 2 3 2 8 2" xfId="5447"/>
    <cellStyle name="Note 2 2 3 2 9" xfId="5448"/>
    <cellStyle name="Note 2 2 3 3" xfId="5449"/>
    <cellStyle name="Note 2 2 3 3 2" xfId="5450"/>
    <cellStyle name="Note 2 2 3 3 2 2" xfId="5451"/>
    <cellStyle name="Note 2 2 3 3 2 2 2" xfId="5452"/>
    <cellStyle name="Note 2 2 3 3 2 3" xfId="5453"/>
    <cellStyle name="Note 2 2 3 3 2 3 2" xfId="5454"/>
    <cellStyle name="Note 2 2 3 3 2 4" xfId="5455"/>
    <cellStyle name="Note 2 2 3 3 3" xfId="5456"/>
    <cellStyle name="Note 2 2 3 3 3 2" xfId="5457"/>
    <cellStyle name="Note 2 2 3 3 3 2 2" xfId="5458"/>
    <cellStyle name="Note 2 2 3 3 3 3" xfId="5459"/>
    <cellStyle name="Note 2 2 3 3 3 3 2" xfId="5460"/>
    <cellStyle name="Note 2 2 3 3 3 4" xfId="5461"/>
    <cellStyle name="Note 2 2 3 3 4" xfId="5462"/>
    <cellStyle name="Note 2 2 3 3 4 2" xfId="5463"/>
    <cellStyle name="Note 2 2 3 3 4 2 2" xfId="5464"/>
    <cellStyle name="Note 2 2 3 3 4 3" xfId="5465"/>
    <cellStyle name="Note 2 2 3 3 4 3 2" xfId="5466"/>
    <cellStyle name="Note 2 2 3 3 4 4" xfId="5467"/>
    <cellStyle name="Note 2 2 3 3 5" xfId="5468"/>
    <cellStyle name="Note 2 2 3 3 5 2" xfId="5469"/>
    <cellStyle name="Note 2 2 3 3 5 2 2" xfId="5470"/>
    <cellStyle name="Note 2 2 3 3 5 3" xfId="5471"/>
    <cellStyle name="Note 2 2 3 3 5 3 2" xfId="5472"/>
    <cellStyle name="Note 2 2 3 3 5 4" xfId="5473"/>
    <cellStyle name="Note 2 2 3 3 6" xfId="5474"/>
    <cellStyle name="Note 2 2 3 3 6 2" xfId="5475"/>
    <cellStyle name="Note 2 2 3 3 6 2 2" xfId="5476"/>
    <cellStyle name="Note 2 2 3 3 6 3" xfId="5477"/>
    <cellStyle name="Note 2 2 3 3 6 3 2" xfId="5478"/>
    <cellStyle name="Note 2 2 3 3 6 4" xfId="5479"/>
    <cellStyle name="Note 2 2 3 3 7" xfId="5480"/>
    <cellStyle name="Note 2 2 3 3 7 2" xfId="5481"/>
    <cellStyle name="Note 2 2 3 3 8" xfId="5482"/>
    <cellStyle name="Note 2 2 3 4" xfId="5483"/>
    <cellStyle name="Note 2 2 3 4 2" xfId="5484"/>
    <cellStyle name="Note 2 2 3 4 2 2" xfId="5485"/>
    <cellStyle name="Note 2 2 3 4 2 2 2" xfId="5486"/>
    <cellStyle name="Note 2 2 3 4 2 3" xfId="5487"/>
    <cellStyle name="Note 2 2 3 4 2 3 2" xfId="5488"/>
    <cellStyle name="Note 2 2 3 4 2 4" xfId="5489"/>
    <cellStyle name="Note 2 2 3 4 3" xfId="5490"/>
    <cellStyle name="Note 2 2 3 4 3 2" xfId="5491"/>
    <cellStyle name="Note 2 2 3 4 3 2 2" xfId="5492"/>
    <cellStyle name="Note 2 2 3 4 3 3" xfId="5493"/>
    <cellStyle name="Note 2 2 3 4 3 3 2" xfId="5494"/>
    <cellStyle name="Note 2 2 3 4 3 4" xfId="5495"/>
    <cellStyle name="Note 2 2 3 4 4" xfId="5496"/>
    <cellStyle name="Note 2 2 3 4 4 2" xfId="5497"/>
    <cellStyle name="Note 2 2 3 4 4 2 2" xfId="5498"/>
    <cellStyle name="Note 2 2 3 4 4 3" xfId="5499"/>
    <cellStyle name="Note 2 2 3 4 4 3 2" xfId="5500"/>
    <cellStyle name="Note 2 2 3 4 4 4" xfId="5501"/>
    <cellStyle name="Note 2 2 3 4 5" xfId="5502"/>
    <cellStyle name="Note 2 2 3 4 5 2" xfId="5503"/>
    <cellStyle name="Note 2 2 3 4 5 2 2" xfId="5504"/>
    <cellStyle name="Note 2 2 3 4 5 3" xfId="5505"/>
    <cellStyle name="Note 2 2 3 4 5 3 2" xfId="5506"/>
    <cellStyle name="Note 2 2 3 4 5 4" xfId="5507"/>
    <cellStyle name="Note 2 2 3 4 6" xfId="5508"/>
    <cellStyle name="Note 2 2 3 4 6 2" xfId="5509"/>
    <cellStyle name="Note 2 2 3 4 6 2 2" xfId="5510"/>
    <cellStyle name="Note 2 2 3 4 6 3" xfId="5511"/>
    <cellStyle name="Note 2 2 3 4 6 3 2" xfId="5512"/>
    <cellStyle name="Note 2 2 3 4 6 4" xfId="5513"/>
    <cellStyle name="Note 2 2 3 4 7" xfId="5514"/>
    <cellStyle name="Note 2 2 3 4 7 2" xfId="5515"/>
    <cellStyle name="Note 2 2 3 4 8" xfId="5516"/>
    <cellStyle name="Note 2 2 3 5" xfId="5517"/>
    <cellStyle name="Note 2 2 3 5 2" xfId="5518"/>
    <cellStyle name="Note 2 2 3 5 2 2" xfId="5519"/>
    <cellStyle name="Note 2 2 3 5 2 2 2" xfId="5520"/>
    <cellStyle name="Note 2 2 3 5 2 3" xfId="5521"/>
    <cellStyle name="Note 2 2 3 5 2 3 2" xfId="5522"/>
    <cellStyle name="Note 2 2 3 5 2 4" xfId="5523"/>
    <cellStyle name="Note 2 2 3 5 3" xfId="5524"/>
    <cellStyle name="Note 2 2 3 5 3 2" xfId="5525"/>
    <cellStyle name="Note 2 2 3 5 3 2 2" xfId="5526"/>
    <cellStyle name="Note 2 2 3 5 3 3" xfId="5527"/>
    <cellStyle name="Note 2 2 3 5 3 3 2" xfId="5528"/>
    <cellStyle name="Note 2 2 3 5 3 4" xfId="5529"/>
    <cellStyle name="Note 2 2 3 5 4" xfId="5530"/>
    <cellStyle name="Note 2 2 3 5 4 2" xfId="5531"/>
    <cellStyle name="Note 2 2 3 5 4 2 2" xfId="5532"/>
    <cellStyle name="Note 2 2 3 5 4 3" xfId="5533"/>
    <cellStyle name="Note 2 2 3 5 4 3 2" xfId="5534"/>
    <cellStyle name="Note 2 2 3 5 4 4" xfId="5535"/>
    <cellStyle name="Note 2 2 3 5 5" xfId="5536"/>
    <cellStyle name="Note 2 2 3 5 5 2" xfId="5537"/>
    <cellStyle name="Note 2 2 3 5 5 2 2" xfId="5538"/>
    <cellStyle name="Note 2 2 3 5 5 3" xfId="5539"/>
    <cellStyle name="Note 2 2 3 5 5 3 2" xfId="5540"/>
    <cellStyle name="Note 2 2 3 5 5 4" xfId="5541"/>
    <cellStyle name="Note 2 2 3 5 6" xfId="5542"/>
    <cellStyle name="Note 2 2 3 5 6 2" xfId="5543"/>
    <cellStyle name="Note 2 2 3 5 6 2 2" xfId="5544"/>
    <cellStyle name="Note 2 2 3 5 6 3" xfId="5545"/>
    <cellStyle name="Note 2 2 3 5 6 3 2" xfId="5546"/>
    <cellStyle name="Note 2 2 3 5 6 4" xfId="5547"/>
    <cellStyle name="Note 2 2 3 5 7" xfId="5548"/>
    <cellStyle name="Note 2 2 3 5 7 2" xfId="5549"/>
    <cellStyle name="Note 2 2 3 5 8" xfId="5550"/>
    <cellStyle name="Note 2 2 3 5 8 2" xfId="5551"/>
    <cellStyle name="Note 2 2 3 5 9" xfId="5552"/>
    <cellStyle name="Note 2 2 3 6" xfId="5553"/>
    <cellStyle name="Note 2 2 3 6 2" xfId="5554"/>
    <cellStyle name="Note 2 2 3 6 2 2" xfId="5555"/>
    <cellStyle name="Note 2 2 3 6 3" xfId="5556"/>
    <cellStyle name="Note 2 2 3 6 3 2" xfId="5557"/>
    <cellStyle name="Note 2 2 3 6 4" xfId="5558"/>
    <cellStyle name="Note 2 2 3 7" xfId="5559"/>
    <cellStyle name="Note 2 2 3 7 2" xfId="5560"/>
    <cellStyle name="Note 2 2 3 7 2 2" xfId="5561"/>
    <cellStyle name="Note 2 2 3 7 3" xfId="5562"/>
    <cellStyle name="Note 2 2 3 7 3 2" xfId="5563"/>
    <cellStyle name="Note 2 2 3 7 4" xfId="5564"/>
    <cellStyle name="Note 2 2 3 8" xfId="5565"/>
    <cellStyle name="Note 2 2 3 8 2" xfId="5566"/>
    <cellStyle name="Note 2 2 3 8 2 2" xfId="5567"/>
    <cellStyle name="Note 2 2 3 8 3" xfId="5568"/>
    <cellStyle name="Note 2 2 3 8 3 2" xfId="5569"/>
    <cellStyle name="Note 2 2 3 8 4" xfId="5570"/>
    <cellStyle name="Note 2 2 3 9" xfId="5571"/>
    <cellStyle name="Note 2 2 3 9 2" xfId="5572"/>
    <cellStyle name="Note 2 2 3 9 2 2" xfId="5573"/>
    <cellStyle name="Note 2 2 3 9 3" xfId="5574"/>
    <cellStyle name="Note 2 2 3 9 3 2" xfId="5575"/>
    <cellStyle name="Note 2 2 3 9 4" xfId="5576"/>
    <cellStyle name="Note 2 2 4" xfId="5577"/>
    <cellStyle name="Note 2 2 4 2" xfId="5578"/>
    <cellStyle name="Note 2 2 4 2 2" xfId="5579"/>
    <cellStyle name="Note 2 2 4 2 2 2" xfId="5580"/>
    <cellStyle name="Note 2 2 4 2 2 2 2" xfId="5581"/>
    <cellStyle name="Note 2 2 4 2 2 3" xfId="5582"/>
    <cellStyle name="Note 2 2 4 2 2 3 2" xfId="5583"/>
    <cellStyle name="Note 2 2 4 2 2 4" xfId="5584"/>
    <cellStyle name="Note 2 2 4 2 3" xfId="5585"/>
    <cellStyle name="Note 2 2 4 2 3 2" xfId="5586"/>
    <cellStyle name="Note 2 2 4 2 3 2 2" xfId="5587"/>
    <cellStyle name="Note 2 2 4 2 3 3" xfId="5588"/>
    <cellStyle name="Note 2 2 4 2 3 3 2" xfId="5589"/>
    <cellStyle name="Note 2 2 4 2 3 4" xfId="5590"/>
    <cellStyle name="Note 2 2 4 2 4" xfId="5591"/>
    <cellStyle name="Note 2 2 4 2 4 2" xfId="5592"/>
    <cellStyle name="Note 2 2 4 2 4 2 2" xfId="5593"/>
    <cellStyle name="Note 2 2 4 2 4 3" xfId="5594"/>
    <cellStyle name="Note 2 2 4 2 4 3 2" xfId="5595"/>
    <cellStyle name="Note 2 2 4 2 4 4" xfId="5596"/>
    <cellStyle name="Note 2 2 4 2 5" xfId="5597"/>
    <cellStyle name="Note 2 2 4 2 5 2" xfId="5598"/>
    <cellStyle name="Note 2 2 4 2 5 2 2" xfId="5599"/>
    <cellStyle name="Note 2 2 4 2 5 3" xfId="5600"/>
    <cellStyle name="Note 2 2 4 2 5 3 2" xfId="5601"/>
    <cellStyle name="Note 2 2 4 2 5 4" xfId="5602"/>
    <cellStyle name="Note 2 2 4 2 6" xfId="5603"/>
    <cellStyle name="Note 2 2 4 2 6 2" xfId="5604"/>
    <cellStyle name="Note 2 2 4 2 6 2 2" xfId="5605"/>
    <cellStyle name="Note 2 2 4 2 6 3" xfId="5606"/>
    <cellStyle name="Note 2 2 4 2 6 3 2" xfId="5607"/>
    <cellStyle name="Note 2 2 4 2 6 4" xfId="5608"/>
    <cellStyle name="Note 2 2 4 2 7" xfId="5609"/>
    <cellStyle name="Note 2 2 4 2 7 2" xfId="5610"/>
    <cellStyle name="Note 2 2 4 2 8" xfId="5611"/>
    <cellStyle name="Note 2 2 4 3" xfId="5612"/>
    <cellStyle name="Note 2 2 4 3 2" xfId="5613"/>
    <cellStyle name="Note 2 2 4 3 2 2" xfId="5614"/>
    <cellStyle name="Note 2 2 4 3 2 2 2" xfId="5615"/>
    <cellStyle name="Note 2 2 4 3 2 3" xfId="5616"/>
    <cellStyle name="Note 2 2 4 3 2 3 2" xfId="5617"/>
    <cellStyle name="Note 2 2 4 3 2 4" xfId="5618"/>
    <cellStyle name="Note 2 2 4 3 3" xfId="5619"/>
    <cellStyle name="Note 2 2 4 3 3 2" xfId="5620"/>
    <cellStyle name="Note 2 2 4 3 3 2 2" xfId="5621"/>
    <cellStyle name="Note 2 2 4 3 3 3" xfId="5622"/>
    <cellStyle name="Note 2 2 4 3 3 3 2" xfId="5623"/>
    <cellStyle name="Note 2 2 4 3 3 4" xfId="5624"/>
    <cellStyle name="Note 2 2 4 3 4" xfId="5625"/>
    <cellStyle name="Note 2 2 4 3 4 2" xfId="5626"/>
    <cellStyle name="Note 2 2 4 3 4 2 2" xfId="5627"/>
    <cellStyle name="Note 2 2 4 3 4 3" xfId="5628"/>
    <cellStyle name="Note 2 2 4 3 4 3 2" xfId="5629"/>
    <cellStyle name="Note 2 2 4 3 4 4" xfId="5630"/>
    <cellStyle name="Note 2 2 4 3 5" xfId="5631"/>
    <cellStyle name="Note 2 2 4 3 5 2" xfId="5632"/>
    <cellStyle name="Note 2 2 4 3 5 2 2" xfId="5633"/>
    <cellStyle name="Note 2 2 4 3 5 3" xfId="5634"/>
    <cellStyle name="Note 2 2 4 3 5 3 2" xfId="5635"/>
    <cellStyle name="Note 2 2 4 3 5 4" xfId="5636"/>
    <cellStyle name="Note 2 2 4 3 6" xfId="5637"/>
    <cellStyle name="Note 2 2 4 3 6 2" xfId="5638"/>
    <cellStyle name="Note 2 2 4 3 6 2 2" xfId="5639"/>
    <cellStyle name="Note 2 2 4 3 6 3" xfId="5640"/>
    <cellStyle name="Note 2 2 4 3 6 3 2" xfId="5641"/>
    <cellStyle name="Note 2 2 4 3 6 4" xfId="5642"/>
    <cellStyle name="Note 2 2 4 3 7" xfId="5643"/>
    <cellStyle name="Note 2 2 4 3 7 2" xfId="5644"/>
    <cellStyle name="Note 2 2 4 3 8" xfId="5645"/>
    <cellStyle name="Note 2 2 4 4" xfId="5646"/>
    <cellStyle name="Note 2 2 4 4 2" xfId="5647"/>
    <cellStyle name="Note 2 2 4 4 2 2" xfId="5648"/>
    <cellStyle name="Note 2 2 4 4 2 2 2" xfId="5649"/>
    <cellStyle name="Note 2 2 4 4 2 3" xfId="5650"/>
    <cellStyle name="Note 2 2 4 4 2 3 2" xfId="5651"/>
    <cellStyle name="Note 2 2 4 4 2 4" xfId="5652"/>
    <cellStyle name="Note 2 2 4 4 3" xfId="5653"/>
    <cellStyle name="Note 2 2 4 4 3 2" xfId="5654"/>
    <cellStyle name="Note 2 2 4 4 3 2 2" xfId="5655"/>
    <cellStyle name="Note 2 2 4 4 3 3" xfId="5656"/>
    <cellStyle name="Note 2 2 4 4 3 3 2" xfId="5657"/>
    <cellStyle name="Note 2 2 4 4 3 4" xfId="5658"/>
    <cellStyle name="Note 2 2 4 4 4" xfId="5659"/>
    <cellStyle name="Note 2 2 4 4 4 2" xfId="5660"/>
    <cellStyle name="Note 2 2 4 4 4 2 2" xfId="5661"/>
    <cellStyle name="Note 2 2 4 4 4 3" xfId="5662"/>
    <cellStyle name="Note 2 2 4 4 4 3 2" xfId="5663"/>
    <cellStyle name="Note 2 2 4 4 4 4" xfId="5664"/>
    <cellStyle name="Note 2 2 4 4 5" xfId="5665"/>
    <cellStyle name="Note 2 2 4 4 5 2" xfId="5666"/>
    <cellStyle name="Note 2 2 4 4 5 2 2" xfId="5667"/>
    <cellStyle name="Note 2 2 4 4 5 3" xfId="5668"/>
    <cellStyle name="Note 2 2 4 4 5 3 2" xfId="5669"/>
    <cellStyle name="Note 2 2 4 4 5 4" xfId="5670"/>
    <cellStyle name="Note 2 2 4 4 6" xfId="5671"/>
    <cellStyle name="Note 2 2 4 4 6 2" xfId="5672"/>
    <cellStyle name="Note 2 2 4 4 6 2 2" xfId="5673"/>
    <cellStyle name="Note 2 2 4 4 6 3" xfId="5674"/>
    <cellStyle name="Note 2 2 4 4 6 3 2" xfId="5675"/>
    <cellStyle name="Note 2 2 4 4 6 4" xfId="5676"/>
    <cellStyle name="Note 2 2 4 4 7" xfId="5677"/>
    <cellStyle name="Note 2 2 4 4 7 2" xfId="5678"/>
    <cellStyle name="Note 2 2 4 4 8" xfId="5679"/>
    <cellStyle name="Note 2 2 4 4 8 2" xfId="5680"/>
    <cellStyle name="Note 2 2 4 4 9" xfId="5681"/>
    <cellStyle name="Note 2 2 4 5" xfId="5682"/>
    <cellStyle name="Note 2 2 4 5 2" xfId="5683"/>
    <cellStyle name="Note 2 2 4 5 2 2" xfId="5684"/>
    <cellStyle name="Note 2 2 4 5 2 2 2" xfId="5685"/>
    <cellStyle name="Note 2 2 4 5 2 3" xfId="5686"/>
    <cellStyle name="Note 2 2 4 5 2 3 2" xfId="5687"/>
    <cellStyle name="Note 2 2 4 5 2 4" xfId="5688"/>
    <cellStyle name="Note 2 2 4 5 3" xfId="5689"/>
    <cellStyle name="Note 2 2 4 5 3 2" xfId="5690"/>
    <cellStyle name="Note 2 2 4 5 3 2 2" xfId="5691"/>
    <cellStyle name="Note 2 2 4 5 3 3" xfId="5692"/>
    <cellStyle name="Note 2 2 4 5 3 3 2" xfId="5693"/>
    <cellStyle name="Note 2 2 4 5 3 4" xfId="5694"/>
    <cellStyle name="Note 2 2 4 5 4" xfId="5695"/>
    <cellStyle name="Note 2 2 4 5 4 2" xfId="5696"/>
    <cellStyle name="Note 2 2 4 5 4 2 2" xfId="5697"/>
    <cellStyle name="Note 2 2 4 5 4 3" xfId="5698"/>
    <cellStyle name="Note 2 2 4 5 4 3 2" xfId="5699"/>
    <cellStyle name="Note 2 2 4 5 4 4" xfId="5700"/>
    <cellStyle name="Note 2 2 4 5 5" xfId="5701"/>
    <cellStyle name="Note 2 2 4 5 5 2" xfId="5702"/>
    <cellStyle name="Note 2 2 4 5 5 2 2" xfId="5703"/>
    <cellStyle name="Note 2 2 4 5 5 3" xfId="5704"/>
    <cellStyle name="Note 2 2 4 5 5 3 2" xfId="5705"/>
    <cellStyle name="Note 2 2 4 5 5 4" xfId="5706"/>
    <cellStyle name="Note 2 2 4 5 6" xfId="5707"/>
    <cellStyle name="Note 2 2 4 5 6 2" xfId="5708"/>
    <cellStyle name="Note 2 2 4 5 6 2 2" xfId="5709"/>
    <cellStyle name="Note 2 2 4 5 6 3" xfId="5710"/>
    <cellStyle name="Note 2 2 4 5 6 3 2" xfId="5711"/>
    <cellStyle name="Note 2 2 4 5 6 4" xfId="5712"/>
    <cellStyle name="Note 2 2 4 5 7" xfId="5713"/>
    <cellStyle name="Note 2 2 4 5 7 2" xfId="5714"/>
    <cellStyle name="Note 2 2 4 5 8" xfId="5715"/>
    <cellStyle name="Note 2 2 4 5 8 2" xfId="5716"/>
    <cellStyle name="Note 2 2 4 5 9" xfId="5717"/>
    <cellStyle name="Note 2 2 4 6" xfId="5718"/>
    <cellStyle name="Note 2 2 4 6 2" xfId="5719"/>
    <cellStyle name="Note 2 2 4 6 2 2" xfId="5720"/>
    <cellStyle name="Note 2 2 4 6 3" xfId="5721"/>
    <cellStyle name="Note 2 2 4 6 3 2" xfId="5722"/>
    <cellStyle name="Note 2 2 4 6 4" xfId="5723"/>
    <cellStyle name="Note 2 2 4 7" xfId="5724"/>
    <cellStyle name="Note 2 2 5" xfId="5725"/>
    <cellStyle name="Note 2 2 5 2" xfId="5726"/>
    <cellStyle name="Note 2 2 5 2 2" xfId="5727"/>
    <cellStyle name="Note 2 2 5 3" xfId="5728"/>
    <cellStyle name="Note 2 2 5 3 2" xfId="5729"/>
    <cellStyle name="Note 2 2 5 4" xfId="5730"/>
    <cellStyle name="Note 2 2 6" xfId="5731"/>
    <cellStyle name="Note 2 3" xfId="5732"/>
    <cellStyle name="Note 2 3 10" xfId="5733"/>
    <cellStyle name="Note 2 3 10 2" xfId="5734"/>
    <cellStyle name="Note 2 3 10 2 2" xfId="5735"/>
    <cellStyle name="Note 2 3 10 3" xfId="5736"/>
    <cellStyle name="Note 2 3 10 3 2" xfId="5737"/>
    <cellStyle name="Note 2 3 10 4" xfId="5738"/>
    <cellStyle name="Note 2 3 11" xfId="5739"/>
    <cellStyle name="Note 2 3 2" xfId="5740"/>
    <cellStyle name="Note 2 3 2 2" xfId="5741"/>
    <cellStyle name="Note 2 3 2 2 2" xfId="5742"/>
    <cellStyle name="Note 2 3 2 2 2 2" xfId="5743"/>
    <cellStyle name="Note 2 3 2 2 3" xfId="5744"/>
    <cellStyle name="Note 2 3 2 2 3 2" xfId="5745"/>
    <cellStyle name="Note 2 3 2 2 4" xfId="5746"/>
    <cellStyle name="Note 2 3 2 3" xfId="5747"/>
    <cellStyle name="Note 2 3 2 3 2" xfId="5748"/>
    <cellStyle name="Note 2 3 2 3 2 2" xfId="5749"/>
    <cellStyle name="Note 2 3 2 3 3" xfId="5750"/>
    <cellStyle name="Note 2 3 2 3 3 2" xfId="5751"/>
    <cellStyle name="Note 2 3 2 3 4" xfId="5752"/>
    <cellStyle name="Note 2 3 2 4" xfId="5753"/>
    <cellStyle name="Note 2 3 2 4 2" xfId="5754"/>
    <cellStyle name="Note 2 3 2 4 2 2" xfId="5755"/>
    <cellStyle name="Note 2 3 2 4 3" xfId="5756"/>
    <cellStyle name="Note 2 3 2 4 3 2" xfId="5757"/>
    <cellStyle name="Note 2 3 2 4 4" xfId="5758"/>
    <cellStyle name="Note 2 3 2 5" xfId="5759"/>
    <cellStyle name="Note 2 3 2 5 2" xfId="5760"/>
    <cellStyle name="Note 2 3 2 5 2 2" xfId="5761"/>
    <cellStyle name="Note 2 3 2 5 3" xfId="5762"/>
    <cellStyle name="Note 2 3 2 5 3 2" xfId="5763"/>
    <cellStyle name="Note 2 3 2 5 4" xfId="5764"/>
    <cellStyle name="Note 2 3 2 6" xfId="5765"/>
    <cellStyle name="Note 2 3 2 6 2" xfId="5766"/>
    <cellStyle name="Note 2 3 2 6 2 2" xfId="5767"/>
    <cellStyle name="Note 2 3 2 6 3" xfId="5768"/>
    <cellStyle name="Note 2 3 2 6 3 2" xfId="5769"/>
    <cellStyle name="Note 2 3 2 6 4" xfId="5770"/>
    <cellStyle name="Note 2 3 2 7" xfId="5771"/>
    <cellStyle name="Note 2 3 2 7 2" xfId="5772"/>
    <cellStyle name="Note 2 3 2 8" xfId="5773"/>
    <cellStyle name="Note 2 3 2 8 2" xfId="5774"/>
    <cellStyle name="Note 2 3 2 9" xfId="5775"/>
    <cellStyle name="Note 2 3 3" xfId="5776"/>
    <cellStyle name="Note 2 3 3 2" xfId="5777"/>
    <cellStyle name="Note 2 3 3 2 2" xfId="5778"/>
    <cellStyle name="Note 2 3 3 2 2 2" xfId="5779"/>
    <cellStyle name="Note 2 3 3 2 3" xfId="5780"/>
    <cellStyle name="Note 2 3 3 2 3 2" xfId="5781"/>
    <cellStyle name="Note 2 3 3 2 4" xfId="5782"/>
    <cellStyle name="Note 2 3 3 3" xfId="5783"/>
    <cellStyle name="Note 2 3 3 3 2" xfId="5784"/>
    <cellStyle name="Note 2 3 3 3 2 2" xfId="5785"/>
    <cellStyle name="Note 2 3 3 3 3" xfId="5786"/>
    <cellStyle name="Note 2 3 3 3 3 2" xfId="5787"/>
    <cellStyle name="Note 2 3 3 3 4" xfId="5788"/>
    <cellStyle name="Note 2 3 3 4" xfId="5789"/>
    <cellStyle name="Note 2 3 3 4 2" xfId="5790"/>
    <cellStyle name="Note 2 3 3 4 2 2" xfId="5791"/>
    <cellStyle name="Note 2 3 3 4 3" xfId="5792"/>
    <cellStyle name="Note 2 3 3 4 3 2" xfId="5793"/>
    <cellStyle name="Note 2 3 3 4 4" xfId="5794"/>
    <cellStyle name="Note 2 3 3 5" xfId="5795"/>
    <cellStyle name="Note 2 3 3 5 2" xfId="5796"/>
    <cellStyle name="Note 2 3 3 5 2 2" xfId="5797"/>
    <cellStyle name="Note 2 3 3 5 3" xfId="5798"/>
    <cellStyle name="Note 2 3 3 5 3 2" xfId="5799"/>
    <cellStyle name="Note 2 3 3 5 4" xfId="5800"/>
    <cellStyle name="Note 2 3 3 6" xfId="5801"/>
    <cellStyle name="Note 2 3 3 6 2" xfId="5802"/>
    <cellStyle name="Note 2 3 3 6 2 2" xfId="5803"/>
    <cellStyle name="Note 2 3 3 6 3" xfId="5804"/>
    <cellStyle name="Note 2 3 3 6 3 2" xfId="5805"/>
    <cellStyle name="Note 2 3 3 6 4" xfId="5806"/>
    <cellStyle name="Note 2 3 3 7" xfId="5807"/>
    <cellStyle name="Note 2 3 3 7 2" xfId="5808"/>
    <cellStyle name="Note 2 3 3 8" xfId="5809"/>
    <cellStyle name="Note 2 3 4" xfId="5810"/>
    <cellStyle name="Note 2 3 4 2" xfId="5811"/>
    <cellStyle name="Note 2 3 4 2 2" xfId="5812"/>
    <cellStyle name="Note 2 3 4 2 2 2" xfId="5813"/>
    <cellStyle name="Note 2 3 4 2 3" xfId="5814"/>
    <cellStyle name="Note 2 3 4 2 3 2" xfId="5815"/>
    <cellStyle name="Note 2 3 4 2 4" xfId="5816"/>
    <cellStyle name="Note 2 3 4 3" xfId="5817"/>
    <cellStyle name="Note 2 3 4 3 2" xfId="5818"/>
    <cellStyle name="Note 2 3 4 3 2 2" xfId="5819"/>
    <cellStyle name="Note 2 3 4 3 3" xfId="5820"/>
    <cellStyle name="Note 2 3 4 3 3 2" xfId="5821"/>
    <cellStyle name="Note 2 3 4 3 4" xfId="5822"/>
    <cellStyle name="Note 2 3 4 4" xfId="5823"/>
    <cellStyle name="Note 2 3 4 4 2" xfId="5824"/>
    <cellStyle name="Note 2 3 4 4 2 2" xfId="5825"/>
    <cellStyle name="Note 2 3 4 4 3" xfId="5826"/>
    <cellStyle name="Note 2 3 4 4 3 2" xfId="5827"/>
    <cellStyle name="Note 2 3 4 4 4" xfId="5828"/>
    <cellStyle name="Note 2 3 4 5" xfId="5829"/>
    <cellStyle name="Note 2 3 4 5 2" xfId="5830"/>
    <cellStyle name="Note 2 3 4 5 2 2" xfId="5831"/>
    <cellStyle name="Note 2 3 4 5 3" xfId="5832"/>
    <cellStyle name="Note 2 3 4 5 3 2" xfId="5833"/>
    <cellStyle name="Note 2 3 4 5 4" xfId="5834"/>
    <cellStyle name="Note 2 3 4 6" xfId="5835"/>
    <cellStyle name="Note 2 3 4 6 2" xfId="5836"/>
    <cellStyle name="Note 2 3 4 6 2 2" xfId="5837"/>
    <cellStyle name="Note 2 3 4 6 3" xfId="5838"/>
    <cellStyle name="Note 2 3 4 6 3 2" xfId="5839"/>
    <cellStyle name="Note 2 3 4 6 4" xfId="5840"/>
    <cellStyle name="Note 2 3 4 7" xfId="5841"/>
    <cellStyle name="Note 2 3 4 7 2" xfId="5842"/>
    <cellStyle name="Note 2 3 4 8" xfId="5843"/>
    <cellStyle name="Note 2 3 5" xfId="5844"/>
    <cellStyle name="Note 2 3 5 2" xfId="5845"/>
    <cellStyle name="Note 2 3 5 2 2" xfId="5846"/>
    <cellStyle name="Note 2 3 5 2 2 2" xfId="5847"/>
    <cellStyle name="Note 2 3 5 2 3" xfId="5848"/>
    <cellStyle name="Note 2 3 5 2 3 2" xfId="5849"/>
    <cellStyle name="Note 2 3 5 2 4" xfId="5850"/>
    <cellStyle name="Note 2 3 5 3" xfId="5851"/>
    <cellStyle name="Note 2 3 5 3 2" xfId="5852"/>
    <cellStyle name="Note 2 3 5 3 2 2" xfId="5853"/>
    <cellStyle name="Note 2 3 5 3 3" xfId="5854"/>
    <cellStyle name="Note 2 3 5 3 3 2" xfId="5855"/>
    <cellStyle name="Note 2 3 5 3 4" xfId="5856"/>
    <cellStyle name="Note 2 3 5 4" xfId="5857"/>
    <cellStyle name="Note 2 3 5 4 2" xfId="5858"/>
    <cellStyle name="Note 2 3 5 4 2 2" xfId="5859"/>
    <cellStyle name="Note 2 3 5 4 3" xfId="5860"/>
    <cellStyle name="Note 2 3 5 4 3 2" xfId="5861"/>
    <cellStyle name="Note 2 3 5 4 4" xfId="5862"/>
    <cellStyle name="Note 2 3 5 5" xfId="5863"/>
    <cellStyle name="Note 2 3 5 5 2" xfId="5864"/>
    <cellStyle name="Note 2 3 5 5 2 2" xfId="5865"/>
    <cellStyle name="Note 2 3 5 5 3" xfId="5866"/>
    <cellStyle name="Note 2 3 5 5 3 2" xfId="5867"/>
    <cellStyle name="Note 2 3 5 5 4" xfId="5868"/>
    <cellStyle name="Note 2 3 5 6" xfId="5869"/>
    <cellStyle name="Note 2 3 5 6 2" xfId="5870"/>
    <cellStyle name="Note 2 3 5 6 2 2" xfId="5871"/>
    <cellStyle name="Note 2 3 5 6 3" xfId="5872"/>
    <cellStyle name="Note 2 3 5 6 3 2" xfId="5873"/>
    <cellStyle name="Note 2 3 5 6 4" xfId="5874"/>
    <cellStyle name="Note 2 3 5 7" xfId="5875"/>
    <cellStyle name="Note 2 3 5 7 2" xfId="5876"/>
    <cellStyle name="Note 2 3 5 8" xfId="5877"/>
    <cellStyle name="Note 2 3 5 8 2" xfId="5878"/>
    <cellStyle name="Note 2 3 5 9" xfId="5879"/>
    <cellStyle name="Note 2 3 6" xfId="5880"/>
    <cellStyle name="Note 2 3 6 2" xfId="5881"/>
    <cellStyle name="Note 2 3 6 2 2" xfId="5882"/>
    <cellStyle name="Note 2 3 6 3" xfId="5883"/>
    <cellStyle name="Note 2 3 6 3 2" xfId="5884"/>
    <cellStyle name="Note 2 3 6 4" xfId="5885"/>
    <cellStyle name="Note 2 3 7" xfId="5886"/>
    <cellStyle name="Note 2 3 7 2" xfId="5887"/>
    <cellStyle name="Note 2 3 7 2 2" xfId="5888"/>
    <cellStyle name="Note 2 3 7 3" xfId="5889"/>
    <cellStyle name="Note 2 3 7 3 2" xfId="5890"/>
    <cellStyle name="Note 2 3 7 4" xfId="5891"/>
    <cellStyle name="Note 2 3 8" xfId="5892"/>
    <cellStyle name="Note 2 3 8 2" xfId="5893"/>
    <cellStyle name="Note 2 3 8 2 2" xfId="5894"/>
    <cellStyle name="Note 2 3 8 3" xfId="5895"/>
    <cellStyle name="Note 2 3 8 3 2" xfId="5896"/>
    <cellStyle name="Note 2 3 8 4" xfId="5897"/>
    <cellStyle name="Note 2 3 9" xfId="5898"/>
    <cellStyle name="Note 2 3 9 2" xfId="5899"/>
    <cellStyle name="Note 2 3 9 2 2" xfId="5900"/>
    <cellStyle name="Note 2 3 9 3" xfId="5901"/>
    <cellStyle name="Note 2 3 9 3 2" xfId="5902"/>
    <cellStyle name="Note 2 3 9 4" xfId="5903"/>
    <cellStyle name="Note 2 4" xfId="5904"/>
    <cellStyle name="Note 2 4 2" xfId="5905"/>
    <cellStyle name="Note 2 4 2 2" xfId="5906"/>
    <cellStyle name="Note 2 4 2 2 2" xfId="5907"/>
    <cellStyle name="Note 2 4 2 2 2 2" xfId="5908"/>
    <cellStyle name="Note 2 4 2 2 3" xfId="5909"/>
    <cellStyle name="Note 2 4 2 2 3 2" xfId="5910"/>
    <cellStyle name="Note 2 4 2 2 4" xfId="5911"/>
    <cellStyle name="Note 2 4 2 3" xfId="5912"/>
    <cellStyle name="Note 2 4 2 3 2" xfId="5913"/>
    <cellStyle name="Note 2 4 2 3 2 2" xfId="5914"/>
    <cellStyle name="Note 2 4 2 3 3" xfId="5915"/>
    <cellStyle name="Note 2 4 2 3 3 2" xfId="5916"/>
    <cellStyle name="Note 2 4 2 3 4" xfId="5917"/>
    <cellStyle name="Note 2 4 2 4" xfId="5918"/>
    <cellStyle name="Note 2 4 2 4 2" xfId="5919"/>
    <cellStyle name="Note 2 4 2 4 2 2" xfId="5920"/>
    <cellStyle name="Note 2 4 2 4 3" xfId="5921"/>
    <cellStyle name="Note 2 4 2 4 3 2" xfId="5922"/>
    <cellStyle name="Note 2 4 2 4 4" xfId="5923"/>
    <cellStyle name="Note 2 4 2 5" xfId="5924"/>
    <cellStyle name="Note 2 4 2 5 2" xfId="5925"/>
    <cellStyle name="Note 2 4 2 5 2 2" xfId="5926"/>
    <cellStyle name="Note 2 4 2 5 3" xfId="5927"/>
    <cellStyle name="Note 2 4 2 5 3 2" xfId="5928"/>
    <cellStyle name="Note 2 4 2 5 4" xfId="5929"/>
    <cellStyle name="Note 2 4 2 6" xfId="5930"/>
    <cellStyle name="Note 2 4 2 6 2" xfId="5931"/>
    <cellStyle name="Note 2 4 2 6 2 2" xfId="5932"/>
    <cellStyle name="Note 2 4 2 6 3" xfId="5933"/>
    <cellStyle name="Note 2 4 2 6 3 2" xfId="5934"/>
    <cellStyle name="Note 2 4 2 6 4" xfId="5935"/>
    <cellStyle name="Note 2 4 2 7" xfId="5936"/>
    <cellStyle name="Note 2 4 2 7 2" xfId="5937"/>
    <cellStyle name="Note 2 4 2 8" xfId="5938"/>
    <cellStyle name="Note 2 4 3" xfId="5939"/>
    <cellStyle name="Note 2 4 3 2" xfId="5940"/>
    <cellStyle name="Note 2 4 3 2 2" xfId="5941"/>
    <cellStyle name="Note 2 4 3 2 2 2" xfId="5942"/>
    <cellStyle name="Note 2 4 3 2 3" xfId="5943"/>
    <cellStyle name="Note 2 4 3 2 3 2" xfId="5944"/>
    <cellStyle name="Note 2 4 3 2 4" xfId="5945"/>
    <cellStyle name="Note 2 4 3 3" xfId="5946"/>
    <cellStyle name="Note 2 4 3 3 2" xfId="5947"/>
    <cellStyle name="Note 2 4 3 3 2 2" xfId="5948"/>
    <cellStyle name="Note 2 4 3 3 3" xfId="5949"/>
    <cellStyle name="Note 2 4 3 3 3 2" xfId="5950"/>
    <cellStyle name="Note 2 4 3 3 4" xfId="5951"/>
    <cellStyle name="Note 2 4 3 4" xfId="5952"/>
    <cellStyle name="Note 2 4 3 4 2" xfId="5953"/>
    <cellStyle name="Note 2 4 3 4 2 2" xfId="5954"/>
    <cellStyle name="Note 2 4 3 4 3" xfId="5955"/>
    <cellStyle name="Note 2 4 3 4 3 2" xfId="5956"/>
    <cellStyle name="Note 2 4 3 4 4" xfId="5957"/>
    <cellStyle name="Note 2 4 3 5" xfId="5958"/>
    <cellStyle name="Note 2 4 3 5 2" xfId="5959"/>
    <cellStyle name="Note 2 4 3 5 2 2" xfId="5960"/>
    <cellStyle name="Note 2 4 3 5 3" xfId="5961"/>
    <cellStyle name="Note 2 4 3 5 3 2" xfId="5962"/>
    <cellStyle name="Note 2 4 3 5 4" xfId="5963"/>
    <cellStyle name="Note 2 4 3 6" xfId="5964"/>
    <cellStyle name="Note 2 4 3 6 2" xfId="5965"/>
    <cellStyle name="Note 2 4 3 6 2 2" xfId="5966"/>
    <cellStyle name="Note 2 4 3 6 3" xfId="5967"/>
    <cellStyle name="Note 2 4 3 6 3 2" xfId="5968"/>
    <cellStyle name="Note 2 4 3 6 4" xfId="5969"/>
    <cellStyle name="Note 2 4 3 7" xfId="5970"/>
    <cellStyle name="Note 2 4 3 7 2" xfId="5971"/>
    <cellStyle name="Note 2 4 3 8" xfId="5972"/>
    <cellStyle name="Note 2 4 4" xfId="5973"/>
    <cellStyle name="Note 2 4 4 2" xfId="5974"/>
    <cellStyle name="Note 2 4 4 2 2" xfId="5975"/>
    <cellStyle name="Note 2 4 4 2 2 2" xfId="5976"/>
    <cellStyle name="Note 2 4 4 2 3" xfId="5977"/>
    <cellStyle name="Note 2 4 4 2 3 2" xfId="5978"/>
    <cellStyle name="Note 2 4 4 2 4" xfId="5979"/>
    <cellStyle name="Note 2 4 4 3" xfId="5980"/>
    <cellStyle name="Note 2 4 4 3 2" xfId="5981"/>
    <cellStyle name="Note 2 4 4 3 2 2" xfId="5982"/>
    <cellStyle name="Note 2 4 4 3 3" xfId="5983"/>
    <cellStyle name="Note 2 4 4 3 3 2" xfId="5984"/>
    <cellStyle name="Note 2 4 4 3 4" xfId="5985"/>
    <cellStyle name="Note 2 4 4 4" xfId="5986"/>
    <cellStyle name="Note 2 4 4 4 2" xfId="5987"/>
    <cellStyle name="Note 2 4 4 4 2 2" xfId="5988"/>
    <cellStyle name="Note 2 4 4 4 3" xfId="5989"/>
    <cellStyle name="Note 2 4 4 4 3 2" xfId="5990"/>
    <cellStyle name="Note 2 4 4 4 4" xfId="5991"/>
    <cellStyle name="Note 2 4 4 5" xfId="5992"/>
    <cellStyle name="Note 2 4 4 5 2" xfId="5993"/>
    <cellStyle name="Note 2 4 4 5 2 2" xfId="5994"/>
    <cellStyle name="Note 2 4 4 5 3" xfId="5995"/>
    <cellStyle name="Note 2 4 4 5 3 2" xfId="5996"/>
    <cellStyle name="Note 2 4 4 5 4" xfId="5997"/>
    <cellStyle name="Note 2 4 4 6" xfId="5998"/>
    <cellStyle name="Note 2 4 4 6 2" xfId="5999"/>
    <cellStyle name="Note 2 4 4 6 2 2" xfId="6000"/>
    <cellStyle name="Note 2 4 4 6 3" xfId="6001"/>
    <cellStyle name="Note 2 4 4 6 3 2" xfId="6002"/>
    <cellStyle name="Note 2 4 4 6 4" xfId="6003"/>
    <cellStyle name="Note 2 4 4 7" xfId="6004"/>
    <cellStyle name="Note 2 4 4 7 2" xfId="6005"/>
    <cellStyle name="Note 2 4 4 8" xfId="6006"/>
    <cellStyle name="Note 2 4 4 8 2" xfId="6007"/>
    <cellStyle name="Note 2 4 4 9" xfId="6008"/>
    <cellStyle name="Note 2 4 5" xfId="6009"/>
    <cellStyle name="Note 2 4 5 2" xfId="6010"/>
    <cellStyle name="Note 2 4 5 2 2" xfId="6011"/>
    <cellStyle name="Note 2 4 5 2 2 2" xfId="6012"/>
    <cellStyle name="Note 2 4 5 2 3" xfId="6013"/>
    <cellStyle name="Note 2 4 5 2 3 2" xfId="6014"/>
    <cellStyle name="Note 2 4 5 2 4" xfId="6015"/>
    <cellStyle name="Note 2 4 5 3" xfId="6016"/>
    <cellStyle name="Note 2 4 5 3 2" xfId="6017"/>
    <cellStyle name="Note 2 4 5 3 2 2" xfId="6018"/>
    <cellStyle name="Note 2 4 5 3 3" xfId="6019"/>
    <cellStyle name="Note 2 4 5 3 3 2" xfId="6020"/>
    <cellStyle name="Note 2 4 5 3 4" xfId="6021"/>
    <cellStyle name="Note 2 4 5 4" xfId="6022"/>
    <cellStyle name="Note 2 4 5 4 2" xfId="6023"/>
    <cellStyle name="Note 2 4 5 4 2 2" xfId="6024"/>
    <cellStyle name="Note 2 4 5 4 3" xfId="6025"/>
    <cellStyle name="Note 2 4 5 4 3 2" xfId="6026"/>
    <cellStyle name="Note 2 4 5 4 4" xfId="6027"/>
    <cellStyle name="Note 2 4 5 5" xfId="6028"/>
    <cellStyle name="Note 2 4 5 5 2" xfId="6029"/>
    <cellStyle name="Note 2 4 5 5 2 2" xfId="6030"/>
    <cellStyle name="Note 2 4 5 5 3" xfId="6031"/>
    <cellStyle name="Note 2 4 5 5 3 2" xfId="6032"/>
    <cellStyle name="Note 2 4 5 5 4" xfId="6033"/>
    <cellStyle name="Note 2 4 5 6" xfId="6034"/>
    <cellStyle name="Note 2 4 5 6 2" xfId="6035"/>
    <cellStyle name="Note 2 4 5 6 2 2" xfId="6036"/>
    <cellStyle name="Note 2 4 5 6 3" xfId="6037"/>
    <cellStyle name="Note 2 4 5 6 3 2" xfId="6038"/>
    <cellStyle name="Note 2 4 5 6 4" xfId="6039"/>
    <cellStyle name="Note 2 4 5 7" xfId="6040"/>
    <cellStyle name="Note 2 4 5 7 2" xfId="6041"/>
    <cellStyle name="Note 2 4 5 8" xfId="6042"/>
    <cellStyle name="Note 2 4 5 8 2" xfId="6043"/>
    <cellStyle name="Note 2 4 5 9" xfId="6044"/>
    <cellStyle name="Note 2 4 6" xfId="6045"/>
    <cellStyle name="Note 2 4 6 2" xfId="6046"/>
    <cellStyle name="Note 2 4 6 2 2" xfId="6047"/>
    <cellStyle name="Note 2 4 6 3" xfId="6048"/>
    <cellStyle name="Note 2 4 6 3 2" xfId="6049"/>
    <cellStyle name="Note 2 4 6 4" xfId="6050"/>
    <cellStyle name="Note 2 4 7" xfId="6051"/>
    <cellStyle name="Note 2 5" xfId="6052"/>
    <cellStyle name="Note 2 6" xfId="5225"/>
    <cellStyle name="Note 3" xfId="40"/>
    <cellStyle name="Note 3 2" xfId="6054"/>
    <cellStyle name="Note 3 2 2" xfId="6055"/>
    <cellStyle name="Note 3 2 3" xfId="6056"/>
    <cellStyle name="Note 3 3" xfId="6057"/>
    <cellStyle name="Note 3 4" xfId="6058"/>
    <cellStyle name="Note 3 4 2" xfId="6059"/>
    <cellStyle name="Note 3 5" xfId="6053"/>
    <cellStyle name="Note 4" xfId="6060"/>
    <cellStyle name="Note 4 2" xfId="6061"/>
    <cellStyle name="Note 4 2 2" xfId="6062"/>
    <cellStyle name="Note 4 3" xfId="6063"/>
    <cellStyle name="Note 5" xfId="6064"/>
    <cellStyle name="Note 5 2" xfId="6065"/>
    <cellStyle name="nPlode" xfId="6066"/>
    <cellStyle name="NumberBold" xfId="6067"/>
    <cellStyle name="NumberNoDec" xfId="6068"/>
    <cellStyle name="NumberPercent" xfId="6069"/>
    <cellStyle name="NumberVarDec" xfId="6070"/>
    <cellStyle name="OH01" xfId="6071"/>
    <cellStyle name="OH01 2" xfId="6072"/>
    <cellStyle name="OH01 3" xfId="6073"/>
    <cellStyle name="OHnplode" xfId="6074"/>
    <cellStyle name="OHnplode 2" xfId="6075"/>
    <cellStyle name="Output 2" xfId="57"/>
    <cellStyle name="Output 2 2" xfId="6077"/>
    <cellStyle name="Output 2 3" xfId="6076"/>
    <cellStyle name="Output 3" xfId="41"/>
    <cellStyle name="Output 3 2" xfId="6078"/>
    <cellStyle name="Output 4" xfId="6079"/>
    <cellStyle name="OUTPUT AMOUNTS" xfId="6080"/>
    <cellStyle name="OUTPUT LINE ITEMS" xfId="6081"/>
    <cellStyle name="per.style" xfId="6082"/>
    <cellStyle name="Percent" xfId="128" builtinId="5"/>
    <cellStyle name="Percent ()" xfId="6083"/>
    <cellStyle name="Percent (0)" xfId="6084"/>
    <cellStyle name="Percent (1)" xfId="6085"/>
    <cellStyle name="Percent (2)" xfId="6086"/>
    <cellStyle name="Percent [0]" xfId="6087"/>
    <cellStyle name="Percent [00]" xfId="6088"/>
    <cellStyle name="Percent [2]" xfId="121"/>
    <cellStyle name="Percent [2] 2" xfId="6090"/>
    <cellStyle name="Percent [2] 2 2" xfId="6091"/>
    <cellStyle name="Percent [2] 2 2 2" xfId="6092"/>
    <cellStyle name="Percent [2] 2 3" xfId="6093"/>
    <cellStyle name="Percent [2] 2 3 2" xfId="6094"/>
    <cellStyle name="Percent [2] 2 4" xfId="6095"/>
    <cellStyle name="Percent [2] 3" xfId="6096"/>
    <cellStyle name="Percent [2] 3 2" xfId="6097"/>
    <cellStyle name="Percent [2] 4" xfId="6098"/>
    <cellStyle name="Percent [2] 4 2" xfId="6099"/>
    <cellStyle name="Percent [2] 4 2 2" xfId="6100"/>
    <cellStyle name="Percent [2] 4 3" xfId="6101"/>
    <cellStyle name="Percent [2] 5" xfId="6102"/>
    <cellStyle name="Percent [2] 5 2" xfId="6103"/>
    <cellStyle name="Percent [2] 5 3" xfId="6104"/>
    <cellStyle name="Percent [2] 6" xfId="6089"/>
    <cellStyle name="Percent 1" xfId="6105"/>
    <cellStyle name="Percent 10" xfId="6106"/>
    <cellStyle name="Percent 11" xfId="6107"/>
    <cellStyle name="Percent 12" xfId="6108"/>
    <cellStyle name="Percent 13" xfId="6109"/>
    <cellStyle name="Percent 14" xfId="6110"/>
    <cellStyle name="Percent 15" xfId="6111"/>
    <cellStyle name="Percent 15 2" xfId="6112"/>
    <cellStyle name="Percent 15 3" xfId="6113"/>
    <cellStyle name="Percent 15 3 2" xfId="6114"/>
    <cellStyle name="Percent 15 3 2 2" xfId="6115"/>
    <cellStyle name="Percent 15 3 2 3" xfId="6116"/>
    <cellStyle name="Percent 15 3 3" xfId="6117"/>
    <cellStyle name="Percent 15 3 4" xfId="6118"/>
    <cellStyle name="Percent 15 4" xfId="6119"/>
    <cellStyle name="Percent 15 4 2" xfId="6120"/>
    <cellStyle name="Percent 15 4 3" xfId="6121"/>
    <cellStyle name="Percent 15 5" xfId="6122"/>
    <cellStyle name="Percent 15 6" xfId="6123"/>
    <cellStyle name="Percent 16" xfId="6124"/>
    <cellStyle name="Percent 16 2" xfId="6125"/>
    <cellStyle name="Percent 16 2 2" xfId="6126"/>
    <cellStyle name="Percent 16 2 2 2" xfId="6127"/>
    <cellStyle name="Percent 16 2 2 3" xfId="6128"/>
    <cellStyle name="Percent 16 2 3" xfId="6129"/>
    <cellStyle name="Percent 16 2 4" xfId="6130"/>
    <cellStyle name="Percent 16 3" xfId="6131"/>
    <cellStyle name="Percent 16 3 2" xfId="6132"/>
    <cellStyle name="Percent 16 3 3" xfId="6133"/>
    <cellStyle name="Percent 16 4" xfId="6134"/>
    <cellStyle name="Percent 16 5" xfId="6135"/>
    <cellStyle name="Percent 17" xfId="6136"/>
    <cellStyle name="Percent 18" xfId="6137"/>
    <cellStyle name="Percent 19" xfId="6138"/>
    <cellStyle name="Percent 2" xfId="91"/>
    <cellStyle name="Percent 2 2" xfId="6140"/>
    <cellStyle name="Percent 2 2 2" xfId="6141"/>
    <cellStyle name="Percent 2 2 2 2" xfId="6142"/>
    <cellStyle name="Percent 2 3" xfId="6143"/>
    <cellStyle name="Percent 2 4" xfId="6144"/>
    <cellStyle name="Percent 2 5" xfId="6139"/>
    <cellStyle name="Percent 20" xfId="6145"/>
    <cellStyle name="Percent 21" xfId="6146"/>
    <cellStyle name="Percent 22" xfId="6147"/>
    <cellStyle name="Percent 23" xfId="6148"/>
    <cellStyle name="Percent 24" xfId="6149"/>
    <cellStyle name="Percent 25" xfId="6150"/>
    <cellStyle name="Percent 26" xfId="6151"/>
    <cellStyle name="Percent 26 2" xfId="6152"/>
    <cellStyle name="Percent 27" xfId="6153"/>
    <cellStyle name="Percent 27 2" xfId="6154"/>
    <cellStyle name="Percent 28" xfId="6155"/>
    <cellStyle name="Percent 28 2" xfId="6156"/>
    <cellStyle name="Percent 29" xfId="6157"/>
    <cellStyle name="Percent 29 2" xfId="6158"/>
    <cellStyle name="Percent 3" xfId="94"/>
    <cellStyle name="Percent 3 2" xfId="124"/>
    <cellStyle name="Percent 3 2 2" xfId="6160"/>
    <cellStyle name="Percent 3 3" xfId="6161"/>
    <cellStyle name="Percent 3 4" xfId="6162"/>
    <cellStyle name="Percent 3 4 2" xfId="6163"/>
    <cellStyle name="Percent 3 5" xfId="6164"/>
    <cellStyle name="Percent 3 6" xfId="6159"/>
    <cellStyle name="Percent 30" xfId="6165"/>
    <cellStyle name="Percent 30 2" xfId="6166"/>
    <cellStyle name="Percent 31" xfId="6167"/>
    <cellStyle name="Percent 31 2" xfId="6168"/>
    <cellStyle name="Percent 32" xfId="6169"/>
    <cellStyle name="Percent 32 2" xfId="6170"/>
    <cellStyle name="Percent 33" xfId="6171"/>
    <cellStyle name="Percent 33 2" xfId="6172"/>
    <cellStyle name="Percent 34" xfId="6173"/>
    <cellStyle name="Percent 34 2" xfId="6174"/>
    <cellStyle name="Percent 35" xfId="6175"/>
    <cellStyle name="Percent 35 2" xfId="6176"/>
    <cellStyle name="Percent 36" xfId="6177"/>
    <cellStyle name="Percent 36 2" xfId="6178"/>
    <cellStyle name="Percent 37" xfId="6179"/>
    <cellStyle name="Percent 38" xfId="6180"/>
    <cellStyle name="Percent 39" xfId="6181"/>
    <cellStyle name="Percent 4" xfId="96"/>
    <cellStyle name="Percent 4 2" xfId="6183"/>
    <cellStyle name="Percent 4 3" xfId="6184"/>
    <cellStyle name="Percent 4 3 2" xfId="6185"/>
    <cellStyle name="Percent 4 3 2 2" xfId="6186"/>
    <cellStyle name="Percent 4 3 2 3" xfId="6187"/>
    <cellStyle name="Percent 4 3 3" xfId="6188"/>
    <cellStyle name="Percent 4 3 4" xfId="6189"/>
    <cellStyle name="Percent 4 4" xfId="6190"/>
    <cellStyle name="Percent 4 4 2" xfId="6191"/>
    <cellStyle name="Percent 4 4 3" xfId="6192"/>
    <cellStyle name="Percent 4 5" xfId="6193"/>
    <cellStyle name="Percent 4 6" xfId="6194"/>
    <cellStyle name="Percent 4 7" xfId="6182"/>
    <cellStyle name="Percent 40" xfId="6195"/>
    <cellStyle name="Percent 41" xfId="6196"/>
    <cellStyle name="Percent 42" xfId="6197"/>
    <cellStyle name="Percent 43" xfId="6198"/>
    <cellStyle name="Percent 44" xfId="6199"/>
    <cellStyle name="Percent 45" xfId="6200"/>
    <cellStyle name="Percent 46" xfId="6201"/>
    <cellStyle name="Percent 47" xfId="6202"/>
    <cellStyle name="Percent 48" xfId="6203"/>
    <cellStyle name="Percent 49" xfId="6204"/>
    <cellStyle name="Percent 5" xfId="42"/>
    <cellStyle name="Percent 5 2" xfId="6206"/>
    <cellStyle name="Percent 5 3" xfId="6207"/>
    <cellStyle name="Percent 5 4" xfId="6208"/>
    <cellStyle name="Percent 5 4 2" xfId="6209"/>
    <cellStyle name="Percent 5 5" xfId="6205"/>
    <cellStyle name="Percent 50" xfId="6210"/>
    <cellStyle name="Percent 51" xfId="6211"/>
    <cellStyle name="Percent 52" xfId="6212"/>
    <cellStyle name="Percent 53" xfId="6213"/>
    <cellStyle name="Percent 54" xfId="6214"/>
    <cellStyle name="Percent 55" xfId="6215"/>
    <cellStyle name="Percent 56" xfId="6216"/>
    <cellStyle name="Percent 57" xfId="6217"/>
    <cellStyle name="Percent 58" xfId="6218"/>
    <cellStyle name="Percent 59" xfId="6219"/>
    <cellStyle name="Percent 6" xfId="6220"/>
    <cellStyle name="Percent 6 2" xfId="6221"/>
    <cellStyle name="Percent 6 3" xfId="6222"/>
    <cellStyle name="Percent 6 3 2" xfId="6223"/>
    <cellStyle name="Percent 6 4" xfId="6224"/>
    <cellStyle name="Percent 60" xfId="6225"/>
    <cellStyle name="Percent 61" xfId="6226"/>
    <cellStyle name="Percent 62" xfId="6227"/>
    <cellStyle name="Percent 63" xfId="6228"/>
    <cellStyle name="Percent 64" xfId="6229"/>
    <cellStyle name="Percent 65" xfId="6230"/>
    <cellStyle name="Percent 66" xfId="6231"/>
    <cellStyle name="Percent 67" xfId="6232"/>
    <cellStyle name="Percent 68" xfId="6233"/>
    <cellStyle name="Percent 69" xfId="6234"/>
    <cellStyle name="Percent 7" xfId="6235"/>
    <cellStyle name="Percent 7 2" xfId="6236"/>
    <cellStyle name="Percent 7 3" xfId="6237"/>
    <cellStyle name="Percent 7 3 2" xfId="6238"/>
    <cellStyle name="Percent 70" xfId="6239"/>
    <cellStyle name="Percent 71" xfId="6240"/>
    <cellStyle name="Percent 72" xfId="6241"/>
    <cellStyle name="Percent 73" xfId="6526"/>
    <cellStyle name="Percent 74" xfId="6522"/>
    <cellStyle name="Percent 75" xfId="6533"/>
    <cellStyle name="Percent 8" xfId="6242"/>
    <cellStyle name="Percent 8 2" xfId="6243"/>
    <cellStyle name="Percent 9" xfId="6244"/>
    <cellStyle name="Percent 9 2" xfId="6245"/>
    <cellStyle name="Percent0" xfId="6246"/>
    <cellStyle name="percentage" xfId="6247"/>
    <cellStyle name="Percentuale_IT Assets" xfId="6248"/>
    <cellStyle name="PrePop Currency (0)" xfId="6249"/>
    <cellStyle name="PrePop Currency (2)" xfId="6250"/>
    <cellStyle name="PrePop Units (0)" xfId="6251"/>
    <cellStyle name="PrePop Units (1)" xfId="6252"/>
    <cellStyle name="PrePop Units (2)" xfId="6253"/>
    <cellStyle name="PSChar" xfId="6254"/>
    <cellStyle name="PSChar 2" xfId="6255"/>
    <cellStyle name="PSChar 2 2" xfId="6256"/>
    <cellStyle name="PSChar 2 3" xfId="6257"/>
    <cellStyle name="PSChar 2 4" xfId="6258"/>
    <cellStyle name="PSChar 3" xfId="6259"/>
    <cellStyle name="PSChar 3 2" xfId="6260"/>
    <cellStyle name="PSDate" xfId="6261"/>
    <cellStyle name="PSDate 2" xfId="6262"/>
    <cellStyle name="PSDec" xfId="6263"/>
    <cellStyle name="PSDec 2" xfId="6264"/>
    <cellStyle name="PSHeading" xfId="6265"/>
    <cellStyle name="PSInt" xfId="6266"/>
    <cellStyle name="PSInt 2" xfId="6267"/>
    <cellStyle name="PSSpacer" xfId="6268"/>
    <cellStyle name="PSSpacer 2" xfId="6269"/>
    <cellStyle name="RAMEY" xfId="6270"/>
    <cellStyle name="Ramey $k" xfId="6271"/>
    <cellStyle name="RAMEY_BAFOdevtest 5plus year v1" xfId="6272"/>
    <cellStyle name="REDCLEAR" xfId="6273"/>
    <cellStyle name="REDCLEAR 2" xfId="6274"/>
    <cellStyle name="REDSHADE" xfId="6275"/>
    <cellStyle name="REDSHADE 2" xfId="6276"/>
    <cellStyle name="regstoresfromspecstores" xfId="6277"/>
    <cellStyle name="RevList" xfId="6278"/>
    <cellStyle name="round" xfId="6279"/>
    <cellStyle name="s Services" xfId="6280"/>
    <cellStyle name="SAPBEXaggData" xfId="6281"/>
    <cellStyle name="SAPBEXaggData 2" xfId="6282"/>
    <cellStyle name="SAPBEXaggDataEmph" xfId="6283"/>
    <cellStyle name="SAPBEXaggDataEmph 2" xfId="6284"/>
    <cellStyle name="SAPBEXaggItem" xfId="6285"/>
    <cellStyle name="SAPBEXaggItem 2" xfId="6286"/>
    <cellStyle name="SAPBEXaggItemX" xfId="6287"/>
    <cellStyle name="SAPBEXaggItemX 2" xfId="6288"/>
    <cellStyle name="SAPBEXchaText" xfId="6289"/>
    <cellStyle name="SAPBEXexcBad7" xfId="6290"/>
    <cellStyle name="SAPBEXexcBad7 2" xfId="6291"/>
    <cellStyle name="SAPBEXexcBad8" xfId="6292"/>
    <cellStyle name="SAPBEXexcBad8 2" xfId="6293"/>
    <cellStyle name="SAPBEXexcBad9" xfId="6294"/>
    <cellStyle name="SAPBEXexcBad9 2" xfId="6295"/>
    <cellStyle name="SAPBEXexcCritical4" xfId="6296"/>
    <cellStyle name="SAPBEXexcCritical4 2" xfId="6297"/>
    <cellStyle name="SAPBEXexcCritical5" xfId="6298"/>
    <cellStyle name="SAPBEXexcCritical5 2" xfId="6299"/>
    <cellStyle name="SAPBEXexcCritical6" xfId="6300"/>
    <cellStyle name="SAPBEXexcCritical6 2" xfId="6301"/>
    <cellStyle name="SAPBEXexcGood1" xfId="6302"/>
    <cellStyle name="SAPBEXexcGood1 2" xfId="6303"/>
    <cellStyle name="SAPBEXexcGood2" xfId="6304"/>
    <cellStyle name="SAPBEXexcGood2 2" xfId="6305"/>
    <cellStyle name="SAPBEXexcGood3" xfId="6306"/>
    <cellStyle name="SAPBEXexcGood3 2" xfId="6307"/>
    <cellStyle name="SAPBEXfilterDrill" xfId="6308"/>
    <cellStyle name="SAPBEXfilterItem" xfId="6309"/>
    <cellStyle name="SAPBEXfilterText" xfId="6310"/>
    <cellStyle name="SAPBEXformats" xfId="6311"/>
    <cellStyle name="SAPBEXformats 2" xfId="6312"/>
    <cellStyle name="SAPBEXheaderItem" xfId="6313"/>
    <cellStyle name="SAPBEXheaderText" xfId="6314"/>
    <cellStyle name="SAPBEXHLevel0" xfId="6315"/>
    <cellStyle name="SAPBEXHLevel0 2" xfId="6316"/>
    <cellStyle name="SAPBEXHLevel0X" xfId="6317"/>
    <cellStyle name="SAPBEXHLevel0X 2" xfId="6318"/>
    <cellStyle name="SAPBEXHLevel1" xfId="6319"/>
    <cellStyle name="SAPBEXHLevel1 2" xfId="6320"/>
    <cellStyle name="SAPBEXHLevel1X" xfId="6321"/>
    <cellStyle name="SAPBEXHLevel1X 2" xfId="6322"/>
    <cellStyle name="SAPBEXHLevel2" xfId="6323"/>
    <cellStyle name="SAPBEXHLevel2 2" xfId="6324"/>
    <cellStyle name="SAPBEXHLevel2X" xfId="6325"/>
    <cellStyle name="SAPBEXHLevel2X 2" xfId="6326"/>
    <cellStyle name="SAPBEXHLevel3" xfId="6327"/>
    <cellStyle name="SAPBEXHLevel3 2" xfId="6328"/>
    <cellStyle name="SAPBEXHLevel3X" xfId="6329"/>
    <cellStyle name="SAPBEXHLevel3X 2" xfId="6330"/>
    <cellStyle name="SAPBEXresData" xfId="6331"/>
    <cellStyle name="SAPBEXresData 2" xfId="6332"/>
    <cellStyle name="SAPBEXresDataEmph" xfId="6333"/>
    <cellStyle name="SAPBEXresDataEmph 2" xfId="6334"/>
    <cellStyle name="SAPBEXresItem" xfId="6335"/>
    <cellStyle name="SAPBEXresItem 2" xfId="6336"/>
    <cellStyle name="SAPBEXresItemX" xfId="6337"/>
    <cellStyle name="SAPBEXresItemX 2" xfId="6338"/>
    <cellStyle name="SAPBEXstdData" xfId="6339"/>
    <cellStyle name="SAPBEXstdData 2" xfId="6340"/>
    <cellStyle name="SAPBEXstdDataEmph" xfId="6341"/>
    <cellStyle name="SAPBEXstdDataEmph 2" xfId="6342"/>
    <cellStyle name="SAPBEXstdItem" xfId="6343"/>
    <cellStyle name="SAPBEXstdItem 2" xfId="6344"/>
    <cellStyle name="SAPBEXstdItemX" xfId="6345"/>
    <cellStyle name="SAPBEXstdItemX 2" xfId="6346"/>
    <cellStyle name="SAPBEXtitle" xfId="6347"/>
    <cellStyle name="SAPBEXundefined" xfId="6348"/>
    <cellStyle name="SAPBEXundefined 2" xfId="6349"/>
    <cellStyle name="SHADE" xfId="6350"/>
    <cellStyle name="Shaded" xfId="6351"/>
    <cellStyle name="SHADEDSTORES" xfId="6352"/>
    <cellStyle name="SHADEDSTORES 2" xfId="6353"/>
    <cellStyle name="specstores" xfId="6354"/>
    <cellStyle name="SS Col Hdr" xfId="6355"/>
    <cellStyle name="SS Dim 1 Blank" xfId="6356"/>
    <cellStyle name="SS Dim 1 Title" xfId="6357"/>
    <cellStyle name="SS Dim 1 Value" xfId="6358"/>
    <cellStyle name="SS Dim 2 Blank" xfId="6359"/>
    <cellStyle name="SS Dim 2 Title" xfId="6360"/>
    <cellStyle name="SS Dim 2 Value" xfId="6361"/>
    <cellStyle name="SS Dim 3 Blank" xfId="6362"/>
    <cellStyle name="SS Dim 3 Title" xfId="6363"/>
    <cellStyle name="SS Dim 3 Value" xfId="6364"/>
    <cellStyle name="SS Dim 4 Blank" xfId="6365"/>
    <cellStyle name="SS Dim 4 Title" xfId="6366"/>
    <cellStyle name="SS Dim 4 Value" xfId="6367"/>
    <cellStyle name="SS Dim 5 Blank" xfId="6368"/>
    <cellStyle name="SS Dim 5 Title" xfId="6369"/>
    <cellStyle name="SS Dim 5 Value" xfId="6370"/>
    <cellStyle name="SS Other Measure" xfId="6371"/>
    <cellStyle name="SS Sum Measure" xfId="6372"/>
    <cellStyle name="SS Unbound Dim" xfId="6373"/>
    <cellStyle name="SS WAvg Measure" xfId="6374"/>
    <cellStyle name="ssn" xfId="6375"/>
    <cellStyle name="Standard_FuncLoc Liste per 241003" xfId="6376"/>
    <cellStyle name="Style 1" xfId="6377"/>
    <cellStyle name="Style 1 10" xfId="6378"/>
    <cellStyle name="Style 1 11" xfId="6379"/>
    <cellStyle name="Style 1 12" xfId="6380"/>
    <cellStyle name="Style 1 13" xfId="6381"/>
    <cellStyle name="Style 1 14" xfId="6382"/>
    <cellStyle name="Style 1 15" xfId="6383"/>
    <cellStyle name="Style 1 16" xfId="6384"/>
    <cellStyle name="Style 1 17" xfId="6385"/>
    <cellStyle name="Style 1 18" xfId="6386"/>
    <cellStyle name="Style 1 19" xfId="6387"/>
    <cellStyle name="Style 1 2" xfId="6388"/>
    <cellStyle name="Style 1 3" xfId="6389"/>
    <cellStyle name="Style 1 4" xfId="6390"/>
    <cellStyle name="Style 1 5" xfId="6391"/>
    <cellStyle name="Style 1 6" xfId="6392"/>
    <cellStyle name="Style 1 7" xfId="6393"/>
    <cellStyle name="Style 1 8" xfId="6394"/>
    <cellStyle name="Style 1 9" xfId="6395"/>
    <cellStyle name="Style 2" xfId="6396"/>
    <cellStyle name="Style 3" xfId="6397"/>
    <cellStyle name="Style 4" xfId="6398"/>
    <cellStyle name="Style 5" xfId="6399"/>
    <cellStyle name="Style 6" xfId="6400"/>
    <cellStyle name="Style 7" xfId="6401"/>
    <cellStyle name="Subtotal" xfId="6402"/>
    <cellStyle name="subtotals" xfId="6403"/>
    <cellStyle name="Sum" xfId="6404"/>
    <cellStyle name="Sum %of HV" xfId="6405"/>
    <cellStyle name="Sum_BAFO model 2 year v1" xfId="6406"/>
    <cellStyle name="Text Indent A" xfId="6407"/>
    <cellStyle name="Text Indent B" xfId="6408"/>
    <cellStyle name="Text Indent C" xfId="6409"/>
    <cellStyle name="Thousands (0)" xfId="6410"/>
    <cellStyle name="Thousands (1)" xfId="6411"/>
    <cellStyle name="time" xfId="6412"/>
    <cellStyle name="Title (non-wrap)" xfId="6413"/>
    <cellStyle name="Title 10" xfId="6414"/>
    <cellStyle name="Title 11" xfId="6415"/>
    <cellStyle name="Title 12" xfId="6416"/>
    <cellStyle name="Title 13" xfId="6417"/>
    <cellStyle name="Title 14" xfId="6418"/>
    <cellStyle name="Title 15" xfId="6419"/>
    <cellStyle name="Title 16" xfId="6420"/>
    <cellStyle name="Title 17" xfId="6421"/>
    <cellStyle name="Title 18" xfId="6422"/>
    <cellStyle name="Title 19" xfId="6423"/>
    <cellStyle name="Title 2" xfId="47"/>
    <cellStyle name="Title 2 2" xfId="6424"/>
    <cellStyle name="Title 20" xfId="6425"/>
    <cellStyle name="Title 21" xfId="6426"/>
    <cellStyle name="Title 22" xfId="6427"/>
    <cellStyle name="Title 23" xfId="6428"/>
    <cellStyle name="Title 24" xfId="6429"/>
    <cellStyle name="Title 3" xfId="43"/>
    <cellStyle name="Title 3 2" xfId="6431"/>
    <cellStyle name="Title 3 3" xfId="6432"/>
    <cellStyle name="Title 4" xfId="6433"/>
    <cellStyle name="Title 5" xfId="6434"/>
    <cellStyle name="Title 6" xfId="6435"/>
    <cellStyle name="Title 7" xfId="6436"/>
    <cellStyle name="Title 8" xfId="6437"/>
    <cellStyle name="Title 9" xfId="6438"/>
    <cellStyle name="Total 10" xfId="6439"/>
    <cellStyle name="Total 11" xfId="6440"/>
    <cellStyle name="Total 12" xfId="6441"/>
    <cellStyle name="Total 13" xfId="6442"/>
    <cellStyle name="Total 14" xfId="6443"/>
    <cellStyle name="Total 15" xfId="6444"/>
    <cellStyle name="Total 16" xfId="6445"/>
    <cellStyle name="Total 17" xfId="6446"/>
    <cellStyle name="Total 18" xfId="6447"/>
    <cellStyle name="Total 19" xfId="6448"/>
    <cellStyle name="Total 2" xfId="64"/>
    <cellStyle name="Total 2 2" xfId="6450"/>
    <cellStyle name="Total 2 2 2" xfId="6451"/>
    <cellStyle name="Total 2 3" xfId="6452"/>
    <cellStyle name="Total 2 4" xfId="6449"/>
    <cellStyle name="Total 2_Order Book" xfId="6453"/>
    <cellStyle name="Total 20" xfId="6454"/>
    <cellStyle name="Total 20 2" xfId="6455"/>
    <cellStyle name="Total 21" xfId="6456"/>
    <cellStyle name="Total 3" xfId="44"/>
    <cellStyle name="Total 3 2" xfId="6458"/>
    <cellStyle name="Total 3 3" xfId="6459"/>
    <cellStyle name="Total 3 4" xfId="6457"/>
    <cellStyle name="Total 4" xfId="6460"/>
    <cellStyle name="Total 5" xfId="6461"/>
    <cellStyle name="Total 6" xfId="6462"/>
    <cellStyle name="Total 7" xfId="6463"/>
    <cellStyle name="Total 8" xfId="6464"/>
    <cellStyle name="Total 9" xfId="6465"/>
    <cellStyle name="Underline 2" xfId="6466"/>
    <cellStyle name="Unprot" xfId="6467"/>
    <cellStyle name="Unprot$" xfId="6468"/>
    <cellStyle name="Unprotect" xfId="6469"/>
    <cellStyle name="Unprotect-$" xfId="6470"/>
    <cellStyle name="Unprotect_AstraZeneca Termination" xfId="6471"/>
    <cellStyle name="Unprotected" xfId="6472"/>
    <cellStyle name="use" xfId="6473"/>
    <cellStyle name="Valuta (0)_IT Assets" xfId="6474"/>
    <cellStyle name="Valuta_IT Assets" xfId="6475"/>
    <cellStyle name="Währung [0]_Austria Expense" xfId="6476"/>
    <cellStyle name="Währung_Austria Expense" xfId="6477"/>
    <cellStyle name="Warning Text 2" xfId="61"/>
    <cellStyle name="Warning Text 2 2" xfId="6478"/>
    <cellStyle name="Warning Text 3" xfId="45"/>
    <cellStyle name="Warning Text 4" xfId="6480"/>
    <cellStyle name="Wrap" xfId="6481"/>
    <cellStyle name="Year" xfId="6482"/>
    <cellStyle name="Year 2" xfId="6483"/>
    <cellStyle name="YELLOWCLEAR" xfId="6484"/>
    <cellStyle name="YELLOWCLEAR 2" xfId="6485"/>
    <cellStyle name="YELLOWSHADE" xfId="6486"/>
    <cellStyle name="YELLOWSHADE 2" xfId="6487"/>
    <cellStyle name="뒤에 오는 하이퍼링크_999-1" xfId="6488"/>
    <cellStyle name="백분율_전사 고정자산(작업용)" xfId="6489"/>
    <cellStyle name="뷭?_BOOKSHIP_공문 " xfId="6490"/>
    <cellStyle name="쉼표 [0]_Inventory~May29" xfId="6491"/>
    <cellStyle name="쉼표_AR_OK" xfId="6492"/>
    <cellStyle name="콤마 [0]_00사업(자금)" xfId="6493"/>
    <cellStyle name="콤마_00사업(자금)" xfId="6494"/>
    <cellStyle name="통화 [0]_전사 고정자산(작업용)" xfId="6495"/>
    <cellStyle name="통화_전사 고정자산(작업용)" xfId="6496"/>
    <cellStyle name="표준_2000-12 AR" xfId="6497"/>
    <cellStyle name="千位分隔_UTC_China_Att_R_Assets_DD_V1c_V3" xfId="6498"/>
    <cellStyle name="崔矾" xfId="6499"/>
    <cellStyle name="常规_Asset List" xfId="6500"/>
    <cellStyle name="拳企扁龋" xfId="6501"/>
    <cellStyle name="拳企扁龋0" xfId="6502"/>
    <cellStyle name="朝楼" xfId="6503"/>
    <cellStyle name="桁区切り [0.00]_PERSONAL" xfId="6504"/>
    <cellStyle name="桁区切り_PERSONAL" xfId="6505"/>
    <cellStyle name="標準_2001購入" xfId="6506"/>
    <cellStyle name="欺季飘" xfId="6507"/>
    <cellStyle name="烹拳 [0]_(type)醚褒" xfId="6508"/>
    <cellStyle name="烹拳_(type)醚褒" xfId="6509"/>
    <cellStyle name="磊府荐" xfId="6510"/>
    <cellStyle name="磊府荐0" xfId="6511"/>
    <cellStyle name="箭磊(R)" xfId="6512"/>
    <cellStyle name="绊沥免仿1" xfId="6513"/>
    <cellStyle name="绊沥免仿2" xfId="6514"/>
    <cellStyle name="绊沥家箭痢" xfId="6515"/>
    <cellStyle name="通貨 [0.00]_PERSONAL" xfId="6516"/>
    <cellStyle name="通貨_PERSONAL" xfId="6517"/>
    <cellStyle name="钎霖_(type)醚褒" xfId="6518"/>
    <cellStyle name="钦魂" xfId="6519"/>
    <cellStyle name="霓付 [0]_(type)醚褒" xfId="6520"/>
    <cellStyle name="霓付_(type)醚褒" xfId="6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usernames" Target="revisions/userNam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P%20Models\OEB\Distribution\2018-2022\Evidence%20Prep\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row r="26">
          <cell r="E26">
            <v>2016</v>
          </cell>
        </row>
        <row r="28">
          <cell r="E28">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3" Type="http://schemas.openxmlformats.org/officeDocument/2006/relationships/revisionLog" Target="revisionLog3.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41" Type="http://schemas.openxmlformats.org/officeDocument/2006/relationships/revisionLog" Target="revisionLog41.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FDDE91B-6684-4133-A829-7E92735164E8}" diskRevisions="1" revisionId="1490" version="43">
  <header guid="{D75AFD54-C5B3-4398-96F4-ED10E3AFBDF8}" dateTime="2018-11-28T11:06:52" maxSheetId="5" userName="QURESHI Muhammad" r:id="rId1">
    <sheetIdMap count="4">
      <sheetId val="1"/>
      <sheetId val="2"/>
      <sheetId val="3"/>
      <sheetId val="4"/>
    </sheetIdMap>
  </header>
  <header guid="{70856B2F-111F-4D70-A22E-D2A8F08589D4}" dateTime="2018-12-20T09:37:41" maxSheetId="5" userName="ZBARCEA Alex" r:id="rId2" minRId="1" maxRId="33">
    <sheetIdMap count="4">
      <sheetId val="1"/>
      <sheetId val="2"/>
      <sheetId val="3"/>
      <sheetId val="4"/>
    </sheetIdMap>
  </header>
  <header guid="{8A6B9214-C325-4C7F-BDFA-AE2D7F11FFDC}" dateTime="2019-01-08T16:03:34" maxSheetId="5" userName="JODOIN Joel" r:id="rId3" minRId="39" maxRId="490">
    <sheetIdMap count="4">
      <sheetId val="1"/>
      <sheetId val="2"/>
      <sheetId val="3"/>
      <sheetId val="4"/>
    </sheetIdMap>
  </header>
  <header guid="{236F3DE1-C62A-4F1E-B714-6B7E01108120}" dateTime="2019-01-08T16:10:09" maxSheetId="5" userName="JODOIN Joel" r:id="rId4" minRId="496" maxRId="711">
    <sheetIdMap count="4">
      <sheetId val="1"/>
      <sheetId val="2"/>
      <sheetId val="3"/>
      <sheetId val="4"/>
    </sheetIdMap>
  </header>
  <header guid="{80A5CF30-C14E-4C55-9416-3A9D5C87CC91}" dateTime="2019-01-08T16:20:10" maxSheetId="5" userName="JODOIN Joel" r:id="rId5" minRId="717" maxRId="859">
    <sheetIdMap count="4">
      <sheetId val="1"/>
      <sheetId val="2"/>
      <sheetId val="3"/>
      <sheetId val="4"/>
    </sheetIdMap>
  </header>
  <header guid="{64640EC7-191D-40F5-9790-88E09400A785}" dateTime="2019-01-08T16:36:17" maxSheetId="5" userName="JODOIN Joel" r:id="rId6" minRId="860" maxRId="929">
    <sheetIdMap count="4">
      <sheetId val="1"/>
      <sheetId val="2"/>
      <sheetId val="3"/>
      <sheetId val="4"/>
    </sheetIdMap>
  </header>
  <header guid="{15012FF3-CDC3-44E5-B66C-CDB4680D0CE9}" dateTime="2019-01-08T16:39:24" maxSheetId="5" userName="JODOIN Joel" r:id="rId7" minRId="930">
    <sheetIdMap count="4">
      <sheetId val="1"/>
      <sheetId val="2"/>
      <sheetId val="3"/>
      <sheetId val="4"/>
    </sheetIdMap>
  </header>
  <header guid="{2477EC86-C437-4154-B247-C900B643AD13}" dateTime="2019-01-11T17:22:09" maxSheetId="5" userName="MALINOWSKI Michael" r:id="rId8" minRId="936">
    <sheetIdMap count="4">
      <sheetId val="1"/>
      <sheetId val="2"/>
      <sheetId val="3"/>
      <sheetId val="4"/>
    </sheetIdMap>
  </header>
  <header guid="{7E6A7E4E-B7D7-4BFA-99FA-5C4F0987B77F}" dateTime="2019-01-11T17:46:02" maxSheetId="5" userName="MALINOWSKI Michael" r:id="rId9" minRId="942" maxRId="943">
    <sheetIdMap count="4">
      <sheetId val="1"/>
      <sheetId val="2"/>
      <sheetId val="3"/>
      <sheetId val="4"/>
    </sheetIdMap>
  </header>
  <header guid="{E99A79CE-0A81-4A39-8A4E-D9C8CB1284F2}" dateTime="2019-01-16T09:27:51" maxSheetId="5" userName="ZBARCEA Alex" r:id="rId10" minRId="944" maxRId="973">
    <sheetIdMap count="4">
      <sheetId val="1"/>
      <sheetId val="2"/>
      <sheetId val="3"/>
      <sheetId val="4"/>
    </sheetIdMap>
  </header>
  <header guid="{9587159E-A206-42A4-99A1-49B4619F6E9E}" dateTime="2019-01-16T09:29:20" maxSheetId="5" userName="ZBARCEA Alex" r:id="rId11" minRId="979" maxRId="1010">
    <sheetIdMap count="4">
      <sheetId val="1"/>
      <sheetId val="2"/>
      <sheetId val="3"/>
      <sheetId val="4"/>
    </sheetIdMap>
  </header>
  <header guid="{33FFC7E0-06A7-4D52-995F-A73459DDF887}" dateTime="2019-01-16T09:33:01" maxSheetId="5" userName="ZBARCEA Alex" r:id="rId12" minRId="1011" maxRId="1019">
    <sheetIdMap count="4">
      <sheetId val="1"/>
      <sheetId val="2"/>
      <sheetId val="3"/>
      <sheetId val="4"/>
    </sheetIdMap>
  </header>
  <header guid="{337F539D-4B08-4FBB-9FED-8AD1A57471EF}" dateTime="2019-01-16T09:36:26" maxSheetId="5" userName="ZBARCEA Alex" r:id="rId13" minRId="1025" maxRId="1026">
    <sheetIdMap count="4">
      <sheetId val="1"/>
      <sheetId val="2"/>
      <sheetId val="3"/>
      <sheetId val="4"/>
    </sheetIdMap>
  </header>
  <header guid="{1BD5DCC3-99A0-4AA6-90E0-CEF60FFBD5AE}" dateTime="2019-01-27T17:15:28" maxSheetId="5" userName="MALINOWSKI Michael" r:id="rId14" minRId="1027" maxRId="1177">
    <sheetIdMap count="4">
      <sheetId val="1"/>
      <sheetId val="2"/>
      <sheetId val="3"/>
      <sheetId val="4"/>
    </sheetIdMap>
  </header>
  <header guid="{50D0AF1A-EAAA-4453-AB26-D7CB6FFAEA50}" dateTime="2019-01-27T17:35:31" maxSheetId="5" userName="MALINOWSKI Michael" r:id="rId15" minRId="1183" maxRId="1186">
    <sheetIdMap count="4">
      <sheetId val="1"/>
      <sheetId val="2"/>
      <sheetId val="3"/>
      <sheetId val="4"/>
    </sheetIdMap>
  </header>
  <header guid="{7842717E-0F16-46AF-BF9A-37F03AFCDC7C}" dateTime="2019-01-30T15:30:44" maxSheetId="5" userName="JODOIN Joel" r:id="rId16" minRId="1187" maxRId="1188">
    <sheetIdMap count="4">
      <sheetId val="1"/>
      <sheetId val="2"/>
      <sheetId val="3"/>
      <sheetId val="4"/>
    </sheetIdMap>
  </header>
  <header guid="{A55FD090-71CA-4603-A6ED-3B693503F2F0}" dateTime="2019-01-30T15:44:46" maxSheetId="5" userName="JODOIN Joel" r:id="rId17">
    <sheetIdMap count="4">
      <sheetId val="1"/>
      <sheetId val="2"/>
      <sheetId val="3"/>
      <sheetId val="4"/>
    </sheetIdMap>
  </header>
  <header guid="{9D171F30-64D1-46D5-B43D-9D69AE652C85}" dateTime="2019-01-30T18:24:29" maxSheetId="5" userName="ZBARCEA Alex" r:id="rId18">
    <sheetIdMap count="4">
      <sheetId val="1"/>
      <sheetId val="2"/>
      <sheetId val="3"/>
      <sheetId val="4"/>
    </sheetIdMap>
  </header>
  <header guid="{B0DDC40A-5403-4471-B487-4A7EE26A63A4}" dateTime="2019-01-30T18:29:43" maxSheetId="5" userName="ZBARCEA Alex" r:id="rId19" minRId="1204" maxRId="1205">
    <sheetIdMap count="4">
      <sheetId val="1"/>
      <sheetId val="2"/>
      <sheetId val="3"/>
      <sheetId val="4"/>
    </sheetIdMap>
  </header>
  <header guid="{47E820B6-BA27-43A9-809C-F5AD313E7A61}" dateTime="2019-01-30T18:32:27" maxSheetId="5" userName="ZBARCEA Alex" r:id="rId20" minRId="1206" maxRId="1207">
    <sheetIdMap count="4">
      <sheetId val="1"/>
      <sheetId val="2"/>
      <sheetId val="3"/>
      <sheetId val="4"/>
    </sheetIdMap>
  </header>
  <header guid="{3A94D3EB-BE96-4F3F-A88D-81822E64900F}" dateTime="2019-01-31T08:15:04" maxSheetId="5" userName="JODOIN Joel" r:id="rId21" minRId="1213" maxRId="1259">
    <sheetIdMap count="4">
      <sheetId val="1"/>
      <sheetId val="2"/>
      <sheetId val="3"/>
      <sheetId val="4"/>
    </sheetIdMap>
  </header>
  <header guid="{95BAA211-D34F-4417-A732-2C810A22768A}" dateTime="2019-01-31T09:26:58" maxSheetId="5" userName="ZBARCEA Alex" r:id="rId22" minRId="1265">
    <sheetIdMap count="4">
      <sheetId val="1"/>
      <sheetId val="2"/>
      <sheetId val="3"/>
      <sheetId val="4"/>
    </sheetIdMap>
  </header>
  <header guid="{5C9B88A4-ACFD-471A-B76B-E75A6C2B84F0}" dateTime="2019-01-31T09:52:41" maxSheetId="5" userName="ZBARCEA Alex" r:id="rId23" minRId="1271" maxRId="1297">
    <sheetIdMap count="4">
      <sheetId val="1"/>
      <sheetId val="2"/>
      <sheetId val="3"/>
      <sheetId val="4"/>
    </sheetIdMap>
  </header>
  <header guid="{D53CE2F2-B7C2-4E29-A0E7-A78F8699ED62}" dateTime="2019-01-31T09:53:11" maxSheetId="5" userName="ZBARCEA Alex" r:id="rId24" minRId="1303" maxRId="1306">
    <sheetIdMap count="4">
      <sheetId val="1"/>
      <sheetId val="2"/>
      <sheetId val="3"/>
      <sheetId val="4"/>
    </sheetIdMap>
  </header>
  <header guid="{2CA15D28-5C7C-4977-98BD-BFCF5106F994}" dateTime="2019-01-31T10:01:37" maxSheetId="5" userName="ZBARCEA Alex" r:id="rId25">
    <sheetIdMap count="4">
      <sheetId val="1"/>
      <sheetId val="2"/>
      <sheetId val="3"/>
      <sheetId val="4"/>
    </sheetIdMap>
  </header>
  <header guid="{16437520-122F-4379-9EE5-87EEE93639D6}" dateTime="2019-02-25T14:28:55" maxSheetId="5" userName="ZBARCEA Alex" r:id="rId26">
    <sheetIdMap count="4">
      <sheetId val="1"/>
      <sheetId val="2"/>
      <sheetId val="3"/>
      <sheetId val="4"/>
    </sheetIdMap>
  </header>
  <header guid="{FE37CC5C-6586-4591-B447-0A77EA63206B}" dateTime="2019-02-25T18:01:06" maxSheetId="5" userName="ZBARCEA Alex" r:id="rId27">
    <sheetIdMap count="4">
      <sheetId val="1"/>
      <sheetId val="2"/>
      <sheetId val="3"/>
      <sheetId val="4"/>
    </sheetIdMap>
  </header>
  <header guid="{4288FB7B-E476-496F-8ED7-A02657E61C89}" dateTime="2019-02-26T16:38:42" maxSheetId="5" userName="LEE Julie(Qiu Ling)" r:id="rId28">
    <sheetIdMap count="4">
      <sheetId val="1"/>
      <sheetId val="2"/>
      <sheetId val="3"/>
      <sheetId val="4"/>
    </sheetIdMap>
  </header>
  <header guid="{B198DCF2-96EC-4934-8B5C-7435DE27B41B}" dateTime="2019-03-18T15:18:42" maxSheetId="5" userName="LEE Julie(Qiu Ling)" r:id="rId29" minRId="1331" maxRId="1333">
    <sheetIdMap count="4">
      <sheetId val="1"/>
      <sheetId val="2"/>
      <sheetId val="3"/>
      <sheetId val="4"/>
    </sheetIdMap>
  </header>
  <header guid="{EC3B918B-090A-463F-A6E4-8757CD2C008F}" dateTime="2019-03-18T15:47:48" maxSheetId="5" userName="LEE Julie(Qiu Ling)" r:id="rId30" minRId="1343">
    <sheetIdMap count="4">
      <sheetId val="1"/>
      <sheetId val="2"/>
      <sheetId val="3"/>
      <sheetId val="4"/>
    </sheetIdMap>
  </header>
  <header guid="{72542946-7EE9-4C29-BBA7-5AEABB3721E4}" dateTime="2019-04-26T09:22:21" maxSheetId="5" userName="MALINOWSKI Michael" r:id="rId31" minRId="1353" maxRId="1387">
    <sheetIdMap count="4">
      <sheetId val="1"/>
      <sheetId val="2"/>
      <sheetId val="3"/>
      <sheetId val="4"/>
    </sheetIdMap>
  </header>
  <header guid="{8CDDB509-7C89-4B0D-AD08-257E2783EFE9}" dateTime="2019-05-01T11:56:06" maxSheetId="5" userName="ZBARCEA Alex" r:id="rId32" minRId="1393" maxRId="1405">
    <sheetIdMap count="4">
      <sheetId val="1"/>
      <sheetId val="2"/>
      <sheetId val="3"/>
      <sheetId val="4"/>
    </sheetIdMap>
  </header>
  <header guid="{B9DB7AFC-59C6-4212-99BB-2CD670417DBF}" dateTime="2019-05-01T12:03:43" maxSheetId="5" userName="ZBARCEA Alex" r:id="rId33">
    <sheetIdMap count="4">
      <sheetId val="1"/>
      <sheetId val="2"/>
      <sheetId val="3"/>
      <sheetId val="4"/>
    </sheetIdMap>
  </header>
  <header guid="{A539E66C-C5E3-4119-A35E-8B8BEABE58E3}" dateTime="2019-05-08T21:46:28" maxSheetId="5" userName="MALINOWSKI Michael" r:id="rId34" minRId="1416" maxRId="1420">
    <sheetIdMap count="4">
      <sheetId val="1"/>
      <sheetId val="2"/>
      <sheetId val="3"/>
      <sheetId val="4"/>
    </sheetIdMap>
  </header>
  <header guid="{F8364D08-F61A-430A-AE93-3F45083EBCCF}" dateTime="2019-05-08T21:51:31" maxSheetId="5" userName="MALINOWSKI Michael" r:id="rId35" minRId="1426" maxRId="1439">
    <sheetIdMap count="4">
      <sheetId val="1"/>
      <sheetId val="2"/>
      <sheetId val="3"/>
      <sheetId val="4"/>
    </sheetIdMap>
  </header>
  <header guid="{257136D4-F86A-4D5D-B757-F8ED0AE58E9D}" dateTime="2019-05-13T11:10:42" maxSheetId="5" userName="ZBARCEA Alex" r:id="rId36">
    <sheetIdMap count="4">
      <sheetId val="1"/>
      <sheetId val="2"/>
      <sheetId val="3"/>
      <sheetId val="4"/>
    </sheetIdMap>
  </header>
  <header guid="{2A5AA452-774E-4C57-9CC2-73A9F57D4FC5}" dateTime="2019-05-13T11:16:35" maxSheetId="5" userName="ZBARCEA Alex" r:id="rId37" minRId="1450">
    <sheetIdMap count="4">
      <sheetId val="1"/>
      <sheetId val="2"/>
      <sheetId val="3"/>
      <sheetId val="4"/>
    </sheetIdMap>
  </header>
  <header guid="{CB9C8F0E-C231-4069-A598-CED60D8DADCF}" dateTime="2019-05-13T11:19:37" maxSheetId="5" userName="ZBARCEA Alex" r:id="rId38">
    <sheetIdMap count="4">
      <sheetId val="1"/>
      <sheetId val="2"/>
      <sheetId val="3"/>
      <sheetId val="4"/>
    </sheetIdMap>
  </header>
  <header guid="{3F8BBB57-E088-43D3-81C4-5D8255A5B110}" dateTime="2019-05-13T15:13:26" maxSheetId="5" userName="ZBARCEA Alex" r:id="rId39" minRId="1461">
    <sheetIdMap count="4">
      <sheetId val="1"/>
      <sheetId val="2"/>
      <sheetId val="3"/>
      <sheetId val="4"/>
    </sheetIdMap>
  </header>
  <header guid="{75C30087-8128-40B2-A95B-5A4D4D3C040D}" dateTime="2019-06-12T08:34:13" maxSheetId="5" userName="ZBARCEA Alex" r:id="rId40">
    <sheetIdMap count="4">
      <sheetId val="1"/>
      <sheetId val="2"/>
      <sheetId val="3"/>
      <sheetId val="4"/>
    </sheetIdMap>
  </header>
  <header guid="{97C9260D-3FA2-4294-94B1-80F55E54B3E9}" dateTime="2019-06-12T13:57:53" maxSheetId="5" userName="QURESHI Muhammad" r:id="rId41">
    <sheetIdMap count="4">
      <sheetId val="1"/>
      <sheetId val="2"/>
      <sheetId val="3"/>
      <sheetId val="4"/>
    </sheetIdMap>
  </header>
  <header guid="{D4545574-2438-48F3-BF8C-098ED7B98BDB}" dateTime="2019-06-14T15:02:59" maxSheetId="5" userName="ZBARCEA Alex" r:id="rId42">
    <sheetIdMap count="4">
      <sheetId val="1"/>
      <sheetId val="2"/>
      <sheetId val="3"/>
      <sheetId val="4"/>
    </sheetIdMap>
  </header>
  <header guid="{9FDDE91B-6684-4133-A829-7E92735164E8}" dateTime="2019-06-14T17:30:08" maxSheetId="5" userName="LEE Julie(Qiu Ling)" r:id="rId43">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4" sId="1">
    <oc r="H31">
      <f>IF(ISERROR((H30-G30)/G30), "", (H30-G30)/G30)</f>
    </oc>
    <nc r="H31">
      <f>IF(ISERROR((H30-G30)/G30), "", (H30-G30)/G30)</f>
    </nc>
  </rcc>
  <rfmt sheetId="1" sqref="K30">
    <dxf>
      <numFmt numFmtId="167" formatCode="#,##0.0"/>
    </dxf>
  </rfmt>
  <rfmt sheetId="1" sqref="K30">
    <dxf>
      <numFmt numFmtId="4" formatCode="#,##0.00"/>
    </dxf>
  </rfmt>
  <rfmt sheetId="1" sqref="K30">
    <dxf>
      <numFmt numFmtId="180" formatCode="#,##0.000"/>
    </dxf>
  </rfmt>
  <rcc rId="945" sId="3">
    <oc r="J16">
      <f>I16-E16</f>
    </oc>
    <nc r="J16">
      <f>I16-E16</f>
    </nc>
  </rcc>
  <rcc rId="946" sId="3">
    <oc r="B3" t="inlineStr">
      <is>
        <t>DELETE 2014 THROUGHOUT.</t>
      </is>
    </oc>
    <nc r="B3"/>
  </rcc>
  <rcc rId="947" sId="3">
    <oc r="B4" t="inlineStr">
      <is>
        <t>2015 ACTUALS</t>
      </is>
    </oc>
    <nc r="B4"/>
  </rcc>
  <rcc rId="948" sId="3">
    <oc r="C4" t="inlineStr">
      <is>
        <t>2016 ACTUALS</t>
      </is>
    </oc>
    <nc r="C4"/>
  </rcc>
  <rcc rId="949" sId="3">
    <oc r="D4" t="inlineStr">
      <is>
        <t>2017 ACTUALS</t>
      </is>
    </oc>
    <nc r="D4"/>
  </rcc>
  <rcc rId="950" sId="3">
    <oc r="E4" t="inlineStr">
      <is>
        <t>2018 ACTUALS</t>
      </is>
    </oc>
    <nc r="E4"/>
  </rcc>
  <rcc rId="951" sId="3">
    <oc r="F4" t="inlineStr">
      <is>
        <t>2018 BOARD APPROVED</t>
      </is>
    </oc>
    <nc r="F4"/>
  </rcc>
  <rcc rId="952" sId="3">
    <oc r="G4" t="inlineStr">
      <is>
        <t>2019 BRDIGE YEAR</t>
      </is>
    </oc>
    <nc r="G4"/>
  </rcc>
  <rcc rId="953" sId="3">
    <oc r="H4" t="inlineStr">
      <is>
        <t>2020 TEST YEAR</t>
      </is>
    </oc>
    <nc r="H4"/>
  </rcc>
  <rfmt sheetId="3" sqref="B3:B4" start="0" length="0">
    <dxf>
      <border>
        <left/>
      </border>
    </dxf>
  </rfmt>
  <rfmt sheetId="3" sqref="B3:H3" start="0" length="0">
    <dxf>
      <border>
        <top/>
      </border>
    </dxf>
  </rfmt>
  <rfmt sheetId="3" sqref="H3:H4" start="0" length="0">
    <dxf>
      <border>
        <right/>
      </border>
    </dxf>
  </rfmt>
  <rfmt sheetId="3" sqref="B4:H4" start="0" length="0">
    <dxf>
      <border>
        <bottom/>
      </border>
    </dxf>
  </rfmt>
  <rfmt sheetId="3" sqref="B3:H4">
    <dxf>
      <fill>
        <patternFill patternType="none">
          <bgColor auto="1"/>
        </patternFill>
      </fill>
    </dxf>
  </rfmt>
  <rfmt sheetId="1" sqref="B2:H3">
    <dxf>
      <fill>
        <patternFill patternType="none">
          <bgColor auto="1"/>
        </patternFill>
      </fill>
    </dxf>
  </rfmt>
  <rfmt sheetId="1" sqref="B2:B3" start="0" length="0">
    <dxf>
      <border>
        <left/>
      </border>
    </dxf>
  </rfmt>
  <rfmt sheetId="1" sqref="B2:H2" start="0" length="0">
    <dxf>
      <border>
        <top/>
      </border>
    </dxf>
  </rfmt>
  <rfmt sheetId="1" sqref="H2:H3" start="0" length="0">
    <dxf>
      <border>
        <right/>
      </border>
    </dxf>
  </rfmt>
  <rfmt sheetId="1" sqref="B3:H3" start="0" length="0">
    <dxf>
      <border>
        <bottom/>
      </border>
    </dxf>
  </rfmt>
  <rcc rId="954" sId="1">
    <oc r="B2" t="inlineStr">
      <is>
        <t>DELETE 2014 THROUGHOUT.</t>
      </is>
    </oc>
    <nc r="B2"/>
  </rcc>
  <rcc rId="955" sId="1">
    <oc r="B3" t="inlineStr">
      <is>
        <t>2015 ACTUALS</t>
      </is>
    </oc>
    <nc r="B3"/>
  </rcc>
  <rcc rId="956" sId="1">
    <oc r="C3" t="inlineStr">
      <is>
        <t>2016 ACTUALS</t>
      </is>
    </oc>
    <nc r="C3"/>
  </rcc>
  <rcc rId="957" sId="1">
    <oc r="D3" t="inlineStr">
      <is>
        <t>2017 ACTUALS</t>
      </is>
    </oc>
    <nc r="D3"/>
  </rcc>
  <rcc rId="958" sId="1">
    <oc r="E3" t="inlineStr">
      <is>
        <t>2018 ACTUALS</t>
      </is>
    </oc>
    <nc r="E3"/>
  </rcc>
  <rcc rId="959" sId="1">
    <oc r="F3" t="inlineStr">
      <is>
        <t>2018 BOARD APPROVED</t>
      </is>
    </oc>
    <nc r="F3"/>
  </rcc>
  <rcc rId="960" sId="1">
    <oc r="G3" t="inlineStr">
      <is>
        <t>2019 BRDIGE YEAR</t>
      </is>
    </oc>
    <nc r="G3"/>
  </rcc>
  <rcc rId="961" sId="1">
    <oc r="H3" t="inlineStr">
      <is>
        <t>2020 TEST YEAR</t>
      </is>
    </oc>
    <nc r="H3"/>
  </rcc>
  <rcc rId="962" sId="1" numFmtId="19">
    <oc r="N7">
      <v>43293</v>
    </oc>
    <nc r="N7">
      <v>43476</v>
    </nc>
  </rcc>
  <rcc rId="963" sId="2" numFmtId="19">
    <oc r="G7">
      <v>43293</v>
    </oc>
    <nc r="G7">
      <v>43476</v>
    </nc>
  </rcc>
  <rcc rId="964" sId="2">
    <oc r="J1" t="inlineStr">
      <is>
        <t>DELETE 2014 THROUGHOUT.</t>
      </is>
    </oc>
    <nc r="J1"/>
  </rcc>
  <rcc rId="965" sId="2">
    <oc r="J2" t="inlineStr">
      <is>
        <t>2015 ACTUALS</t>
      </is>
    </oc>
    <nc r="J2"/>
  </rcc>
  <rcc rId="966" sId="2">
    <oc r="K2" t="inlineStr">
      <is>
        <t>2016 ACTUALS</t>
      </is>
    </oc>
    <nc r="K2"/>
  </rcc>
  <rcc rId="967" sId="2">
    <oc r="L2" t="inlineStr">
      <is>
        <t>2017 ACTUALS</t>
      </is>
    </oc>
    <nc r="L2"/>
  </rcc>
  <rcc rId="968" sId="2">
    <oc r="M2" t="inlineStr">
      <is>
        <t>2018 ACTUALS</t>
      </is>
    </oc>
    <nc r="M2"/>
  </rcc>
  <rcc rId="969" sId="2">
    <oc r="N2" t="inlineStr">
      <is>
        <t>2018 BOARD APPROVED</t>
      </is>
    </oc>
    <nc r="N2"/>
  </rcc>
  <rcc rId="970" sId="2">
    <oc r="O2" t="inlineStr">
      <is>
        <t>2019 BRDIGE YEAR</t>
      </is>
    </oc>
    <nc r="O2"/>
  </rcc>
  <rcc rId="971" sId="2">
    <oc r="P2" t="inlineStr">
      <is>
        <t>2020 TEST YEAR</t>
      </is>
    </oc>
    <nc r="P2"/>
  </rcc>
  <rfmt sheetId="2" sqref="J1:J2" start="0" length="0">
    <dxf>
      <border>
        <left/>
      </border>
    </dxf>
  </rfmt>
  <rfmt sheetId="2" sqref="J1:P1" start="0" length="0">
    <dxf>
      <border>
        <top/>
      </border>
    </dxf>
  </rfmt>
  <rfmt sheetId="2" sqref="P1:P2" start="0" length="0">
    <dxf>
      <border>
        <right/>
      </border>
    </dxf>
  </rfmt>
  <rfmt sheetId="2" sqref="J2:P2" start="0" length="0">
    <dxf>
      <border>
        <bottom/>
      </border>
    </dxf>
  </rfmt>
  <rfmt sheetId="2" sqref="J1:P2">
    <dxf>
      <fill>
        <patternFill patternType="none">
          <bgColor auto="1"/>
        </patternFill>
      </fill>
    </dxf>
  </rfmt>
  <rcc rId="972" sId="3" numFmtId="19">
    <oc r="K7">
      <v>43293</v>
    </oc>
    <nc r="K7">
      <v>43476</v>
    </nc>
  </rcc>
  <rcc rId="973" sId="3">
    <nc r="M13" t="inlineStr">
      <is>
        <t>Variances should be to 2018 Forecast and 2018 Plan</t>
      </is>
    </nc>
  </rcc>
  <rfmt sheetId="3" sqref="M13">
    <dxf>
      <font>
        <b/>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0" hidden="0"/>
    </dxf>
  </rfmt>
  <rfmt sheetId="3" sqref="M13:N13">
    <dxf>
      <alignment wrapText="0" readingOrder="0"/>
    </dxf>
  </rfmt>
  <rfmt sheetId="3" sqref="M13">
    <dxf>
      <alignment vertical="top" readingOrder="0"/>
    </dxf>
  </rfmt>
  <rfmt sheetId="3" sqref="M13">
    <dxf>
      <alignment horizontal="left" readingOrder="0"/>
    </dxf>
  </rfmt>
  <rfmt sheetId="3" sqref="M13" start="0" length="2147483647">
    <dxf>
      <font>
        <color rgb="FFFF0000"/>
      </font>
    </dxf>
  </rfmt>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'2-JC'!$A$9:$K$95</formula>
    <oldFormula>'2-JC'!$A$9:$K$95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9" sId="3">
    <oc r="J39">
      <f>I39-E39</f>
    </oc>
    <nc r="J39"/>
  </rcc>
  <rcc rId="980" sId="3">
    <oc r="K39">
      <f>I39-F39</f>
    </oc>
    <nc r="K39"/>
  </rcc>
  <rcc rId="981" sId="3">
    <oc r="J40">
      <f>I40-E40</f>
    </oc>
    <nc r="J40"/>
  </rcc>
  <rcc rId="982" sId="3">
    <oc r="K40">
      <f>I40-F40</f>
    </oc>
    <nc r="K40"/>
  </rcc>
  <rcc rId="983" sId="3">
    <oc r="J41">
      <f>I41-E41</f>
    </oc>
    <nc r="J41"/>
  </rcc>
  <rcc rId="984" sId="3">
    <oc r="K41">
      <f>I41-F41</f>
    </oc>
    <nc r="K41"/>
  </rcc>
  <rcc rId="985" sId="3">
    <oc r="J42">
      <f>I42-E42</f>
    </oc>
    <nc r="J42"/>
  </rcc>
  <rcc rId="986" sId="3">
    <oc r="K42">
      <f>I42-F42</f>
    </oc>
    <nc r="K42"/>
  </rcc>
  <rcc rId="987" sId="3">
    <oc r="J53">
      <f>I53-E53</f>
    </oc>
    <nc r="J53"/>
  </rcc>
  <rcc rId="988" sId="3">
    <oc r="K53">
      <f>I53-F53</f>
    </oc>
    <nc r="K53"/>
  </rcc>
  <rcc rId="989" sId="3">
    <oc r="J54">
      <f>I54-E54</f>
    </oc>
    <nc r="J54"/>
  </rcc>
  <rcc rId="990" sId="3">
    <oc r="K54">
      <f>I54-F54</f>
    </oc>
    <nc r="K54"/>
  </rcc>
  <rcc rId="991" sId="3">
    <oc r="J55">
      <f>I55-E55</f>
    </oc>
    <nc r="J55"/>
  </rcc>
  <rcc rId="992" sId="3">
    <oc r="K55">
      <f>I55-F55</f>
    </oc>
    <nc r="K55"/>
  </rcc>
  <rcc rId="993" sId="3">
    <oc r="J74">
      <f>I74-E74</f>
    </oc>
    <nc r="J74"/>
  </rcc>
  <rcc rId="994" sId="3">
    <oc r="K74">
      <f>I74-F74</f>
    </oc>
    <nc r="K74"/>
  </rcc>
  <rcc rId="995" sId="3">
    <oc r="J75">
      <f>I75-E75</f>
    </oc>
    <nc r="J75"/>
  </rcc>
  <rcc rId="996" sId="3">
    <oc r="K75">
      <f>I75-F75</f>
    </oc>
    <nc r="K75"/>
  </rcc>
  <rcc rId="997" sId="3">
    <oc r="J76">
      <f>I76-E76</f>
    </oc>
    <nc r="J76"/>
  </rcc>
  <rcc rId="998" sId="3">
    <oc r="K76">
      <f>I76-F76</f>
    </oc>
    <nc r="K76"/>
  </rcc>
  <rcc rId="999" sId="3">
    <oc r="J77">
      <f>I77-E77</f>
    </oc>
    <nc r="J77"/>
  </rcc>
  <rcc rId="1000" sId="3">
    <oc r="K77">
      <f>I77-F77</f>
    </oc>
    <nc r="K77"/>
  </rcc>
  <rcc rId="1001" sId="3">
    <oc r="J78">
      <f>I78-E78</f>
    </oc>
    <nc r="J78"/>
  </rcc>
  <rcc rId="1002" sId="3">
    <oc r="K78">
      <f>I78-F78</f>
    </oc>
    <nc r="K78"/>
  </rcc>
  <rcc rId="1003" sId="3">
    <oc r="J79">
      <f>I79-E79</f>
    </oc>
    <nc r="J79"/>
  </rcc>
  <rcc rId="1004" sId="3">
    <oc r="K79">
      <f>I79-F79</f>
    </oc>
    <nc r="K79"/>
  </rcc>
  <rcc rId="1005" sId="3">
    <oc r="J80">
      <f>I80-E80</f>
    </oc>
    <nc r="J80"/>
  </rcc>
  <rcc rId="1006" sId="3">
    <oc r="K80">
      <f>I80-F80</f>
    </oc>
    <nc r="K80"/>
  </rcc>
  <rcc rId="1007" sId="3">
    <oc r="J81">
      <f>I81-E81</f>
    </oc>
    <nc r="J81"/>
  </rcc>
  <rcc rId="1008" sId="3">
    <oc r="K81">
      <f>I81-F81</f>
    </oc>
    <nc r="K81"/>
  </rcc>
  <rcc rId="1009" sId="3">
    <oc r="J82">
      <f>I82-E82</f>
    </oc>
    <nc r="J82"/>
  </rcc>
  <rcc rId="1010" sId="3">
    <oc r="K82">
      <f>I82-F82</f>
    </oc>
    <nc r="K82"/>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1" sId="4">
    <oc r="N1" t="inlineStr">
      <is>
        <t>DELETE 2014 THROUGHOUT.</t>
      </is>
    </oc>
    <nc r="N1"/>
  </rcc>
  <rcc rId="1012" sId="4">
    <oc r="N2" t="inlineStr">
      <is>
        <t>2015 ACTUALS</t>
      </is>
    </oc>
    <nc r="N2"/>
  </rcc>
  <rcc rId="1013" sId="4">
    <oc r="O2" t="inlineStr">
      <is>
        <t>2016 ACTUALS</t>
      </is>
    </oc>
    <nc r="O2"/>
  </rcc>
  <rcc rId="1014" sId="4">
    <oc r="P2" t="inlineStr">
      <is>
        <t>2017 ACTUALS</t>
      </is>
    </oc>
    <nc r="P2"/>
  </rcc>
  <rcc rId="1015" sId="4">
    <oc r="Q2" t="inlineStr">
      <is>
        <t>2018 ACTUALS</t>
      </is>
    </oc>
    <nc r="Q2"/>
  </rcc>
  <rcc rId="1016" sId="4">
    <oc r="R2" t="inlineStr">
      <is>
        <t>2018 BOARD APPROVED</t>
      </is>
    </oc>
    <nc r="R2"/>
  </rcc>
  <rcc rId="1017" sId="4">
    <oc r="S2" t="inlineStr">
      <is>
        <t>2019 BRDIGE YEAR</t>
      </is>
    </oc>
    <nc r="S2"/>
  </rcc>
  <rcc rId="1018" sId="4">
    <oc r="T2" t="inlineStr">
      <is>
        <t>2020 TEST YEAR</t>
      </is>
    </oc>
    <nc r="T2"/>
  </rcc>
  <rfmt sheetId="4" sqref="N1:T2">
    <dxf>
      <fill>
        <patternFill patternType="none">
          <bgColor auto="1"/>
        </patternFill>
      </fill>
    </dxf>
  </rfmt>
  <rfmt sheetId="4" sqref="N1:N2" start="0" length="0">
    <dxf>
      <border>
        <left/>
      </border>
    </dxf>
  </rfmt>
  <rfmt sheetId="4" sqref="N1:T1" start="0" length="0">
    <dxf>
      <border>
        <top/>
      </border>
    </dxf>
  </rfmt>
  <rfmt sheetId="4" sqref="T1:T2" start="0" length="0">
    <dxf>
      <border>
        <right/>
      </border>
    </dxf>
  </rfmt>
  <rfmt sheetId="4" sqref="N2:T2" start="0" length="0">
    <dxf>
      <border>
        <bottom/>
      </border>
    </dxf>
  </rfmt>
  <rcc rId="1019" sId="4" numFmtId="19">
    <oc r="K7">
      <v>43293</v>
    </oc>
    <nc r="K7">
      <v>43476</v>
    </nc>
  </rc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'2-JC'!$A$9:$K$95</formula>
    <oldFormula>'2-JC'!$A$9:$K$95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N25">
    <dxf>
      <numFmt numFmtId="35" formatCode="_(* #,##0.00_);_(* \(#,##0.00\);_(* &quot;-&quot;??_);_(@_)"/>
    </dxf>
  </rfmt>
  <rfmt sheetId="4" sqref="N25">
    <dxf>
      <numFmt numFmtId="13" formatCode="0%"/>
    </dxf>
  </rfmt>
  <rfmt sheetId="4" sqref="N25">
    <dxf>
      <numFmt numFmtId="173" formatCode="0.0%"/>
    </dxf>
  </rfmt>
  <rfmt sheetId="4" sqref="N29" start="0" length="0">
    <dxf>
      <numFmt numFmtId="173" formatCode="0.0%"/>
    </dxf>
  </rfmt>
  <rcc rId="1025" sId="4">
    <oc r="M25">
      <f>RATE(6,,-D25,K25)</f>
    </oc>
    <nc r="M25"/>
  </rcc>
  <rcc rId="1026" sId="4">
    <oc r="M29">
      <f>RATE(6,,-D29,K29)</f>
    </oc>
    <nc r="M29"/>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7" sId="3">
    <oc r="J13" t="inlineStr">
      <is>
        <t>Variance 
(Test Year vs. 2017 Actual)</t>
      </is>
    </oc>
    <nc r="J13" t="inlineStr">
      <is>
        <t>Variance 
(Test Year vs. 2018 Forecast)</t>
      </is>
    </nc>
  </rcc>
  <rcc rId="1028" sId="3">
    <oc r="K13" t="inlineStr">
      <is>
        <t>Variance 
(Test Year vs. 2017 Board-Approved)</t>
      </is>
    </oc>
    <nc r="K13" t="inlineStr">
      <is>
        <t>Variance 
(Test Year vs. 2018 Board-Approved)</t>
      </is>
    </nc>
  </rcc>
  <rfmt sheetId="3" sqref="J68" start="0" length="0">
    <dxf>
      <border outline="0">
        <bottom style="thin">
          <color indexed="64"/>
        </bottom>
      </border>
    </dxf>
  </rfmt>
  <rfmt sheetId="3" sqref="J72" start="0" length="0">
    <dxf>
      <border outline="0">
        <bottom style="thin">
          <color indexed="64"/>
        </bottom>
      </border>
    </dxf>
  </rfmt>
  <rfmt sheetId="3" sqref="J84" start="0" length="0">
    <dxf>
      <border outline="0">
        <bottom style="thin">
          <color indexed="64"/>
        </bottom>
      </border>
    </dxf>
  </rfmt>
  <rfmt sheetId="3" s="1" sqref="J89" start="0" length="0">
    <dxf>
      <font>
        <b val="0"/>
        <sz val="11"/>
        <color theme="1"/>
        <name val="Calibri"/>
        <scheme val="minor"/>
      </font>
      <fill>
        <patternFill patternType="solid">
          <bgColor theme="0"/>
        </patternFill>
      </fill>
      <border outline="0">
        <top style="thin">
          <color indexed="64"/>
        </top>
        <bottom style="thin">
          <color indexed="64"/>
        </bottom>
      </border>
    </dxf>
  </rfmt>
  <rfmt sheetId="3" sqref="K68" start="0" length="0">
    <dxf>
      <border outline="0">
        <bottom style="thin">
          <color indexed="64"/>
        </bottom>
      </border>
    </dxf>
  </rfmt>
  <rfmt sheetId="3" sqref="K72" start="0" length="0">
    <dxf>
      <border outline="0">
        <bottom style="thin">
          <color indexed="64"/>
        </bottom>
      </border>
    </dxf>
  </rfmt>
  <rfmt sheetId="3" sqref="K84" start="0" length="0">
    <dxf>
      <border outline="0">
        <bottom style="thin">
          <color indexed="64"/>
        </bottom>
      </border>
    </dxf>
  </rfmt>
  <rfmt sheetId="3" s="1" sqref="K89" start="0" length="0">
    <dxf>
      <font>
        <b val="0"/>
        <sz val="11"/>
        <color theme="1"/>
        <name val="Calibri"/>
        <scheme val="minor"/>
      </font>
      <fill>
        <patternFill patternType="solid">
          <bgColor theme="0"/>
        </patternFill>
      </fill>
      <border outline="0">
        <top style="thin">
          <color indexed="64"/>
        </top>
        <bottom style="thin">
          <color indexed="64"/>
        </bottom>
      </border>
    </dxf>
  </rfmt>
  <rcc rId="1029" sId="3" odxf="1" dxf="1">
    <oc r="J16">
      <f>I16-E16</f>
    </oc>
    <nc r="J16">
      <f>I16-F16</f>
    </nc>
    <ndxf>
      <fill>
        <patternFill>
          <bgColor theme="6" tint="0.79998168889431442"/>
        </patternFill>
      </fill>
    </ndxf>
  </rcc>
  <rcc rId="1030" sId="3" odxf="1" dxf="1">
    <oc r="K16">
      <f>I16-F16</f>
    </oc>
    <nc r="K16">
      <f>I16-G16</f>
    </nc>
    <ndxf>
      <fill>
        <patternFill>
          <bgColor theme="6" tint="0.79998168889431442"/>
        </patternFill>
      </fill>
      <border outline="0">
        <right style="thin">
          <color indexed="64"/>
        </right>
      </border>
    </ndxf>
  </rcc>
  <rcc rId="1031" sId="3" odxf="1" dxf="1">
    <oc r="J17">
      <f>I17-E17</f>
    </oc>
    <nc r="J17">
      <f>I17-F17</f>
    </nc>
    <ndxf>
      <fill>
        <patternFill>
          <bgColor theme="6" tint="0.79998168889431442"/>
        </patternFill>
      </fill>
    </ndxf>
  </rcc>
  <rcc rId="1032" sId="3" odxf="1" dxf="1">
    <oc r="K17">
      <f>I17-F17</f>
    </oc>
    <nc r="K17">
      <f>I17-G17</f>
    </nc>
    <ndxf>
      <fill>
        <patternFill>
          <bgColor theme="6" tint="0.79998168889431442"/>
        </patternFill>
      </fill>
      <border outline="0">
        <right style="thin">
          <color indexed="64"/>
        </right>
      </border>
    </ndxf>
  </rcc>
  <rcc rId="1033" sId="3" odxf="1" dxf="1">
    <oc r="J18">
      <f>I18-E18</f>
    </oc>
    <nc r="J18">
      <f>I18-F18</f>
    </nc>
    <ndxf>
      <fill>
        <patternFill>
          <bgColor theme="6" tint="0.79998168889431442"/>
        </patternFill>
      </fill>
    </ndxf>
  </rcc>
  <rcc rId="1034" sId="3" odxf="1" dxf="1">
    <oc r="K18">
      <f>I18-F18</f>
    </oc>
    <nc r="K18">
      <f>I18-G18</f>
    </nc>
    <ndxf>
      <fill>
        <patternFill>
          <bgColor theme="6" tint="0.79998168889431442"/>
        </patternFill>
      </fill>
      <border outline="0">
        <right style="thin">
          <color indexed="64"/>
        </right>
      </border>
    </ndxf>
  </rcc>
  <rcc rId="1035" sId="3" odxf="1" dxf="1">
    <oc r="J19">
      <f>I19-E19</f>
    </oc>
    <nc r="J19">
      <f>I19-F19</f>
    </nc>
    <ndxf>
      <fill>
        <patternFill>
          <bgColor theme="6" tint="0.79998168889431442"/>
        </patternFill>
      </fill>
    </ndxf>
  </rcc>
  <rcc rId="1036" sId="3" odxf="1" dxf="1">
    <oc r="K19">
      <f>I19-F19</f>
    </oc>
    <nc r="K19">
      <f>I19-G19</f>
    </nc>
    <ndxf>
      <fill>
        <patternFill>
          <bgColor theme="6" tint="0.79998168889431442"/>
        </patternFill>
      </fill>
      <border outline="0">
        <right style="thin">
          <color indexed="64"/>
        </right>
      </border>
    </ndxf>
  </rcc>
  <rcc rId="1037" sId="3" odxf="1" dxf="1">
    <oc r="J20">
      <f>I20-E20</f>
    </oc>
    <nc r="J20">
      <f>I20-F20</f>
    </nc>
    <ndxf>
      <fill>
        <patternFill>
          <bgColor theme="6" tint="0.79998168889431442"/>
        </patternFill>
      </fill>
    </ndxf>
  </rcc>
  <rcc rId="1038" sId="3" odxf="1" dxf="1">
    <oc r="K20">
      <f>I20-F20</f>
    </oc>
    <nc r="K20">
      <f>I20-G20</f>
    </nc>
    <ndxf>
      <fill>
        <patternFill>
          <bgColor theme="6" tint="0.79998168889431442"/>
        </patternFill>
      </fill>
      <border outline="0">
        <right style="thin">
          <color indexed="64"/>
        </right>
      </border>
    </ndxf>
  </rcc>
  <rcc rId="1039" sId="3" odxf="1" dxf="1">
    <oc r="J21">
      <f>I21-E21</f>
    </oc>
    <nc r="J21">
      <f>I21-F21</f>
    </nc>
    <ndxf>
      <fill>
        <patternFill>
          <bgColor theme="6" tint="0.79998168889431442"/>
        </patternFill>
      </fill>
    </ndxf>
  </rcc>
  <rcc rId="1040" sId="3" odxf="1" dxf="1">
    <oc r="K21">
      <f>I21-F21</f>
    </oc>
    <nc r="K21">
      <f>I21-G21</f>
    </nc>
    <ndxf>
      <fill>
        <patternFill>
          <bgColor theme="6" tint="0.79998168889431442"/>
        </patternFill>
      </fill>
      <border outline="0">
        <right style="thin">
          <color indexed="64"/>
        </right>
      </border>
    </ndxf>
  </rcc>
  <rcc rId="1041" sId="3" odxf="1" dxf="1">
    <oc r="J22">
      <f>I22-E22</f>
    </oc>
    <nc r="J22">
      <f>I22-F22</f>
    </nc>
    <ndxf>
      <fill>
        <patternFill>
          <bgColor theme="6" tint="0.79998168889431442"/>
        </patternFill>
      </fill>
    </ndxf>
  </rcc>
  <rcc rId="1042" sId="3" odxf="1" dxf="1">
    <oc r="K22">
      <f>I22-F22</f>
    </oc>
    <nc r="K22">
      <f>I22-G22</f>
    </nc>
    <ndxf>
      <fill>
        <patternFill>
          <bgColor theme="6" tint="0.79998168889431442"/>
        </patternFill>
      </fill>
      <border outline="0">
        <right style="thin">
          <color indexed="64"/>
        </right>
      </border>
    </ndxf>
  </rcc>
  <rcc rId="1043" sId="3" odxf="1" dxf="1">
    <oc r="J23">
      <f>I23-E23</f>
    </oc>
    <nc r="J23">
      <f>I23-F23</f>
    </nc>
    <ndxf>
      <fill>
        <patternFill>
          <bgColor theme="6" tint="0.79998168889431442"/>
        </patternFill>
      </fill>
    </ndxf>
  </rcc>
  <rcc rId="1044" sId="3" odxf="1" dxf="1">
    <oc r="K23">
      <f>I23-F23</f>
    </oc>
    <nc r="K23">
      <f>I23-G23</f>
    </nc>
    <ndxf>
      <fill>
        <patternFill>
          <bgColor theme="6" tint="0.79998168889431442"/>
        </patternFill>
      </fill>
      <border outline="0">
        <right style="thin">
          <color indexed="64"/>
        </right>
      </border>
    </ndxf>
  </rcc>
  <rcc rId="1045" sId="3" odxf="1" dxf="1">
    <oc r="J24">
      <f>I24-E24</f>
    </oc>
    <nc r="J24">
      <f>I24-F24</f>
    </nc>
    <ndxf>
      <fill>
        <patternFill>
          <bgColor theme="6" tint="0.79998168889431442"/>
        </patternFill>
      </fill>
    </ndxf>
  </rcc>
  <rcc rId="1046" sId="3" odxf="1" dxf="1">
    <oc r="K24">
      <f>I24-F24</f>
    </oc>
    <nc r="K24">
      <f>I24-G24</f>
    </nc>
    <ndxf>
      <fill>
        <patternFill>
          <bgColor theme="6" tint="0.79998168889431442"/>
        </patternFill>
      </fill>
      <border outline="0">
        <right style="thin">
          <color indexed="64"/>
        </right>
      </border>
    </ndxf>
  </rcc>
  <rcc rId="1047" sId="3" odxf="1" dxf="1">
    <oc r="J25">
      <f>I25-E25</f>
    </oc>
    <nc r="J25">
      <f>I25-F25</f>
    </nc>
    <ndxf>
      <fill>
        <patternFill>
          <bgColor theme="6" tint="0.79998168889431442"/>
        </patternFill>
      </fill>
      <border outline="0">
        <bottom/>
      </border>
    </ndxf>
  </rcc>
  <rcc rId="1048" sId="3" odxf="1" dxf="1">
    <oc r="K25">
      <f>I25-F25</f>
    </oc>
    <nc r="K25">
      <f>I25-G25</f>
    </nc>
    <ndxf>
      <fill>
        <patternFill>
          <bgColor theme="6" tint="0.79998168889431442"/>
        </patternFill>
      </fill>
      <border outline="0">
        <right style="thin">
          <color indexed="64"/>
        </right>
        <bottom/>
      </border>
    </ndxf>
  </rcc>
  <rcc rId="1049" sId="3" odxf="1" dxf="1">
    <oc r="J26">
      <f>I26-E26</f>
    </oc>
    <nc r="J26">
      <f>I26-F26</f>
    </nc>
    <ndxf>
      <fill>
        <patternFill>
          <bgColor theme="6" tint="0.79998168889431442"/>
        </patternFill>
      </fill>
      <border outline="0">
        <bottom/>
      </border>
    </ndxf>
  </rcc>
  <rcc rId="1050" sId="3" odxf="1" dxf="1">
    <oc r="K26">
      <f>I26-F26</f>
    </oc>
    <nc r="K26">
      <f>I26-G26</f>
    </nc>
    <ndxf>
      <fill>
        <patternFill>
          <bgColor theme="6" tint="0.79998168889431442"/>
        </patternFill>
      </fill>
      <border outline="0">
        <right style="thin">
          <color indexed="64"/>
        </right>
        <bottom/>
      </border>
    </ndxf>
  </rcc>
  <rcc rId="1051" sId="3" odxf="1" dxf="1">
    <oc r="J27">
      <f>I27-E27</f>
    </oc>
    <nc r="J27">
      <f>I27-F27</f>
    </nc>
    <ndxf>
      <fill>
        <patternFill>
          <bgColor theme="6" tint="0.79998168889431442"/>
        </patternFill>
      </fill>
      <border outline="0">
        <bottom/>
      </border>
    </ndxf>
  </rcc>
  <rcc rId="1052" sId="3" odxf="1" dxf="1">
    <oc r="K27">
      <f>I27-F27</f>
    </oc>
    <nc r="K27">
      <f>I27-G27</f>
    </nc>
    <ndxf>
      <fill>
        <patternFill>
          <bgColor theme="6" tint="0.79998168889431442"/>
        </patternFill>
      </fill>
      <border outline="0">
        <right style="thin">
          <color indexed="64"/>
        </right>
        <bottom/>
      </border>
    </ndxf>
  </rcc>
  <rcc rId="1053" sId="3" odxf="1" dxf="1">
    <oc r="J28">
      <f>I28-E28</f>
    </oc>
    <nc r="J28">
      <f>I28-F28</f>
    </nc>
    <ndxf>
      <fill>
        <patternFill>
          <bgColor theme="6" tint="0.79998168889431442"/>
        </patternFill>
      </fill>
      <border outline="0">
        <bottom/>
      </border>
    </ndxf>
  </rcc>
  <rcc rId="1054" sId="3" odxf="1" dxf="1">
    <oc r="K28">
      <f>I28-F28</f>
    </oc>
    <nc r="K28">
      <f>I28-G28</f>
    </nc>
    <ndxf>
      <fill>
        <patternFill>
          <bgColor theme="6" tint="0.79998168889431442"/>
        </patternFill>
      </fill>
      <border outline="0">
        <right style="thin">
          <color indexed="64"/>
        </right>
        <bottom/>
      </border>
    </ndxf>
  </rcc>
  <rcc rId="1055" sId="3" odxf="1" dxf="1">
    <oc r="J29">
      <f>I29-E29</f>
    </oc>
    <nc r="J29">
      <f>I29-F29</f>
    </nc>
    <ndxf>
      <fill>
        <patternFill>
          <bgColor theme="6" tint="0.79998168889431442"/>
        </patternFill>
      </fill>
      <border outline="0">
        <bottom/>
      </border>
    </ndxf>
  </rcc>
  <rcc rId="1056" sId="3" odxf="1" dxf="1">
    <oc r="K29">
      <f>I29-F29</f>
    </oc>
    <nc r="K29">
      <f>I29-G29</f>
    </nc>
    <ndxf>
      <fill>
        <patternFill>
          <bgColor theme="6" tint="0.79998168889431442"/>
        </patternFill>
      </fill>
      <border outline="0">
        <right style="thin">
          <color indexed="64"/>
        </right>
        <bottom/>
      </border>
    </ndxf>
  </rcc>
  <rcc rId="1057" sId="3" odxf="1" dxf="1">
    <oc r="J30">
      <f>I30-E30</f>
    </oc>
    <nc r="J30">
      <f>I30-F30</f>
    </nc>
    <ndxf>
      <fill>
        <patternFill>
          <bgColor theme="6" tint="0.79998168889431442"/>
        </patternFill>
      </fill>
      <border outline="0">
        <bottom/>
      </border>
    </ndxf>
  </rcc>
  <rcc rId="1058" sId="3" odxf="1" dxf="1">
    <oc r="K30">
      <f>I30-F30</f>
    </oc>
    <nc r="K30">
      <f>I30-G30</f>
    </nc>
    <ndxf>
      <fill>
        <patternFill>
          <bgColor theme="6" tint="0.79998168889431442"/>
        </patternFill>
      </fill>
      <border outline="0">
        <right style="thin">
          <color indexed="64"/>
        </right>
        <bottom/>
      </border>
    </ndxf>
  </rcc>
  <rcc rId="1059" sId="3" odxf="1" dxf="1">
    <oc r="J31">
      <f>I31-E31</f>
    </oc>
    <nc r="J31">
      <f>I31-F31</f>
    </nc>
    <ndxf>
      <fill>
        <patternFill>
          <bgColor theme="6" tint="0.79998168889431442"/>
        </patternFill>
      </fill>
      <border outline="0">
        <bottom/>
      </border>
    </ndxf>
  </rcc>
  <rcc rId="1060" sId="3" odxf="1" dxf="1">
    <oc r="K31">
      <f>I31-F31</f>
    </oc>
    <nc r="K31">
      <f>I31-G31</f>
    </nc>
    <ndxf>
      <fill>
        <patternFill>
          <bgColor theme="6" tint="0.79998168889431442"/>
        </patternFill>
      </fill>
      <border outline="0">
        <right style="thin">
          <color indexed="64"/>
        </right>
        <bottom/>
      </border>
    </ndxf>
  </rcc>
  <rcc rId="1061" sId="3" odxf="1" s="1" dxf="1">
    <oc r="J32">
      <f>I32-E32</f>
    </oc>
    <nc r="J32">
      <f>I32-F32</f>
    </nc>
    <ndxf>
      <fill>
        <patternFill patternType="none">
          <bgColor indexed="65"/>
        </patternFill>
      </fill>
    </ndxf>
  </rcc>
  <rcc rId="1062" sId="3" odxf="1" s="1" dxf="1">
    <oc r="K32">
      <f>I32-F32</f>
    </oc>
    <nc r="K32">
      <f>I32-G32</f>
    </nc>
    <ndxf>
      <fill>
        <patternFill patternType="none">
          <bgColor indexed="65"/>
        </patternFill>
      </fill>
      <border outline="0">
        <right style="thin">
          <color indexed="64"/>
        </right>
      </border>
    </ndxf>
  </rcc>
  <rcc rId="1063" sId="3" odxf="1" dxf="1">
    <nc r="J33">
      <f>I33-F33</f>
    </nc>
    <ndxf>
      <fill>
        <patternFill patternType="none">
          <bgColor indexed="65"/>
        </patternFill>
      </fill>
    </ndxf>
  </rcc>
  <rcc rId="1064" sId="3" odxf="1" dxf="1">
    <nc r="K33">
      <f>I33-G33</f>
    </nc>
    <ndxf>
      <fill>
        <patternFill patternType="none">
          <bgColor indexed="65"/>
        </patternFill>
      </fill>
      <border outline="0">
        <right style="thin">
          <color indexed="64"/>
        </right>
      </border>
    </ndxf>
  </rcc>
  <rcc rId="1065" sId="3" odxf="1" dxf="1">
    <oc r="J34">
      <f>I34-E34</f>
    </oc>
    <nc r="J34">
      <f>I34-F34</f>
    </nc>
    <ndxf>
      <fill>
        <patternFill>
          <bgColor theme="6" tint="0.79998168889431442"/>
        </patternFill>
      </fill>
    </ndxf>
  </rcc>
  <rcc rId="1066" sId="3" odxf="1" dxf="1">
    <oc r="K34">
      <f>I34-F34</f>
    </oc>
    <nc r="K34">
      <f>I34-G34</f>
    </nc>
    <ndxf>
      <fill>
        <patternFill>
          <bgColor theme="6" tint="0.79998168889431442"/>
        </patternFill>
      </fill>
      <border outline="0">
        <right style="thin">
          <color indexed="64"/>
        </right>
      </border>
    </ndxf>
  </rcc>
  <rcc rId="1067" sId="3" odxf="1" dxf="1">
    <oc r="J35">
      <f>I35-E35</f>
    </oc>
    <nc r="J35">
      <f>I35-F35</f>
    </nc>
    <ndxf>
      <fill>
        <patternFill>
          <bgColor theme="6" tint="0.79998168889431442"/>
        </patternFill>
      </fill>
    </ndxf>
  </rcc>
  <rcc rId="1068" sId="3" odxf="1" dxf="1">
    <oc r="K35">
      <f>I35-F35</f>
    </oc>
    <nc r="K35">
      <f>I35-G35</f>
    </nc>
    <ndxf>
      <fill>
        <patternFill>
          <bgColor theme="6" tint="0.79998168889431442"/>
        </patternFill>
      </fill>
      <border outline="0">
        <right style="thin">
          <color indexed="64"/>
        </right>
      </border>
    </ndxf>
  </rcc>
  <rcc rId="1069" sId="3" odxf="1" dxf="1">
    <oc r="J36">
      <f>I36-E36</f>
    </oc>
    <nc r="J36">
      <f>I36-F36</f>
    </nc>
    <ndxf>
      <fill>
        <patternFill>
          <bgColor theme="6" tint="0.79998168889431442"/>
        </patternFill>
      </fill>
    </ndxf>
  </rcc>
  <rcc rId="1070" sId="3" odxf="1" dxf="1">
    <oc r="K36">
      <f>I36-F36</f>
    </oc>
    <nc r="K36">
      <f>I36-G36</f>
    </nc>
    <ndxf>
      <fill>
        <patternFill>
          <bgColor theme="6" tint="0.79998168889431442"/>
        </patternFill>
      </fill>
      <border outline="0">
        <right style="thin">
          <color indexed="64"/>
        </right>
      </border>
    </ndxf>
  </rcc>
  <rcc rId="1071" sId="3" odxf="1" dxf="1">
    <oc r="J37">
      <f>I37-E37</f>
    </oc>
    <nc r="J37">
      <f>I37-F37</f>
    </nc>
    <ndxf>
      <fill>
        <patternFill>
          <bgColor theme="6" tint="0.79998168889431442"/>
        </patternFill>
      </fill>
    </ndxf>
  </rcc>
  <rcc rId="1072" sId="3" odxf="1" dxf="1">
    <oc r="K37">
      <f>I37-F37</f>
    </oc>
    <nc r="K37">
      <f>I37-G37</f>
    </nc>
    <ndxf>
      <fill>
        <patternFill>
          <bgColor theme="6" tint="0.79998168889431442"/>
        </patternFill>
      </fill>
      <border outline="0">
        <right style="thin">
          <color indexed="64"/>
        </right>
      </border>
    </ndxf>
  </rcc>
  <rcc rId="1073" sId="3" odxf="1" dxf="1">
    <oc r="J38">
      <f>I38-E38</f>
    </oc>
    <nc r="J38">
      <f>I38-F38</f>
    </nc>
    <ndxf>
      <fill>
        <patternFill>
          <bgColor theme="6" tint="0.79998168889431442"/>
        </patternFill>
      </fill>
    </ndxf>
  </rcc>
  <rcc rId="1074" sId="3" odxf="1" dxf="1">
    <oc r="K38">
      <f>I38-F38</f>
    </oc>
    <nc r="K38">
      <f>I38-G38</f>
    </nc>
    <ndxf>
      <fill>
        <patternFill>
          <bgColor theme="6" tint="0.79998168889431442"/>
        </patternFill>
      </fill>
      <border outline="0">
        <right style="thin">
          <color indexed="64"/>
        </right>
      </border>
    </ndxf>
  </rcc>
  <rcc rId="1075" sId="3" odxf="1" dxf="1">
    <nc r="J39">
      <f>I39-F39</f>
    </nc>
    <ndxf>
      <fill>
        <patternFill>
          <bgColor theme="6" tint="0.79998168889431442"/>
        </patternFill>
      </fill>
    </ndxf>
  </rcc>
  <rcc rId="1076" sId="3" odxf="1" dxf="1">
    <nc r="K39">
      <f>I39-G39</f>
    </nc>
    <ndxf>
      <fill>
        <patternFill>
          <bgColor theme="6" tint="0.79998168889431442"/>
        </patternFill>
      </fill>
      <border outline="0">
        <right style="thin">
          <color indexed="64"/>
        </right>
      </border>
    </ndxf>
  </rcc>
  <rcc rId="1077" sId="3" odxf="1" dxf="1">
    <nc r="J40">
      <f>I40-F40</f>
    </nc>
    <ndxf>
      <fill>
        <patternFill>
          <bgColor theme="6" tint="0.79998168889431442"/>
        </patternFill>
      </fill>
    </ndxf>
  </rcc>
  <rcc rId="1078" sId="3" odxf="1" dxf="1">
    <nc r="K40">
      <f>I40-G40</f>
    </nc>
    <ndxf>
      <fill>
        <patternFill>
          <bgColor theme="6" tint="0.79998168889431442"/>
        </patternFill>
      </fill>
      <border outline="0">
        <right style="thin">
          <color indexed="64"/>
        </right>
      </border>
    </ndxf>
  </rcc>
  <rcc rId="1079" sId="3" odxf="1" dxf="1">
    <nc r="J41">
      <f>I41-F41</f>
    </nc>
    <ndxf>
      <fill>
        <patternFill>
          <bgColor theme="6" tint="0.79998168889431442"/>
        </patternFill>
      </fill>
    </ndxf>
  </rcc>
  <rcc rId="1080" sId="3" odxf="1" dxf="1">
    <nc r="K41">
      <f>I41-G41</f>
    </nc>
    <ndxf>
      <fill>
        <patternFill>
          <bgColor theme="6" tint="0.79998168889431442"/>
        </patternFill>
      </fill>
      <border outline="0">
        <right style="thin">
          <color indexed="64"/>
        </right>
      </border>
    </ndxf>
  </rcc>
  <rcc rId="1081" sId="3" odxf="1" dxf="1">
    <nc r="J42">
      <f>I42-F42</f>
    </nc>
    <ndxf>
      <fill>
        <patternFill>
          <bgColor theme="6" tint="0.79998168889431442"/>
        </patternFill>
      </fill>
    </ndxf>
  </rcc>
  <rcc rId="1082" sId="3" odxf="1" dxf="1">
    <nc r="K42">
      <f>I42-G42</f>
    </nc>
    <ndxf>
      <fill>
        <patternFill>
          <bgColor theme="6" tint="0.79998168889431442"/>
        </patternFill>
      </fill>
      <border outline="0">
        <right style="thin">
          <color indexed="64"/>
        </right>
      </border>
    </ndxf>
  </rcc>
  <rcc rId="1083" sId="3" odxf="1" s="1" dxf="1">
    <oc r="J43">
      <f>I43-E43</f>
    </oc>
    <nc r="J43">
      <f>I43-F43</f>
    </nc>
    <ndxf>
      <fill>
        <patternFill patternType="none">
          <bgColor indexed="65"/>
        </patternFill>
      </fill>
    </ndxf>
  </rcc>
  <rcc rId="1084" sId="3" odxf="1" s="1" dxf="1">
    <oc r="K43">
      <f>I43-F43</f>
    </oc>
    <nc r="K43">
      <f>I43-G43</f>
    </nc>
    <ndxf>
      <fill>
        <patternFill patternType="none">
          <bgColor indexed="65"/>
        </patternFill>
      </fill>
      <border outline="0">
        <right style="thin">
          <color indexed="64"/>
        </right>
      </border>
    </ndxf>
  </rcc>
  <rcc rId="1085" sId="3" odxf="1" dxf="1">
    <nc r="J44">
      <f>I44-F44</f>
    </nc>
    <ndxf>
      <fill>
        <patternFill patternType="none">
          <bgColor indexed="65"/>
        </patternFill>
      </fill>
    </ndxf>
  </rcc>
  <rcc rId="1086" sId="3" odxf="1" dxf="1">
    <nc r="K44">
      <f>I44-G44</f>
    </nc>
    <ndxf>
      <fill>
        <patternFill patternType="none">
          <bgColor indexed="65"/>
        </patternFill>
      </fill>
      <border outline="0">
        <right style="thin">
          <color indexed="64"/>
        </right>
      </border>
    </ndxf>
  </rcc>
  <rcc rId="1087" sId="3" odxf="1" dxf="1">
    <oc r="J45">
      <f>I45-E45</f>
    </oc>
    <nc r="J45">
      <f>I45-F45</f>
    </nc>
    <ndxf>
      <fill>
        <patternFill>
          <bgColor theme="6" tint="0.79998168889431442"/>
        </patternFill>
      </fill>
      <border outline="0">
        <top/>
        <bottom/>
      </border>
    </ndxf>
  </rcc>
  <rcc rId="1088" sId="3" odxf="1" dxf="1">
    <oc r="K45">
      <f>I45-F45</f>
    </oc>
    <nc r="K45">
      <f>I45-G45</f>
    </nc>
    <ndxf>
      <fill>
        <patternFill>
          <bgColor theme="6" tint="0.79998168889431442"/>
        </patternFill>
      </fill>
      <border outline="0">
        <right style="thin">
          <color indexed="64"/>
        </right>
        <top/>
        <bottom/>
      </border>
    </ndxf>
  </rcc>
  <rcc rId="1089" sId="3" odxf="1" dxf="1">
    <oc r="J46">
      <f>I46-E46</f>
    </oc>
    <nc r="J46">
      <f>I46-F46</f>
    </nc>
    <ndxf>
      <fill>
        <patternFill>
          <bgColor theme="6" tint="0.79998168889431442"/>
        </patternFill>
      </fill>
    </ndxf>
  </rcc>
  <rcc rId="1090" sId="3" odxf="1" dxf="1">
    <oc r="K46">
      <f>I46-F46</f>
    </oc>
    <nc r="K46">
      <f>I46-G46</f>
    </nc>
    <ndxf>
      <fill>
        <patternFill>
          <bgColor theme="6" tint="0.79998168889431442"/>
        </patternFill>
      </fill>
      <border outline="0">
        <right style="thin">
          <color indexed="64"/>
        </right>
      </border>
    </ndxf>
  </rcc>
  <rcc rId="1091" sId="3" odxf="1" dxf="1">
    <oc r="J47">
      <f>I47-E47</f>
    </oc>
    <nc r="J47">
      <f>I47-F47</f>
    </nc>
    <ndxf>
      <fill>
        <patternFill>
          <bgColor theme="6" tint="0.79998168889431442"/>
        </patternFill>
      </fill>
    </ndxf>
  </rcc>
  <rcc rId="1092" sId="3" odxf="1" dxf="1">
    <oc r="K47">
      <f>I47-F47</f>
    </oc>
    <nc r="K47">
      <f>I47-G47</f>
    </nc>
    <ndxf>
      <fill>
        <patternFill>
          <bgColor theme="6" tint="0.79998168889431442"/>
        </patternFill>
      </fill>
      <border outline="0">
        <right style="thin">
          <color indexed="64"/>
        </right>
      </border>
    </ndxf>
  </rcc>
  <rcc rId="1093" sId="3" odxf="1" dxf="1">
    <oc r="J48">
      <f>I48-E48</f>
    </oc>
    <nc r="J48">
      <f>I48-F48</f>
    </nc>
    <ndxf>
      <fill>
        <patternFill>
          <bgColor theme="6" tint="0.79998168889431442"/>
        </patternFill>
      </fill>
    </ndxf>
  </rcc>
  <rcc rId="1094" sId="3" odxf="1" dxf="1">
    <oc r="K48">
      <f>I48-F48</f>
    </oc>
    <nc r="K48">
      <f>I48-G48</f>
    </nc>
    <ndxf>
      <fill>
        <patternFill>
          <bgColor theme="6" tint="0.79998168889431442"/>
        </patternFill>
      </fill>
      <border outline="0">
        <right style="thin">
          <color indexed="64"/>
        </right>
      </border>
    </ndxf>
  </rcc>
  <rcc rId="1095" sId="3" odxf="1" dxf="1">
    <oc r="J49">
      <f>I49-E49</f>
    </oc>
    <nc r="J49">
      <f>I49-F49</f>
    </nc>
    <ndxf>
      <fill>
        <patternFill>
          <bgColor theme="6" tint="0.79998168889431442"/>
        </patternFill>
      </fill>
      <border outline="0">
        <top/>
        <bottom/>
      </border>
    </ndxf>
  </rcc>
  <rcc rId="1096" sId="3" odxf="1" dxf="1">
    <oc r="K49">
      <f>I49-F49</f>
    </oc>
    <nc r="K49">
      <f>I49-G49</f>
    </nc>
    <ndxf>
      <fill>
        <patternFill>
          <bgColor theme="6" tint="0.79998168889431442"/>
        </patternFill>
      </fill>
      <border outline="0">
        <right style="thin">
          <color indexed="64"/>
        </right>
        <top/>
        <bottom/>
      </border>
    </ndxf>
  </rcc>
  <rcc rId="1097" sId="3" odxf="1" s="1" dxf="1">
    <oc r="J50">
      <f>I50-E50</f>
    </oc>
    <nc r="J50">
      <f>I50-F50</f>
    </nc>
    <ndxf>
      <fill>
        <patternFill patternType="none">
          <bgColor indexed="65"/>
        </patternFill>
      </fill>
    </ndxf>
  </rcc>
  <rcc rId="1098" sId="3" odxf="1" s="1" dxf="1">
    <oc r="K50">
      <f>I50-F50</f>
    </oc>
    <nc r="K50">
      <f>I50-G50</f>
    </nc>
    <ndxf>
      <fill>
        <patternFill patternType="none">
          <bgColor indexed="65"/>
        </patternFill>
      </fill>
      <border outline="0">
        <right style="thin">
          <color indexed="64"/>
        </right>
      </border>
    </ndxf>
  </rcc>
  <rcc rId="1099" sId="3" odxf="1" dxf="1">
    <nc r="J51">
      <f>I51-F51</f>
    </nc>
    <ndxf>
      <fill>
        <patternFill patternType="none">
          <bgColor indexed="65"/>
        </patternFill>
      </fill>
      <border outline="0">
        <top/>
      </border>
    </ndxf>
  </rcc>
  <rcc rId="1100" sId="3" odxf="1" dxf="1">
    <nc r="K51">
      <f>I51-G51</f>
    </nc>
    <ndxf>
      <fill>
        <patternFill patternType="none">
          <bgColor indexed="65"/>
        </patternFill>
      </fill>
      <border outline="0">
        <right style="thin">
          <color indexed="64"/>
        </right>
        <top/>
      </border>
    </ndxf>
  </rcc>
  <rcc rId="1101" sId="3" odxf="1" dxf="1">
    <oc r="J52">
      <f>I52-E52</f>
    </oc>
    <nc r="J52">
      <f>I52-F52</f>
    </nc>
    <ndxf>
      <fill>
        <patternFill>
          <bgColor theme="6" tint="0.79998168889431442"/>
        </patternFill>
      </fill>
    </ndxf>
  </rcc>
  <rcc rId="1102" sId="3" odxf="1" dxf="1">
    <oc r="K52">
      <f>I52-F52</f>
    </oc>
    <nc r="K52">
      <f>I52-G52</f>
    </nc>
    <ndxf>
      <fill>
        <patternFill>
          <bgColor theme="6" tint="0.79998168889431442"/>
        </patternFill>
      </fill>
      <border outline="0">
        <right style="thin">
          <color indexed="64"/>
        </right>
      </border>
    </ndxf>
  </rcc>
  <rcc rId="1103" sId="3" odxf="1" dxf="1">
    <nc r="J53">
      <f>I53-F53</f>
    </nc>
    <ndxf>
      <fill>
        <patternFill>
          <bgColor theme="6" tint="0.79998168889431442"/>
        </patternFill>
      </fill>
    </ndxf>
  </rcc>
  <rcc rId="1104" sId="3" odxf="1" dxf="1">
    <nc r="K53">
      <f>I53-G53</f>
    </nc>
    <ndxf>
      <fill>
        <patternFill>
          <bgColor theme="6" tint="0.79998168889431442"/>
        </patternFill>
      </fill>
      <border outline="0">
        <right style="thin">
          <color indexed="64"/>
        </right>
      </border>
    </ndxf>
  </rcc>
  <rcc rId="1105" sId="3" odxf="1" dxf="1">
    <nc r="J54">
      <f>I54-F54</f>
    </nc>
    <ndxf>
      <fill>
        <patternFill>
          <bgColor theme="6" tint="0.79998168889431442"/>
        </patternFill>
      </fill>
    </ndxf>
  </rcc>
  <rcc rId="1106" sId="3" odxf="1" dxf="1">
    <nc r="K54">
      <f>I54-G54</f>
    </nc>
    <ndxf>
      <fill>
        <patternFill>
          <bgColor theme="6" tint="0.79998168889431442"/>
        </patternFill>
      </fill>
      <border outline="0">
        <right style="thin">
          <color indexed="64"/>
        </right>
      </border>
    </ndxf>
  </rcc>
  <rcc rId="1107" sId="3" odxf="1" dxf="1">
    <nc r="J55">
      <f>I55-F55</f>
    </nc>
    <ndxf>
      <fill>
        <patternFill>
          <bgColor theme="6" tint="0.79998168889431442"/>
        </patternFill>
      </fill>
    </ndxf>
  </rcc>
  <rcc rId="1108" sId="3" odxf="1" dxf="1">
    <nc r="K55">
      <f>I55-G55</f>
    </nc>
    <ndxf>
      <fill>
        <patternFill>
          <bgColor theme="6" tint="0.79998168889431442"/>
        </patternFill>
      </fill>
      <border outline="0">
        <right style="thin">
          <color indexed="64"/>
        </right>
      </border>
    </ndxf>
  </rcc>
  <rcc rId="1109" sId="3" odxf="1" s="1" dxf="1">
    <oc r="J56">
      <f>I56-E56</f>
    </oc>
    <nc r="J56">
      <f>I56-F56</f>
    </nc>
    <ndxf>
      <fill>
        <patternFill patternType="none">
          <bgColor indexed="65"/>
        </patternFill>
      </fill>
    </ndxf>
  </rcc>
  <rcc rId="1110" sId="3" odxf="1" s="1" dxf="1">
    <oc r="K56">
      <f>I56-F56</f>
    </oc>
    <nc r="K56">
      <f>I56-G56</f>
    </nc>
    <ndxf>
      <fill>
        <patternFill patternType="none">
          <bgColor indexed="65"/>
        </patternFill>
      </fill>
      <border outline="0">
        <right style="thin">
          <color indexed="64"/>
        </right>
      </border>
    </ndxf>
  </rcc>
  <rcc rId="1111" sId="3" odxf="1" dxf="1">
    <nc r="J57">
      <f>I57-F57</f>
    </nc>
    <ndxf>
      <fill>
        <patternFill patternType="none">
          <bgColor indexed="65"/>
        </patternFill>
      </fill>
      <border outline="0">
        <top/>
      </border>
    </ndxf>
  </rcc>
  <rcc rId="1112" sId="3" odxf="1" dxf="1">
    <nc r="K57">
      <f>I57-G57</f>
    </nc>
    <ndxf>
      <fill>
        <patternFill patternType="none">
          <bgColor indexed="65"/>
        </patternFill>
      </fill>
      <border outline="0">
        <right style="thin">
          <color indexed="64"/>
        </right>
        <top/>
      </border>
    </ndxf>
  </rcc>
  <rcc rId="1113" sId="3" odxf="1" dxf="1">
    <oc r="J58">
      <f>I58-E58</f>
    </oc>
    <nc r="J58">
      <f>I58-F58</f>
    </nc>
    <ndxf>
      <fill>
        <patternFill>
          <bgColor theme="6" tint="0.79998168889431442"/>
        </patternFill>
      </fill>
      <border outline="0">
        <bottom/>
      </border>
    </ndxf>
  </rcc>
  <rcc rId="1114" sId="3" odxf="1" dxf="1">
    <oc r="K58">
      <f>I58-F58</f>
    </oc>
    <nc r="K58">
      <f>I58-G58</f>
    </nc>
    <ndxf>
      <fill>
        <patternFill>
          <bgColor theme="6" tint="0.79998168889431442"/>
        </patternFill>
      </fill>
      <border outline="0">
        <right style="thin">
          <color indexed="64"/>
        </right>
        <bottom/>
      </border>
    </ndxf>
  </rcc>
  <rcc rId="1115" sId="3" odxf="1" dxf="1">
    <oc r="J59">
      <f>I59-E59</f>
    </oc>
    <nc r="J59">
      <f>I59-F59</f>
    </nc>
    <ndxf>
      <fill>
        <patternFill>
          <bgColor theme="6" tint="0.79998168889431442"/>
        </patternFill>
      </fill>
      <border outline="0">
        <bottom/>
      </border>
    </ndxf>
  </rcc>
  <rcc rId="1116" sId="3" odxf="1" dxf="1">
    <oc r="K59">
      <f>I59-F59</f>
    </oc>
    <nc r="K59">
      <f>I59-G59</f>
    </nc>
    <ndxf>
      <fill>
        <patternFill>
          <bgColor theme="6" tint="0.79998168889431442"/>
        </patternFill>
      </fill>
      <border outline="0">
        <right style="thin">
          <color indexed="64"/>
        </right>
        <bottom/>
      </border>
    </ndxf>
  </rcc>
  <rcc rId="1117" sId="3" odxf="1" dxf="1">
    <oc r="J60">
      <f>I60-E60</f>
    </oc>
    <nc r="J60">
      <f>I60-F60</f>
    </nc>
    <ndxf>
      <fill>
        <patternFill>
          <bgColor theme="6" tint="0.79998168889431442"/>
        </patternFill>
      </fill>
      <border outline="0">
        <bottom/>
      </border>
    </ndxf>
  </rcc>
  <rcc rId="1118" sId="3" odxf="1" dxf="1">
    <oc r="K60">
      <f>I60-F60</f>
    </oc>
    <nc r="K60">
      <f>I60-G60</f>
    </nc>
    <ndxf>
      <fill>
        <patternFill>
          <bgColor theme="6" tint="0.79998168889431442"/>
        </patternFill>
      </fill>
      <border outline="0">
        <right style="thin">
          <color indexed="64"/>
        </right>
        <bottom/>
      </border>
    </ndxf>
  </rcc>
  <rcc rId="1119" sId="3" odxf="1" dxf="1">
    <oc r="J61">
      <f>I61-E61</f>
    </oc>
    <nc r="J61">
      <f>I61-F61</f>
    </nc>
    <ndxf>
      <fill>
        <patternFill>
          <bgColor theme="6" tint="0.79998168889431442"/>
        </patternFill>
      </fill>
      <border outline="0">
        <bottom/>
      </border>
    </ndxf>
  </rcc>
  <rcc rId="1120" sId="3" odxf="1" dxf="1">
    <oc r="K61">
      <f>I61-F61</f>
    </oc>
    <nc r="K61">
      <f>I61-G61</f>
    </nc>
    <ndxf>
      <fill>
        <patternFill>
          <bgColor theme="6" tint="0.79998168889431442"/>
        </patternFill>
      </fill>
      <border outline="0">
        <right style="thin">
          <color indexed="64"/>
        </right>
        <bottom/>
      </border>
    </ndxf>
  </rcc>
  <rcc rId="1121" sId="3" odxf="1" dxf="1">
    <oc r="J62">
      <f>I62-E62</f>
    </oc>
    <nc r="J62">
      <f>I62-F62</f>
    </nc>
    <ndxf>
      <fill>
        <patternFill>
          <bgColor theme="6" tint="0.79998168889431442"/>
        </patternFill>
      </fill>
      <border outline="0">
        <bottom/>
      </border>
    </ndxf>
  </rcc>
  <rcc rId="1122" sId="3" odxf="1" dxf="1">
    <oc r="K62">
      <f>I62-F62</f>
    </oc>
    <nc r="K62">
      <f>I62-G62</f>
    </nc>
    <ndxf>
      <fill>
        <patternFill>
          <bgColor theme="6" tint="0.79998168889431442"/>
        </patternFill>
      </fill>
      <border outline="0">
        <right style="thin">
          <color indexed="64"/>
        </right>
        <bottom/>
      </border>
    </ndxf>
  </rcc>
  <rcc rId="1123" sId="3" odxf="1" dxf="1">
    <oc r="J63">
      <f>I63-E63</f>
    </oc>
    <nc r="J63">
      <f>I63-F63</f>
    </nc>
    <ndxf>
      <fill>
        <patternFill>
          <bgColor theme="6" tint="0.79998168889431442"/>
        </patternFill>
      </fill>
      <border outline="0">
        <bottom/>
      </border>
    </ndxf>
  </rcc>
  <rcc rId="1124" sId="3" odxf="1" dxf="1">
    <oc r="K63">
      <f>I63-F63</f>
    </oc>
    <nc r="K63">
      <f>I63-G63</f>
    </nc>
    <ndxf>
      <fill>
        <patternFill>
          <bgColor theme="6" tint="0.79998168889431442"/>
        </patternFill>
      </fill>
      <border outline="0">
        <right style="thin">
          <color indexed="64"/>
        </right>
        <bottom/>
      </border>
    </ndxf>
  </rcc>
  <rcc rId="1125" sId="3" odxf="1" dxf="1">
    <oc r="J64">
      <f>I64-E64</f>
    </oc>
    <nc r="J64">
      <f>I64-F64</f>
    </nc>
    <ndxf>
      <fill>
        <patternFill>
          <bgColor theme="6" tint="0.79998168889431442"/>
        </patternFill>
      </fill>
      <border outline="0">
        <bottom/>
      </border>
    </ndxf>
  </rcc>
  <rcc rId="1126" sId="3" odxf="1" dxf="1">
    <oc r="K64">
      <f>I64-F64</f>
    </oc>
    <nc r="K64">
      <f>I64-G64</f>
    </nc>
    <ndxf>
      <fill>
        <patternFill>
          <bgColor theme="6" tint="0.79998168889431442"/>
        </patternFill>
      </fill>
      <border outline="0">
        <right style="thin">
          <color indexed="64"/>
        </right>
        <bottom/>
      </border>
    </ndxf>
  </rcc>
  <rcc rId="1127" sId="3" odxf="1" dxf="1">
    <oc r="J65">
      <f>I65-E65</f>
    </oc>
    <nc r="J65">
      <f>I65-F65</f>
    </nc>
    <ndxf>
      <fill>
        <patternFill>
          <bgColor theme="6" tint="0.79998168889431442"/>
        </patternFill>
      </fill>
      <border outline="0">
        <bottom/>
      </border>
    </ndxf>
  </rcc>
  <rcc rId="1128" sId="3" odxf="1" dxf="1">
    <oc r="K65">
      <f>I65-F65</f>
    </oc>
    <nc r="K65">
      <f>I65-G65</f>
    </nc>
    <ndxf>
      <fill>
        <patternFill>
          <bgColor theme="6" tint="0.79998168889431442"/>
        </patternFill>
      </fill>
      <border outline="0">
        <right style="thin">
          <color indexed="64"/>
        </right>
        <bottom/>
      </border>
    </ndxf>
  </rcc>
  <rcc rId="1129" sId="3" odxf="1" dxf="1">
    <oc r="J66">
      <f>I66-E66</f>
    </oc>
    <nc r="J66">
      <f>I66-F66</f>
    </nc>
    <ndxf>
      <fill>
        <patternFill>
          <bgColor theme="6" tint="0.79998168889431442"/>
        </patternFill>
      </fill>
      <border outline="0">
        <bottom/>
      </border>
    </ndxf>
  </rcc>
  <rcc rId="1130" sId="3" odxf="1" dxf="1">
    <oc r="K66">
      <f>I66-F66</f>
    </oc>
    <nc r="K66">
      <f>I66-G66</f>
    </nc>
    <ndxf>
      <fill>
        <patternFill>
          <bgColor theme="6" tint="0.79998168889431442"/>
        </patternFill>
      </fill>
      <border outline="0">
        <right style="thin">
          <color indexed="64"/>
        </right>
        <bottom/>
      </border>
    </ndxf>
  </rcc>
  <rcc rId="1131" sId="3" odxf="1" s="1" dxf="1">
    <oc r="J67">
      <f>I67-E67</f>
    </oc>
    <nc r="J67">
      <f>I67-F67</f>
    </nc>
    <ndxf>
      <fill>
        <patternFill patternType="none">
          <bgColor indexed="65"/>
        </patternFill>
      </fill>
    </ndxf>
  </rcc>
  <rcc rId="1132" sId="3" odxf="1" s="1" dxf="1">
    <oc r="K67">
      <f>I67-F67</f>
    </oc>
    <nc r="K67">
      <f>I67-G67</f>
    </nc>
    <ndxf>
      <fill>
        <patternFill patternType="none">
          <bgColor indexed="65"/>
        </patternFill>
      </fill>
      <border outline="0">
        <right style="thin">
          <color indexed="64"/>
        </right>
      </border>
    </ndxf>
  </rcc>
  <rcc rId="1133" sId="3" odxf="1" dxf="1">
    <nc r="J68">
      <f>I68-F68</f>
    </nc>
    <ndxf>
      <fill>
        <patternFill patternType="none">
          <bgColor indexed="65"/>
        </patternFill>
      </fill>
      <border outline="0">
        <bottom/>
      </border>
    </ndxf>
  </rcc>
  <rcc rId="1134" sId="3" odxf="1" dxf="1">
    <nc r="K68">
      <f>I68-G68</f>
    </nc>
    <ndxf>
      <fill>
        <patternFill patternType="none">
          <bgColor indexed="65"/>
        </patternFill>
      </fill>
      <border outline="0">
        <right style="thin">
          <color indexed="64"/>
        </right>
        <bottom/>
      </border>
    </ndxf>
  </rcc>
  <rcc rId="1135" sId="3" odxf="1" dxf="1">
    <oc r="J69">
      <f>I69-E69</f>
    </oc>
    <nc r="J69">
      <f>I69-F69</f>
    </nc>
    <ndxf>
      <fill>
        <patternFill>
          <bgColor theme="6" tint="0.79998168889431442"/>
        </patternFill>
      </fill>
      <border outline="0">
        <bottom/>
      </border>
    </ndxf>
  </rcc>
  <rcc rId="1136" sId="3" odxf="1" dxf="1">
    <oc r="K69">
      <f>I69-F69</f>
    </oc>
    <nc r="K69">
      <f>I69-G69</f>
    </nc>
    <ndxf>
      <fill>
        <patternFill>
          <bgColor theme="6" tint="0.79998168889431442"/>
        </patternFill>
      </fill>
      <border outline="0">
        <right style="thin">
          <color indexed="64"/>
        </right>
        <bottom/>
      </border>
    </ndxf>
  </rcc>
  <rcc rId="1137" sId="3" odxf="1" dxf="1">
    <oc r="J70">
      <f>I70-E70</f>
    </oc>
    <nc r="J70">
      <f>I70-F70</f>
    </nc>
    <ndxf>
      <fill>
        <patternFill>
          <bgColor theme="6" tint="0.79998168889431442"/>
        </patternFill>
      </fill>
      <border outline="0">
        <bottom/>
      </border>
    </ndxf>
  </rcc>
  <rcc rId="1138" sId="3" odxf="1" dxf="1">
    <oc r="K70">
      <f>I70-F70</f>
    </oc>
    <nc r="K70">
      <f>I70-G70</f>
    </nc>
    <ndxf>
      <fill>
        <patternFill>
          <bgColor theme="6" tint="0.79998168889431442"/>
        </patternFill>
      </fill>
      <border outline="0">
        <right style="thin">
          <color indexed="64"/>
        </right>
        <bottom/>
      </border>
    </ndxf>
  </rcc>
  <rcc rId="1139" sId="3" odxf="1" s="1" dxf="1">
    <oc r="J71">
      <f>I71-E71</f>
    </oc>
    <nc r="J71">
      <f>I71-F71</f>
    </nc>
    <ndxf>
      <fill>
        <patternFill patternType="none">
          <bgColor indexed="65"/>
        </patternFill>
      </fill>
    </ndxf>
  </rcc>
  <rcc rId="1140" sId="3" odxf="1" s="1" dxf="1">
    <oc r="K71">
      <f>I71-F71</f>
    </oc>
    <nc r="K71">
      <f>I71-G71</f>
    </nc>
    <ndxf>
      <fill>
        <patternFill patternType="none">
          <bgColor indexed="65"/>
        </patternFill>
      </fill>
      <border outline="0">
        <right style="thin">
          <color indexed="64"/>
        </right>
      </border>
    </ndxf>
  </rcc>
  <rcc rId="1141" sId="3" odxf="1" dxf="1">
    <nc r="J72">
      <f>I72-F72</f>
    </nc>
    <ndxf>
      <fill>
        <patternFill patternType="none">
          <bgColor indexed="65"/>
        </patternFill>
      </fill>
      <border outline="0">
        <bottom/>
      </border>
    </ndxf>
  </rcc>
  <rcc rId="1142" sId="3" odxf="1" dxf="1">
    <nc r="K72">
      <f>I72-G72</f>
    </nc>
    <ndxf>
      <fill>
        <patternFill patternType="none">
          <bgColor indexed="65"/>
        </patternFill>
      </fill>
      <border outline="0">
        <right style="thin">
          <color indexed="64"/>
        </right>
        <bottom/>
      </border>
    </ndxf>
  </rcc>
  <rcc rId="1143" sId="3" odxf="1" dxf="1">
    <oc r="J73">
      <f>I73-E73</f>
    </oc>
    <nc r="J73">
      <f>I73-F73</f>
    </nc>
    <ndxf>
      <fill>
        <patternFill>
          <bgColor theme="6" tint="0.79998168889431442"/>
        </patternFill>
      </fill>
    </ndxf>
  </rcc>
  <rcc rId="1144" sId="3" odxf="1" dxf="1">
    <oc r="K73">
      <f>I73-F73</f>
    </oc>
    <nc r="K73">
      <f>I73-G73</f>
    </nc>
    <ndxf>
      <fill>
        <patternFill>
          <bgColor theme="6" tint="0.79998168889431442"/>
        </patternFill>
      </fill>
      <border outline="0">
        <right style="thin">
          <color indexed="64"/>
        </right>
      </border>
    </ndxf>
  </rcc>
  <rcc rId="1145" sId="3" odxf="1" dxf="1">
    <nc r="J74">
      <f>I74-F74</f>
    </nc>
    <ndxf>
      <fill>
        <patternFill>
          <bgColor theme="6" tint="0.79998168889431442"/>
        </patternFill>
      </fill>
    </ndxf>
  </rcc>
  <rcc rId="1146" sId="3" odxf="1" dxf="1">
    <nc r="K74">
      <f>I74-G74</f>
    </nc>
    <ndxf>
      <fill>
        <patternFill>
          <bgColor theme="6" tint="0.79998168889431442"/>
        </patternFill>
      </fill>
      <border outline="0">
        <right style="thin">
          <color indexed="64"/>
        </right>
      </border>
    </ndxf>
  </rcc>
  <rcc rId="1147" sId="3" odxf="1" dxf="1">
    <nc r="J75">
      <f>I75-F75</f>
    </nc>
    <ndxf>
      <fill>
        <patternFill>
          <bgColor theme="6" tint="0.79998168889431442"/>
        </patternFill>
      </fill>
    </ndxf>
  </rcc>
  <rcc rId="1148" sId="3" odxf="1" dxf="1">
    <nc r="K75">
      <f>I75-G75</f>
    </nc>
    <ndxf>
      <fill>
        <patternFill>
          <bgColor theme="6" tint="0.79998168889431442"/>
        </patternFill>
      </fill>
      <border outline="0">
        <right style="thin">
          <color indexed="64"/>
        </right>
      </border>
    </ndxf>
  </rcc>
  <rcc rId="1149" sId="3" odxf="1" dxf="1">
    <nc r="J76">
      <f>I76-F76</f>
    </nc>
    <ndxf>
      <fill>
        <patternFill>
          <bgColor theme="6" tint="0.79998168889431442"/>
        </patternFill>
      </fill>
    </ndxf>
  </rcc>
  <rcc rId="1150" sId="3" odxf="1" dxf="1">
    <nc r="K76">
      <f>I76-G76</f>
    </nc>
    <ndxf>
      <fill>
        <patternFill>
          <bgColor theme="6" tint="0.79998168889431442"/>
        </patternFill>
      </fill>
      <border outline="0">
        <right style="thin">
          <color indexed="64"/>
        </right>
      </border>
    </ndxf>
  </rcc>
  <rcc rId="1151" sId="3" odxf="1" dxf="1">
    <nc r="J77">
      <f>I77-F77</f>
    </nc>
    <ndxf>
      <fill>
        <patternFill>
          <bgColor theme="6" tint="0.79998168889431442"/>
        </patternFill>
      </fill>
      <border outline="0">
        <bottom/>
      </border>
    </ndxf>
  </rcc>
  <rcc rId="1152" sId="3" odxf="1" dxf="1">
    <nc r="K77">
      <f>I77-G77</f>
    </nc>
    <ndxf>
      <fill>
        <patternFill>
          <bgColor theme="6" tint="0.79998168889431442"/>
        </patternFill>
      </fill>
      <border outline="0">
        <right style="thin">
          <color indexed="64"/>
        </right>
        <bottom/>
      </border>
    </ndxf>
  </rcc>
  <rcc rId="1153" sId="3" odxf="1" dxf="1">
    <nc r="J78">
      <f>I78-F78</f>
    </nc>
    <ndxf>
      <fill>
        <patternFill>
          <bgColor theme="6" tint="0.79998168889431442"/>
        </patternFill>
      </fill>
      <border outline="0">
        <bottom/>
      </border>
    </ndxf>
  </rcc>
  <rcc rId="1154" sId="3" odxf="1" dxf="1">
    <nc r="K78">
      <f>I78-G78</f>
    </nc>
    <ndxf>
      <fill>
        <patternFill>
          <bgColor theme="6" tint="0.79998168889431442"/>
        </patternFill>
      </fill>
      <border outline="0">
        <right style="thin">
          <color indexed="64"/>
        </right>
        <bottom/>
      </border>
    </ndxf>
  </rcc>
  <rcc rId="1155" sId="3" odxf="1" dxf="1">
    <nc r="J79">
      <f>I79-F79</f>
    </nc>
    <ndxf>
      <fill>
        <patternFill>
          <bgColor theme="6" tint="0.79998168889431442"/>
        </patternFill>
      </fill>
    </ndxf>
  </rcc>
  <rcc rId="1156" sId="3" odxf="1" dxf="1">
    <nc r="K79">
      <f>I79-G79</f>
    </nc>
    <ndxf>
      <fill>
        <patternFill>
          <bgColor theme="6" tint="0.79998168889431442"/>
        </patternFill>
      </fill>
      <border outline="0">
        <right style="thin">
          <color indexed="64"/>
        </right>
      </border>
    </ndxf>
  </rcc>
  <rcc rId="1157" sId="3" odxf="1" dxf="1">
    <nc r="J80">
      <f>I80-F80</f>
    </nc>
    <ndxf>
      <fill>
        <patternFill>
          <bgColor theme="6" tint="0.79998168889431442"/>
        </patternFill>
      </fill>
    </ndxf>
  </rcc>
  <rcc rId="1158" sId="3" odxf="1" dxf="1">
    <nc r="K80">
      <f>I80-G80</f>
    </nc>
    <ndxf>
      <fill>
        <patternFill>
          <bgColor theme="6" tint="0.79998168889431442"/>
        </patternFill>
      </fill>
      <border outline="0">
        <right style="thin">
          <color indexed="64"/>
        </right>
      </border>
    </ndxf>
  </rcc>
  <rcc rId="1159" sId="3" odxf="1" dxf="1">
    <nc r="J81">
      <f>I81-F81</f>
    </nc>
    <ndxf>
      <fill>
        <patternFill>
          <bgColor theme="6" tint="0.79998168889431442"/>
        </patternFill>
      </fill>
      <border outline="0">
        <bottom/>
      </border>
    </ndxf>
  </rcc>
  <rcc rId="1160" sId="3" odxf="1" dxf="1">
    <nc r="K81">
      <f>I81-G81</f>
    </nc>
    <ndxf>
      <fill>
        <patternFill>
          <bgColor theme="6" tint="0.79998168889431442"/>
        </patternFill>
      </fill>
      <border outline="0">
        <right style="thin">
          <color indexed="64"/>
        </right>
        <bottom/>
      </border>
    </ndxf>
  </rcc>
  <rcc rId="1161" sId="3" odxf="1" dxf="1">
    <nc r="J82">
      <f>I82-F82</f>
    </nc>
    <ndxf>
      <fill>
        <patternFill>
          <bgColor theme="6" tint="0.79998168889431442"/>
        </patternFill>
      </fill>
      <border outline="0">
        <bottom/>
      </border>
    </ndxf>
  </rcc>
  <rcc rId="1162" sId="3" odxf="1" dxf="1">
    <nc r="K82">
      <f>I82-G82</f>
    </nc>
    <ndxf>
      <fill>
        <patternFill>
          <bgColor theme="6" tint="0.79998168889431442"/>
        </patternFill>
      </fill>
      <border outline="0">
        <right style="thin">
          <color indexed="64"/>
        </right>
        <bottom/>
      </border>
    </ndxf>
  </rcc>
  <rcc rId="1163" sId="3" odxf="1" s="1" dxf="1">
    <oc r="J83">
      <f>I83-E83</f>
    </oc>
    <nc r="J83">
      <f>I83-F83</f>
    </nc>
    <ndxf>
      <fill>
        <patternFill patternType="none">
          <bgColor indexed="65"/>
        </patternFill>
      </fill>
    </ndxf>
  </rcc>
  <rcc rId="1164" sId="3" odxf="1" s="1" dxf="1">
    <oc r="K83">
      <f>I83-F83</f>
    </oc>
    <nc r="K83">
      <f>I83-G83</f>
    </nc>
    <ndxf>
      <fill>
        <patternFill patternType="none">
          <bgColor indexed="65"/>
        </patternFill>
      </fill>
      <border outline="0">
        <right style="thin">
          <color indexed="64"/>
        </right>
      </border>
    </ndxf>
  </rcc>
  <rcc rId="1165" sId="3" odxf="1" dxf="1">
    <nc r="J84">
      <f>I84-F84</f>
    </nc>
    <ndxf>
      <fill>
        <patternFill patternType="none">
          <bgColor indexed="65"/>
        </patternFill>
      </fill>
      <border outline="0">
        <bottom/>
      </border>
    </ndxf>
  </rcc>
  <rcc rId="1166" sId="3" odxf="1" dxf="1">
    <nc r="K84">
      <f>I84-G84</f>
    </nc>
    <ndxf>
      <fill>
        <patternFill patternType="none">
          <bgColor indexed="65"/>
        </patternFill>
      </fill>
      <border outline="0">
        <right style="thin">
          <color indexed="64"/>
        </right>
        <bottom/>
      </border>
    </ndxf>
  </rcc>
  <rcc rId="1167" sId="3" odxf="1" dxf="1">
    <oc r="J85">
      <f>I85-E85</f>
    </oc>
    <nc r="J85">
      <f>I85-F85</f>
    </nc>
    <ndxf>
      <fill>
        <patternFill>
          <bgColor theme="6" tint="0.79998168889431442"/>
        </patternFill>
      </fill>
      <border outline="0">
        <bottom/>
      </border>
    </ndxf>
  </rcc>
  <rcc rId="1168" sId="3" odxf="1" dxf="1">
    <oc r="K85">
      <f>I85-F85</f>
    </oc>
    <nc r="K85">
      <f>I85-G85</f>
    </nc>
    <ndxf>
      <fill>
        <patternFill>
          <bgColor theme="6" tint="0.79998168889431442"/>
        </patternFill>
      </fill>
      <border outline="0">
        <right style="thin">
          <color indexed="64"/>
        </right>
        <bottom/>
      </border>
    </ndxf>
  </rcc>
  <rcc rId="1169" sId="3" odxf="1" dxf="1">
    <oc r="J86">
      <f>I86-E86</f>
    </oc>
    <nc r="J86">
      <f>I86-F86</f>
    </nc>
    <ndxf>
      <fill>
        <patternFill>
          <bgColor theme="6" tint="0.79998168889431442"/>
        </patternFill>
      </fill>
    </ndxf>
  </rcc>
  <rcc rId="1170" sId="3" odxf="1" dxf="1">
    <oc r="K86">
      <f>I86-F86</f>
    </oc>
    <nc r="K86">
      <f>I86-G86</f>
    </nc>
    <ndxf>
      <fill>
        <patternFill>
          <bgColor theme="6" tint="0.79998168889431442"/>
        </patternFill>
      </fill>
      <border outline="0">
        <right style="thin">
          <color indexed="64"/>
        </right>
      </border>
    </ndxf>
  </rcc>
  <rcc rId="1171" sId="3" odxf="1" dxf="1">
    <oc r="J87">
      <f>I87-E87</f>
    </oc>
    <nc r="J87">
      <f>I87-F87</f>
    </nc>
    <ndxf>
      <fill>
        <patternFill>
          <bgColor theme="6" tint="0.79998168889431442"/>
        </patternFill>
      </fill>
      <border outline="0">
        <top/>
      </border>
    </ndxf>
  </rcc>
  <rcc rId="1172" sId="3" odxf="1" dxf="1">
    <oc r="K87">
      <f>I87-F87</f>
    </oc>
    <nc r="K87">
      <f>I87-G87</f>
    </nc>
    <ndxf>
      <fill>
        <patternFill>
          <bgColor theme="6" tint="0.79998168889431442"/>
        </patternFill>
      </fill>
      <border outline="0">
        <right style="thin">
          <color indexed="64"/>
        </right>
        <top/>
      </border>
    </ndxf>
  </rcc>
  <rcc rId="1173" sId="3" odxf="1" s="1" dxf="1">
    <oc r="J88">
      <f>I88-E88</f>
    </oc>
    <nc r="J88">
      <f>I88-F88</f>
    </nc>
    <ndxf>
      <fill>
        <patternFill patternType="none">
          <bgColor indexed="65"/>
        </patternFill>
      </fill>
    </ndxf>
  </rcc>
  <rcc rId="1174" sId="3" odxf="1" s="1" dxf="1">
    <oc r="K88">
      <f>I88-F88</f>
    </oc>
    <nc r="K88">
      <f>I88-G88</f>
    </nc>
    <ndxf>
      <fill>
        <patternFill patternType="none">
          <bgColor indexed="65"/>
        </patternFill>
      </fill>
      <border outline="0">
        <right style="thin">
          <color indexed="64"/>
        </right>
      </border>
    </ndxf>
  </rcc>
  <rcc rId="1175" sId="3" odxf="1" s="1" dxf="1">
    <oc r="J89">
      <f>I89-E89</f>
    </oc>
    <nc r="J89">
      <f>I89-F89</f>
    </nc>
    <ndxf>
      <font>
        <b/>
        <sz val="10"/>
        <color auto="1"/>
        <name val="Arial"/>
        <scheme val="none"/>
      </font>
      <fill>
        <patternFill patternType="none">
          <bgColor indexed="65"/>
        </patternFill>
      </fill>
      <border outline="0">
        <top style="double">
          <color indexed="64"/>
        </top>
        <bottom style="medium">
          <color indexed="64"/>
        </bottom>
      </border>
    </ndxf>
  </rcc>
  <rcc rId="1176" sId="3" odxf="1" s="1" dxf="1">
    <oc r="K89">
      <f>I89-F89</f>
    </oc>
    <nc r="K89">
      <f>I89-G89</f>
    </nc>
    <ndxf>
      <font>
        <b/>
        <sz val="10"/>
        <color auto="1"/>
        <name val="Arial"/>
        <scheme val="none"/>
      </font>
      <fill>
        <patternFill patternType="none">
          <bgColor indexed="65"/>
        </patternFill>
      </fill>
      <border outline="0">
        <right style="thin">
          <color indexed="64"/>
        </right>
        <top style="double">
          <color indexed="64"/>
        </top>
        <bottom style="medium">
          <color indexed="64"/>
        </bottom>
      </border>
    </ndxf>
  </rcc>
  <rcc rId="1177" sId="3">
    <oc r="M13" t="inlineStr">
      <is>
        <t>Variances should be to 2018 Forecast and 2018 Plan</t>
      </is>
    </oc>
    <nc r="M13"/>
  </rcc>
  <rcv guid="{EE2A9195-95AB-40A3-8E8A-24B985F70420}" action="delete"/>
  <rdn rId="0" localSheetId="1" customView="1" name="Z_EE2A9195_95AB_40A3_8E8A_24B985F70420_.wvu.PrintArea" hidden="1" oldHidden="1">
    <formula>'2-JA'!$A$9:$L$72</formula>
    <oldFormula>'2-JA'!$A$9:$L$72</oldFormula>
  </rdn>
  <rdn rId="0" localSheetId="2" customView="1" name="Z_EE2A9195_95AB_40A3_8E8A_24B985F70420_.wvu.PrintArea" hidden="1" oldHidden="1">
    <formula>'2-JB'!$A$10:$G$61</formula>
    <oldFormula>'2-JB'!$A$10:$G$61</oldFormula>
  </rdn>
  <rdn rId="0" localSheetId="3" customView="1" name="Z_EE2A9195_95AB_40A3_8E8A_24B985F70420_.wvu.PrintArea" hidden="1" oldHidden="1">
    <formula>'2-JC'!$A$9:$K$95</formula>
    <oldFormula>'2-JC'!$A$9:$K$95</oldFormula>
  </rdn>
  <rdn rId="0" localSheetId="3" customView="1" name="Z_EE2A9195_95AB_40A3_8E8A_24B985F70420_.wvu.PrintTitles" hidden="1" oldHidden="1">
    <formula>'2-JC'!$13:$14</formula>
    <oldFormula>'2-JC'!$13:$14</oldFormula>
  </rdn>
  <rdn rId="0" localSheetId="4" customView="1" name="Z_EE2A9195_95AB_40A3_8E8A_24B985F70420_.wvu.PrintArea" hidden="1" oldHidden="1">
    <formula>'2-L'!$B$9:$K$38</formula>
    <oldFormula>'2-L'!$B$9:$K$38</oldFormula>
  </rdn>
  <rcv guid="{EE2A9195-95AB-40A3-8E8A-24B985F70420}"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xfDxf="1" s="1" sqref="K20" start="0" length="0">
    <dxf>
      <font>
        <b/>
        <i val="0"/>
        <strike val="0"/>
        <condense val="0"/>
        <extend val="0"/>
        <outline val="0"/>
        <shadow val="0"/>
        <u val="none"/>
        <vertAlign val="baseline"/>
        <sz val="10"/>
        <color theme="1"/>
        <name val="Calibri"/>
        <scheme val="minor"/>
      </font>
      <numFmt numFmtId="171" formatCode="_(* #,##0_);_(* \(#,##0\);_(* &quot;-&quot;??_);_(@_)"/>
      <border diagonalUp="0" diagonalDown="0" outline="0">
        <left style="thin">
          <color indexed="64"/>
        </left>
        <right style="thin">
          <color indexed="64"/>
        </right>
        <top style="thin">
          <color indexed="64"/>
        </top>
        <bottom style="thin">
          <color indexed="64"/>
        </bottom>
      </border>
    </dxf>
  </rfmt>
  <rfmt sheetId="4" xfDxf="1" s="1" sqref="J20" start="0" length="0">
    <dxf>
      <font>
        <b/>
        <i val="0"/>
        <strike val="0"/>
        <condense val="0"/>
        <extend val="0"/>
        <outline val="0"/>
        <shadow val="0"/>
        <u val="none"/>
        <vertAlign val="baseline"/>
        <sz val="10"/>
        <color theme="1"/>
        <name val="Calibri"/>
        <scheme val="minor"/>
      </font>
      <numFmt numFmtId="171" formatCode="_(* #,##0_);_(* \(#,##0\);_(* &quot;-&quot;??_);_(@_)"/>
      <border diagonalUp="0" diagonalDown="0" outline="0">
        <left style="thin">
          <color indexed="64"/>
        </left>
        <right style="thin">
          <color indexed="64"/>
        </right>
        <top style="thin">
          <color indexed="64"/>
        </top>
        <bottom style="thin">
          <color indexed="64"/>
        </bottom>
      </border>
    </dxf>
  </rfmt>
  <rcc rId="1183" sId="4" odxf="1" s="1" dxf="1">
    <oc r="J20">
      <v>8576</v>
    </oc>
    <nc r="J20">
      <v>9216</v>
    </nc>
    <ndxf>
      <font>
        <sz val="10"/>
        <color auto="1"/>
        <name val="Arial"/>
        <scheme val="none"/>
      </font>
      <numFmt numFmtId="0" formatCode="General"/>
      <fill>
        <patternFill patternType="solid">
          <bgColor theme="6" tint="0.79998168889431442"/>
        </patternFill>
      </fill>
      <alignment horizontal="right" readingOrder="0"/>
      <protection locked="0"/>
    </ndxf>
  </rcc>
  <rcc rId="1184" sId="4" odxf="1" s="1" dxf="1">
    <oc r="K20">
      <v>8576</v>
    </oc>
    <nc r="K20">
      <v>9146</v>
    </nc>
    <ndxf>
      <font>
        <sz val="10"/>
        <color auto="1"/>
        <name val="Arial"/>
        <scheme val="none"/>
      </font>
      <numFmt numFmtId="0" formatCode="General"/>
      <fill>
        <patternFill patternType="solid">
          <bgColor theme="6" tint="0.79998168889431442"/>
        </patternFill>
      </fill>
      <alignment horizontal="right" readingOrder="0"/>
      <protection locked="0"/>
    </ndxf>
  </rcc>
  <rcc rId="1185" sId="4">
    <oc r="L20" t="inlineStr">
      <is>
        <t>Headcount still outstanding - needs to match HR / Comp evidence</t>
      </is>
    </oc>
    <nc r="L20"/>
  </rcc>
  <rcc rId="1186" sId="4">
    <oc r="L19" t="inlineStr">
      <is>
        <t>??</t>
      </is>
    </oc>
    <nc r="L19"/>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7" sId="3" numFmtId="4">
    <oc r="H86">
      <v>-147.90008756726721</v>
    </oc>
    <nc r="H86">
      <v>-133.56777577416378</v>
    </nc>
  </rcc>
  <rcc rId="1188" sId="3" numFmtId="4">
    <oc r="I86">
      <v>-154.78543885646289</v>
    </oc>
    <nc r="I86">
      <v>-138.14343626291162</v>
    </nc>
  </rcc>
  <rcv guid="{D89541C5-FEF8-4C44-9D7B-042A773131E8}" action="delete"/>
  <rdn rId="0" localSheetId="1" customView="1" name="Z_D89541C5_FEF8_4C44_9D7B_042A773131E8_.wvu.PrintArea" hidden="1" oldHidden="1">
    <formula>'2-JA'!$A$9:$L$72</formula>
    <oldFormula>'2-JA'!$A$9:$L$72</oldFormula>
  </rdn>
  <rdn rId="0" localSheetId="2" customView="1" name="Z_D89541C5_FEF8_4C44_9D7B_042A773131E8_.wvu.PrintArea" hidden="1" oldHidden="1">
    <formula>'2-JB'!$A$10:$G$61</formula>
    <oldFormula>'2-JB'!$A$10:$G$61</oldFormula>
  </rdn>
  <rdn rId="0" localSheetId="3" customView="1" name="Z_D89541C5_FEF8_4C44_9D7B_042A773131E8_.wvu.PrintArea" hidden="1" oldHidden="1">
    <formula>'2-JC'!$A$9:$K$95</formula>
    <oldFormula>'2-JC'!$A$9:$K$95</oldFormula>
  </rdn>
  <rdn rId="0" localSheetId="3" customView="1" name="Z_D89541C5_FEF8_4C44_9D7B_042A773131E8_.wvu.PrintTitles" hidden="1" oldHidden="1">
    <formula>'2-JC'!$13:$14</formula>
    <oldFormula>'2-JC'!$13:$14</oldFormula>
  </rdn>
  <rdn rId="0" localSheetId="4" customView="1" name="Z_D89541C5_FEF8_4C44_9D7B_042A773131E8_.wvu.PrintArea" hidden="1" oldHidden="1">
    <formula>'2-L'!$B$9:$K$38</formula>
    <oldFormula>'2-L'!$B$9:$K$38</oldFormula>
  </rdn>
  <rcv guid="{D89541C5-FEF8-4C44-9D7B-042A773131E8}"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89541C5-FEF8-4C44-9D7B-042A773131E8}" action="delete"/>
  <rdn rId="0" localSheetId="1" customView="1" name="Z_D89541C5_FEF8_4C44_9D7B_042A773131E8_.wvu.PrintArea" hidden="1" oldHidden="1">
    <formula>'2-JA'!$A$9:$L$72</formula>
    <oldFormula>'2-JA'!$A$9:$L$72</oldFormula>
  </rdn>
  <rdn rId="0" localSheetId="2" customView="1" name="Z_D89541C5_FEF8_4C44_9D7B_042A773131E8_.wvu.PrintArea" hidden="1" oldHidden="1">
    <formula>'2-JB'!$A$10:$G$61</formula>
    <oldFormula>'2-JB'!$A$10:$G$61</oldFormula>
  </rdn>
  <rdn rId="0" localSheetId="3" customView="1" name="Z_D89541C5_FEF8_4C44_9D7B_042A773131E8_.wvu.PrintArea" hidden="1" oldHidden="1">
    <formula>'2-JC'!$A$9:$K$95</formula>
    <oldFormula>'2-JC'!$A$9:$K$95</oldFormula>
  </rdn>
  <rdn rId="0" localSheetId="3" customView="1" name="Z_D89541C5_FEF8_4C44_9D7B_042A773131E8_.wvu.PrintTitles" hidden="1" oldHidden="1">
    <formula>'2-JC'!$13:$14</formula>
    <oldFormula>'2-JC'!$13:$14</oldFormula>
  </rdn>
  <rdn rId="0" localSheetId="4" customView="1" name="Z_D89541C5_FEF8_4C44_9D7B_042A773131E8_.wvu.PrintArea" hidden="1" oldHidden="1">
    <formula>'2-L'!$B$9:$K$38</formula>
    <oldFormula>'2-L'!$B$9:$K$38</oldFormula>
  </rdn>
  <rcv guid="{D89541C5-FEF8-4C44-9D7B-042A773131E8}"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16" start="0" length="2147483647">
    <dxf>
      <font>
        <b/>
      </font>
    </dxf>
  </rfmt>
  <rfmt sheetId="3" sqref="B17" start="0" length="2147483647">
    <dxf>
      <font>
        <b/>
      </font>
    </dxf>
  </rfmt>
  <rfmt sheetId="3" sqref="B18" start="0" length="2147483647">
    <dxf>
      <font>
        <b/>
      </font>
    </dxf>
  </rfmt>
  <rfmt sheetId="3" sqref="B19" start="0" length="2147483647">
    <dxf>
      <font>
        <b/>
      </font>
    </dxf>
  </rfmt>
  <rfmt sheetId="3" sqref="B22" start="0" length="2147483647">
    <dxf>
      <font>
        <b/>
      </font>
    </dxf>
  </rfmt>
  <rfmt sheetId="3" sqref="B23" start="0" length="2147483647">
    <dxf>
      <font>
        <b/>
      </font>
    </dxf>
  </rfmt>
  <rfmt sheetId="3" sqref="B24" start="0" length="2147483647">
    <dxf>
      <font>
        <b/>
      </font>
    </dxf>
  </rfmt>
  <rfmt sheetId="3" sqref="B25" start="0" length="2147483647">
    <dxf>
      <font>
        <b/>
      </font>
    </dxf>
  </rfmt>
  <rfmt sheetId="3" sqref="B16:B25" start="0" length="2147483647">
    <dxf>
      <font>
        <b val="0"/>
      </font>
    </dxf>
  </rfmt>
  <rfmt sheetId="3" sqref="E86" start="0" length="2147483647">
    <dxf>
      <font>
        <b/>
      </font>
    </dxf>
  </rfmt>
  <rfmt sheetId="3" sqref="G86" start="0" length="2147483647">
    <dxf>
      <font>
        <b/>
      </font>
    </dxf>
  </rfmt>
  <rfmt sheetId="3" sqref="E86" start="0" length="2147483647">
    <dxf>
      <font>
        <b val="0"/>
      </font>
    </dxf>
  </rfmt>
  <rfmt sheetId="3" sqref="G86" start="0" length="2147483647">
    <dxf>
      <font>
        <b val="0"/>
      </font>
    </dxf>
  </rfmt>
  <rfmt sheetId="3" sqref="G86">
    <dxf>
      <fill>
        <patternFill>
          <bgColor rgb="FFFF0000"/>
        </patternFill>
      </fill>
    </dxf>
  </rfmt>
  <rfmt sheetId="3" sqref="E86">
    <dxf>
      <fill>
        <patternFill>
          <bgColor rgb="FFFF0000"/>
        </patternFill>
      </fill>
    </dxf>
  </rfmt>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'2-JC'!$A$9:$K$95</formula>
    <oldFormula>'2-JC'!$A$9:$K$95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4" sId="3">
    <nc r="E90" t="inlineStr">
      <is>
        <t>short $ 27.2M</t>
      </is>
    </nc>
  </rcc>
  <rcc rId="1205" sId="3">
    <nc r="G90" t="inlineStr">
      <is>
        <t>short $27.0M</t>
      </is>
    </nc>
  </rcc>
  <rfmt sheetId="3" sqref="E90" start="0" length="2147483647">
    <dxf>
      <font>
        <b/>
      </font>
    </dxf>
  </rfmt>
  <rfmt sheetId="3" sqref="G90" start="0" length="2147483647">
    <dxf>
      <font>
        <b/>
      </font>
    </dxf>
  </rfmt>
  <rfmt sheetId="3" sqref="G90">
    <dxf>
      <fill>
        <patternFill patternType="solid">
          <bgColor rgb="FFFF0000"/>
        </patternFill>
      </fill>
    </dxf>
  </rfmt>
  <rfmt sheetId="3" sqref="E90">
    <dxf>
      <fill>
        <patternFill patternType="solid">
          <bgColor rgb="FFFF0000"/>
        </patternFill>
      </fill>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7" start="0" length="2147483647">
    <dxf>
      <font>
        <color rgb="FFFF0000"/>
      </font>
    </dxf>
  </rfmt>
  <rfmt sheetId="1" sqref="B7" start="0" length="2147483647">
    <dxf>
      <font>
        <b/>
      </font>
    </dxf>
  </rfmt>
  <rcc rId="1" sId="1">
    <nc r="B7" t="inlineStr">
      <is>
        <t>DELETE 2014 THROUGHOUT.</t>
      </is>
    </nc>
  </rcc>
  <rm rId="2" sheetId="1" source="B7" destination="B2" sourceSheetId="1">
    <rfmt sheetId="1" sqref="B2" start="0" length="0">
      <dxf>
        <protection locked="0"/>
      </dxf>
    </rfmt>
  </rm>
  <rcc rId="3" sId="1">
    <nc r="B3" t="inlineStr">
      <is>
        <t>2015 ACTUALS</t>
      </is>
    </nc>
  </rcc>
  <rcc rId="4" sId="1">
    <nc r="C3" t="inlineStr">
      <is>
        <t>2016 ACTUALS</t>
      </is>
    </nc>
  </rcc>
  <rcc rId="5" sId="1">
    <nc r="D3" t="inlineStr">
      <is>
        <t>2017 ACTUALS</t>
      </is>
    </nc>
  </rcc>
  <rcc rId="6" sId="1">
    <nc r="E3" t="inlineStr">
      <is>
        <t>2018 ACTUALS</t>
      </is>
    </nc>
  </rcc>
  <rcc rId="7" sId="1">
    <nc r="F3" t="inlineStr">
      <is>
        <t>2018 BOARD APPROVED</t>
      </is>
    </nc>
  </rcc>
  <rcc rId="8" sId="1">
    <nc r="H3" t="inlineStr">
      <is>
        <t>2020 TEST YEAR</t>
      </is>
    </nc>
  </rcc>
  <rcc rId="9" sId="1">
    <nc r="G3" t="inlineStr">
      <is>
        <t>2019 BRDIGE YEAR</t>
      </is>
    </nc>
  </rcc>
  <rfmt sheetId="1" sqref="B3:H3" start="0" length="2147483647">
    <dxf>
      <font>
        <color auto="1"/>
      </font>
    </dxf>
  </rfmt>
  <rfmt sheetId="1" sqref="B3:H3" start="0" length="2147483647">
    <dxf>
      <font>
        <b/>
      </font>
    </dxf>
  </rfmt>
  <rfmt sheetId="1" sqref="B2:B3" start="0" length="0">
    <dxf>
      <border>
        <left style="medium">
          <color indexed="64"/>
        </left>
      </border>
    </dxf>
  </rfmt>
  <rfmt sheetId="1" sqref="B2:H2" start="0" length="0">
    <dxf>
      <border>
        <top style="medium">
          <color indexed="64"/>
        </top>
      </border>
    </dxf>
  </rfmt>
  <rfmt sheetId="1" sqref="H2:H3" start="0" length="0">
    <dxf>
      <border>
        <right style="medium">
          <color indexed="64"/>
        </right>
      </border>
    </dxf>
  </rfmt>
  <rfmt sheetId="1" sqref="B3:H3" start="0" length="0">
    <dxf>
      <border>
        <bottom style="medium">
          <color indexed="64"/>
        </bottom>
      </border>
    </dxf>
  </rfmt>
  <rfmt sheetId="1" sqref="B2:H3">
    <dxf>
      <fill>
        <patternFill patternType="solid">
          <bgColor rgb="FFFFFF00"/>
        </patternFill>
      </fill>
    </dxf>
  </rfmt>
  <rcc rId="10" sId="2" odxf="1" dxf="1">
    <nc r="J1" t="inlineStr">
      <is>
        <t>DELETE 2014 THROUGHOUT.</t>
      </is>
    </nc>
    <odxf>
      <font>
        <b val="0"/>
        <sz val="11"/>
        <color theme="1"/>
        <name val="Calibri"/>
        <scheme val="minor"/>
      </font>
      <fill>
        <patternFill patternType="none">
          <bgColor indexed="65"/>
        </patternFill>
      </fill>
      <border outline="0">
        <left/>
        <top/>
      </border>
      <protection locked="1"/>
    </odxf>
    <ndxf>
      <font>
        <b/>
        <sz val="11"/>
        <color rgb="FFFF0000"/>
        <name val="Calibri"/>
        <scheme val="minor"/>
      </font>
      <fill>
        <patternFill patternType="solid">
          <bgColor rgb="FFFFFF00"/>
        </patternFill>
      </fill>
      <border outline="0">
        <left style="medium">
          <color indexed="64"/>
        </left>
        <top style="medium">
          <color indexed="64"/>
        </top>
      </border>
      <protection locked="0"/>
    </ndxf>
  </rcc>
  <rfmt sheetId="2" sqref="K1" start="0" length="0">
    <dxf>
      <fill>
        <patternFill patternType="solid">
          <bgColor rgb="FFFFFF00"/>
        </patternFill>
      </fill>
      <border outline="0">
        <top style="medium">
          <color indexed="64"/>
        </top>
      </border>
      <protection locked="0"/>
    </dxf>
  </rfmt>
  <rfmt sheetId="2" sqref="L1" start="0" length="0">
    <dxf>
      <fill>
        <patternFill patternType="solid">
          <bgColor rgb="FFFFFF00"/>
        </patternFill>
      </fill>
      <border outline="0">
        <top style="medium">
          <color indexed="64"/>
        </top>
      </border>
      <protection locked="0"/>
    </dxf>
  </rfmt>
  <rfmt sheetId="2" sqref="M1" start="0" length="0">
    <dxf>
      <fill>
        <patternFill patternType="solid">
          <bgColor rgb="FFFFFF00"/>
        </patternFill>
      </fill>
      <border outline="0">
        <top style="medium">
          <color indexed="64"/>
        </top>
      </border>
      <protection locked="0"/>
    </dxf>
  </rfmt>
  <rfmt sheetId="2" sqref="N1" start="0" length="0">
    <dxf>
      <fill>
        <patternFill patternType="solid">
          <bgColor rgb="FFFFFF00"/>
        </patternFill>
      </fill>
      <border outline="0">
        <top style="medium">
          <color indexed="64"/>
        </top>
      </border>
      <protection locked="0"/>
    </dxf>
  </rfmt>
  <rfmt sheetId="2" sqref="O1" start="0" length="0">
    <dxf>
      <fill>
        <patternFill patternType="solid">
          <bgColor rgb="FFFFFF00"/>
        </patternFill>
      </fill>
      <border outline="0">
        <top style="medium">
          <color indexed="64"/>
        </top>
      </border>
      <protection locked="0"/>
    </dxf>
  </rfmt>
  <rfmt sheetId="2" sqref="P1" start="0" length="0">
    <dxf>
      <fill>
        <patternFill patternType="solid">
          <bgColor rgb="FFFFFF00"/>
        </patternFill>
      </fill>
      <border outline="0">
        <right style="medium">
          <color indexed="64"/>
        </right>
        <top style="medium">
          <color indexed="64"/>
        </top>
      </border>
      <protection locked="0"/>
    </dxf>
  </rfmt>
  <rcc rId="11" sId="2" odxf="1" dxf="1">
    <nc r="J2" t="inlineStr">
      <is>
        <t>2015 ACTUALS</t>
      </is>
    </nc>
    <odxf>
      <font>
        <b val="0"/>
        <sz val="11"/>
        <color theme="1"/>
        <name val="Calibri"/>
        <scheme val="minor"/>
      </font>
      <fill>
        <patternFill patternType="none">
          <bgColor indexed="65"/>
        </patternFill>
      </fill>
      <border outline="0">
        <left/>
        <bottom/>
      </border>
      <protection locked="1"/>
    </odxf>
    <ndxf>
      <font>
        <b/>
        <sz val="11"/>
        <color auto="1"/>
        <name val="Calibri"/>
        <scheme val="minor"/>
      </font>
      <fill>
        <patternFill patternType="solid">
          <bgColor rgb="FFFFFF00"/>
        </patternFill>
      </fill>
      <border outline="0">
        <left style="medium">
          <color indexed="64"/>
        </left>
        <bottom style="medium">
          <color indexed="64"/>
        </bottom>
      </border>
      <protection locked="0"/>
    </ndxf>
  </rcc>
  <rcc rId="12" sId="2" odxf="1" dxf="1">
    <nc r="K2" t="inlineStr">
      <is>
        <t>2016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13" sId="2" odxf="1" dxf="1">
    <nc r="L2" t="inlineStr">
      <is>
        <t>2017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14" sId="2" odxf="1" dxf="1">
    <nc r="M2" t="inlineStr">
      <is>
        <t>2018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15" sId="2" odxf="1" dxf="1">
    <nc r="N2" t="inlineStr">
      <is>
        <t>2018 BOARD APPROVED</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16" sId="2" odxf="1" dxf="1">
    <nc r="O2" t="inlineStr">
      <is>
        <t>2019 BRDIGE YEAR</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17" sId="2" odxf="1" dxf="1">
    <nc r="P2" t="inlineStr">
      <is>
        <t>2020 TEST YEAR</t>
      </is>
    </nc>
    <odxf>
      <font>
        <b val="0"/>
        <sz val="11"/>
        <color theme="1"/>
        <name val="Calibri"/>
        <scheme val="minor"/>
      </font>
      <fill>
        <patternFill patternType="none">
          <bgColor indexed="65"/>
        </patternFill>
      </fill>
      <border outline="0">
        <right/>
        <bottom/>
      </border>
      <protection locked="1"/>
    </odxf>
    <ndxf>
      <font>
        <b/>
        <sz val="11"/>
        <color auto="1"/>
        <name val="Calibri"/>
        <scheme val="minor"/>
      </font>
      <fill>
        <patternFill patternType="solid">
          <bgColor rgb="FFFFFF00"/>
        </patternFill>
      </fill>
      <border outline="0">
        <right style="medium">
          <color indexed="64"/>
        </right>
        <bottom style="medium">
          <color indexed="64"/>
        </bottom>
      </border>
      <protection locked="0"/>
    </ndxf>
  </rcc>
  <rcc rId="18" sId="3" odxf="1" dxf="1">
    <nc r="B3" t="inlineStr">
      <is>
        <t>DELETE 2014 THROUGHOUT.</t>
      </is>
    </nc>
    <odxf>
      <font>
        <b val="0"/>
        <sz val="11"/>
        <color theme="1"/>
        <name val="Calibri"/>
        <scheme val="minor"/>
      </font>
      <fill>
        <patternFill patternType="none">
          <bgColor indexed="65"/>
        </patternFill>
      </fill>
      <border outline="0">
        <left/>
        <top/>
      </border>
    </odxf>
    <ndxf>
      <font>
        <b/>
        <sz val="11"/>
        <color rgb="FFFF0000"/>
        <name val="Calibri"/>
        <scheme val="minor"/>
      </font>
      <fill>
        <patternFill patternType="solid">
          <bgColor rgb="FFFFFF00"/>
        </patternFill>
      </fill>
      <border outline="0">
        <left style="medium">
          <color indexed="64"/>
        </left>
        <top style="medium">
          <color indexed="64"/>
        </top>
      </border>
    </ndxf>
  </rcc>
  <rfmt sheetId="3" sqref="C3" start="0" length="0">
    <dxf>
      <fill>
        <patternFill patternType="solid">
          <bgColor rgb="FFFFFF00"/>
        </patternFill>
      </fill>
      <border outline="0">
        <top style="medium">
          <color indexed="64"/>
        </top>
      </border>
    </dxf>
  </rfmt>
  <rfmt sheetId="3" sqref="D3" start="0" length="0">
    <dxf>
      <fill>
        <patternFill patternType="solid">
          <bgColor rgb="FFFFFF00"/>
        </patternFill>
      </fill>
      <border outline="0">
        <top style="medium">
          <color indexed="64"/>
        </top>
      </border>
    </dxf>
  </rfmt>
  <rfmt sheetId="3" sqref="E3" start="0" length="0">
    <dxf>
      <fill>
        <patternFill patternType="solid">
          <bgColor rgb="FFFFFF00"/>
        </patternFill>
      </fill>
      <border outline="0">
        <top style="medium">
          <color indexed="64"/>
        </top>
      </border>
    </dxf>
  </rfmt>
  <rfmt sheetId="3" sqref="F3" start="0" length="0">
    <dxf>
      <fill>
        <patternFill patternType="solid">
          <bgColor rgb="FFFFFF00"/>
        </patternFill>
      </fill>
      <border outline="0">
        <top style="medium">
          <color indexed="64"/>
        </top>
      </border>
    </dxf>
  </rfmt>
  <rfmt sheetId="3" sqref="G3" start="0" length="0">
    <dxf>
      <fill>
        <patternFill patternType="solid">
          <bgColor rgb="FFFFFF00"/>
        </patternFill>
      </fill>
      <border outline="0">
        <top style="medium">
          <color indexed="64"/>
        </top>
      </border>
    </dxf>
  </rfmt>
  <rfmt sheetId="3" sqref="H3" start="0" length="0">
    <dxf>
      <fill>
        <patternFill patternType="solid">
          <bgColor rgb="FFFFFF00"/>
        </patternFill>
      </fill>
      <border outline="0">
        <right style="medium">
          <color indexed="64"/>
        </right>
        <top style="medium">
          <color indexed="64"/>
        </top>
      </border>
    </dxf>
  </rfmt>
  <rcc rId="19" sId="3" odxf="1" dxf="1">
    <nc r="B4" t="inlineStr">
      <is>
        <t>2015 ACTUALS</t>
      </is>
    </nc>
    <odxf>
      <font>
        <b val="0"/>
        <sz val="11"/>
        <color theme="1"/>
        <name val="Calibri"/>
        <scheme val="minor"/>
      </font>
      <fill>
        <patternFill patternType="none">
          <bgColor indexed="65"/>
        </patternFill>
      </fill>
      <border outline="0">
        <left/>
        <bottom/>
      </border>
    </odxf>
    <ndxf>
      <font>
        <b/>
        <sz val="11"/>
        <color auto="1"/>
        <name val="Calibri"/>
        <scheme val="minor"/>
      </font>
      <fill>
        <patternFill patternType="solid">
          <bgColor rgb="FFFFFF00"/>
        </patternFill>
      </fill>
      <border outline="0">
        <left style="medium">
          <color indexed="64"/>
        </left>
        <bottom style="medium">
          <color indexed="64"/>
        </bottom>
      </border>
    </ndxf>
  </rcc>
  <rcc rId="20" sId="3" odxf="1" dxf="1">
    <nc r="C4" t="inlineStr">
      <is>
        <t>2016 ACTUALS</t>
      </is>
    </nc>
    <odxf>
      <font>
        <b val="0"/>
        <sz val="11"/>
        <color theme="1"/>
        <name val="Calibri"/>
        <scheme val="minor"/>
      </font>
      <fill>
        <patternFill patternType="none">
          <bgColor indexed="65"/>
        </patternFill>
      </fill>
      <border outline="0">
        <bottom/>
      </border>
    </odxf>
    <ndxf>
      <font>
        <b/>
        <sz val="11"/>
        <color auto="1"/>
        <name val="Calibri"/>
        <scheme val="minor"/>
      </font>
      <fill>
        <patternFill patternType="solid">
          <bgColor rgb="FFFFFF00"/>
        </patternFill>
      </fill>
      <border outline="0">
        <bottom style="medium">
          <color indexed="64"/>
        </bottom>
      </border>
    </ndxf>
  </rcc>
  <rcc rId="21" sId="3" odxf="1" dxf="1">
    <nc r="D4" t="inlineStr">
      <is>
        <t>2017 ACTUALS</t>
      </is>
    </nc>
    <odxf>
      <font>
        <b val="0"/>
        <sz val="11"/>
        <color theme="1"/>
        <name val="Calibri"/>
        <scheme val="minor"/>
      </font>
      <fill>
        <patternFill patternType="none">
          <bgColor indexed="65"/>
        </patternFill>
      </fill>
      <border outline="0">
        <bottom/>
      </border>
    </odxf>
    <ndxf>
      <font>
        <b/>
        <sz val="11"/>
        <color auto="1"/>
        <name val="Calibri"/>
        <scheme val="minor"/>
      </font>
      <fill>
        <patternFill patternType="solid">
          <bgColor rgb="FFFFFF00"/>
        </patternFill>
      </fill>
      <border outline="0">
        <bottom style="medium">
          <color indexed="64"/>
        </bottom>
      </border>
    </ndxf>
  </rcc>
  <rcc rId="22" sId="3" odxf="1" dxf="1">
    <nc r="E4" t="inlineStr">
      <is>
        <t>2018 ACTUALS</t>
      </is>
    </nc>
    <odxf>
      <font>
        <b val="0"/>
        <sz val="11"/>
        <color theme="1"/>
        <name val="Calibri"/>
        <scheme val="minor"/>
      </font>
      <fill>
        <patternFill patternType="none">
          <bgColor indexed="65"/>
        </patternFill>
      </fill>
      <border outline="0">
        <bottom/>
      </border>
    </odxf>
    <ndxf>
      <font>
        <b/>
        <sz val="11"/>
        <color auto="1"/>
        <name val="Calibri"/>
        <scheme val="minor"/>
      </font>
      <fill>
        <patternFill patternType="solid">
          <bgColor rgb="FFFFFF00"/>
        </patternFill>
      </fill>
      <border outline="0">
        <bottom style="medium">
          <color indexed="64"/>
        </bottom>
      </border>
    </ndxf>
  </rcc>
  <rcc rId="23" sId="3" odxf="1" dxf="1">
    <nc r="F4" t="inlineStr">
      <is>
        <t>2018 BOARD APPROVED</t>
      </is>
    </nc>
    <odxf>
      <font>
        <b val="0"/>
        <sz val="11"/>
        <color theme="1"/>
        <name val="Calibri"/>
        <scheme val="minor"/>
      </font>
      <fill>
        <patternFill patternType="none">
          <bgColor indexed="65"/>
        </patternFill>
      </fill>
      <border outline="0">
        <bottom/>
      </border>
    </odxf>
    <ndxf>
      <font>
        <b/>
        <sz val="11"/>
        <color auto="1"/>
        <name val="Calibri"/>
        <scheme val="minor"/>
      </font>
      <fill>
        <patternFill patternType="solid">
          <bgColor rgb="FFFFFF00"/>
        </patternFill>
      </fill>
      <border outline="0">
        <bottom style="medium">
          <color indexed="64"/>
        </bottom>
      </border>
    </ndxf>
  </rcc>
  <rcc rId="24" sId="3" odxf="1" dxf="1">
    <nc r="G4" t="inlineStr">
      <is>
        <t>2019 BRDIGE YEAR</t>
      </is>
    </nc>
    <odxf>
      <font>
        <b val="0"/>
        <sz val="11"/>
        <color theme="1"/>
        <name val="Calibri"/>
        <scheme val="minor"/>
      </font>
      <fill>
        <patternFill patternType="none">
          <bgColor indexed="65"/>
        </patternFill>
      </fill>
      <border outline="0">
        <bottom/>
      </border>
    </odxf>
    <ndxf>
      <font>
        <b/>
        <sz val="11"/>
        <color auto="1"/>
        <name val="Calibri"/>
        <scheme val="minor"/>
      </font>
      <fill>
        <patternFill patternType="solid">
          <bgColor rgb="FFFFFF00"/>
        </patternFill>
      </fill>
      <border outline="0">
        <bottom style="medium">
          <color indexed="64"/>
        </bottom>
      </border>
    </ndxf>
  </rcc>
  <rcc rId="25" sId="3" odxf="1" dxf="1">
    <nc r="H4" t="inlineStr">
      <is>
        <t>2020 TEST YEAR</t>
      </is>
    </nc>
    <odxf>
      <font>
        <b val="0"/>
        <sz val="11"/>
        <color theme="1"/>
        <name val="Calibri"/>
        <scheme val="minor"/>
      </font>
      <fill>
        <patternFill patternType="none">
          <bgColor indexed="65"/>
        </patternFill>
      </fill>
      <border outline="0">
        <right/>
        <bottom/>
      </border>
    </odxf>
    <ndxf>
      <font>
        <b/>
        <sz val="11"/>
        <color auto="1"/>
        <name val="Calibri"/>
        <scheme val="minor"/>
      </font>
      <fill>
        <patternFill patternType="solid">
          <bgColor rgb="FFFFFF00"/>
        </patternFill>
      </fill>
      <border outline="0">
        <right style="medium">
          <color indexed="64"/>
        </right>
        <bottom style="medium">
          <color indexed="64"/>
        </bottom>
      </border>
    </ndxf>
  </rcc>
  <rcc rId="26" sId="4" odxf="1" dxf="1">
    <nc r="N1" t="inlineStr">
      <is>
        <t>DELETE 2014 THROUGHOUT.</t>
      </is>
    </nc>
    <odxf>
      <font>
        <b val="0"/>
        <sz val="11"/>
        <color theme="1"/>
        <name val="Calibri"/>
        <scheme val="minor"/>
      </font>
      <fill>
        <patternFill patternType="none">
          <bgColor indexed="65"/>
        </patternFill>
      </fill>
      <border outline="0">
        <left/>
        <top/>
      </border>
      <protection locked="1"/>
    </odxf>
    <ndxf>
      <font>
        <b/>
        <sz val="11"/>
        <color rgb="FFFF0000"/>
        <name val="Calibri"/>
        <scheme val="minor"/>
      </font>
      <fill>
        <patternFill patternType="solid">
          <bgColor rgb="FFFFFF00"/>
        </patternFill>
      </fill>
      <border outline="0">
        <left style="medium">
          <color indexed="64"/>
        </left>
        <top style="medium">
          <color indexed="64"/>
        </top>
      </border>
      <protection locked="0"/>
    </ndxf>
  </rcc>
  <rfmt sheetId="4" sqref="O1" start="0" length="0">
    <dxf>
      <fill>
        <patternFill patternType="solid">
          <bgColor rgb="FFFFFF00"/>
        </patternFill>
      </fill>
      <border outline="0">
        <top style="medium">
          <color indexed="64"/>
        </top>
      </border>
      <protection locked="0"/>
    </dxf>
  </rfmt>
  <rfmt sheetId="4" sqref="P1" start="0" length="0">
    <dxf>
      <fill>
        <patternFill patternType="solid">
          <bgColor rgb="FFFFFF00"/>
        </patternFill>
      </fill>
      <border outline="0">
        <top style="medium">
          <color indexed="64"/>
        </top>
      </border>
      <protection locked="0"/>
    </dxf>
  </rfmt>
  <rfmt sheetId="4" sqref="Q1" start="0" length="0">
    <dxf>
      <fill>
        <patternFill patternType="solid">
          <bgColor rgb="FFFFFF00"/>
        </patternFill>
      </fill>
      <border outline="0">
        <top style="medium">
          <color indexed="64"/>
        </top>
      </border>
      <protection locked="0"/>
    </dxf>
  </rfmt>
  <rfmt sheetId="4" sqref="R1" start="0" length="0">
    <dxf>
      <fill>
        <patternFill patternType="solid">
          <bgColor rgb="FFFFFF00"/>
        </patternFill>
      </fill>
      <border outline="0">
        <top style="medium">
          <color indexed="64"/>
        </top>
      </border>
      <protection locked="0"/>
    </dxf>
  </rfmt>
  <rfmt sheetId="4" sqref="S1" start="0" length="0">
    <dxf>
      <fill>
        <patternFill patternType="solid">
          <bgColor rgb="FFFFFF00"/>
        </patternFill>
      </fill>
      <border outline="0">
        <top style="medium">
          <color indexed="64"/>
        </top>
      </border>
      <protection locked="0"/>
    </dxf>
  </rfmt>
  <rfmt sheetId="4" sqref="T1" start="0" length="0">
    <dxf>
      <fill>
        <patternFill patternType="solid">
          <bgColor rgb="FFFFFF00"/>
        </patternFill>
      </fill>
      <border outline="0">
        <right style="medium">
          <color indexed="64"/>
        </right>
        <top style="medium">
          <color indexed="64"/>
        </top>
      </border>
      <protection locked="0"/>
    </dxf>
  </rfmt>
  <rcc rId="27" sId="4" odxf="1" dxf="1">
    <nc r="N2" t="inlineStr">
      <is>
        <t>2015 ACTUALS</t>
      </is>
    </nc>
    <odxf>
      <font>
        <b val="0"/>
        <sz val="11"/>
        <color theme="1"/>
        <name val="Calibri"/>
        <scheme val="minor"/>
      </font>
      <fill>
        <patternFill patternType="none">
          <bgColor indexed="65"/>
        </patternFill>
      </fill>
      <border outline="0">
        <left/>
        <bottom/>
      </border>
      <protection locked="1"/>
    </odxf>
    <ndxf>
      <font>
        <b/>
        <sz val="11"/>
        <color auto="1"/>
        <name val="Calibri"/>
        <scheme val="minor"/>
      </font>
      <fill>
        <patternFill patternType="solid">
          <bgColor rgb="FFFFFF00"/>
        </patternFill>
      </fill>
      <border outline="0">
        <left style="medium">
          <color indexed="64"/>
        </left>
        <bottom style="medium">
          <color indexed="64"/>
        </bottom>
      </border>
      <protection locked="0"/>
    </ndxf>
  </rcc>
  <rcc rId="28" sId="4" odxf="1" dxf="1">
    <nc r="O2" t="inlineStr">
      <is>
        <t>2016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29" sId="4" odxf="1" dxf="1">
    <nc r="P2" t="inlineStr">
      <is>
        <t>2017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30" sId="4" odxf="1" dxf="1">
    <nc r="Q2" t="inlineStr">
      <is>
        <t>2018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31" sId="4" odxf="1" dxf="1">
    <nc r="R2" t="inlineStr">
      <is>
        <t>2018 BOARD APPROVED</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32" sId="4" odxf="1" dxf="1">
    <nc r="S2" t="inlineStr">
      <is>
        <t>2019 BRDIGE YEAR</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33" sId="4" odxf="1" dxf="1">
    <nc r="T2" t="inlineStr">
      <is>
        <t>2020 TEST YEAR</t>
      </is>
    </nc>
    <odxf>
      <font>
        <b val="0"/>
        <sz val="11"/>
        <color theme="1"/>
        <name val="Calibri"/>
        <scheme val="minor"/>
      </font>
      <fill>
        <patternFill patternType="none">
          <bgColor indexed="65"/>
        </patternFill>
      </fill>
      <border outline="0">
        <right/>
        <bottom/>
      </border>
      <protection locked="1"/>
    </odxf>
    <ndxf>
      <font>
        <b/>
        <sz val="11"/>
        <color auto="1"/>
        <name val="Calibri"/>
        <scheme val="minor"/>
      </font>
      <fill>
        <patternFill patternType="solid">
          <bgColor rgb="FFFFFF00"/>
        </patternFill>
      </fill>
      <border outline="0">
        <right style="medium">
          <color indexed="64"/>
        </right>
        <bottom style="medium">
          <color indexed="64"/>
        </bottom>
      </border>
      <protection locked="0"/>
    </ndxf>
  </rcc>
  <rdn rId="0" localSheetId="1" customView="1" name="Z_DE3729EF_DA10_46F0_B2E3_0106326E2216_.wvu.PrintArea" hidden="1" oldHidden="1">
    <formula>'2-JA'!$A$9:$L$72</formula>
  </rdn>
  <rdn rId="0" localSheetId="2" customView="1" name="Z_DE3729EF_DA10_46F0_B2E3_0106326E2216_.wvu.PrintArea" hidden="1" oldHidden="1">
    <formula>'2-JB'!$A$10:$G$51</formula>
  </rdn>
  <rdn rId="0" localSheetId="3" customView="1" name="Z_DE3729EF_DA10_46F0_B2E3_0106326E2216_.wvu.PrintArea" hidden="1" oldHidden="1">
    <formula>'2-JC'!$A$9:$K$95</formula>
  </rdn>
  <rdn rId="0" localSheetId="3" customView="1" name="Z_DE3729EF_DA10_46F0_B2E3_0106326E2216_.wvu.PrintTitles" hidden="1" oldHidden="1">
    <formula>'2-JC'!$13:$14</formula>
  </rdn>
  <rdn rId="0" localSheetId="4" customView="1" name="Z_DE3729EF_DA10_46F0_B2E3_0106326E2216_.wvu.PrintArea" hidden="1" oldHidden="1">
    <formula>'2-L'!$B$9:$K$38</formula>
  </rdn>
  <rcv guid="{DE3729EF-DA10-46F0-B2E3-0106326E2216}"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6" sId="3">
    <oc r="E90" t="inlineStr">
      <is>
        <t>short $ 27.2M</t>
      </is>
    </oc>
    <nc r="E90" t="inlineStr">
      <is>
        <t>AZ - short $ 27.2M</t>
      </is>
    </nc>
  </rcc>
  <rcc rId="1207" sId="3">
    <oc r="G90" t="inlineStr">
      <is>
        <t>short $27.0M</t>
      </is>
    </oc>
    <nc r="G90" t="inlineStr">
      <is>
        <t>AZ - short $27.0M</t>
      </is>
    </nc>
  </rcc>
  <rfmt sheetId="3" sqref="E90">
    <dxf>
      <fill>
        <patternFill>
          <bgColor theme="9"/>
        </patternFill>
      </fill>
    </dxf>
  </rfmt>
  <rfmt sheetId="3" sqref="E90">
    <dxf>
      <fill>
        <patternFill patternType="none">
          <bgColor auto="1"/>
        </patternFill>
      </fill>
    </dxf>
  </rfmt>
  <rfmt sheetId="3" sqref="G90">
    <dxf>
      <fill>
        <patternFill patternType="none">
          <bgColor auto="1"/>
        </patternFill>
      </fill>
    </dxf>
  </rfmt>
  <rcmt sheetId="3" cell="E90" guid="{20442A72-9280-42F2-8AA5-CF54C7FEF4A6}" author="ZBARCEA Alex" newLength="101"/>
  <rcmt sheetId="3" cell="G90" guid="{AA41968F-A9C5-4DC3-9764-D3DA67DCF769}" author="ZBARCEA Alex" newLength="100"/>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'2-JC'!$A$9:$K$95</formula>
    <oldFormula>'2-JC'!$A$9:$K$95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13" sId="3" ref="A87:XFD87" action="insertRow"/>
  <rrc rId="1214" sId="3" ref="A87:XFD87" action="insertRow"/>
  <rrc rId="1215" sId="3" ref="A87:XFD87" action="insertRow"/>
  <rrc rId="1216" sId="3" ref="A87:XFD87" action="insertRow"/>
  <rcc rId="1217" sId="3">
    <nc r="A87" t="inlineStr">
      <is>
        <t>Property Taxes &amp; Rights Payments</t>
      </is>
    </nc>
  </rcc>
  <rcc rId="1218" sId="3" numFmtId="4">
    <nc r="B87">
      <v>63.856474000000013</v>
    </nc>
  </rcc>
  <rcc rId="1219" sId="3" numFmtId="4">
    <nc r="C87">
      <v>61.328181549999982</v>
    </nc>
  </rcc>
  <rcc rId="1220" sId="3" numFmtId="4">
    <nc r="D87">
      <v>50.69823242999999</v>
    </nc>
  </rcc>
  <rcc rId="1221" sId="3" numFmtId="4">
    <nc r="F87">
      <v>64.714286380000004</v>
    </nc>
  </rcc>
  <rcc rId="1222" sId="3" numFmtId="4">
    <nc r="H87">
      <v>67.19341901</v>
    </nc>
  </rcc>
  <rcc rId="1223" sId="3" numFmtId="4">
    <nc r="I87">
      <v>68.138583679999996</v>
    </nc>
  </rcc>
  <rcc rId="1224" sId="3" numFmtId="4">
    <nc r="J87">
      <v>3.4242972999999921</v>
    </nc>
  </rcc>
  <rcc rId="1225" sId="3" numFmtId="4">
    <nc r="K87">
      <v>3.8140690315768211</v>
    </nc>
  </rcc>
  <rcc rId="1226" sId="3">
    <oc r="A91" t="inlineStr">
      <is>
        <t>Property Taxes &amp; Rights Payments</t>
      </is>
    </oc>
    <nc r="A91"/>
  </rcc>
  <rcc rId="1227" sId="3" numFmtId="4">
    <oc r="B91">
      <v>63.856474000000013</v>
    </oc>
    <nc r="B91"/>
  </rcc>
  <rcc rId="1228" sId="3" numFmtId="4">
    <oc r="C91">
      <v>61.328181549999982</v>
    </oc>
    <nc r="C91"/>
  </rcc>
  <rcc rId="1229" sId="3" numFmtId="4">
    <oc r="D91">
      <v>50.69823242999999</v>
    </oc>
    <nc r="D91"/>
  </rcc>
  <rcc rId="1230" sId="3" numFmtId="4">
    <oc r="F91">
      <v>64.714286380000004</v>
    </oc>
    <nc r="F91"/>
  </rcc>
  <rcc rId="1231" sId="3" numFmtId="4">
    <oc r="H91">
      <v>67.19341901</v>
    </oc>
    <nc r="H91"/>
  </rcc>
  <rcc rId="1232" sId="3" numFmtId="4">
    <oc r="I91">
      <v>68.138583679999996</v>
    </oc>
    <nc r="I91"/>
  </rcc>
  <rcc rId="1233" sId="3">
    <oc r="J91">
      <f>I91-F91</f>
    </oc>
    <nc r="J91"/>
  </rcc>
  <rcc rId="1234" sId="3">
    <oc r="K91">
      <f>I91-G91</f>
    </oc>
    <nc r="K91"/>
  </rcc>
  <rcc rId="1235" sId="3" numFmtId="4">
    <oc r="E86">
      <v>-176.90239907028214</v>
    </oc>
    <nc r="E86">
      <f>-176.902399070282-SUM(E88:E91)</f>
    </nc>
  </rcc>
  <rcc rId="1236" sId="3" numFmtId="4">
    <oc r="G86">
      <v>-175.49178736205127</v>
    </oc>
    <nc r="G86">
      <f>+-175.491787362051-SUM(G88:G91)</f>
    </nc>
  </rcc>
  <rcc rId="1237" sId="3">
    <nc r="A88" t="inlineStr">
      <is>
        <t>EB-2016-0160 Decision Reduction</t>
      </is>
    </nc>
  </rcc>
  <rcc rId="1238" sId="3">
    <nc r="A90" t="inlineStr">
      <is>
        <t>Removal of B2M Expense</t>
      </is>
    </nc>
  </rcc>
  <rcc rId="1239" sId="3">
    <nc r="A89" t="inlineStr">
      <is>
        <t>Pension Adjustment</t>
      </is>
    </nc>
  </rcc>
  <rcc rId="1240" sId="3" numFmtId="4">
    <oc r="E91">
      <v>63.591598318868442</v>
    </oc>
    <nc r="E91"/>
  </rcc>
  <rcc rId="1241" sId="3" numFmtId="4">
    <oc r="G91">
      <v>64.324514648423175</v>
    </oc>
    <nc r="G91"/>
  </rcc>
  <rcc rId="1242" sId="3">
    <oc r="G94" t="inlineStr">
      <is>
        <t>AZ - short $27.0M</t>
      </is>
    </oc>
    <nc r="G94"/>
  </rcc>
  <rcc rId="1243" sId="3">
    <oc r="E94" t="inlineStr">
      <is>
        <t>AZ - short $ 27.2M</t>
      </is>
    </oc>
    <nc r="E94"/>
  </rcc>
  <rcmt sheetId="3" cell="E94" guid="{00000000-0000-0000-0000-000000000000}" action="delete" author="ZBARCEA Alex"/>
  <rcmt sheetId="3" cell="G94" guid="{00000000-0000-0000-0000-000000000000}" action="delete" author="ZBARCEA Alex"/>
  <rcc rId="1244" sId="3">
    <oc r="E93">
      <f>SUMPRODUCT(--($A15:$A92="Sub-Total"), E$15:E$92)</f>
    </oc>
    <nc r="E93">
      <f>SUMPRODUCT(--($A15:$A92="Sub-Total"), E$15:E$92)</f>
    </nc>
  </rcc>
  <rcc rId="1245" sId="3" odxf="1" dxf="1" numFmtId="4">
    <oc r="E86">
      <f>-176.902399070282-SUM(E88:E91)</f>
    </oc>
    <nc r="E86">
      <v>-149.70239907028201</v>
    </nc>
    <ndxf>
      <font>
        <sz val="11"/>
        <color theme="1"/>
        <name val="Calibri"/>
        <scheme val="minor"/>
      </font>
      <fill>
        <patternFill>
          <bgColor theme="6" tint="0.79998168889431442"/>
        </patternFill>
      </fill>
    </ndxf>
  </rcc>
  <rcc rId="1246" sId="3" odxf="1" dxf="1" numFmtId="4">
    <nc r="E87">
      <v>63.591598318868442</v>
    </nc>
    <ndxf>
      <font>
        <sz val="11"/>
        <color theme="1"/>
        <name val="Calibri"/>
        <scheme val="minor"/>
      </font>
      <fill>
        <patternFill>
          <bgColor theme="6" tint="0.79998168889431442"/>
        </patternFill>
      </fill>
    </ndxf>
  </rcc>
  <rcc rId="1247" sId="3" odxf="1" dxf="1" numFmtId="4">
    <nc r="E88">
      <v>-15</v>
    </nc>
    <ndxf>
      <font>
        <sz val="11"/>
        <color theme="1"/>
        <name val="Calibri"/>
        <scheme val="minor"/>
      </font>
      <fill>
        <patternFill>
          <bgColor theme="6" tint="0.79998168889431442"/>
        </patternFill>
      </fill>
    </ndxf>
  </rcc>
  <rcc rId="1248" sId="3" odxf="1" dxf="1" numFmtId="4">
    <nc r="E89">
      <v>-11.4</v>
    </nc>
    <ndxf>
      <font>
        <sz val="11"/>
        <color theme="1"/>
        <name val="Calibri"/>
        <scheme val="minor"/>
      </font>
      <fill>
        <patternFill>
          <bgColor theme="6" tint="0.79998168889431442"/>
        </patternFill>
      </fill>
    </ndxf>
  </rcc>
  <rcc rId="1249" sId="3" odxf="1" dxf="1" numFmtId="4">
    <nc r="E90">
      <v>-0.8</v>
    </nc>
    <ndxf>
      <font>
        <sz val="11"/>
        <color theme="1"/>
        <name val="Calibri"/>
        <scheme val="minor"/>
      </font>
      <fill>
        <patternFill>
          <bgColor theme="6" tint="0.79998168889431442"/>
        </patternFill>
      </fill>
    </ndxf>
  </rcc>
  <rcc rId="1250" sId="3" odxf="1" dxf="1" numFmtId="4">
    <oc r="G86">
      <f>+-175.491787362051-SUM(G88:G91)</f>
    </oc>
    <nc r="G86">
      <v>-148.49178736205101</v>
    </nc>
    <ndxf>
      <font>
        <sz val="11"/>
        <color theme="1"/>
        <name val="Calibri"/>
        <scheme val="minor"/>
      </font>
      <fill>
        <patternFill>
          <bgColor theme="6" tint="0.79998168889431442"/>
        </patternFill>
      </fill>
    </ndxf>
  </rcc>
  <rcc rId="1251" sId="3" odxf="1" dxf="1" numFmtId="4">
    <nc r="G87">
      <v>64.324514648423175</v>
    </nc>
    <ndxf>
      <font>
        <sz val="11"/>
        <color theme="1"/>
        <name val="Calibri"/>
        <scheme val="minor"/>
      </font>
      <fill>
        <patternFill>
          <bgColor theme="6" tint="0.79998168889431442"/>
        </patternFill>
      </fill>
    </ndxf>
  </rcc>
  <rcc rId="1252" sId="3" odxf="1" dxf="1" numFmtId="4">
    <nc r="G88">
      <v>-15</v>
    </nc>
    <ndxf>
      <font>
        <sz val="11"/>
        <color theme="1"/>
        <name val="Calibri"/>
        <scheme val="minor"/>
      </font>
      <fill>
        <patternFill>
          <bgColor theme="6" tint="0.79998168889431442"/>
        </patternFill>
      </fill>
    </ndxf>
  </rcc>
  <rcc rId="1253" sId="3" odxf="1" dxf="1" numFmtId="4">
    <nc r="G89">
      <v>-9.9</v>
    </nc>
    <ndxf>
      <font>
        <sz val="11"/>
        <color theme="1"/>
        <name val="Calibri"/>
        <scheme val="minor"/>
      </font>
      <fill>
        <patternFill>
          <bgColor theme="6" tint="0.79998168889431442"/>
        </patternFill>
      </fill>
    </ndxf>
  </rcc>
  <rcc rId="1254" sId="3" odxf="1" dxf="1" numFmtId="4">
    <nc r="G90">
      <v>-2.1</v>
    </nc>
    <ndxf>
      <font>
        <sz val="11"/>
        <color theme="1"/>
        <name val="Calibri"/>
        <scheme val="minor"/>
      </font>
      <fill>
        <patternFill>
          <bgColor theme="6" tint="0.79998168889431442"/>
        </patternFill>
      </fill>
    </ndxf>
  </rcc>
  <rcc rId="1255" sId="2">
    <oc r="C49">
      <f>+'2-JC'!C91-'2-JC'!B91</f>
    </oc>
    <nc r="C49">
      <f>+'2-JC'!C87-'2-JC'!B87</f>
    </nc>
  </rcc>
  <rcc rId="1256" sId="2">
    <oc r="D49">
      <f>+'2-JC'!D91-'2-JC'!C91</f>
    </oc>
    <nc r="D49">
      <f>+'2-JC'!D87-'2-JC'!C87</f>
    </nc>
  </rcc>
  <rcc rId="1257" sId="2">
    <oc r="E49">
      <f>+'2-JC'!F91-'2-JC'!D91</f>
    </oc>
    <nc r="E49">
      <f>+'2-JC'!F87-'2-JC'!D87</f>
    </nc>
  </rcc>
  <rcc rId="1258" sId="2">
    <oc r="F49">
      <f>+'2-JC'!H91-'2-JC'!F91</f>
    </oc>
    <nc r="F49">
      <f>+'2-JC'!H87-'2-JC'!F87</f>
    </nc>
  </rcc>
  <rcc rId="1259" sId="2">
    <oc r="G49">
      <f>+'2-JC'!I91-'2-JC'!H91</f>
    </oc>
    <nc r="G49">
      <f>+'2-JC'!I87-'2-JC'!H87</f>
    </nc>
  </rcc>
  <rcv guid="{D89541C5-FEF8-4C44-9D7B-042A773131E8}" action="delete"/>
  <rdn rId="0" localSheetId="1" customView="1" name="Z_D89541C5_FEF8_4C44_9D7B_042A773131E8_.wvu.PrintArea" hidden="1" oldHidden="1">
    <formula>'2-JA'!$A$9:$L$72</formula>
    <oldFormula>'2-JA'!$A$9:$L$72</oldFormula>
  </rdn>
  <rdn rId="0" localSheetId="2" customView="1" name="Z_D89541C5_FEF8_4C44_9D7B_042A773131E8_.wvu.PrintArea" hidden="1" oldHidden="1">
    <formula>'2-JB'!$A$10:$G$61</formula>
    <oldFormula>'2-JB'!$A$10:$G$61</oldFormula>
  </rdn>
  <rdn rId="0" localSheetId="3" customView="1" name="Z_D89541C5_FEF8_4C44_9D7B_042A773131E8_.wvu.PrintArea" hidden="1" oldHidden="1">
    <formula>'2-JC'!$A$9:$K$99</formula>
    <oldFormula>'2-JC'!$A$9:$K$99</oldFormula>
  </rdn>
  <rdn rId="0" localSheetId="3" customView="1" name="Z_D89541C5_FEF8_4C44_9D7B_042A773131E8_.wvu.PrintTitles" hidden="1" oldHidden="1">
    <formula>'2-JC'!$13:$14</formula>
    <oldFormula>'2-JC'!$13:$14</oldFormula>
  </rdn>
  <rdn rId="0" localSheetId="4" customView="1" name="Z_D89541C5_FEF8_4C44_9D7B_042A773131E8_.wvu.PrintArea" hidden="1" oldHidden="1">
    <formula>'2-L'!$B$9:$K$38</formula>
    <oldFormula>'2-L'!$B$9:$K$38</oldFormula>
  </rdn>
  <rcv guid="{D89541C5-FEF8-4C44-9D7B-042A773131E8}"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5" sId="1">
    <oc r="N1" t="inlineStr">
      <is>
        <t>2018-0130</t>
      </is>
    </oc>
    <nc r="N1" t="inlineStr">
      <is>
        <t>EB-2019-0082</t>
      </is>
    </nc>
  </rc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'2-JC'!$A$9:$K$99</formula>
    <oldFormula>'2-JC'!$A$9:$K$99</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1" sId="2">
    <oc r="G1" t="inlineStr">
      <is>
        <t>2018-0130</t>
      </is>
    </oc>
    <nc r="G1">
      <f>'2-JA'!N1</f>
    </nc>
  </rcc>
  <rrc rId="1272" sId="3" ref="A26:XFD26" action="deleteRow">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3" sId="3" ref="A26:XFD26" action="deleteRow">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4" sId="3" ref="A26:XFD26" action="deleteRow">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5" sId="3" ref="A26:XFD26" action="deleteRow">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6" sId="3" ref="A26:XFD26" action="deleteRow">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7" sId="3" ref="A26:XFD26" action="deleteRow">
    <undo index="0" exp="area" dr="I16:I26" r="I27" sId="3"/>
    <undo index="0" exp="area" dr="H16:H26" r="H27" sId="3"/>
    <undo index="0" exp="area" dr="G16:G26" r="G27" sId="3"/>
    <undo index="0" exp="area" dr="F16:F26" r="F27" sId="3"/>
    <undo index="0" exp="area" dr="E16:E26" r="E27" sId="3"/>
    <undo index="0" exp="area" dr="D16:D26" r="D27" sId="3"/>
    <undo index="0" exp="area" dr="C16:C26" r="C27" sId="3"/>
    <undo index="0" exp="area" dr="B16:B26" r="B27" sId="3"/>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8" sId="3" ref="A33:XFD33" action="deleteRow">
    <rfmt sheetId="3" xfDxf="1" sqref="A33:XFD33" start="0" length="0"/>
    <rfmt sheetId="3" sqref="A33"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33">
        <f>I33-F33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33">
        <f>I33-G33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33" start="0" length="0">
      <dxf>
        <numFmt numFmtId="167" formatCode="#,##0.0"/>
      </dxf>
    </rfmt>
    <rfmt sheetId="3" sqref="O33" start="0" length="0">
      <dxf>
        <numFmt numFmtId="167" formatCode="#,##0.0"/>
      </dxf>
    </rfmt>
    <rfmt sheetId="3" sqref="P33" start="0" length="0">
      <dxf>
        <numFmt numFmtId="167" formatCode="#,##0.0"/>
      </dxf>
    </rfmt>
    <rfmt sheetId="3" sqref="Q33" start="0" length="0">
      <dxf>
        <numFmt numFmtId="167" formatCode="#,##0.0"/>
      </dxf>
    </rfmt>
    <rfmt sheetId="3" sqref="R33" start="0" length="0">
      <dxf>
        <numFmt numFmtId="167" formatCode="#,##0.0"/>
      </dxf>
    </rfmt>
  </rrc>
  <rrc rId="1279" sId="3" ref="A33:XFD33" action="deleteRow">
    <rfmt sheetId="3" xfDxf="1" sqref="A33:XFD33" start="0" length="0"/>
    <rfmt sheetId="3" sqref="A33"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33">
        <f>I33-F33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33">
        <f>I33-G33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33" start="0" length="0">
      <dxf>
        <numFmt numFmtId="167" formatCode="#,##0.0"/>
      </dxf>
    </rfmt>
    <rfmt sheetId="3" sqref="O33" start="0" length="0">
      <dxf>
        <numFmt numFmtId="167" formatCode="#,##0.0"/>
      </dxf>
    </rfmt>
    <rfmt sheetId="3" sqref="P33" start="0" length="0">
      <dxf>
        <numFmt numFmtId="167" formatCode="#,##0.0"/>
      </dxf>
    </rfmt>
    <rfmt sheetId="3" sqref="Q33" start="0" length="0">
      <dxf>
        <numFmt numFmtId="167" formatCode="#,##0.0"/>
      </dxf>
    </rfmt>
    <rfmt sheetId="3" sqref="R33" start="0" length="0">
      <dxf>
        <numFmt numFmtId="167" formatCode="#,##0.0"/>
      </dxf>
    </rfmt>
  </rrc>
  <rrc rId="1280" sId="3" ref="A33:XFD33" action="deleteRow">
    <rfmt sheetId="3" xfDxf="1" sqref="A33:XFD33" start="0" length="0"/>
    <rfmt sheetId="3" sqref="A33"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33">
        <f>I33-F33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33">
        <f>I33-G33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33" start="0" length="0">
      <dxf>
        <numFmt numFmtId="167" formatCode="#,##0.0"/>
      </dxf>
    </rfmt>
    <rfmt sheetId="3" sqref="O33" start="0" length="0">
      <dxf>
        <numFmt numFmtId="167" formatCode="#,##0.0"/>
      </dxf>
    </rfmt>
    <rfmt sheetId="3" sqref="P33" start="0" length="0">
      <dxf>
        <numFmt numFmtId="167" formatCode="#,##0.0"/>
      </dxf>
    </rfmt>
    <rfmt sheetId="3" sqref="Q33" start="0" length="0">
      <dxf>
        <numFmt numFmtId="167" formatCode="#,##0.0"/>
      </dxf>
    </rfmt>
    <rfmt sheetId="3" sqref="R33" start="0" length="0">
      <dxf>
        <numFmt numFmtId="167" formatCode="#,##0.0"/>
      </dxf>
    </rfmt>
  </rrc>
  <rrc rId="1281" sId="3" ref="A33:XFD33" action="deleteRow">
    <undo index="0" exp="area" dr="I28:I33" r="I34" sId="3"/>
    <undo index="0" exp="area" dr="H28:H33" r="H34" sId="3"/>
    <undo index="0" exp="area" dr="G28:G33" r="G34" sId="3"/>
    <undo index="0" exp="area" dr="F28:F33" r="F34" sId="3"/>
    <undo index="0" exp="area" dr="E28:E33" r="E34" sId="3"/>
    <undo index="0" exp="area" dr="D28:D33" r="D34" sId="3"/>
    <undo index="0" exp="area" dr="C28:C33" r="C34" sId="3"/>
    <undo index="0" exp="area" dr="B28:B33" r="B34" sId="3"/>
    <rfmt sheetId="3" xfDxf="1" sqref="A33:XFD33" start="0" length="0"/>
    <rfmt sheetId="3" sqref="A33"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33">
        <f>I33-F33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33">
        <f>I33-G33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33" start="0" length="0">
      <dxf>
        <numFmt numFmtId="167" formatCode="#,##0.0"/>
      </dxf>
    </rfmt>
    <rfmt sheetId="3" sqref="O33" start="0" length="0">
      <dxf>
        <numFmt numFmtId="167" formatCode="#,##0.0"/>
      </dxf>
    </rfmt>
    <rfmt sheetId="3" sqref="P33" start="0" length="0">
      <dxf>
        <numFmt numFmtId="167" formatCode="#,##0.0"/>
      </dxf>
    </rfmt>
    <rfmt sheetId="3" sqref="Q33" start="0" length="0">
      <dxf>
        <numFmt numFmtId="167" formatCode="#,##0.0"/>
      </dxf>
    </rfmt>
    <rfmt sheetId="3" sqref="R33" start="0" length="0">
      <dxf>
        <numFmt numFmtId="167" formatCode="#,##0.0"/>
      </dxf>
    </rfmt>
  </rrc>
  <rrc rId="1282" sId="3" ref="A38:XFD38" action="deleteRow">
    <rfmt sheetId="3" xfDxf="1" sqref="A38:XFD38" start="0" length="0"/>
    <rfmt sheetId="3" sqref="A38"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38">
        <f>I38-F38</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38">
        <f>I38-G38</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38" start="0" length="0">
      <dxf>
        <numFmt numFmtId="167" formatCode="#,##0.0"/>
      </dxf>
    </rfmt>
    <rfmt sheetId="3" sqref="O38" start="0" length="0">
      <dxf>
        <numFmt numFmtId="167" formatCode="#,##0.0"/>
      </dxf>
    </rfmt>
    <rfmt sheetId="3" sqref="P38" start="0" length="0">
      <dxf>
        <numFmt numFmtId="167" formatCode="#,##0.0"/>
      </dxf>
    </rfmt>
    <rfmt sheetId="3" sqref="Q38" start="0" length="0">
      <dxf>
        <numFmt numFmtId="167" formatCode="#,##0.0"/>
      </dxf>
    </rfmt>
    <rfmt sheetId="3" sqref="R38" start="0" length="0">
      <dxf>
        <numFmt numFmtId="167" formatCode="#,##0.0"/>
      </dxf>
    </rfmt>
  </rrc>
  <rrc rId="1283" sId="3" ref="A38:XFD38" action="deleteRow">
    <undo index="0" exp="area" dr="I35:I38" r="I39" sId="3"/>
    <undo index="0" exp="area" dr="H35:H38" r="H39" sId="3"/>
    <undo index="0" exp="area" dr="G35:G38" r="G39" sId="3"/>
    <undo index="0" exp="area" dr="F35:F38" r="F39" sId="3"/>
    <undo index="0" exp="area" dr="E35:E38" r="E39" sId="3"/>
    <undo index="0" exp="area" dr="D35:D38" r="D39" sId="3"/>
    <undo index="0" exp="area" dr="C35:C38" r="C39" sId="3"/>
    <undo index="0" exp="area" dr="B35:B38" r="B39" sId="3"/>
    <rfmt sheetId="3" xfDxf="1" sqref="A38:XFD38" start="0" length="0"/>
    <rfmt sheetId="3" sqref="A38" start="0" length="0">
      <dxf>
        <font>
          <sz val="10"/>
          <color auto="1"/>
          <name val="Arial"/>
          <scheme val="none"/>
        </font>
        <fill>
          <patternFill patternType="solid">
            <bgColor theme="6" tint="0.79998168889431442"/>
          </patternFill>
        </fill>
        <border outline="0">
          <left style="medium">
            <color indexed="64"/>
          </left>
          <right style="thin">
            <color indexed="64"/>
          </right>
          <bottom style="thin">
            <color indexed="64"/>
          </bottom>
        </border>
        <protection locked="0"/>
      </dxf>
    </rfmt>
    <rfmt sheetId="3" s="1" sqref="B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qref="C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D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E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F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G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H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I38" start="0" length="0">
      <dxf>
        <numFmt numFmtId="167" formatCode="#,##0.0"/>
        <fill>
          <patternFill patternType="solid">
            <bgColor theme="6" tint="0.79998168889431442"/>
          </patternFill>
        </fill>
        <border outline="0">
          <left style="thin">
            <color indexed="64"/>
          </left>
          <right style="thin">
            <color indexed="64"/>
          </right>
        </border>
        <protection locked="0"/>
      </dxf>
    </rfmt>
    <rcc rId="0" sId="3" s="1" dxf="1">
      <nc r="J38">
        <f>I38-F38</f>
      </nc>
      <ndxf>
        <numFmt numFmtId="167" formatCode="#,##0.0"/>
        <fill>
          <patternFill patternType="solid">
            <bgColor theme="6" tint="0.79998168889431442"/>
          </patternFill>
        </fill>
        <border outline="0">
          <left style="thin">
            <color indexed="64"/>
          </left>
          <right style="thin">
            <color indexed="64"/>
          </right>
        </border>
        <protection locked="0"/>
      </ndxf>
    </rcc>
    <rcc rId="0" sId="3" s="1" dxf="1">
      <nc r="K38">
        <f>I38-G38</f>
      </nc>
      <ndxf>
        <numFmt numFmtId="167" formatCode="#,##0.0"/>
        <fill>
          <patternFill patternType="solid">
            <bgColor theme="6" tint="0.79998168889431442"/>
          </patternFill>
        </fill>
        <border outline="0">
          <left style="thin">
            <color indexed="64"/>
          </left>
          <right style="thin">
            <color indexed="64"/>
          </right>
        </border>
        <protection locked="0"/>
      </ndxf>
    </rcc>
    <rfmt sheetId="3" sqref="M38" start="0" length="0">
      <dxf>
        <numFmt numFmtId="167" formatCode="#,##0.0"/>
      </dxf>
    </rfmt>
    <rfmt sheetId="3" sqref="N38" start="0" length="0">
      <dxf>
        <numFmt numFmtId="167" formatCode="#,##0.0"/>
      </dxf>
    </rfmt>
    <rfmt sheetId="3" sqref="O38" start="0" length="0">
      <dxf>
        <numFmt numFmtId="167" formatCode="#,##0.0"/>
      </dxf>
    </rfmt>
    <rfmt sheetId="3" sqref="P38" start="0" length="0">
      <dxf>
        <numFmt numFmtId="167" formatCode="#,##0.0"/>
      </dxf>
    </rfmt>
    <rfmt sheetId="3" sqref="Q38" start="0" length="0">
      <dxf>
        <numFmt numFmtId="167" formatCode="#,##0.0"/>
      </dxf>
    </rfmt>
    <rfmt sheetId="3" sqref="R38" start="0" length="0">
      <dxf>
        <numFmt numFmtId="167" formatCode="#,##0.0"/>
      </dxf>
    </rfmt>
  </rrc>
  <rrc rId="1284" sId="3" ref="A41:XFD41" action="deleteRow">
    <rfmt sheetId="3" xfDxf="1" sqref="A41:XFD41" start="0" length="0"/>
    <rfmt sheetId="3" sqref="A41"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41">
        <f>I41-F41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41">
        <f>I41-G41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41" start="0" length="0">
      <dxf>
        <numFmt numFmtId="167" formatCode="#,##0.0"/>
      </dxf>
    </rfmt>
    <rfmt sheetId="3" sqref="O41" start="0" length="0">
      <dxf>
        <numFmt numFmtId="167" formatCode="#,##0.0"/>
      </dxf>
    </rfmt>
    <rfmt sheetId="3" sqref="P41" start="0" length="0">
      <dxf>
        <numFmt numFmtId="167" formatCode="#,##0.0"/>
      </dxf>
    </rfmt>
    <rfmt sheetId="3" sqref="Q41" start="0" length="0">
      <dxf>
        <numFmt numFmtId="167" formatCode="#,##0.0"/>
      </dxf>
    </rfmt>
    <rfmt sheetId="3" sqref="R41" start="0" length="0">
      <dxf>
        <numFmt numFmtId="167" formatCode="#,##0.0"/>
      </dxf>
    </rfmt>
  </rrc>
  <rrc rId="1285" sId="3" ref="A41:XFD41" action="deleteRow">
    <rfmt sheetId="3" xfDxf="1" sqref="A41:XFD41" start="0" length="0"/>
    <rfmt sheetId="3" sqref="A41"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41">
        <f>I41-F41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41">
        <f>I41-G41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41" start="0" length="0">
      <dxf>
        <numFmt numFmtId="167" formatCode="#,##0.0"/>
      </dxf>
    </rfmt>
    <rfmt sheetId="3" sqref="O41" start="0" length="0">
      <dxf>
        <numFmt numFmtId="167" formatCode="#,##0.0"/>
      </dxf>
    </rfmt>
    <rfmt sheetId="3" sqref="P41" start="0" length="0">
      <dxf>
        <numFmt numFmtId="167" formatCode="#,##0.0"/>
      </dxf>
    </rfmt>
    <rfmt sheetId="3" sqref="Q41" start="0" length="0">
      <dxf>
        <numFmt numFmtId="167" formatCode="#,##0.0"/>
      </dxf>
    </rfmt>
    <rfmt sheetId="3" sqref="R41" start="0" length="0">
      <dxf>
        <numFmt numFmtId="167" formatCode="#,##0.0"/>
      </dxf>
    </rfmt>
  </rrc>
  <rrc rId="1286" sId="3" ref="A41:XFD41" action="deleteRow">
    <undo index="0" exp="area" dr="I40:I41" r="I42" sId="3"/>
    <undo index="0" exp="area" dr="H40:H41" r="H42" sId="3"/>
    <undo index="0" exp="area" dr="G40:G41" r="G42" sId="3"/>
    <undo index="0" exp="area" dr="F40:F41" r="F42" sId="3"/>
    <undo index="0" exp="area" dr="E40:E41" r="E42" sId="3"/>
    <undo index="0" exp="area" dr="D40:D41" r="D42" sId="3"/>
    <undo index="0" exp="area" dr="C40:C41" r="C42" sId="3"/>
    <undo index="0" exp="area" dr="B40:B41" r="B42" sId="3"/>
    <rfmt sheetId="3" xfDxf="1" sqref="A41:XFD41" start="0" length="0"/>
    <rfmt sheetId="3" sqref="A41"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41">
        <f>I41-F41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41">
        <f>I41-G41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41" start="0" length="0">
      <dxf>
        <numFmt numFmtId="167" formatCode="#,##0.0"/>
      </dxf>
    </rfmt>
    <rfmt sheetId="3" sqref="O41" start="0" length="0">
      <dxf>
        <numFmt numFmtId="167" formatCode="#,##0.0"/>
      </dxf>
    </rfmt>
    <rfmt sheetId="3" sqref="P41" start="0" length="0">
      <dxf>
        <numFmt numFmtId="167" formatCode="#,##0.0"/>
      </dxf>
    </rfmt>
    <rfmt sheetId="3" sqref="Q41" start="0" length="0">
      <dxf>
        <numFmt numFmtId="167" formatCode="#,##0.0"/>
      </dxf>
    </rfmt>
    <rfmt sheetId="3" sqref="R41" start="0" length="0">
      <dxf>
        <numFmt numFmtId="167" formatCode="#,##0.0"/>
      </dxf>
    </rfmt>
  </rrc>
  <rrc rId="1287"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88"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89"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0"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1"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2"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3"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4"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5" sId="3" ref="A59:XFD59" action="deleteRow">
    <undo index="0" exp="area" dr="I58:I59" r="I60" sId="3"/>
    <undo index="0" exp="area" dr="H58:H59" r="H60" sId="3"/>
    <undo index="0" exp="area" dr="G58:G59" r="G60" sId="3"/>
    <undo index="0" exp="area" dr="F58:F59" r="F60" sId="3"/>
    <undo index="0" exp="area" dr="E58:E59" r="E60" sId="3"/>
    <undo index="0" exp="area" dr="D58:D59" r="D60" sId="3"/>
    <undo index="0" exp="area" dr="C58:C59" r="C60" sId="3"/>
    <undo index="0" exp="area" dr="B58:B59" r="B60" sId="3"/>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6" sId="3" ref="A67:XFD67" action="deleteRow">
    <undo index="0" exp="area" dr="I61:I67" r="I68" sId="3"/>
    <undo index="0" exp="area" dr="H61:H67" r="H68" sId="3"/>
    <undo index="0" exp="area" dr="G61:G67" r="G68" sId="3"/>
    <undo index="0" exp="area" dr="F61:F67" r="F68" sId="3"/>
    <undo index="0" exp="area" dr="E61:E67" r="E68" sId="3"/>
    <undo index="0" exp="area" dr="D61:D67" r="D68" sId="3"/>
    <undo index="0" exp="area" dr="C61:C67" r="C68" sId="3"/>
    <undo index="0" exp="area" dr="B61:B67" r="B68" sId="3"/>
    <rfmt sheetId="3" xfDxf="1" sqref="A67:XFD67" start="0" length="0"/>
    <rfmt sheetId="3" sqref="A67"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qref="C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D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E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F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G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H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I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J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K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qref="N67" start="0" length="0">
      <dxf>
        <numFmt numFmtId="167" formatCode="#,##0.0"/>
      </dxf>
    </rfmt>
    <rfmt sheetId="3" sqref="O67" start="0" length="0">
      <dxf>
        <numFmt numFmtId="167" formatCode="#,##0.0"/>
      </dxf>
    </rfmt>
    <rfmt sheetId="3" sqref="P67" start="0" length="0">
      <dxf>
        <numFmt numFmtId="167" formatCode="#,##0.0"/>
      </dxf>
    </rfmt>
    <rfmt sheetId="3" sqref="Q67" start="0" length="0">
      <dxf>
        <numFmt numFmtId="167" formatCode="#,##0.0"/>
      </dxf>
    </rfmt>
    <rfmt sheetId="3" sqref="R67" start="0" length="0">
      <dxf>
        <numFmt numFmtId="167" formatCode="#,##0.0"/>
      </dxf>
    </rfmt>
  </rrc>
  <rcc rId="1297" sId="3">
    <oc r="B67">
      <f>SUM(B85:B91)</f>
    </oc>
    <nc r="B67">
      <f>SUM(B61:B66)</f>
    </nc>
  </rc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'2-JC'!$A$9:$K$74</formula>
    <oldFormula>'2-JC'!$A$9:$K$74</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303" sId="2" ref="A50:XFD50" action="deleteRow">
    <rfmt sheetId="2" xfDxf="1" sqref="A50:XFD50" start="0" length="0"/>
    <rfmt sheetId="2" sqref="A50" start="0" length="0">
      <dxf>
        <fill>
          <patternFill patternType="solid">
            <bgColor theme="6" tint="0.79998168889431442"/>
          </patternFill>
        </fill>
        <border outline="0">
          <left style="medium">
            <color indexed="64"/>
          </left>
          <right style="thin">
            <color indexed="64"/>
          </right>
          <top style="thin">
            <color indexed="64"/>
          </top>
        </border>
        <protection locked="0"/>
      </dxf>
    </rfmt>
    <rfmt sheetId="2" s="1" sqref="B50" start="0" length="0">
      <dxf>
        <numFmt numFmtId="178" formatCode="_-&quot;$&quot;* #,##0.0_-;\-&quot;$&quot;* #,##0.0_-;_-&quot;$&quot;* &quot;-&quot;??_-;_-@_-"/>
        <fill>
          <patternFill patternType="solid">
            <bgColor theme="6" tint="0.79998168889431442"/>
          </patternFill>
        </fill>
        <border outline="0">
          <left style="thin">
            <color indexed="64"/>
          </left>
          <right style="thin">
            <color indexed="64"/>
          </right>
          <bottom style="thin">
            <color indexed="64"/>
          </bottom>
        </border>
        <protection locked="0"/>
      </dxf>
    </rfmt>
    <rfmt sheetId="2" s="1" sqref="C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D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E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F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G50" start="0" length="0">
      <dxf>
        <numFmt numFmtId="178" formatCode="_-&quot;$&quot;* #,##0.0_-;\-&quot;$&quot;* #,##0.0_-;_-&quot;$&quot;* &quot;-&quot;??_-;_-@_-"/>
        <fill>
          <patternFill patternType="solid">
            <bgColor theme="6" tint="0.79998168889431442"/>
          </patternFill>
        </fill>
        <border outline="0">
          <left style="thin">
            <color indexed="64"/>
          </left>
          <right style="medium">
            <color indexed="64"/>
          </right>
          <top style="thin">
            <color indexed="64"/>
          </top>
        </border>
        <protection locked="0"/>
      </dxf>
    </rfmt>
  </rrc>
  <rrc rId="1304" sId="2" ref="A50:XFD50" action="deleteRow">
    <rfmt sheetId="2" xfDxf="1" sqref="A50:XFD50" start="0" length="0"/>
    <rfmt sheetId="2" sqref="A50" start="0" length="0">
      <dxf>
        <fill>
          <patternFill patternType="solid">
            <bgColor theme="6" tint="0.79998168889431442"/>
          </patternFill>
        </fill>
        <border outline="0">
          <left style="medium">
            <color indexed="64"/>
          </left>
          <right style="thin">
            <color indexed="64"/>
          </right>
          <top style="thin">
            <color indexed="64"/>
          </top>
        </border>
        <protection locked="0"/>
      </dxf>
    </rfmt>
    <rfmt sheetId="2" s="1" sqref="B50" start="0" length="0">
      <dxf>
        <numFmt numFmtId="178" formatCode="_-&quot;$&quot;* #,##0.0_-;\-&quot;$&quot;* #,##0.0_-;_-&quot;$&quot;* &quot;-&quot;??_-;_-@_-"/>
        <fill>
          <patternFill patternType="solid">
            <bgColor theme="6" tint="0.79998168889431442"/>
          </patternFill>
        </fill>
        <border outline="0">
          <left style="thin">
            <color indexed="64"/>
          </left>
          <right style="thin">
            <color indexed="64"/>
          </right>
          <bottom style="thin">
            <color indexed="64"/>
          </bottom>
        </border>
        <protection locked="0"/>
      </dxf>
    </rfmt>
    <rfmt sheetId="2" s="1" sqref="C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D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E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F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G50" start="0" length="0">
      <dxf>
        <numFmt numFmtId="178" formatCode="_-&quot;$&quot;* #,##0.0_-;\-&quot;$&quot;* #,##0.0_-;_-&quot;$&quot;* &quot;-&quot;??_-;_-@_-"/>
        <fill>
          <patternFill patternType="solid">
            <bgColor theme="6" tint="0.79998168889431442"/>
          </patternFill>
        </fill>
        <border outline="0">
          <left style="thin">
            <color indexed="64"/>
          </left>
          <right style="medium">
            <color indexed="64"/>
          </right>
          <top style="thin">
            <color indexed="64"/>
          </top>
        </border>
        <protection locked="0"/>
      </dxf>
    </rfmt>
  </rrc>
  <rrc rId="1305" sId="2" ref="A50:XFD50" action="deleteRow">
    <rfmt sheetId="2" xfDxf="1" sqref="A50:XFD50" start="0" length="0"/>
    <rfmt sheetId="2" sqref="A50" start="0" length="0">
      <dxf>
        <fill>
          <patternFill patternType="solid">
            <bgColor theme="6" tint="0.79998168889431442"/>
          </patternFill>
        </fill>
        <border outline="0">
          <left style="medium">
            <color indexed="64"/>
          </left>
          <right style="thin">
            <color indexed="64"/>
          </right>
          <top style="thin">
            <color indexed="64"/>
          </top>
        </border>
        <protection locked="0"/>
      </dxf>
    </rfmt>
    <rfmt sheetId="2" s="1" sqref="B50" start="0" length="0">
      <dxf>
        <numFmt numFmtId="178" formatCode="_-&quot;$&quot;* #,##0.0_-;\-&quot;$&quot;* #,##0.0_-;_-&quot;$&quot;* &quot;-&quot;??_-;_-@_-"/>
        <fill>
          <patternFill patternType="solid">
            <bgColor theme="6" tint="0.79998168889431442"/>
          </patternFill>
        </fill>
        <border outline="0">
          <left style="thin">
            <color indexed="64"/>
          </left>
          <right style="thin">
            <color indexed="64"/>
          </right>
          <bottom style="thin">
            <color indexed="64"/>
          </bottom>
        </border>
        <protection locked="0"/>
      </dxf>
    </rfmt>
    <rfmt sheetId="2" s="1" sqref="C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D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E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F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G50" start="0" length="0">
      <dxf>
        <numFmt numFmtId="178" formatCode="_-&quot;$&quot;* #,##0.0_-;\-&quot;$&quot;* #,##0.0_-;_-&quot;$&quot;* &quot;-&quot;??_-;_-@_-"/>
        <fill>
          <patternFill patternType="solid">
            <bgColor theme="6" tint="0.79998168889431442"/>
          </patternFill>
        </fill>
        <border outline="0">
          <left style="thin">
            <color indexed="64"/>
          </left>
          <right style="medium">
            <color indexed="64"/>
          </right>
          <top style="thin">
            <color indexed="64"/>
          </top>
        </border>
        <protection locked="0"/>
      </dxf>
    </rfmt>
  </rrc>
  <rrc rId="1306" sId="2" ref="A50:XFD50" action="deleteRow">
    <undo index="0" exp="area" dr="G15:G50" r="G51" sId="2"/>
    <undo index="0" exp="area" dr="F15:F50" r="F51" sId="2"/>
    <undo index="0" exp="area" dr="E15:E50" r="E51" sId="2"/>
    <undo index="0" exp="area" dr="D15:D50" r="D51" sId="2"/>
    <undo index="0" exp="area" dr="C15:C50" r="C51" sId="2"/>
    <rfmt sheetId="2" xfDxf="1" sqref="A50:XFD50" start="0" length="0"/>
    <rfmt sheetId="2" sqref="A50" start="0" length="0">
      <dxf>
        <fill>
          <patternFill patternType="solid">
            <bgColor theme="6" tint="0.79998168889431442"/>
          </patternFill>
        </fill>
        <border outline="0">
          <left style="medium">
            <color indexed="64"/>
          </left>
          <right style="thin">
            <color indexed="64"/>
          </right>
          <top style="thin">
            <color indexed="64"/>
          </top>
          <bottom style="double">
            <color indexed="64"/>
          </bottom>
        </border>
        <protection locked="0"/>
      </dxf>
    </rfmt>
    <rfmt sheetId="2" s="1" sqref="B50" start="0" length="0">
      <dxf>
        <numFmt numFmtId="178" formatCode="_-&quot;$&quot;* #,##0.0_-;\-&quot;$&quot;* #,##0.0_-;_-&quot;$&quot;* &quot;-&quot;??_-;_-@_-"/>
        <fill>
          <patternFill patternType="solid">
            <bgColor theme="6" tint="0.79998168889431442"/>
          </patternFill>
        </fill>
        <border outline="0">
          <left style="thin">
            <color indexed="64"/>
          </left>
          <right style="thin">
            <color indexed="64"/>
          </right>
          <bottom style="thin">
            <color indexed="64"/>
          </bottom>
        </border>
        <protection locked="0"/>
      </dxf>
    </rfmt>
    <rfmt sheetId="2" s="1" sqref="C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ttom style="double">
            <color indexed="64"/>
          </bottom>
        </border>
        <protection locked="0"/>
      </dxf>
    </rfmt>
    <rfmt sheetId="2" s="1" sqref="D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ttom style="double">
            <color indexed="64"/>
          </bottom>
        </border>
        <protection locked="0"/>
      </dxf>
    </rfmt>
    <rfmt sheetId="2" s="1" sqref="E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ttom style="double">
            <color indexed="64"/>
          </bottom>
        </border>
        <protection locked="0"/>
      </dxf>
    </rfmt>
    <rfmt sheetId="2" s="1" sqref="F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ttom style="double">
            <color indexed="64"/>
          </bottom>
        </border>
        <protection locked="0"/>
      </dxf>
    </rfmt>
    <rfmt sheetId="2" s="1" sqref="G50" start="0" length="0">
      <dxf>
        <numFmt numFmtId="178" formatCode="_-&quot;$&quot;* #,##0.0_-;\-&quot;$&quot;* #,##0.0_-;_-&quot;$&quot;* &quot;-&quot;??_-;_-@_-"/>
        <fill>
          <patternFill patternType="solid">
            <bgColor theme="6" tint="0.79998168889431442"/>
          </patternFill>
        </fill>
        <border outline="0">
          <left style="thin">
            <color indexed="64"/>
          </left>
          <right style="medium">
            <color indexed="64"/>
          </right>
          <top style="thin">
            <color indexed="64"/>
          </top>
          <bottom style="double">
            <color indexed="64"/>
          </bottom>
        </border>
        <protection locked="0"/>
      </dxf>
    </rfmt>
  </rr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'2-JB'!$A$10:$G$57</formula>
    <oldFormula>'2-JB'!$A$10:$G$57</oldFormula>
  </rdn>
  <rdn rId="0" localSheetId="3" customView="1" name="Z_DE3729EF_DA10_46F0_B2E3_0106326E2216_.wvu.PrintArea" hidden="1" oldHidden="1">
    <formula>'2-JC'!$A$9:$K$74</formula>
    <oldFormula>'2-JC'!$A$9:$K$74</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M28">
    <dxf>
      <numFmt numFmtId="13" formatCode="0%"/>
    </dxf>
  </rfmt>
  <rfmt sheetId="4" sqref="M28">
    <dxf>
      <numFmt numFmtId="173" formatCode="0.0%"/>
    </dxf>
  </rfmt>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'2-JB'!$A$10:$G$57</formula>
    <oldFormula>'2-JB'!$A$10:$G$57</oldFormula>
  </rdn>
  <rdn rId="0" localSheetId="3" customView="1" name="Z_DE3729EF_DA10_46F0_B2E3_0106326E2216_.wvu.PrintArea" hidden="1" oldHidden="1">
    <formula>'2-JC'!$A$9:$K$74</formula>
    <oldFormula>'2-JC'!$A$9:$K$74</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'2-JB'!$A$10:$G$57</formula>
    <oldFormula>'2-JB'!$A$10:$G$57</oldFormula>
  </rdn>
  <rdn rId="0" localSheetId="3" customView="1" name="Z_DE3729EF_DA10_46F0_B2E3_0106326E2216_.wvu.PrintArea" hidden="1" oldHidden="1">
    <formula>'2-JC'!$A$9:$K$74</formula>
    <oldFormula>'2-JC'!$A$9:$K$74</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8B0D79DB_D356_4CDE_901C_45872A546CBF_.wvu.PrintArea" hidden="1" oldHidden="1">
    <formula>'2-JA'!$A$9:$L$72</formula>
  </rdn>
  <rdn rId="0" localSheetId="1" customView="1" name="Z_8B0D79DB_D356_4CDE_901C_45872A546CBF_.wvu.Rows" hidden="1" oldHidden="1">
    <formula>'2-JA'!$1:$7</formula>
  </rdn>
  <rdn rId="0" localSheetId="2" customView="1" name="Z_8B0D79DB_D356_4CDE_901C_45872A546CBF_.wvu.PrintArea" hidden="1" oldHidden="1">
    <formula>'2-JB'!$A$10:$G$57</formula>
  </rdn>
  <rdn rId="0" localSheetId="2" customView="1" name="Z_8B0D79DB_D356_4CDE_901C_45872A546CBF_.wvu.Rows" hidden="1" oldHidden="1">
    <formula>'2-JB'!$1:$7</formula>
  </rdn>
  <rdn rId="0" localSheetId="3" customView="1" name="Z_8B0D79DB_D356_4CDE_901C_45872A546CBF_.wvu.PrintArea" hidden="1" oldHidden="1">
    <formula>'2-JC'!$A$9:$K$74</formula>
  </rdn>
  <rdn rId="0" localSheetId="3" customView="1" name="Z_8B0D79DB_D356_4CDE_901C_45872A546CBF_.wvu.PrintTitles" hidden="1" oldHidden="1">
    <formula>'2-JC'!$13:$14</formula>
  </rdn>
  <rdn rId="0" localSheetId="3" customView="1" name="Z_8B0D79DB_D356_4CDE_901C_45872A546CBF_.wvu.Rows" hidden="1" oldHidden="1">
    <formula>'2-JC'!$1:$7</formula>
  </rdn>
  <rdn rId="0" localSheetId="4" customView="1" name="Z_8B0D79DB_D356_4CDE_901C_45872A546CBF_.wvu.PrintArea" hidden="1" oldHidden="1">
    <formula>'2-L'!$B$9:$K$38</formula>
  </rdn>
  <rdn rId="0" localSheetId="4" customView="1" name="Z_8B0D79DB_D356_4CDE_901C_45872A546CBF_.wvu.Rows" hidden="1" oldHidden="1">
    <formula>'2-L'!$1:$7</formula>
  </rdn>
  <rcv guid="{8B0D79DB-D356-4CDE-901C-45872A546CBF}"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N1:N7" start="0" length="2147483647">
    <dxf>
      <font/>
    </dxf>
  </rfmt>
  <rfmt sheetId="1" sqref="N1:N7" start="0" length="2147483647">
    <dxf>
      <font>
        <sz val="10"/>
      </font>
    </dxf>
  </rfmt>
  <rfmt sheetId="1" sqref="N1:N7">
    <dxf>
      <alignment horizontal="left" readingOrder="0"/>
    </dxf>
  </rfmt>
  <rcc rId="1331" sId="1">
    <oc r="N4" t="inlineStr">
      <is>
        <t xml:space="preserve"> 2-1</t>
      </is>
    </oc>
    <nc r="N4" t="inlineStr">
      <is>
        <t>2</t>
      </is>
    </nc>
  </rcc>
  <rcc rId="1332" sId="1">
    <oc r="N5" t="inlineStr">
      <is>
        <t>1 of 4</t>
      </is>
    </oc>
    <nc r="N5" t="inlineStr">
      <is>
        <t>Attachment 1</t>
      </is>
    </nc>
  </rcc>
  <rcc rId="1333" sId="1" numFmtId="19">
    <oc r="N7">
      <v>43476</v>
    </oc>
    <nc r="N7">
      <v>43552</v>
    </nc>
  </rcc>
  <rcv guid="{8B0D79DB-D356-4CDE-901C-45872A546CBF}" action="delete"/>
  <rdn rId="0" localSheetId="1" customView="1" name="Z_8B0D79DB_D356_4CDE_901C_45872A546CBF_.wvu.PrintArea" hidden="1" oldHidden="1">
    <formula>'2-JA'!$A$9:$L$72</formula>
    <oldFormula>'2-JA'!$A$9:$L$72</oldFormula>
  </rdn>
  <rdn rId="0" localSheetId="1" customView="1" name="Z_8B0D79DB_D356_4CDE_901C_45872A546CBF_.wvu.Rows" hidden="1" oldHidden="1">
    <formula>'2-JA'!$1:$7</formula>
    <oldFormula>'2-JA'!$1:$7</oldFormula>
  </rdn>
  <rdn rId="0" localSheetId="2" customView="1" name="Z_8B0D79DB_D356_4CDE_901C_45872A546CBF_.wvu.PrintArea" hidden="1" oldHidden="1">
    <formula>'2-JB'!$A$10:$G$57</formula>
    <oldFormula>'2-JB'!$A$10:$G$57</oldFormula>
  </rdn>
  <rdn rId="0" localSheetId="2" customView="1" name="Z_8B0D79DB_D356_4CDE_901C_45872A546CBF_.wvu.Rows" hidden="1" oldHidden="1">
    <formula>'2-JB'!$1:$7</formula>
    <oldFormula>'2-JB'!$1:$7</oldFormula>
  </rdn>
  <rdn rId="0" localSheetId="3" customView="1" name="Z_8B0D79DB_D356_4CDE_901C_45872A546CBF_.wvu.PrintArea" hidden="1" oldHidden="1">
    <formula>'2-JC'!$A$9:$K$74</formula>
    <oldFormula>'2-JC'!$A$9:$K$74</oldFormula>
  </rdn>
  <rdn rId="0" localSheetId="3" customView="1" name="Z_8B0D79DB_D356_4CDE_901C_45872A546CBF_.wvu.PrintTitles" hidden="1" oldHidden="1">
    <formula>'2-JC'!$13:$14</formula>
    <oldFormula>'2-JC'!$13:$14</oldFormula>
  </rdn>
  <rdn rId="0" localSheetId="3" customView="1" name="Z_8B0D79DB_D356_4CDE_901C_45872A546CBF_.wvu.Rows" hidden="1" oldHidden="1">
    <formula>'2-JC'!$1:$7</formula>
    <oldFormula>'2-JC'!$1:$7</oldFormula>
  </rdn>
  <rdn rId="0" localSheetId="4" customView="1" name="Z_8B0D79DB_D356_4CDE_901C_45872A546CBF_.wvu.PrintArea" hidden="1" oldHidden="1">
    <formula>'2-L'!$B$9:$K$38</formula>
    <oldFormula>'2-L'!$B$9:$K$38</oldFormula>
  </rdn>
  <rdn rId="0" localSheetId="4" customView="1" name="Z_8B0D79DB_D356_4CDE_901C_45872A546CBF_.wvu.Rows" hidden="1" oldHidden="1">
    <formula>'2-L'!$1:$7</formula>
    <oldFormula>'2-L'!$1:$7</oldFormula>
  </rdn>
  <rcv guid="{8B0D79DB-D356-4CDE-901C-45872A546CBF}"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3" numFmtId="4">
    <oc r="B16">
      <v>3.0646057199999981</v>
    </oc>
    <nc r="B16">
      <v>3.6079370900000001</v>
    </nc>
  </rcc>
  <rcc rId="40" sId="3" numFmtId="4">
    <oc r="C16">
      <v>3.6079370900000001</v>
    </oc>
    <nc r="C16">
      <v>2.8827995600000009</v>
    </nc>
  </rcc>
  <rcc rId="41" sId="3" numFmtId="4">
    <oc r="D16">
      <v>2.8827995600000009</v>
    </oc>
    <nc r="D16">
      <v>1.8195457099999999</v>
    </nc>
  </rcc>
  <rcc rId="42" sId="3" numFmtId="4">
    <oc r="E16">
      <v>1.8195457099999999</v>
    </oc>
    <nc r="E16">
      <v>2.24839996</v>
    </nc>
  </rcc>
  <rcc rId="43" sId="3" numFmtId="4">
    <oc r="F16">
      <v>2.24839996</v>
    </oc>
    <nc r="F16">
      <v>1.1772174199999998</v>
    </nc>
  </rcc>
  <rcc rId="44" sId="3" numFmtId="4">
    <oc r="G16">
      <v>1.7595243670791361</v>
    </oc>
    <nc r="G16">
      <v>1.2497016000000001</v>
    </nc>
  </rcc>
  <rcc rId="45" sId="3" numFmtId="4">
    <oc r="H16">
      <v>1.2497016000000001</v>
    </oc>
    <nc r="H16">
      <v>0.99</v>
    </nc>
  </rcc>
  <rcc rId="46" sId="3" numFmtId="4">
    <oc r="I16">
      <v>1.2686889909883046</v>
    </oc>
    <nc r="I16">
      <v>1.44999996</v>
    </nc>
  </rcc>
  <rcc rId="47" sId="3">
    <oc r="A17" t="inlineStr">
      <is>
        <t>Environmental Management</t>
      </is>
    </oc>
    <nc r="A17" t="inlineStr">
      <is>
        <t>Environment Management</t>
      </is>
    </nc>
  </rcc>
  <rcc rId="48" sId="3" numFmtId="4">
    <oc r="B17">
      <v>10.74281234</v>
    </oc>
    <nc r="B17">
      <v>9.83162555</v>
    </nc>
  </rcc>
  <rcc rId="49" sId="3" numFmtId="4">
    <oc r="C17">
      <v>9.83162555</v>
    </oc>
    <nc r="C17">
      <v>9.3114504300000007</v>
    </nc>
  </rcc>
  <rcc rId="50" sId="3" numFmtId="4">
    <oc r="D17">
      <v>9.3114504300000007</v>
    </oc>
    <nc r="D17">
      <v>16.701104620000002</v>
    </nc>
  </rcc>
  <rcc rId="51" sId="3" numFmtId="4">
    <oc r="E17">
      <v>16.701104620000002</v>
    </oc>
    <nc r="E17">
      <v>18.439473809999999</v>
    </nc>
  </rcc>
  <rcc rId="52" sId="3" numFmtId="4">
    <oc r="F17">
      <v>18.439473809999999</v>
    </oc>
    <nc r="F17">
      <v>14.596862530000001</v>
    </nc>
  </rcc>
  <rcc rId="53" sId="3" numFmtId="4">
    <oc r="G17">
      <v>15.982658160298826</v>
    </oc>
    <nc r="G17">
      <v>17.96264584</v>
    </nc>
  </rcc>
  <rcc rId="54" sId="3" numFmtId="4">
    <oc r="H17">
      <v>17.96264584</v>
    </oc>
    <nc r="H17">
      <v>14.825992119999999</v>
    </nc>
  </rcc>
  <rcc rId="55" sId="3" numFmtId="4">
    <oc r="I17">
      <v>20.574916684753482</v>
    </oc>
    <nc r="I17">
      <v>22.109869929999999</v>
    </nc>
  </rcc>
  <rcc rId="56" sId="3">
    <oc r="A18" t="inlineStr">
      <is>
        <t>Rights of Way</t>
      </is>
    </oc>
    <nc r="A18" t="inlineStr">
      <is>
        <t>Power Equipment</t>
      </is>
    </nc>
  </rcc>
  <rcc rId="57" sId="3" numFmtId="4">
    <oc r="B18">
      <v>35.510757440000006</v>
    </oc>
    <nc r="B18">
      <v>64.499535740000013</v>
    </nc>
  </rcc>
  <rcc rId="58" sId="3" numFmtId="4">
    <oc r="C18">
      <v>32.618684479999999</v>
    </oc>
    <nc r="C18">
      <v>55.257145619999989</v>
    </nc>
  </rcc>
  <rcc rId="59" sId="3" numFmtId="4">
    <oc r="D18">
      <v>31.166978390000001</v>
    </oc>
    <nc r="D18">
      <v>56.537373660000007</v>
    </nc>
  </rcc>
  <rcc rId="60" sId="3" numFmtId="4">
    <oc r="E18">
      <v>29.383857640000002</v>
    </oc>
    <nc r="E18">
      <v>60</v>
    </nc>
  </rcc>
  <rcc rId="61" sId="3" numFmtId="4">
    <oc r="F18">
      <v>33.826217360000001</v>
    </oc>
    <nc r="F18">
      <v>52.981174259999989</v>
    </nc>
  </rcc>
  <rcc rId="62" sId="3" numFmtId="4">
    <oc r="G18">
      <v>32.251855394051844</v>
    </oc>
    <nc r="G18">
      <v>57</v>
    </nc>
  </rcc>
  <rcc rId="63" sId="3" numFmtId="4">
    <oc r="H18">
      <v>34.768843880000006</v>
    </oc>
    <nc r="H18">
      <v>47.129773305138613</v>
    </nc>
  </rcc>
  <rcc rId="64" sId="3" numFmtId="4">
    <oc r="I18">
      <v>32.890017378609762</v>
    </oc>
    <nc r="I18">
      <v>50.673560219148541</v>
    </nc>
  </rcc>
  <rcc rId="65" sId="3">
    <oc r="A19" t="inlineStr">
      <is>
        <t>Engineering and Environmental Support</t>
      </is>
    </oc>
    <nc r="A19" t="inlineStr">
      <is>
        <t>Ancillary System Maintenance</t>
      </is>
    </nc>
  </rcc>
  <rcc rId="66" sId="3" numFmtId="4">
    <oc r="B19">
      <v>9.6154667399999987</v>
    </oc>
    <nc r="B19">
      <v>9.2017314699999986</v>
    </nc>
  </rcc>
  <rcc rId="67" sId="3" numFmtId="4">
    <oc r="C19">
      <v>6.0351820199999997</v>
    </oc>
    <nc r="C19">
      <v>9.2414299400000015</v>
    </nc>
  </rcc>
  <rcc rId="68" sId="3" numFmtId="4">
    <oc r="D19">
      <v>4.4158297099999997</v>
    </oc>
    <nc r="D19">
      <v>8.5278500400000006</v>
    </nc>
  </rcc>
  <rcc rId="69" sId="3" numFmtId="4">
    <oc r="E19">
      <v>3.9519599599999995</v>
    </oc>
    <nc r="E19">
      <v>11.230240670000001</v>
    </nc>
  </rcc>
  <rcc rId="70" sId="3" numFmtId="4">
    <oc r="F19">
      <v>2.8598678999999998</v>
    </oc>
    <nc r="F19">
      <v>7.783855700000001</v>
    </nc>
  </rcc>
  <rcc rId="71" sId="3" numFmtId="4">
    <oc r="G19">
      <v>5.7578514231835092</v>
    </oc>
    <nc r="G19">
      <v>11.214630660000001</v>
    </nc>
  </rcc>
  <rcc rId="72" sId="3" numFmtId="4">
    <oc r="H19">
      <v>2.8945688899999999</v>
    </oc>
    <nc r="H19">
      <v>8.5776993200000007</v>
    </nc>
  </rcc>
  <rcc rId="73" sId="3" numFmtId="4">
    <oc r="I19">
      <v>4.041736414528998</v>
    </oc>
    <nc r="I19">
      <v>8.8310426599999996</v>
    </nc>
  </rcc>
  <rcc rId="74" sId="3">
    <oc r="A20" t="inlineStr">
      <is>
        <t>Power Equipment</t>
      </is>
    </oc>
    <nc r="A20" t="inlineStr">
      <is>
        <t>Protection, Control, Monitoring, Metering and Telecommunications</t>
      </is>
    </nc>
  </rcc>
  <rcc rId="75" sId="3" numFmtId="4">
    <oc r="B20">
      <v>61.424306599999973</v>
    </oc>
    <nc r="B20">
      <v>63.884526850000015</v>
    </nc>
  </rcc>
  <rcc rId="76" sId="3" numFmtId="4">
    <oc r="C20">
      <v>64.499535740000013</v>
    </oc>
    <nc r="C20">
      <v>60.025643549999998</v>
    </nc>
  </rcc>
  <rcc rId="77" sId="3" numFmtId="4">
    <oc r="D20">
      <v>55.257145619999989</v>
    </oc>
    <nc r="D20">
      <v>56.453508109999994</v>
    </nc>
  </rcc>
  <rcc rId="78" sId="3" numFmtId="4">
    <oc r="E20">
      <v>56.537373660000007</v>
    </oc>
    <nc r="E20">
      <v>60.929630090000003</v>
    </nc>
  </rcc>
  <rcc rId="79" sId="3" numFmtId="4">
    <oc r="F20">
      <v>60</v>
    </oc>
    <nc r="F20">
      <v>59.368849740000002</v>
    </nc>
  </rcc>
  <rcc rId="80" sId="3" numFmtId="4">
    <oc r="G20">
      <v>52.611171634332045</v>
    </oc>
    <nc r="G20">
      <v>62.028649729999998</v>
    </nc>
  </rcc>
  <rcc rId="81" sId="3" numFmtId="4">
    <oc r="H20">
      <v>57</v>
    </oc>
    <nc r="H20">
      <v>54.255892669999994</v>
    </nc>
  </rcc>
  <rcc rId="82" sId="3" numFmtId="4">
    <oc r="I20">
      <v>54.684593389861682</v>
    </oc>
    <nc r="I20">
      <v>50.995143549999995</v>
    </nc>
  </rcc>
  <rcc rId="83" sId="3">
    <oc r="A21" t="inlineStr">
      <is>
        <t>Protection, Control and Metering Equipment</t>
      </is>
    </oc>
    <nc r="A21" t="inlineStr">
      <is>
        <t>Site Infrastructure Maintenance</t>
      </is>
    </nc>
  </rcc>
  <rcc rId="84" sId="3" numFmtId="4">
    <oc r="B21">
      <v>19.21706335</v>
    </oc>
    <nc r="B21">
      <v>23.9716979200001</v>
    </nc>
  </rcc>
  <rcc rId="85" sId="3" numFmtId="4">
    <oc r="C21">
      <v>19.518842210000006</v>
    </oc>
    <nc r="C21">
      <v>22.557764999999989</v>
    </nc>
  </rcc>
  <rcc rId="86" sId="3" numFmtId="4">
    <oc r="D21">
      <v>17.771170789999999</v>
    </oc>
    <nc r="D21">
      <v>22.620100319999999</v>
    </nc>
  </rcc>
  <rcc rId="87" sId="3" numFmtId="4">
    <oc r="E21">
      <v>18.100353609999996</v>
    </oc>
    <nc r="E21">
      <v>25.67936645</v>
    </nc>
  </rcc>
  <rcc rId="88" sId="3" numFmtId="4">
    <oc r="F21">
      <v>22.91884885</v>
    </oc>
    <nc r="F21">
      <v>22.72639757</v>
    </nc>
  </rcc>
  <rcc rId="89" sId="3" numFmtId="4">
    <oc r="G21">
      <v>20.044494876560925</v>
    </oc>
    <nc r="G21">
      <v>25.322198440000001</v>
    </nc>
  </rcc>
  <rcc rId="90" sId="3" numFmtId="4">
    <oc r="H21">
      <v>23.32145568</v>
    </oc>
    <nc r="H21">
      <v>19.881580200000002</v>
    </nc>
  </rcc>
  <rcc rId="91" sId="3" numFmtId="4">
    <oc r="I21">
      <v>20.962590644434844</v>
    </oc>
    <nc r="I21">
      <v>21.316694720000001</v>
    </nc>
  </rcc>
  <rcc rId="92" sId="3">
    <oc r="A22" t="inlineStr">
      <is>
        <t>Ancillary Systems Maintenance</t>
      </is>
    </oc>
    <nc r="A22" t="inlineStr">
      <is>
        <t>Rights of Way</t>
      </is>
    </nc>
  </rcc>
  <rcc rId="93" sId="3" numFmtId="4">
    <oc r="B22">
      <v>10.029194069999997</v>
    </oc>
    <nc r="B22">
      <v>32.618684479999999</v>
    </nc>
  </rcc>
  <rcc rId="94" sId="3" numFmtId="4">
    <oc r="C22">
      <v>9.2017314699999986</v>
    </oc>
    <nc r="C22">
      <v>31.166978390000001</v>
    </nc>
  </rcc>
  <rcc rId="95" sId="3" numFmtId="4">
    <oc r="D22">
      <v>9.2414299400000015</v>
    </oc>
    <nc r="D22">
      <v>29.383857640000002</v>
    </nc>
  </rcc>
  <rcc rId="96" sId="3" numFmtId="4">
    <oc r="E22">
      <v>8.5278500400000006</v>
    </oc>
    <nc r="E22">
      <v>33.826217360000001</v>
    </nc>
  </rcc>
  <rcc rId="97" sId="3" numFmtId="4">
    <oc r="F22">
      <v>11.230240670000001</v>
    </oc>
    <nc r="F22">
      <v>33.351920329999999</v>
    </nc>
  </rcc>
  <rcc rId="98" sId="3" numFmtId="4">
    <oc r="G22">
      <v>8.465619752434673</v>
    </oc>
    <nc r="G22">
      <v>34.768843880000006</v>
    </nc>
  </rcc>
  <rcc rId="99" sId="3" numFmtId="4">
    <oc r="H22">
      <v>11.214630660000001</v>
    </oc>
    <nc r="H22">
      <v>29.658128039999998</v>
    </nc>
  </rcc>
  <rcc rId="100" sId="3" numFmtId="4">
    <oc r="I22">
      <v>9.4883647856780762</v>
    </oc>
    <nc r="I22">
      <v>31.883069280000001</v>
    </nc>
  </rcc>
  <rcc rId="101" sId="3">
    <oc r="A23" t="inlineStr">
      <is>
        <t>Infrastructure Maintenance</t>
      </is>
    </oc>
    <nc r="A23" t="inlineStr">
      <is>
        <t>Overhead Lines</t>
      </is>
    </nc>
  </rcc>
  <rcc rId="102" sId="3" numFmtId="4">
    <oc r="B23">
      <v>9.8286773000000007</v>
    </oc>
    <nc r="B23">
      <v>15.853524479999999</v>
    </nc>
  </rcc>
  <rcc rId="103" sId="3" numFmtId="4">
    <oc r="C23">
      <v>8.9508497800000004</v>
    </oc>
    <nc r="C23">
      <v>16.411054740000001</v>
    </nc>
  </rcc>
  <rcc rId="104" sId="3" numFmtId="4">
    <oc r="D23">
      <v>8.4527448900000017</v>
    </oc>
    <nc r="D23">
      <v>17.308808329999998</v>
    </nc>
  </rcc>
  <rcc rId="105" sId="3" numFmtId="4">
    <oc r="E23">
      <v>8.3161600199999999</v>
    </oc>
    <nc r="E23">
      <v>20.90513164</v>
    </nc>
  </rcc>
  <rcc rId="106" sId="3" numFmtId="4">
    <oc r="F23">
      <v>9.3953000399999986</v>
    </oc>
    <nc r="F23">
      <v>16.231155040000001</v>
    </nc>
  </rcc>
  <rcc rId="107" sId="3" numFmtId="4">
    <oc r="G23">
      <v>7.210865152104466</v>
    </oc>
    <nc r="G23">
      <v>20.805642239999997</v>
    </nc>
  </rcc>
  <rcc rId="108" sId="3" numFmtId="4">
    <oc r="H23">
      <v>8.5550751999999992</v>
    </oc>
    <nc r="H23">
      <v>13.976999640000001</v>
    </nc>
  </rcc>
  <rcc rId="109" sId="3" numFmtId="4">
    <oc r="I23">
      <v>8.3586677583671118</v>
    </oc>
    <nc r="I23">
      <v>17.173414879999999</v>
    </nc>
  </rcc>
  <rcc rId="110" sId="3">
    <oc r="A24" t="inlineStr">
      <is>
        <t>Overhead Lines</t>
      </is>
    </oc>
    <nc r="A24" t="inlineStr">
      <is>
        <t>Underground Cables</t>
      </is>
    </nc>
  </rcc>
  <rcc rId="111" sId="3" numFmtId="4">
    <oc r="B24">
      <v>17.618940219999999</v>
    </oc>
    <nc r="B24">
      <v>4.1025655499999996</v>
    </nc>
  </rcc>
  <rcc rId="112" sId="3" numFmtId="4">
    <oc r="C24">
      <v>15.853524479999999</v>
    </oc>
    <nc r="C24">
      <v>3.79141949</v>
    </nc>
  </rcc>
  <rcc rId="113" sId="3" numFmtId="4">
    <oc r="D24">
      <v>16.411054740000001</v>
    </oc>
    <nc r="D24">
      <v>4.8182225200000008</v>
    </nc>
  </rcc>
  <rcc rId="114" sId="3" numFmtId="4">
    <oc r="E24">
      <v>17.308808329999998</v>
    </oc>
    <nc r="E24">
      <v>5.1133698600000006</v>
    </nc>
  </rcc>
  <rcc rId="115" sId="3" numFmtId="4">
    <oc r="F24">
      <v>20.90513164</v>
    </oc>
    <nc r="F24">
      <v>8.2241354799999993</v>
    </nc>
  </rcc>
  <rcc rId="116" sId="3" numFmtId="4">
    <oc r="G24">
      <v>15.590120805979229</v>
    </oc>
    <nc r="G24">
      <v>5.2105239400000007</v>
    </nc>
  </rcc>
  <rcc rId="117" sId="3" numFmtId="4">
    <oc r="H24">
      <v>20.805642239999997</v>
    </oc>
    <nc r="H24">
      <v>4.0620204700000002</v>
    </nc>
  </rcc>
  <rcc rId="118" sId="3" numFmtId="4">
    <oc r="I24">
      <v>20.201438318459289</v>
    </oc>
    <nc r="I24">
      <v>4.3775295199999995</v>
    </nc>
  </rcc>
  <rcc rId="119" sId="3">
    <oc r="A25" t="inlineStr">
      <is>
        <t>Underground Cables</t>
      </is>
    </oc>
    <nc r="A25" t="inlineStr">
      <is>
        <t>Engineering &amp; Environmental Support</t>
      </is>
    </nc>
  </rcc>
  <rcc rId="120" sId="3" numFmtId="4">
    <oc r="B25">
      <v>3.9968501199999995</v>
    </oc>
    <nc r="B25">
      <v>6.0351820199999997</v>
    </nc>
  </rcc>
  <rcc rId="121" sId="3" numFmtId="4">
    <oc r="C25">
      <v>4.1025655499999996</v>
    </oc>
    <nc r="C25">
      <v>4.4158297099999997</v>
    </nc>
  </rcc>
  <rcc rId="122" sId="3" numFmtId="4">
    <oc r="D25">
      <v>3.79141949</v>
    </oc>
    <nc r="D25">
      <v>3.9519599599999995</v>
    </nc>
  </rcc>
  <rcc rId="123" sId="3" numFmtId="4">
    <oc r="E25">
      <v>4.8182225200000008</v>
    </oc>
    <nc r="E25">
      <v>2.8598678999999998</v>
    </nc>
  </rcc>
  <rcc rId="124" sId="3" numFmtId="4">
    <oc r="F25">
      <v>5.1133698600000006</v>
    </oc>
    <nc r="F25">
      <v>4.8716175899999996</v>
    </nc>
  </rcc>
  <rcc rId="125" sId="3" numFmtId="4">
    <oc r="G25">
      <v>5.0370833727486009</v>
    </oc>
    <nc r="G25">
      <v>2.8945688899999999</v>
    </nc>
  </rcc>
  <rcc rId="126" sId="3" numFmtId="4">
    <oc r="H25">
      <v>5.2105239400000007</v>
    </oc>
    <nc r="H25">
      <v>7.2343514371918705</v>
    </nc>
  </rcc>
  <rcc rId="127" sId="3" numFmtId="4">
    <oc r="I25">
      <v>5.1181726422760798</v>
    </oc>
    <nc r="I25">
      <v>5.340968174384134</v>
    </nc>
  </rcc>
  <rcc rId="128" sId="3">
    <oc r="A26" t="inlineStr">
      <is>
        <t>Telecommunication Assets Maintenance</t>
      </is>
    </oc>
    <nc r="A26"/>
  </rcc>
  <rcc rId="129" sId="3" numFmtId="4">
    <oc r="B26">
      <v>6.6092301299999994</v>
    </oc>
    <nc r="B26"/>
  </rcc>
  <rcc rId="130" sId="3" numFmtId="4">
    <oc r="C26">
      <v>5.1448987599999993</v>
    </oc>
    <nc r="C26"/>
  </rcc>
  <rcc rId="131" sId="3" numFmtId="4">
    <oc r="D26">
      <v>3.3552431099999995</v>
    </oc>
    <nc r="D26"/>
  </rcc>
  <rcc rId="132" sId="3" numFmtId="4">
    <oc r="E26">
      <v>3.8424823099999998</v>
    </oc>
    <nc r="E26"/>
  </rcc>
  <rcc rId="133" sId="3" numFmtId="4">
    <oc r="F26">
      <v>3.5695975199999999</v>
    </oc>
    <nc r="F26"/>
  </rcc>
  <rcc rId="134" sId="3" numFmtId="4">
    <oc r="G26">
      <v>4.486664163405476</v>
    </oc>
    <nc r="G26"/>
  </rcc>
  <rcc rId="135" sId="3" numFmtId="4">
    <oc r="H26">
      <v>3.7787596800000003</v>
    </oc>
    <nc r="H26"/>
  </rcc>
  <rcc rId="136" sId="3" numFmtId="4">
    <oc r="I26">
      <v>6.0872947935718882</v>
    </oc>
    <nc r="I26"/>
  </rcc>
  <rcc rId="137" sId="3">
    <oc r="A27" t="inlineStr">
      <is>
        <t>Operation of Telecom Services</t>
      </is>
    </oc>
    <nc r="A27"/>
  </rcc>
  <rcc rId="138" sId="3" numFmtId="4">
    <oc r="B27">
      <v>7.2907423899999992</v>
    </oc>
    <nc r="B27"/>
  </rcc>
  <rcc rId="139" sId="3" numFmtId="4">
    <oc r="C27">
      <v>8.9045527100000008</v>
    </oc>
    <nc r="C27"/>
  </rcc>
  <rcc rId="140" sId="3" numFmtId="4">
    <oc r="D27">
      <v>9.2821631100000008</v>
    </oc>
    <nc r="D27"/>
  </rcc>
  <rcc rId="141" sId="3" numFmtId="4">
    <oc r="E27">
      <v>9.2308683200000008</v>
    </oc>
    <nc r="E27"/>
  </rcc>
  <rcc rId="142" sId="3" numFmtId="4">
    <oc r="F27">
      <v>10.229770009999999</v>
    </oc>
    <nc r="F27"/>
  </rcc>
  <rcc rId="143" sId="3" numFmtId="4">
    <oc r="G27">
      <v>9.4962650651273623</v>
    </oc>
    <nc r="G27"/>
  </rcc>
  <rcc rId="144" sId="3" numFmtId="4">
    <oc r="H27">
      <v>10.572676849999999</v>
    </oc>
    <nc r="H27"/>
  </rcc>
  <rcc rId="145" sId="3" numFmtId="4">
    <oc r="I27">
      <v>10.902815443105917</v>
    </oc>
    <nc r="I27"/>
  </rcc>
  <rcc rId="146" sId="3">
    <oc r="A28" t="inlineStr">
      <is>
        <t>Leased Facilities</t>
      </is>
    </oc>
    <nc r="A28"/>
  </rcc>
  <rcc rId="147" sId="3" numFmtId="4">
    <oc r="B28">
      <v>11.228777940000001</v>
    </oc>
    <nc r="B28"/>
  </rcc>
  <rcc rId="148" sId="3" numFmtId="4">
    <oc r="C28">
      <v>9.0852857399999998</v>
    </oc>
    <nc r="C28"/>
  </rcc>
  <rcc rId="149" sId="3" numFmtId="4">
    <oc r="D28">
      <v>10.373633120000001</v>
    </oc>
    <nc r="D28"/>
  </rcc>
  <rcc rId="150" sId="3" numFmtId="4">
    <oc r="E28">
      <v>10.42781544</v>
    </oc>
    <nc r="E28"/>
  </rcc>
  <rcc rId="151" sId="3" numFmtId="4">
    <oc r="F28">
      <v>10.15187347</v>
    </oc>
    <nc r="F28"/>
  </rcc>
  <rcc rId="152" sId="3" numFmtId="4">
    <oc r="G28">
      <v>9.9939859733794307</v>
    </oc>
    <nc r="G28"/>
  </rcc>
  <rcc rId="153" sId="3" numFmtId="4">
    <oc r="H28">
      <v>10.34475907</v>
    </oc>
    <nc r="H28"/>
  </rcc>
  <rcc rId="154" sId="3" numFmtId="4">
    <oc r="I28">
      <v>10.834405750385278</v>
    </oc>
    <nc r="I28"/>
  </rcc>
  <rcc rId="155" sId="3">
    <oc r="A29" t="inlineStr">
      <is>
        <t>Transmission Site Facilities</t>
      </is>
    </oc>
    <nc r="A29"/>
  </rcc>
  <rcc rId="156" sId="3" numFmtId="4">
    <oc r="B29">
      <v>14.712479379999968</v>
    </oc>
    <nc r="B29"/>
  </rcc>
  <rcc rId="157" sId="3" numFmtId="4">
    <oc r="C29">
      <v>15.020848140000099</v>
    </oc>
    <nc r="C29"/>
  </rcc>
  <rcc rId="158" sId="3" numFmtId="4">
    <oc r="D29">
      <v>14.105020109999989</v>
    </oc>
    <nc r="D29"/>
  </rcc>
  <rcc rId="159" sId="3" numFmtId="4">
    <oc r="E29">
      <v>14.303940300000001</v>
    </oc>
    <nc r="E29"/>
  </rcc>
  <rcc rId="160" sId="3" numFmtId="4">
    <oc r="F29">
      <v>16.284066410000001</v>
    </oc>
    <nc r="F29"/>
  </rcc>
  <rcc rId="161" sId="3" numFmtId="4">
    <oc r="G29">
      <v>14.915814490820516</v>
    </oc>
    <nc r="G29"/>
  </rcc>
  <rcc rId="162" sId="3" numFmtId="4">
    <oc r="H29">
      <v>16.76712324</v>
    </oc>
    <nc r="H29"/>
  </rcc>
  <rcc rId="163" sId="3" numFmtId="4">
    <oc r="I29">
      <v>15.246089817845288</v>
    </oc>
    <nc r="I29"/>
  </rcc>
  <rcc rId="164" sId="3">
    <oc r="A30" t="inlineStr">
      <is>
        <t>NERC Cyber Security Compliance Readiness</t>
      </is>
    </oc>
    <nc r="A30"/>
  </rcc>
  <rcc rId="165" sId="3" numFmtId="4">
    <oc r="B30">
      <v>7.7586144599999995</v>
    </oc>
    <nc r="B30"/>
  </rcc>
  <rcc rId="166" sId="3" numFmtId="4">
    <oc r="C30">
      <v>21.230947430000004</v>
    </oc>
    <nc r="C30"/>
  </rcc>
  <rcc rId="167" sId="3" numFmtId="4">
    <oc r="D30">
      <v>19.243433419999999</v>
    </oc>
    <nc r="D30"/>
  </rcc>
  <rcc rId="168" sId="3" numFmtId="4">
    <oc r="E30">
      <v>14.851988429999999</v>
    </oc>
    <nc r="E30"/>
  </rcc>
  <rcc rId="169" sId="3" numFmtId="4">
    <oc r="F30">
      <v>14.05954024</v>
    </oc>
    <nc r="F30"/>
  </rcc>
  <rcc rId="170" sId="3" numFmtId="4">
    <oc r="G30">
      <v>15.208898899802781</v>
    </oc>
    <nc r="G30"/>
  </rcc>
  <rcc rId="171" sId="3" numFmtId="4">
    <oc r="H30">
      <v>14.010998449999999</v>
    </oc>
    <nc r="H30"/>
  </rcc>
  <rcc rId="172" sId="3" numFmtId="4">
    <oc r="I30">
      <v>15.117574864579817</v>
    </oc>
    <nc r="I30"/>
  </rcc>
  <rcc rId="173" sId="3">
    <oc r="A34" t="inlineStr">
      <is>
        <t>Standards Program</t>
      </is>
    </oc>
    <nc r="A34" t="inlineStr">
      <is>
        <t>Transmission Standards Program</t>
      </is>
    </nc>
  </rcc>
  <rcc rId="174" sId="3" numFmtId="4">
    <oc r="B34">
      <v>3.3448586800000002</v>
    </oc>
    <nc r="B34">
      <v>2.8089383999999997</v>
    </nc>
  </rcc>
  <rcc rId="175" sId="3" numFmtId="4">
    <oc r="C34">
      <v>2.8089383999999997</v>
    </oc>
    <nc r="C34">
      <v>2.2950961499999991</v>
    </nc>
  </rcc>
  <rcc rId="176" sId="3" numFmtId="4">
    <oc r="D34">
      <v>2.2950961499999991</v>
    </oc>
    <nc r="D34">
      <v>1.6299237499999999</v>
    </nc>
  </rcc>
  <rcc rId="177" sId="3" numFmtId="4">
    <oc r="E34">
      <v>1.6299237499999999</v>
    </oc>
    <nc r="E34">
      <v>2.4965999999999999</v>
    </nc>
  </rcc>
  <rcc rId="178" sId="3" numFmtId="4">
    <oc r="F34">
      <v>2.4965999999999999</v>
    </oc>
    <nc r="F34">
      <v>2.6379214900000001</v>
    </nc>
  </rcc>
  <rcc rId="179" sId="3" numFmtId="4">
    <oc r="G34">
      <v>2.6079225345271007</v>
    </oc>
    <nc r="G34">
      <v>2.6197979999999998</v>
    </nc>
  </rcc>
  <rcc rId="180" sId="3" numFmtId="4">
    <oc r="H34">
      <v>2.6197979999999998</v>
    </oc>
    <nc r="H34">
      <v>3.4000002</v>
    </nc>
  </rcc>
  <rcc rId="181" sId="3" numFmtId="4">
    <oc r="I34">
      <v>3.1603369849399154</v>
    </oc>
    <nc r="I34">
      <v>3.7499998799999998</v>
    </nc>
  </rcc>
  <rcc rId="182" sId="3">
    <oc r="A35" t="inlineStr">
      <is>
        <t>Technology Program</t>
      </is>
    </oc>
    <nc r="A35" t="inlineStr">
      <is>
        <t>Research Development and Demonstration</t>
      </is>
    </nc>
  </rcc>
  <rcc rId="183" sId="3" numFmtId="4">
    <oc r="B35">
      <v>2.77276524</v>
    </oc>
    <nc r="B35">
      <v>0</v>
    </nc>
  </rcc>
  <rcc rId="184" sId="3" numFmtId="4">
    <oc r="C35">
      <v>2.98065918</v>
    </oc>
    <nc r="C35">
      <v>2.3094677232890399</v>
    </nc>
  </rcc>
  <rcc rId="185" sId="3" numFmtId="4">
    <oc r="D35">
      <v>0.35928701000000002</v>
    </oc>
    <nc r="D35">
      <v>3.3374827784891412</v>
    </nc>
  </rcc>
  <rcc rId="186" sId="3" numFmtId="4">
    <oc r="E35">
      <v>1.0054019999999999</v>
    </oc>
    <nc r="E35">
      <v>2.14679939</v>
    </nc>
  </rcc>
  <rcc rId="187" sId="3" numFmtId="4">
    <oc r="F35">
      <v>0</v>
    </oc>
    <nc r="F35">
      <v>2.1723255562000001</v>
    </nc>
  </rcc>
  <rcc rId="188" sId="3" numFmtId="4">
    <oc r="G35">
      <v>0</v>
    </oc>
    <nc r="G35">
      <v>2.1846363700000002</v>
    </nc>
  </rcc>
  <rcc rId="189" sId="3" numFmtId="4">
    <oc r="H35">
      <v>0</v>
    </oc>
    <nc r="H35">
      <v>2.1692000400000002</v>
    </nc>
  </rcc>
  <rcc rId="190" sId="3" numFmtId="4">
    <oc r="I35">
      <v>1.9823265484192258</v>
    </oc>
    <nc r="I35">
      <v>2.6681997599999998</v>
    </nc>
  </rcc>
  <rcc rId="191" sId="3">
    <oc r="A36" t="inlineStr">
      <is>
        <t>Smart Grid Transmission Studies</t>
      </is>
    </oc>
    <nc r="A36" t="inlineStr">
      <is>
        <t>Customer Power Quality Program</t>
      </is>
    </nc>
  </rcc>
  <rcc rId="192" sId="3" numFmtId="4">
    <oc r="B36">
      <v>1.3649349900000003</v>
    </oc>
    <nc r="B36">
      <v>0</v>
    </nc>
  </rcc>
  <rcc rId="193" sId="3" numFmtId="4">
    <oc r="C36">
      <v>0.33087078000000003</v>
    </oc>
    <nc r="C36">
      <v>0</v>
    </nc>
  </rcc>
  <rcc rId="194" sId="3" numFmtId="4">
    <oc r="D36">
      <v>6.1464930000000001E-2</v>
    </oc>
    <nc r="D36">
      <v>0.12177133999999999</v>
    </nc>
  </rcc>
  <rcc rId="195" sId="3" numFmtId="4">
    <oc r="E36">
      <v>0.1555</v>
    </oc>
    <nc r="E36">
      <v>0.19980451999999999</v>
    </nc>
  </rcc>
  <rcc rId="196" sId="3" numFmtId="4">
    <oc r="F36">
      <v>0</v>
    </oc>
    <nc r="F36">
      <v>0.4285583</v>
    </nc>
  </rcc>
  <rcc rId="197" sId="3" numFmtId="4">
    <oc r="G36">
      <v>0</v>
    </oc>
    <nc r="G36">
      <v>0.19960857000000001</v>
    </nc>
  </rcc>
  <rcc rId="198" sId="3" numFmtId="4">
    <oc r="H36">
      <v>0</v>
    </oc>
    <nc r="H36">
      <v>0.46558419000000001</v>
    </nc>
  </rcc>
  <rcc rId="199" sId="3" numFmtId="4">
    <oc r="I36">
      <v>0</v>
    </oc>
    <nc r="I36">
      <v>0.47576056</v>
    </nc>
  </rcc>
  <rcc rId="200" sId="3">
    <oc r="A37" t="inlineStr">
      <is>
        <t>Customer Power Quality (Tx) - OMA</t>
      </is>
    </oc>
    <nc r="A37" t="inlineStr">
      <is>
        <t>Technology Program</t>
      </is>
    </nc>
  </rcc>
  <rcc rId="201" sId="3" numFmtId="4">
    <oc r="B37">
      <v>0</v>
    </oc>
    <nc r="B37">
      <v>2.98065918</v>
    </nc>
  </rcc>
  <rcc rId="202" sId="3" numFmtId="4">
    <oc r="C37">
      <v>0</v>
    </oc>
    <nc r="C37"/>
  </rcc>
  <rcc rId="203" sId="3" numFmtId="4">
    <oc r="D37">
      <v>0</v>
    </oc>
    <nc r="D37"/>
  </rcc>
  <rcc rId="204" sId="3" numFmtId="4">
    <oc r="E37">
      <v>0.12177133999999999</v>
    </oc>
    <nc r="E37"/>
  </rcc>
  <rcc rId="205" sId="3" numFmtId="4">
    <oc r="F37">
      <v>0.19980451999999999</v>
    </oc>
    <nc r="F37"/>
  </rcc>
  <rcc rId="206" sId="3" numFmtId="4">
    <oc r="G37">
      <v>0.45517412631084092</v>
    </oc>
    <nc r="G37"/>
  </rcc>
  <rcc rId="207" sId="3" numFmtId="4">
    <oc r="H37">
      <v>0.19960857000000001</v>
    </oc>
    <nc r="H37"/>
  </rcc>
  <rcc rId="208" sId="3" numFmtId="4">
    <oc r="I37">
      <v>0.46552996309608069</v>
    </oc>
    <nc r="I37"/>
  </rcc>
  <rcc rId="209" sId="3">
    <oc r="A38" t="inlineStr">
      <is>
        <t>Conservation and Demand Management</t>
      </is>
    </oc>
    <nc r="A38" t="inlineStr">
      <is>
        <t>Smart Grid–Studies</t>
      </is>
    </nc>
  </rcc>
  <rcc rId="210" sId="3" numFmtId="4">
    <oc r="B38">
      <v>0</v>
    </oc>
    <nc r="B38">
      <v>0.33087078000000003</v>
    </nc>
  </rcc>
  <rcc rId="211" sId="3" numFmtId="4">
    <oc r="C38">
      <v>0</v>
    </oc>
    <nc r="C38"/>
  </rcc>
  <rcc rId="212" sId="3" numFmtId="4">
    <oc r="D38">
      <v>0</v>
    </oc>
    <nc r="D38"/>
  </rcc>
  <rcc rId="213" sId="3" numFmtId="4">
    <oc r="E38">
      <v>0</v>
    </oc>
    <nc r="E38"/>
  </rcc>
  <rcc rId="214" sId="3" numFmtId="4">
    <oc r="F38">
      <v>0</v>
    </oc>
    <nc r="F38"/>
  </rcc>
  <rcc rId="215" sId="3" numFmtId="4">
    <oc r="G38">
      <v>0</v>
    </oc>
    <nc r="G38"/>
  </rcc>
  <rcc rId="216" sId="3" numFmtId="4">
    <oc r="H38">
      <v>0</v>
    </oc>
    <nc r="H38"/>
  </rcc>
  <rcc rId="217" sId="3" numFmtId="4">
    <oc r="I38">
      <v>0</v>
    </oc>
    <nc r="I38"/>
  </rcc>
  <rcc rId="218" sId="3">
    <oc r="A39" t="inlineStr">
      <is>
        <t>Research Development and Demonstration</t>
      </is>
    </oc>
    <nc r="A39"/>
  </rcc>
  <rcc rId="219" sId="3" numFmtId="4">
    <oc r="B39">
      <v>0</v>
    </oc>
    <nc r="B39"/>
  </rcc>
  <rcc rId="220" sId="3" numFmtId="4">
    <oc r="C39">
      <v>0</v>
    </oc>
    <nc r="C39"/>
  </rcc>
  <rcc rId="221" sId="3" numFmtId="4">
    <oc r="D39">
      <v>1.88871578328904</v>
    </oc>
    <nc r="D39"/>
  </rcc>
  <rcc rId="222" sId="3" numFmtId="4">
    <oc r="E39">
      <v>2.1765807784891416</v>
    </oc>
    <nc r="E39"/>
  </rcc>
  <rcc rId="223" sId="3" numFmtId="4">
    <oc r="F39">
      <v>2.14679939</v>
    </oc>
    <nc r="F39"/>
  </rcc>
  <rcc rId="224" sId="3" numFmtId="4">
    <oc r="G39">
      <v>2.1848600400000002</v>
    </oc>
    <nc r="G39"/>
  </rcc>
  <rcc rId="225" sId="3" numFmtId="4">
    <oc r="H39">
      <v>2.1846363700000002</v>
    </oc>
    <nc r="H39"/>
  </rcc>
  <rcc rId="226" sId="3" numFmtId="4">
    <oc r="I39">
      <v>2.2254599599999998</v>
    </oc>
    <nc r="I39"/>
  </rcc>
  <rcc rId="227" sId="3">
    <oc r="A45" t="inlineStr">
      <is>
        <t>Operations Support</t>
      </is>
    </oc>
    <nc r="A45" t="inlineStr">
      <is>
        <t>Operations Contracts</t>
      </is>
    </nc>
  </rcc>
  <rcc rId="228" sId="3" numFmtId="4">
    <oc r="B45">
      <v>20.898989337970001</v>
    </oc>
    <nc r="B45">
      <v>22.374591724179936</v>
    </nc>
  </rcc>
  <rcc rId="229" sId="3" numFmtId="4">
    <oc r="C45">
      <v>22.374591724179936</v>
    </oc>
    <nc r="C45">
      <v>23.191460905366508</v>
    </nc>
  </rcc>
  <rcc rId="230" sId="3" numFmtId="4">
    <oc r="D45">
      <v>23.191460905366508</v>
    </oc>
    <nc r="D45">
      <v>21.019555764679783</v>
    </nc>
  </rcc>
  <rcc rId="231" sId="3" numFmtId="4">
    <oc r="E45">
      <v>21.019555764679783</v>
    </oc>
    <nc r="E45">
      <v>23.555612199999999</v>
    </nc>
  </rcc>
  <rcc rId="232" sId="3" numFmtId="4">
    <oc r="F45">
      <v>23.555612199999999</v>
    </oc>
    <nc r="F45">
      <v>22.228314021559999</v>
    </nc>
  </rcc>
  <rcc rId="233" sId="3" numFmtId="4">
    <oc r="G45">
      <v>23.124361417615241</v>
    </oc>
    <nc r="G45">
      <v>24.25012469</v>
    </nc>
  </rcc>
  <rcc rId="234" sId="3" numFmtId="4">
    <oc r="H45">
      <v>24.25012469</v>
    </oc>
    <nc r="H45">
      <v>20.222533288591812</v>
    </nc>
  </rcc>
  <rcc rId="235" sId="3" numFmtId="4">
    <oc r="I45">
      <v>23.524408641442971</v>
    </oc>
    <nc r="I45">
      <v>22.775111226374804</v>
    </nc>
  </rcc>
  <rcc rId="236" sId="3">
    <oc r="A46" t="inlineStr">
      <is>
        <t>System Operations</t>
      </is>
    </oc>
    <nc r="A46" t="inlineStr">
      <is>
        <t>Environmental, Health and Safety</t>
      </is>
    </nc>
  </rcc>
  <rcc rId="237" sId="3" numFmtId="4">
    <oc r="B46">
      <v>34.636774449445767</v>
    </oc>
    <nc r="B46">
      <v>1.072020435940795</v>
    </nc>
  </rcc>
  <rcc rId="238" sId="3" numFmtId="4">
    <oc r="C46">
      <v>35.531028686345806</v>
    </oc>
    <nc r="C46">
      <v>1.1659764647050632</v>
    </nc>
  </rcc>
  <rcc rId="239" sId="3" numFmtId="4">
    <oc r="D46">
      <v>38.155264167132955</v>
    </oc>
    <nc r="D46">
      <v>1.621399748715262</v>
    </nc>
  </rcc>
  <rcc rId="240" sId="3" numFmtId="4">
    <oc r="E46">
      <v>38.438495459801914</v>
    </oc>
    <nc r="E46">
      <v>1.85343682</v>
    </nc>
  </rcc>
  <rcc rId="241" sId="3" numFmtId="4">
    <oc r="F46">
      <v>35.88145078000926</v>
    </oc>
    <nc r="F46">
      <v>1.7244218468000001</v>
    </nc>
  </rcc>
  <rcc rId="242" sId="3" numFmtId="4">
    <oc r="G46">
      <v>33.462955853791954</v>
    </oc>
    <nc r="G46">
      <v>1.7825538300000001</v>
    </nc>
  </rcc>
  <rcc rId="243" sId="3" numFmtId="4">
    <oc r="H46">
      <v>36.053842168127929</v>
    </oc>
    <nc r="H46">
      <v>1.3702299599999999</v>
    </nc>
  </rcc>
  <rcc rId="244" sId="3" numFmtId="4">
    <oc r="I46">
      <v>33.550617593590928</v>
    </oc>
    <nc r="I46">
      <v>1.37544</v>
    </nc>
  </rcc>
  <rcc rId="245" sId="3">
    <oc r="A47" t="inlineStr">
      <is>
        <t>Health, Safety &amp; Environment</t>
      </is>
    </oc>
    <nc r="A47" t="inlineStr">
      <is>
        <t>Operators</t>
      </is>
    </nc>
  </rcc>
  <rcc rId="246" sId="3" numFmtId="4">
    <oc r="B47">
      <v>1.0789920258299999</v>
    </oc>
    <nc r="B47">
      <v>35.531028686345806</v>
    </nc>
  </rcc>
  <rcc rId="247" sId="3" numFmtId="4">
    <oc r="C47">
      <v>1.072020435940795</v>
    </oc>
    <nc r="C47">
      <v>38.155264167132955</v>
    </nc>
  </rcc>
  <rcc rId="248" sId="3" numFmtId="4">
    <oc r="D47">
      <v>1.1659764647050632</v>
    </oc>
    <nc r="D47">
      <v>38.438495459801914</v>
    </nc>
  </rcc>
  <rcc rId="249" sId="3" numFmtId="4">
    <oc r="E47">
      <v>1.621399748715262</v>
    </oc>
    <nc r="E47">
      <v>35.88145078000926</v>
    </nc>
  </rcc>
  <rcc rId="250" sId="3" numFmtId="4">
    <oc r="F47">
      <v>1.85343682</v>
    </oc>
    <nc r="F47">
      <v>32.614436634232653</v>
    </nc>
  </rcc>
  <rcc rId="251" sId="3" numFmtId="4">
    <oc r="G47">
      <v>1.4965631799999999</v>
    </oc>
    <nc r="G47">
      <v>36.053842168127929</v>
    </nc>
  </rcc>
  <rcc rId="252" sId="3" numFmtId="4">
    <oc r="H47">
      <v>1.7825538300000001</v>
    </oc>
    <nc r="H47">
      <v>24.471805571815668</v>
    </nc>
  </rcc>
  <rcc rId="253" sId="3" numFmtId="4">
    <oc r="I47">
      <v>1.7833294799999999</v>
    </oc>
    <nc r="I47">
      <v>24.7627178392842</v>
    </nc>
  </rcc>
  <rcc rId="254" sId="3">
    <oc r="B13" t="inlineStr">
      <is>
        <t>2014 Actuals</t>
      </is>
    </oc>
    <nc r="B13" t="inlineStr">
      <is>
        <t>2015 Actuals</t>
      </is>
    </nc>
  </rcc>
  <rcc rId="255" sId="3">
    <oc r="C13" t="inlineStr">
      <is>
        <t>2015 Actuals</t>
      </is>
    </oc>
    <nc r="C13" t="inlineStr">
      <is>
        <t>2016 Actuals</t>
      </is>
    </nc>
  </rcc>
  <rcc rId="256" sId="3">
    <oc r="D13" t="inlineStr">
      <is>
        <t>2016 Actuals</t>
      </is>
    </oc>
    <nc r="D13" t="inlineStr">
      <is>
        <t>2017 Actual</t>
      </is>
    </nc>
  </rcc>
  <rcc rId="257" sId="3">
    <oc r="E13" t="inlineStr">
      <is>
        <t>2017 Actual</t>
      </is>
    </oc>
    <nc r="E13" t="inlineStr">
      <is>
        <t>2017 Board-Approved</t>
      </is>
    </nc>
  </rcc>
  <rcc rId="258" sId="3">
    <oc r="F13" t="inlineStr">
      <is>
        <t>2017 Board-Approved</t>
      </is>
    </oc>
    <nc r="F13" t="inlineStr">
      <is>
        <t>2018 Forecast Year</t>
      </is>
    </nc>
  </rcc>
  <rcc rId="259" sId="3">
    <oc r="G13" t="inlineStr">
      <is>
        <t>2018 Bridge Year</t>
      </is>
    </oc>
    <nc r="G13" t="inlineStr">
      <is>
        <t>2018 Board-Approved</t>
      </is>
    </nc>
  </rcc>
  <rcc rId="260" sId="3">
    <oc r="H13" t="inlineStr">
      <is>
        <t>2018 Board-Approved</t>
      </is>
    </oc>
    <nc r="H13" t="inlineStr">
      <is>
        <t>2019 Bridge Year</t>
      </is>
    </nc>
  </rcc>
  <rcc rId="261" sId="3">
    <oc r="I13" t="inlineStr">
      <is>
        <t>2019 Test Year</t>
      </is>
    </oc>
    <nc r="I13" t="inlineStr">
      <is>
        <t>2020 Test Year</t>
      </is>
    </nc>
  </rcc>
  <rcc rId="262" sId="3">
    <oc r="A52" t="inlineStr">
      <is>
        <t>Customer Care Services Tx</t>
      </is>
    </oc>
    <nc r="A52" t="inlineStr">
      <is>
        <t>Customer Service OM&amp;A</t>
      </is>
    </nc>
  </rcc>
  <rcc rId="263" sId="3" numFmtId="4">
    <oc r="B52">
      <v>0.41101277000000014</v>
    </oc>
    <nc r="B52">
      <v>5.1436353864108622</v>
    </nc>
  </rcc>
  <rcc rId="264" sId="3" numFmtId="4">
    <oc r="C52">
      <v>0.40298559</v>
    </oc>
    <nc r="C52">
      <v>4.5049372443605424</v>
    </nc>
  </rcc>
  <rcc rId="265" sId="3" numFmtId="4">
    <oc r="D52">
      <v>0.42601607999999985</v>
    </oc>
    <nc r="D52">
      <v>8.5315340753319422</v>
    </nc>
  </rcc>
  <rcc rId="266" sId="3" numFmtId="4">
    <oc r="E52">
      <v>0.63184404000000005</v>
    </oc>
    <nc r="E52">
      <v>4.0153806085197941</v>
    </nc>
  </rcc>
  <rcc rId="267" sId="3" numFmtId="4">
    <oc r="F52">
      <v>0.46090199999999998</v>
    </oc>
    <nc r="F52">
      <v>10.437049054621035</v>
    </nc>
  </rcc>
  <rcc rId="268" sId="3" numFmtId="4">
    <oc r="G52">
      <v>0.44734226588366788</v>
    </oc>
    <nc r="G52">
      <v>3.9388762093598411</v>
    </nc>
  </rcc>
  <rcc rId="269" sId="3" numFmtId="4">
    <oc r="H52">
      <v>0.40400199999999997</v>
    </oc>
    <nc r="H52">
      <v>7.3079877357847831</v>
    </nc>
  </rcc>
  <rcc rId="270" sId="3" numFmtId="4">
    <oc r="I52">
      <v>0.46093552485480943</v>
    </oc>
    <nc r="I52">
      <v>7.5204742545424086</v>
    </nc>
  </rcc>
  <rcc rId="271" sId="3">
    <oc r="A53" t="inlineStr">
      <is>
        <t>Conservation and Demand Management</t>
      </is>
    </oc>
    <nc r="A53"/>
  </rcc>
  <rcc rId="272" sId="3" numFmtId="4">
    <oc r="B53">
      <v>0.20944652625000001</v>
    </oc>
    <nc r="B53"/>
  </rcc>
  <rcc rId="273" sId="3" numFmtId="4">
    <oc r="C53">
      <v>0.21431050640686233</v>
    </oc>
    <nc r="C53"/>
  </rcc>
  <rcc rId="274" sId="3" numFmtId="4">
    <oc r="D53">
      <v>0.19224794492926203</v>
    </oc>
    <nc r="D53"/>
  </rcc>
  <rcc rId="275" sId="3" numFmtId="4">
    <oc r="E53">
      <v>7.3057631612091587E-3</v>
    </oc>
    <nc r="E53"/>
  </rcc>
  <rcc rId="276" sId="3" numFmtId="4">
    <oc r="F53">
      <v>1.025568E-2</v>
    </oc>
    <nc r="F53"/>
  </rcc>
  <rcc rId="277" sId="3" numFmtId="4">
    <oc r="G53">
      <v>2.677848E-2</v>
    </oc>
    <nc r="G53"/>
  </rcc>
  <rcc rId="278" sId="3" numFmtId="4">
    <oc r="H53">
      <v>1.0450559999999999E-2</v>
    </oc>
    <nc r="H53"/>
  </rcc>
  <rcc rId="279" sId="3" numFmtId="4">
    <oc r="I53">
      <v>2.7314040000000001E-2</v>
    </oc>
    <nc r="I53"/>
  </rcc>
  <rcc rId="280" sId="3">
    <oc r="A54" t="inlineStr">
      <is>
        <t xml:space="preserve">Customer Care Staffing  </t>
      </is>
    </oc>
    <nc r="A54"/>
  </rcc>
  <rcc rId="281" sId="3" numFmtId="4">
    <oc r="B54">
      <v>4.7731609000000006</v>
    </oc>
    <nc r="B54"/>
  </rcc>
  <rcc rId="282" sId="3" numFmtId="4">
    <oc r="C54">
      <v>4.5263392900039996</v>
    </oc>
    <nc r="C54"/>
  </rcc>
  <rcc rId="283" sId="3" numFmtId="4">
    <oc r="D54">
      <v>3.8866732194312812</v>
    </oc>
    <nc r="D54"/>
  </rcc>
  <rcc rId="284" sId="3" numFmtId="4">
    <oc r="E54">
      <v>7.89914614683435</v>
    </oc>
    <nc r="E54"/>
  </rcc>
  <rcc rId="285" sId="3" numFmtId="4">
    <oc r="F54">
      <v>3.5442229285197939</v>
    </oc>
    <nc r="F54"/>
  </rcc>
  <rcc rId="286" sId="3" numFmtId="4">
    <oc r="G54">
      <v>9.0067821055204416</v>
    </oc>
    <nc r="G54"/>
  </rcc>
  <rcc rId="287" sId="3" numFmtId="4">
    <oc r="H54">
      <v>3.5244236493598415</v>
    </oc>
    <nc r="H54"/>
  </rcc>
  <rcc rId="288" sId="3" numFmtId="4">
    <oc r="I54">
      <v>8.6657487321906466</v>
    </oc>
    <nc r="I54"/>
  </rcc>
  <rcc rId="289" sId="3" numFmtId="4">
    <oc r="B58">
      <v>2.7346978204740005</v>
    </oc>
    <nc r="B58">
      <v>2.7749656965599994</v>
    </nc>
  </rcc>
  <rcc rId="290" sId="3" numFmtId="4">
    <oc r="C58">
      <v>2.7749656965599994</v>
    </oc>
    <nc r="C58">
      <v>3.9412775736400008</v>
    </nc>
  </rcc>
  <rcc rId="291" sId="3" numFmtId="4">
    <oc r="D58">
      <v>3.9412775736400008</v>
    </oc>
    <nc r="D58">
      <v>6.1530243235125264</v>
    </nc>
  </rcc>
  <rcc rId="292" sId="3" numFmtId="4">
    <oc r="E58">
      <v>6.1530243235125264</v>
    </oc>
    <nc r="E58">
      <v>7.2153236850402269</v>
    </nc>
  </rcc>
  <rcc rId="293" sId="3" numFmtId="4">
    <oc r="F58">
      <v>7.2153236850402269</v>
    </oc>
    <nc r="F58">
      <v>3.9567499377895108</v>
    </nc>
  </rcc>
  <rcc rId="294" sId="3" numFmtId="4">
    <oc r="G58">
      <v>4.0933427524319068</v>
    </oc>
    <nc r="G58">
      <v>7.1157642199202567</v>
    </nc>
  </rcc>
  <rcc rId="295" sId="3" numFmtId="4">
    <oc r="H58">
      <v>7.1157642199202567</v>
    </oc>
    <nc r="H58">
      <v>2.4222637509631095</v>
    </nc>
  </rcc>
  <rcc rId="296" sId="3" numFmtId="4">
    <oc r="I58">
      <v>4.1438522280312799</v>
    </oc>
    <nc r="I58">
      <v>2.4486227003076557</v>
    </nc>
  </rcc>
  <rcc rId="297" sId="3" numFmtId="4">
    <oc r="B59">
      <v>22.972481195873119</v>
    </oc>
    <nc r="B59">
      <v>22.927102057734</v>
    </nc>
  </rcc>
  <rcc rId="298" sId="3" numFmtId="4">
    <oc r="C59">
      <v>22.927102057734</v>
    </oc>
    <nc r="C59">
      <v>21.545757063768995</v>
    </nc>
  </rcc>
  <rcc rId="299" sId="3" numFmtId="4">
    <oc r="D59">
      <v>21.545757063768995</v>
    </oc>
    <nc r="D59">
      <v>20.033124426264113</v>
    </nc>
  </rcc>
  <rcc rId="300" sId="3" numFmtId="4">
    <oc r="E59">
      <v>20.033124426264113</v>
    </oc>
    <nc r="E59">
      <v>21.87183550037475</v>
    </nc>
  </rcc>
  <rcc rId="301" sId="3" numFmtId="4">
    <oc r="F59">
      <v>21.87183550037475</v>
    </oc>
    <nc r="F59">
      <v>21.319706350231698</v>
    </nc>
  </rcc>
  <rcc rId="302" sId="3" numFmtId="4">
    <oc r="G59">
      <v>21.587833542464196</v>
    </oc>
    <nc r="G59">
      <v>19.449023681892623</v>
    </nc>
  </rcc>
  <rcc rId="303" sId="3" numFmtId="4">
    <oc r="H59">
      <v>19.449023681892623</v>
    </oc>
    <nc r="H59">
      <v>18.751360300274722</v>
    </nc>
  </rcc>
  <rcc rId="304" sId="3" numFmtId="4">
    <oc r="I59">
      <v>21.552668603902006</v>
    </oc>
    <nc r="I59">
      <v>19.367664698233501</v>
    </nc>
  </rcc>
  <rcc rId="305" sId="3" numFmtId="4">
    <oc r="B60">
      <v>7.0027724700000009</v>
    </oc>
    <nc r="B60">
      <v>6.7958334914479996</v>
    </nc>
  </rcc>
  <rcc rId="306" sId="3" numFmtId="4">
    <oc r="C60">
      <v>6.7958334914479996</v>
    </oc>
    <nc r="C60">
      <v>8.3374332390090018</v>
    </nc>
  </rcc>
  <rcc rId="307" sId="3" numFmtId="4">
    <oc r="D60">
      <v>8.3374332390090018</v>
    </oc>
    <nc r="D60">
      <v>9.1775332043919988</v>
    </nc>
  </rcc>
  <rcc rId="308" sId="3" numFmtId="4">
    <oc r="E60">
      <v>9.1775332043919988</v>
    </oc>
    <nc r="E60">
      <v>7.6377807191876714</v>
    </nc>
  </rcc>
  <rcc rId="309" sId="3" numFmtId="4">
    <oc r="F60">
      <v>7.6377807191876714</v>
    </oc>
    <nc r="F60">
      <v>10.773890971504001</v>
    </nc>
  </rcc>
  <rcc rId="310" sId="3" numFmtId="4">
    <oc r="G60">
      <v>9.9901007543587159</v>
    </oc>
    <nc r="G60">
      <v>7.3226077546008961</v>
    </nc>
  </rcc>
  <rcc rId="311" sId="3" numFmtId="4">
    <oc r="H60">
      <v>7.3226077546008961</v>
    </oc>
    <nc r="H60">
      <v>11.919660657598438</v>
    </nc>
  </rcc>
  <rcc rId="312" sId="3" numFmtId="4">
    <oc r="I60">
      <v>9.7716299710033976</v>
    </oc>
    <nc r="I60">
      <v>12.161990794778756</v>
    </nc>
  </rcc>
  <rcc rId="313" sId="3" numFmtId="4">
    <oc r="B61">
      <v>9.5948125441369907</v>
    </oc>
    <nc r="B61">
      <v>7.7341670782749992</v>
    </nc>
  </rcc>
  <rcc rId="314" sId="3" numFmtId="4">
    <oc r="C61">
      <v>7.7341670782749992</v>
    </oc>
    <nc r="C61">
      <v>7.5833252032900011</v>
    </nc>
  </rcc>
  <rcc rId="315" sId="3" numFmtId="4">
    <oc r="D61">
      <v>7.5833252032900011</v>
    </oc>
    <nc r="D61">
      <v>4.0898100805507998</v>
    </nc>
  </rcc>
  <rcc rId="316" sId="3" numFmtId="4">
    <oc r="E61">
      <v>4.0898100805507998</v>
    </oc>
    <nc r="E61">
      <v>8.6790676769691988</v>
    </nc>
  </rcc>
  <rcc rId="317" sId="3" numFmtId="4">
    <oc r="F61">
      <v>8.6790676769691988</v>
    </oc>
    <nc r="F61">
      <v>4.9288884597927574</v>
    </nc>
  </rcc>
  <rcc rId="318" sId="3" numFmtId="4">
    <oc r="G61">
      <v>7.6379555249233544</v>
    </oc>
    <nc r="G61">
      <v>9.8870025522921079</v>
    </nc>
  </rcc>
  <rcc rId="319" sId="3" numFmtId="4">
    <oc r="H61">
      <v>9.8870025522921079</v>
    </oc>
    <nc r="H61">
      <v>5.2818173222259146</v>
    </nc>
  </rcc>
  <rcc rId="320" sId="3" numFmtId="4">
    <oc r="I61">
      <v>7.7166785360439256</v>
    </oc>
    <nc r="I61">
      <v>5.3069967472030299</v>
    </nc>
  </rcc>
  <rcc rId="321" sId="3" numFmtId="4">
    <oc r="B62">
      <v>4.9329001451428427</v>
    </oc>
    <nc r="B62">
      <v>4.9570261091009993</v>
    </nc>
  </rcc>
  <rcc rId="322" sId="3" numFmtId="4">
    <oc r="C62">
      <v>4.9570261091009993</v>
    </oc>
    <nc r="C62">
      <v>5.6332790185790005</v>
    </nc>
  </rcc>
  <rcc rId="323" sId="3" numFmtId="4">
    <oc r="D62">
      <v>5.6332790185790005</v>
    </oc>
    <nc r="D62">
      <v>4.7556110674810013</v>
    </nc>
  </rcc>
  <rcc rId="324" sId="3" numFmtId="4">
    <oc r="E62">
      <v>4.7556110674810013</v>
    </oc>
    <nc r="E62">
      <v>5.5305909607533437</v>
    </nc>
  </rcc>
  <rcc rId="325" sId="3" numFmtId="4">
    <oc r="F62">
      <v>5.5305909607533437</v>
    </oc>
    <nc r="F62">
      <v>5.9438564557380005</v>
    </nc>
  </rcc>
  <rcc rId="326" sId="3" numFmtId="4">
    <oc r="G62">
      <v>5.0974048983232061</v>
    </oc>
    <nc r="G62">
      <v>5.6045633753800725</v>
    </nc>
  </rcc>
  <rcc rId="327" sId="3" numFmtId="4">
    <oc r="H62">
      <v>5.6045633753800725</v>
    </oc>
    <nc r="H62">
      <v>4.3000881745504254</v>
    </nc>
  </rcc>
  <rcc rId="328" sId="3" numFmtId="4">
    <oc r="I62">
      <v>5.1468889970546288</v>
    </oc>
    <nc r="I62">
      <v>4.3299123446781715</v>
    </nc>
  </rcc>
  <rcc rId="329" sId="3" numFmtId="4">
    <oc r="B63">
      <v>9.9381027232527703</v>
    </oc>
    <nc r="B63">
      <v>10.50357252841</v>
    </nc>
  </rcc>
  <rcc rId="330" sId="3" numFmtId="4">
    <oc r="C63">
      <v>10.50357252841</v>
    </oc>
    <nc r="C63">
      <v>9.3525279899049991</v>
    </nc>
  </rcc>
  <rcc rId="331" sId="3" numFmtId="4">
    <oc r="D63">
      <v>9.3525279899049991</v>
    </oc>
    <nc r="D63">
      <v>8.7044431488327376</v>
    </nc>
  </rcc>
  <rcc rId="332" sId="3" numFmtId="4">
    <oc r="E63">
      <v>8.7044431488327376</v>
    </oc>
    <nc r="E63">
      <v>9.6073590521070944</v>
    </nc>
  </rcc>
  <rcc rId="333" sId="3" numFmtId="4">
    <oc r="F63">
      <v>9.6073590521070944</v>
    </oc>
    <nc r="F63">
      <v>10.971505549042515</v>
    </nc>
  </rcc>
  <rcc rId="334" sId="3" numFmtId="4">
    <oc r="G63">
      <v>10.921091281889604</v>
    </oc>
    <nc r="G63">
      <v>9.8211234393884155</v>
    </nc>
  </rcc>
  <rcc rId="335" sId="3" numFmtId="4">
    <oc r="H63">
      <v>9.8211234393884155</v>
    </oc>
    <nc r="H63">
      <v>8.7849244127534263</v>
    </nc>
  </rcc>
  <rcc rId="336" sId="3" numFmtId="4">
    <oc r="I63">
      <v>9.7237315542547691</v>
    </oc>
    <nc r="I63">
      <v>8.9677911770475731</v>
    </nc>
  </rcc>
  <rcc rId="337" sId="3" numFmtId="4">
    <oc r="B64">
      <v>1.65</v>
    </oc>
    <nc r="B64">
      <v>1.97</v>
    </nc>
  </rcc>
  <rcc rId="338" sId="3" numFmtId="4">
    <oc r="C64">
      <v>1.97</v>
    </oc>
    <nc r="C64">
      <v>2.1931386392299999</v>
    </nc>
  </rcc>
  <rcc rId="339" sId="3" numFmtId="4">
    <oc r="D64">
      <v>2.1931386392299999</v>
    </oc>
    <nc r="D64">
      <v>2.3742770000000002</v>
    </nc>
  </rcc>
  <rcc rId="340" sId="3" numFmtId="4">
    <oc r="E64">
      <v>2.3742770000000002</v>
    </oc>
    <nc r="E64">
      <v>2.2182208803358563</v>
    </nc>
  </rcc>
  <rcc rId="341" sId="3" numFmtId="4">
    <oc r="F64">
      <v>2.2182208803358563</v>
    </oc>
    <nc r="F64">
      <v>3.0231370000000002</v>
    </nc>
  </rcc>
  <rcc rId="342" sId="3" numFmtId="4">
    <oc r="G64">
      <v>2.9094301894682628</v>
    </oc>
    <nc r="G64">
      <v>2.2625401400793468</v>
    </nc>
  </rcc>
  <rcc rId="343" sId="3" numFmtId="4">
    <oc r="H64">
      <v>2.2625401400793468</v>
    </oc>
    <nc r="H64">
      <v>2.4315061889978451</v>
    </nc>
  </rcc>
  <rcc rId="344" sId="3" numFmtId="4">
    <oc r="I64">
      <v>2.9545769790842886</v>
    </oc>
    <nc r="I64">
      <v>2.5331635370069678</v>
    </nc>
  </rcc>
  <rcc rId="345" sId="3" numFmtId="4">
    <oc r="B65">
      <v>2.4421442048571569</v>
    </oc>
    <nc r="B65">
      <v>2.5684273447689998</v>
    </nc>
  </rcc>
  <rcc rId="346" sId="3" numFmtId="4">
    <oc r="C65">
      <v>2.5684273447689998</v>
    </oc>
    <nc r="C65">
      <v>2.6786344120799992</v>
    </nc>
  </rcc>
  <rcc rId="347" sId="3" numFmtId="4">
    <oc r="D65">
      <v>2.6786344120799992</v>
    </oc>
    <nc r="D65">
      <v>3.6678309732200005</v>
    </nc>
  </rcc>
  <rcc rId="348" sId="3" numFmtId="4">
    <oc r="E65">
      <v>3.6678309732200005</v>
    </oc>
    <nc r="E65">
      <v>3.2993712235694534</v>
    </nc>
  </rcc>
  <rcc rId="349" sId="3" numFmtId="4">
    <oc r="F65">
      <v>3.2993712235694534</v>
    </oc>
    <nc r="F65">
      <v>3.3436708786480005</v>
    </nc>
  </rcc>
  <rcc rId="350" sId="3" numFmtId="4">
    <oc r="G65">
      <v>3.8273500781470924</v>
    </oc>
    <nc r="G65">
      <v>3.3614975430113003</v>
    </nc>
  </rcc>
  <rcc rId="351" sId="3" numFmtId="4">
    <oc r="H65">
      <v>3.3614975430113003</v>
    </oc>
    <nc r="H65">
      <v>2.9618420274942099</v>
    </nc>
  </rcc>
  <rcc rId="352" sId="3" numFmtId="4">
    <oc r="I65">
      <v>3.8807679259097583</v>
    </oc>
    <nc r="I65">
      <v>3.1330268574554712</v>
    </nc>
  </rcc>
  <rcc rId="353" sId="3" numFmtId="4">
    <oc r="B66">
      <v>31.831926240649722</v>
    </oc>
    <nc r="B66">
      <v>35.517958007951222</v>
    </nc>
  </rcc>
  <rcc rId="354" sId="3" numFmtId="4">
    <oc r="C66">
      <v>35.517958007951222</v>
    </oc>
    <nc r="C66">
      <v>31.659654413186757</v>
    </nc>
  </rcc>
  <rcc rId="355" sId="3" numFmtId="4">
    <oc r="D66">
      <v>31.659654413186757</v>
    </oc>
    <nc r="D66">
      <v>31.208397153286136</v>
    </nc>
  </rcc>
  <rcc rId="356" sId="3" numFmtId="4">
    <oc r="E66">
      <v>31.208397153286136</v>
    </oc>
    <nc r="E66">
      <v>32.211916576148255</v>
    </nc>
  </rcc>
  <rcc rId="357" sId="3" numFmtId="4">
    <oc r="F66">
      <v>32.211916576148255</v>
    </oc>
    <nc r="F66">
      <v>33.902998808044998</v>
    </nc>
  </rcc>
  <rcc rId="358" sId="3" numFmtId="4">
    <oc r="G66">
      <v>33.966158758434815</v>
    </oc>
    <nc r="G66">
      <v>32.723194747417999</v>
    </nc>
  </rcc>
  <rcc rId="359" sId="3" numFmtId="4">
    <oc r="H66">
      <v>32.723194747417999</v>
    </oc>
    <nc r="H66">
      <v>31.09499503539211</v>
    </nc>
  </rcc>
  <rcc rId="360" sId="3" numFmtId="4">
    <oc r="I66">
      <v>35.729574123761338</v>
    </oc>
    <nc r="I66">
      <v>34.591706134746346</v>
    </nc>
  </rcc>
  <rcc rId="361" sId="3" numFmtId="4">
    <oc r="B69">
      <v>26.125929453494486</v>
    </oc>
    <nc r="B69">
      <v>21.063213405324625</v>
    </nc>
  </rcc>
  <rcc rId="362" sId="3" numFmtId="4">
    <oc r="C69">
      <v>21.063213405324625</v>
    </oc>
    <nc r="C69">
      <v>23.757402792679922</v>
    </nc>
  </rcc>
  <rcc rId="363" sId="3" numFmtId="4">
    <oc r="D69">
      <v>23.757402792679922</v>
    </oc>
    <nc r="D69">
      <v>25.418229424144208</v>
    </nc>
  </rcc>
  <rcc rId="364" sId="3" numFmtId="4">
    <oc r="E69">
      <v>25.418229424144208</v>
    </oc>
    <nc r="E69">
      <v>25.608999736058419</v>
    </nc>
  </rcc>
  <rcc rId="365" sId="3" numFmtId="4">
    <oc r="F69">
      <v>25.608999736058419</v>
    </oc>
    <nc r="F69">
      <v>23.405654757883724</v>
    </nc>
  </rcc>
  <rcc rId="366" sId="3" numFmtId="4">
    <oc r="G69">
      <v>17.387627920833282</v>
    </oc>
    <nc r="G69">
      <v>24.866495907829183</v>
    </nc>
  </rcc>
  <rcc rId="367" sId="3" numFmtId="4">
    <oc r="H69">
      <v>24.866495907829183</v>
    </oc>
    <nc r="H69">
      <v>15.752845562101083</v>
    </nc>
  </rcc>
  <rcc rId="368" sId="3" numFmtId="4">
    <oc r="I69">
      <v>17.687168589368095</v>
    </oc>
    <nc r="I69">
      <v>15.686345095326885</v>
    </nc>
  </rcc>
  <rcc rId="369" sId="3" numFmtId="4">
    <oc r="B70">
      <v>6.4990492514276212</v>
    </oc>
    <nc r="B70">
      <v>9.9337433600505989</v>
    </nc>
  </rcc>
  <rcc rId="370" sId="3" numFmtId="4">
    <oc r="C70">
      <v>9.9337433600505989</v>
    </oc>
    <nc r="C70">
      <v>9.1387554749006732</v>
    </nc>
  </rcc>
  <rcc rId="371" sId="3" numFmtId="4">
    <oc r="D70">
      <v>9.1387554749006732</v>
    </oc>
    <nc r="D70">
      <v>6.573119807571862</v>
    </nc>
  </rcc>
  <rcc rId="372" sId="3" numFmtId="4">
    <oc r="E70">
      <v>6.573119807571862</v>
    </oc>
    <nc r="E70">
      <v>10.914198906288814</v>
    </nc>
  </rcc>
  <rcc rId="373" sId="3" numFmtId="4">
    <oc r="F70">
      <v>10.914198906288814</v>
    </oc>
    <nc r="F70">
      <v>6.1745737792496165</v>
    </nc>
  </rcc>
  <rcc rId="374" sId="3" numFmtId="4">
    <oc r="G70">
      <v>12.00447238558635</v>
    </oc>
    <nc r="G70">
      <v>10.915601600987737</v>
    </nc>
  </rcc>
  <rcc rId="375" sId="3" numFmtId="4">
    <oc r="H70">
      <v>10.915601600987737</v>
    </oc>
    <nc r="H70">
      <v>9.7555124650369223</v>
    </nc>
  </rcc>
  <rcc rId="376" sId="3" numFmtId="4">
    <oc r="I70">
      <v>11.857436076205156</v>
    </oc>
    <nc r="I70">
      <v>9.3439902445739698</v>
    </nc>
  </rcc>
  <rcc rId="377" sId="3">
    <oc r="A73" t="inlineStr">
      <is>
        <t>Business Telecom</t>
      </is>
    </oc>
    <nc r="A73" t="inlineStr">
      <is>
        <t>Information Technology (including Cornerstone)</t>
      </is>
    </nc>
  </rcc>
  <rcc rId="378" sId="3" numFmtId="4">
    <oc r="B73">
      <v>9.4041548273320021</v>
    </oc>
    <nc r="B73">
      <v>55.096886308630737</v>
    </nc>
  </rcc>
  <rcc rId="379" sId="3" numFmtId="4">
    <oc r="C73">
      <v>8.2829477661825077</v>
    </oc>
    <nc r="C73">
      <v>56.771713590689984</v>
    </nc>
  </rcc>
  <rcc rId="380" sId="3" numFmtId="4">
    <oc r="D73">
      <v>9.363248971283026</v>
    </oc>
    <nc r="D73">
      <v>58.526198247928455</v>
    </nc>
  </rcc>
  <rcc rId="381" sId="3" numFmtId="4">
    <oc r="E73">
      <v>9.4623471617409702</v>
    </oc>
    <nc r="E73">
      <v>59.807546014871278</v>
    </nc>
  </rcc>
  <rcc rId="382" sId="3" numFmtId="4">
    <oc r="F73">
      <v>9.7087526999999998</v>
    </oc>
    <nc r="F73">
      <v>49.813072768315998</v>
    </nc>
  </rcc>
  <rcc rId="383" sId="3" numFmtId="4">
    <oc r="G73">
      <v>8.9908851799999994</v>
    </oc>
    <nc r="G73">
      <v>57.633722546806126</v>
    </nc>
  </rcc>
  <rcc rId="384" sId="3" numFmtId="4">
    <oc r="H73">
      <v>9.7281929900000002</v>
    </oc>
    <nc r="H73">
      <v>45.627271609273564</v>
    </nc>
  </rcc>
  <rcc rId="385" sId="3" numFmtId="4">
    <oc r="I73">
      <v>8.8152077699999989</v>
    </oc>
    <nc r="I73">
      <v>46.671725018489205</v>
    </nc>
  </rcc>
  <rcc rId="386" sId="3">
    <oc r="A74" t="inlineStr">
      <is>
        <t>IT Business Solutions Development</t>
      </is>
    </oc>
    <nc r="A74"/>
  </rcc>
  <rcc rId="387" sId="3" numFmtId="4">
    <oc r="B74">
      <v>0</v>
    </oc>
    <nc r="B74"/>
  </rcc>
  <rcc rId="388" sId="3" numFmtId="4">
    <oc r="C74">
      <v>0</v>
    </oc>
    <nc r="C74"/>
  </rcc>
  <rcc rId="389" sId="3" numFmtId="4">
    <oc r="D74">
      <v>0</v>
    </oc>
    <nc r="D74"/>
  </rcc>
  <rcc rId="390" sId="3" numFmtId="4">
    <oc r="E74">
      <v>0</v>
    </oc>
    <nc r="E74"/>
  </rcc>
  <rcc rId="391" sId="3" numFmtId="4">
    <oc r="F74">
      <v>0</v>
    </oc>
    <nc r="F74"/>
  </rcc>
  <rcc rId="392" sId="3" numFmtId="4">
    <oc r="G74">
      <v>0</v>
    </oc>
    <nc r="G74"/>
  </rcc>
  <rcc rId="393" sId="3" numFmtId="4">
    <oc r="H74">
      <v>0</v>
    </oc>
    <nc r="H74"/>
  </rcc>
  <rcc rId="394" sId="3" numFmtId="4">
    <oc r="I74">
      <v>0.17840938935773032</v>
    </oc>
    <nc r="I74"/>
  </rcc>
  <rcc rId="395" sId="3">
    <oc r="A75" t="inlineStr">
      <is>
        <t>IT - Business Improvements &amp; Enhancements</t>
      </is>
    </oc>
    <nc r="A75"/>
  </rcc>
  <rcc rId="396" sId="3" numFmtId="4">
    <oc r="B75">
      <v>1.7152259916900001</v>
    </oc>
    <nc r="B75"/>
  </rcc>
  <rcc rId="397" sId="3" numFmtId="4">
    <oc r="C75">
      <v>1.9875803529507448</v>
    </oc>
    <nc r="C75"/>
  </rcc>
  <rcc rId="398" sId="3" numFmtId="4">
    <oc r="D75">
      <v>1.8559813013759099</v>
    </oc>
    <nc r="D75"/>
  </rcc>
  <rcc rId="399" sId="3" numFmtId="4">
    <oc r="E75">
      <v>2.5056190382590349</v>
    </oc>
    <nc r="E75"/>
  </rcc>
  <rcc rId="400" sId="3" numFmtId="4">
    <oc r="F75">
      <v>2.8659819999999998</v>
    </oc>
    <nc r="F75"/>
  </rcc>
  <rcc rId="401" sId="3" numFmtId="4">
    <oc r="G75">
      <v>1.5469000800000001</v>
    </oc>
    <nc r="G75"/>
  </rcc>
  <rcc rId="402" sId="3" numFmtId="4">
    <oc r="H75">
      <v>2.8659820800000002</v>
    </oc>
    <nc r="H75"/>
  </rcc>
  <rcc rId="403" sId="3" numFmtId="4">
    <oc r="I75">
      <v>2.0758399999999999</v>
    </oc>
    <nc r="I75"/>
  </rcc>
  <rcc rId="404" sId="3">
    <oc r="A76" t="inlineStr">
      <is>
        <t>IT - Sustainment and Operations</t>
      </is>
    </oc>
    <nc r="A76"/>
  </rcc>
  <rcc rId="405" sId="3" numFmtId="4">
    <oc r="B76">
      <v>31.62047413917</v>
    </oc>
    <nc r="B76"/>
  </rcc>
  <rcc rId="406" sId="3" numFmtId="4">
    <oc r="C76">
      <v>30.558200165406522</v>
    </oc>
    <nc r="C76"/>
  </rcc>
  <rcc rId="407" sId="3" numFmtId="4">
    <oc r="D76">
      <v>30.017049039119062</v>
    </oc>
    <nc r="D76"/>
  </rcc>
  <rcc rId="408" sId="3" numFmtId="4">
    <oc r="E76">
      <v>31.922174900263698</v>
    </oc>
    <nc r="E76"/>
  </rcc>
  <rcc rId="409" sId="3" numFmtId="4">
    <oc r="F76">
      <v>29.465990080000001</v>
    </oc>
    <nc r="F76"/>
  </rcc>
  <rcc rId="410" sId="3" numFmtId="4">
    <oc r="G76">
      <v>28.83543448</v>
    </oc>
    <nc r="G76"/>
  </rcc>
  <rcc rId="411" sId="3" numFmtId="4">
    <oc r="H76">
      <v>29.167837160000001</v>
    </oc>
    <nc r="H76"/>
  </rcc>
  <rcc rId="412" sId="3" numFmtId="4">
    <oc r="I76">
      <v>28.338564079999998</v>
    </oc>
    <nc r="I76"/>
  </rcc>
  <rcc rId="413" sId="3">
    <oc r="A77" t="inlineStr">
      <is>
        <t>Business Transformation - Cornerstone</t>
      </is>
    </oc>
    <nc r="A77"/>
  </rcc>
  <rcc rId="414" sId="3" numFmtId="4">
    <oc r="B77">
      <v>0.42250791618000005</v>
    </oc>
    <nc r="B77"/>
  </rcc>
  <rcc rId="415" sId="3" numFmtId="4">
    <oc r="C77">
      <v>9.4013947317022645E-2</v>
    </oc>
    <nc r="C77"/>
  </rcc>
  <rcc rId="416" sId="3" numFmtId="4">
    <oc r="D77">
      <v>0</v>
    </oc>
    <nc r="D77"/>
  </rcc>
  <rcc rId="417" sId="3" numFmtId="4">
    <oc r="E77">
      <v>0</v>
    </oc>
    <nc r="E77"/>
  </rcc>
  <rcc rId="418" sId="3" numFmtId="4">
    <oc r="F77">
      <v>0</v>
    </oc>
    <nc r="F77"/>
  </rcc>
  <rcc rId="419" sId="3" numFmtId="4">
    <oc r="G77">
      <v>0</v>
    </oc>
    <nc r="G77"/>
  </rcc>
  <rcc rId="420" sId="3" numFmtId="4">
    <oc r="H77">
      <v>0</v>
    </oc>
    <nc r="H77"/>
  </rcc>
  <rcc rId="421" sId="3" numFmtId="4">
    <oc r="I77">
      <v>0</v>
    </oc>
    <nc r="I77"/>
  </rcc>
  <rcc rId="422" sId="3">
    <oc r="A78" t="inlineStr">
      <is>
        <t>IT-Business Solution Development</t>
      </is>
    </oc>
    <nc r="A78"/>
  </rcc>
  <rcc rId="423" sId="3" numFmtId="4">
    <oc r="B78">
      <v>3.9421357949999999E-2</v>
    </oc>
    <nc r="B78"/>
  </rcc>
  <rcc rId="424" sId="3" numFmtId="4">
    <oc r="C78">
      <v>0.60492504451193463</v>
    </oc>
    <nc r="C78"/>
  </rcc>
  <rcc rId="425" sId="3" numFmtId="4">
    <oc r="D78">
      <v>1.1164384503728402</v>
    </oc>
    <nc r="D78"/>
  </rcc>
  <rcc rId="426" sId="3" numFmtId="4">
    <oc r="E78">
      <v>1.3594114578960619</v>
    </oc>
    <nc r="E78"/>
  </rcc>
  <rcc rId="427" sId="3" numFmtId="4">
    <oc r="F78">
      <v>1.8650372</v>
    </oc>
    <nc r="F78"/>
  </rcc>
  <rcc rId="428" sId="3" numFmtId="4">
    <oc r="G78">
      <v>0.89535259999999994</v>
    </oc>
    <nc r="G78"/>
  </rcc>
  <rcc rId="429" sId="3" numFmtId="4">
    <oc r="H78">
      <v>1.2946359999999999</v>
    </oc>
    <nc r="H78"/>
  </rcc>
  <rcc rId="430" sId="3" numFmtId="4">
    <oc r="I78">
      <v>0.67085116</v>
    </oc>
    <nc r="I78"/>
  </rcc>
  <rcc rId="431" sId="3">
    <oc r="A79" t="inlineStr">
      <is>
        <t>IT - Project &amp; Architecture Services</t>
      </is>
    </oc>
    <nc r="A79"/>
  </rcc>
  <rcc rId="432" sId="3" numFmtId="4">
    <oc r="B79">
      <v>1.9870784944340001</v>
    </oc>
    <nc r="B79"/>
  </rcc>
  <rcc rId="433" sId="3" numFmtId="4">
    <oc r="C79">
      <v>3.3180241622619953</v>
    </oc>
    <nc r="C79"/>
  </rcc>
  <rcc rId="434" sId="3" numFmtId="4">
    <oc r="D79">
      <v>3.7304551668421495</v>
    </oc>
    <nc r="D79"/>
  </rcc>
  <rcc rId="435" sId="3" numFmtId="4">
    <oc r="E79">
      <v>4.4694784197686888</v>
    </oc>
    <nc r="E79"/>
  </rcc>
  <rcc rId="436" sId="3" numFmtId="4">
    <oc r="F79">
      <v>5.3636523399999998</v>
    </oc>
    <nc r="F79"/>
  </rcc>
  <rcc rId="437" sId="3" numFmtId="4">
    <oc r="G79">
      <v>5.2101699800000008</v>
    </oc>
    <nc r="G79"/>
  </rcc>
  <rcc rId="438" sId="3" numFmtId="4">
    <oc r="H79">
      <v>5.1216588600000001</v>
    </oc>
    <nc r="H79"/>
  </rcc>
  <rcc rId="439" sId="3" numFmtId="4">
    <oc r="I79">
      <v>5.4555263299999996</v>
    </oc>
    <nc r="I79"/>
  </rcc>
  <rcc rId="440" sId="3">
    <oc r="A80" t="inlineStr">
      <is>
        <t>PSIT, BIT (including CP &amp; CIO)</t>
      </is>
    </oc>
    <nc r="A80"/>
  </rcc>
  <rcc rId="441" sId="3" numFmtId="4">
    <oc r="B80">
      <v>0</v>
    </oc>
    <nc r="B80"/>
  </rcc>
  <rcc rId="442" sId="3" numFmtId="4">
    <oc r="C80">
      <v>0</v>
    </oc>
    <nc r="C80"/>
  </rcc>
  <rcc rId="443" sId="3" numFmtId="4">
    <oc r="D80">
      <v>0</v>
    </oc>
    <nc r="D80"/>
  </rcc>
  <rcc rId="444" sId="3" numFmtId="4">
    <oc r="E80">
      <v>0</v>
    </oc>
    <nc r="E80"/>
  </rcc>
  <rcc rId="445" sId="3" numFmtId="4">
    <oc r="F80">
      <v>0</v>
    </oc>
    <nc r="F80"/>
  </rcc>
  <rcc rId="446" sId="3" numFmtId="4">
    <oc r="G80">
      <v>0</v>
    </oc>
    <nc r="G80"/>
  </rcc>
  <rcc rId="447" sId="3" numFmtId="4">
    <oc r="H80">
      <v>0</v>
    </oc>
    <nc r="H80"/>
  </rcc>
  <rcc rId="448" sId="3" numFmtId="4">
    <oc r="I80">
      <v>0</v>
    </oc>
    <nc r="I80"/>
  </rcc>
  <rcc rId="449" sId="3">
    <oc r="A81" t="inlineStr">
      <is>
        <t>Business Architecture</t>
      </is>
    </oc>
    <nc r="A81"/>
  </rcc>
  <rcc rId="450" sId="3" numFmtId="4">
    <oc r="B81">
      <v>0</v>
    </oc>
    <nc r="B81"/>
  </rcc>
  <rcc rId="451" sId="3" numFmtId="4">
    <oc r="C81">
      <v>0</v>
    </oc>
    <nc r="C81"/>
  </rcc>
  <rcc rId="452" sId="3" numFmtId="4">
    <oc r="D81">
      <v>0</v>
    </oc>
    <nc r="D81"/>
  </rcc>
  <rcc rId="453" sId="3" numFmtId="4">
    <oc r="E81">
      <v>0</v>
    </oc>
    <nc r="E81"/>
  </rcc>
  <rcc rId="454" sId="3" numFmtId="4">
    <oc r="F81">
      <v>0</v>
    </oc>
    <nc r="F81"/>
  </rcc>
  <rcc rId="455" sId="3" numFmtId="4">
    <oc r="G81">
      <v>0</v>
    </oc>
    <nc r="G81"/>
  </rcc>
  <rcc rId="456" sId="3" numFmtId="4">
    <oc r="H81">
      <v>0</v>
    </oc>
    <nc r="H81"/>
  </rcc>
  <rcc rId="457" sId="3" numFmtId="4">
    <oc r="I81">
      <v>0</v>
    </oc>
    <nc r="I81"/>
  </rcc>
  <rcc rId="458" sId="3">
    <oc r="A82" t="inlineStr">
      <is>
        <t>Corporate Projects - ISD/IT</t>
      </is>
    </oc>
    <nc r="A82"/>
  </rcc>
  <rcc rId="459" sId="3" numFmtId="4">
    <oc r="B82">
      <v>10.0133451356321</v>
    </oc>
    <nc r="B82"/>
  </rcc>
  <rcc rId="460" sId="3" numFmtId="4">
    <oc r="C82">
      <v>10.251194869999999</v>
    </oc>
    <nc r="C82"/>
  </rcc>
  <rcc rId="461" sId="3" numFmtId="4">
    <oc r="D82">
      <v>10.688540661696999</v>
    </oc>
    <nc r="D82"/>
  </rcc>
  <rcc rId="462" sId="3" numFmtId="4">
    <oc r="E82">
      <v>8.8071672700000008</v>
    </oc>
    <nc r="E82"/>
  </rcc>
  <rcc rId="463" sId="3" numFmtId="4">
    <oc r="F82">
      <v>10.538131694871264</v>
    </oc>
    <nc r="F82"/>
  </rcc>
  <rcc rId="464" sId="3" numFmtId="4">
    <oc r="G82">
      <v>7.3337198916781317</v>
    </oc>
    <nc r="G82"/>
  </rcc>
  <rcc rId="465" sId="3" numFmtId="4">
    <oc r="H82">
      <v>9.4554154568061204</v>
    </oc>
    <nc r="H82"/>
  </rcc>
  <rcc rId="466" sId="3" numFmtId="4">
    <oc r="I82">
      <v>7.2988040686859961</v>
    </oc>
    <nc r="I82"/>
  </rcc>
  <rcc rId="467" sId="3" numFmtId="4">
    <oc r="B85">
      <v>11.130019250000002</v>
    </oc>
    <nc r="B85">
      <v>8.8066785900000006</v>
    </nc>
  </rcc>
  <rcc rId="468" sId="3" numFmtId="4">
    <oc r="C85">
      <v>8.8066785900000006</v>
    </oc>
    <nc r="C85">
      <v>4.7914110499999989</v>
    </nc>
  </rcc>
  <rcc rId="469" sId="3" numFmtId="4">
    <oc r="D85">
      <v>4.7914110499999989</v>
    </oc>
    <nc r="D85">
      <v>3.6226572600000004</v>
    </nc>
  </rcc>
  <rcc rId="470" sId="3" numFmtId="4">
    <oc r="E85">
      <v>3.6226572600000004</v>
    </oc>
    <nc r="E85">
      <v>5.0410000000000004</v>
    </nc>
  </rcc>
  <rcc rId="471" sId="3" numFmtId="4">
    <oc r="F85">
      <v>5.0410000000000004</v>
    </oc>
    <nc r="F85">
      <v>3.1742904599999999</v>
    </nc>
  </rcc>
  <rcc rId="472" sId="3" numFmtId="4">
    <oc r="G85">
      <v>4.9300000000000006</v>
    </oc>
    <nc r="G85">
      <v>5.04718</v>
    </nc>
  </rcc>
  <rcc rId="473" sId="3" numFmtId="4">
    <oc r="H85">
      <v>5.04718</v>
    </oc>
    <nc r="H85">
      <v>3.9049999999999998</v>
    </nc>
  </rcc>
  <rcc rId="474" sId="3" numFmtId="4">
    <oc r="I85">
      <v>4.45</v>
    </oc>
    <nc r="I85">
      <v>3.9049999999999998</v>
    </nc>
  </rcc>
  <rcc rId="475" sId="3" numFmtId="4">
    <oc r="B86">
      <v>-154.84230011047399</v>
    </oc>
    <nc r="B86">
      <v>-116.78058777655998</v>
    </nc>
  </rcc>
  <rcc rId="476" sId="3" numFmtId="4">
    <oc r="C86">
      <v>-116.78058777655998</v>
    </oc>
    <nc r="C86">
      <v>-127.30644982364004</v>
    </nc>
  </rcc>
  <rcc rId="477" sId="3" numFmtId="4">
    <oc r="D86">
      <v>-127.30644982364004</v>
    </oc>
    <nc r="D86">
      <v>-142.79309640963604</v>
    </nc>
  </rcc>
  <rcc rId="478" sId="3" numFmtId="4">
    <oc r="E86">
      <v>-142.79309640963604</v>
    </oc>
    <nc r="E86">
      <v>-176.90239907028214</v>
    </nc>
  </rcc>
  <rcc rId="479" sId="3" numFmtId="4">
    <oc r="F86">
      <v>-176.90239907028214</v>
    </oc>
    <nc r="F86">
      <v>-139.59600953800782</v>
    </nc>
  </rcc>
  <rcc rId="480" sId="3" numFmtId="4">
    <oc r="G86">
      <v>-148.36636436770647</v>
    </oc>
    <nc r="G86">
      <v>-175.49178736205127</v>
    </nc>
  </rcc>
  <rcc rId="481" sId="3" numFmtId="4">
    <oc r="H86">
      <v>-175.49178736205127</v>
    </oc>
    <nc r="H86">
      <v>-147.90008756726721</v>
    </nc>
  </rcc>
  <rcc rId="482" sId="3" numFmtId="4">
    <oc r="I86">
      <v>-151.63325917945571</v>
    </oc>
    <nc r="I86">
      <v>-154.78543885646289</v>
    </nc>
  </rcc>
  <rcc rId="483" sId="3" numFmtId="4">
    <oc r="B87">
      <v>64.10978317</v>
    </oc>
    <nc r="B87">
      <v>63.856474000000013</v>
    </nc>
  </rcc>
  <rcc rId="484" sId="3" numFmtId="4">
    <oc r="C87">
      <v>63.856474000000013</v>
    </oc>
    <nc r="C87">
      <v>61.328181549999982</v>
    </nc>
  </rcc>
  <rcc rId="485" sId="3" numFmtId="4">
    <oc r="D87">
      <v>61.328181549999982</v>
    </oc>
    <nc r="D87">
      <v>50.69823242999999</v>
    </nc>
  </rcc>
  <rcc rId="486" sId="3" numFmtId="4">
    <oc r="E87">
      <v>50.69823242999999</v>
    </oc>
    <nc r="E87">
      <v>63.591598318868442</v>
    </nc>
  </rcc>
  <rcc rId="487" sId="3" numFmtId="4">
    <oc r="F87">
      <v>63.591598318868442</v>
    </oc>
    <nc r="F87">
      <v>64.714286380000004</v>
    </nc>
  </rcc>
  <rcc rId="488" sId="3" numFmtId="4">
    <oc r="G87">
      <v>64.714285160000003</v>
    </oc>
    <nc r="G87">
      <v>64.324514648423175</v>
    </nc>
  </rcc>
  <rcc rId="489" sId="3" numFmtId="4">
    <oc r="H87">
      <v>64.324514648423175</v>
    </oc>
    <nc r="H87">
      <v>67.19341901</v>
    </nc>
  </rcc>
  <rcc rId="490" sId="3" numFmtId="4">
    <oc r="I87">
      <v>65.581808010000003</v>
    </oc>
    <nc r="I87">
      <v>68.138583679999996</v>
    </nc>
  </rcc>
  <rdn rId="0" localSheetId="1" customView="1" name="Z_D89541C5_FEF8_4C44_9D7B_042A773131E8_.wvu.PrintArea" hidden="1" oldHidden="1">
    <formula>'2-JA'!$A$9:$L$72</formula>
  </rdn>
  <rdn rId="0" localSheetId="2" customView="1" name="Z_D89541C5_FEF8_4C44_9D7B_042A773131E8_.wvu.PrintArea" hidden="1" oldHidden="1">
    <formula>'2-JB'!$A$10:$G$51</formula>
  </rdn>
  <rdn rId="0" localSheetId="3" customView="1" name="Z_D89541C5_FEF8_4C44_9D7B_042A773131E8_.wvu.PrintArea" hidden="1" oldHidden="1">
    <formula>'2-JC'!$A$9:$K$95</formula>
  </rdn>
  <rdn rId="0" localSheetId="3" customView="1" name="Z_D89541C5_FEF8_4C44_9D7B_042A773131E8_.wvu.PrintTitles" hidden="1" oldHidden="1">
    <formula>'2-JC'!$13:$14</formula>
  </rdn>
  <rdn rId="0" localSheetId="4" customView="1" name="Z_D89541C5_FEF8_4C44_9D7B_042A773131E8_.wvu.PrintArea" hidden="1" oldHidden="1">
    <formula>'2-L'!$B$9:$K$38</formula>
  </rdn>
  <rcv guid="{D89541C5-FEF8-4C44-9D7B-042A773131E8}"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3" sId="1" numFmtId="19">
    <oc r="N7">
      <v>43552</v>
    </oc>
    <nc r="N7">
      <v>43545</v>
    </nc>
  </rcc>
  <rcv guid="{8B0D79DB-D356-4CDE-901C-45872A546CBF}" action="delete"/>
  <rdn rId="0" localSheetId="1" customView="1" name="Z_8B0D79DB_D356_4CDE_901C_45872A546CBF_.wvu.PrintArea" hidden="1" oldHidden="1">
    <formula>'2-JA'!$A$9:$L$72</formula>
    <oldFormula>'2-JA'!$A$9:$L$72</oldFormula>
  </rdn>
  <rdn rId="0" localSheetId="1" customView="1" name="Z_8B0D79DB_D356_4CDE_901C_45872A546CBF_.wvu.Rows" hidden="1" oldHidden="1">
    <formula>'2-JA'!$1:$7</formula>
    <oldFormula>'2-JA'!$1:$7</oldFormula>
  </rdn>
  <rdn rId="0" localSheetId="2" customView="1" name="Z_8B0D79DB_D356_4CDE_901C_45872A546CBF_.wvu.PrintArea" hidden="1" oldHidden="1">
    <formula>'2-JB'!$A$10:$G$57</formula>
    <oldFormula>'2-JB'!$A$10:$G$57</oldFormula>
  </rdn>
  <rdn rId="0" localSheetId="2" customView="1" name="Z_8B0D79DB_D356_4CDE_901C_45872A546CBF_.wvu.Rows" hidden="1" oldHidden="1">
    <formula>'2-JB'!$1:$7</formula>
    <oldFormula>'2-JB'!$1:$7</oldFormula>
  </rdn>
  <rdn rId="0" localSheetId="3" customView="1" name="Z_8B0D79DB_D356_4CDE_901C_45872A546CBF_.wvu.PrintArea" hidden="1" oldHidden="1">
    <formula>'2-JC'!$A$9:$K$74</formula>
    <oldFormula>'2-JC'!$A$9:$K$74</oldFormula>
  </rdn>
  <rdn rId="0" localSheetId="3" customView="1" name="Z_8B0D79DB_D356_4CDE_901C_45872A546CBF_.wvu.PrintTitles" hidden="1" oldHidden="1">
    <formula>'2-JC'!$13:$14</formula>
    <oldFormula>'2-JC'!$13:$14</oldFormula>
  </rdn>
  <rdn rId="0" localSheetId="3" customView="1" name="Z_8B0D79DB_D356_4CDE_901C_45872A546CBF_.wvu.Rows" hidden="1" oldHidden="1">
    <formula>'2-JC'!$1:$7</formula>
    <oldFormula>'2-JC'!$1:$7</oldFormula>
  </rdn>
  <rdn rId="0" localSheetId="4" customView="1" name="Z_8B0D79DB_D356_4CDE_901C_45872A546CBF_.wvu.PrintArea" hidden="1" oldHidden="1">
    <formula>'2-L'!$B$9:$K$38</formula>
    <oldFormula>'2-L'!$B$9:$K$38</oldFormula>
  </rdn>
  <rdn rId="0" localSheetId="4" customView="1" name="Z_8B0D79DB_D356_4CDE_901C_45872A546CBF_.wvu.Rows" hidden="1" oldHidden="1">
    <formula>'2-L'!$1:$7</formula>
    <oldFormula>'2-L'!$1:$7</oldFormula>
  </rdn>
  <rcv guid="{8B0D79DB-D356-4CDE-901C-45872A546CBF}"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3" sId="1">
    <oc r="F13" t="inlineStr">
      <is>
        <t>2018 Forecast Year</t>
      </is>
    </oc>
    <nc r="F13" t="inlineStr">
      <is>
        <t>2018 Actual</t>
      </is>
    </nc>
  </rcc>
  <rcc rId="1354" sId="3">
    <oc r="F13" t="inlineStr">
      <is>
        <t>2018 Forecast Year</t>
      </is>
    </oc>
    <nc r="F13" t="inlineStr">
      <is>
        <t>2018 Actual</t>
      </is>
    </nc>
  </rcc>
  <rcc rId="1355" sId="3" numFmtId="4">
    <oc r="F16">
      <v>1.1772174199999998</v>
    </oc>
    <nc r="F16">
      <v>1.33240815</v>
    </nc>
  </rcc>
  <rcc rId="1356" sId="3" numFmtId="4">
    <oc r="F17">
      <v>14.596862530000001</v>
    </oc>
    <nc r="F17">
      <v>13.91806834</v>
    </nc>
  </rcc>
  <rcc rId="1357" sId="3" numFmtId="4">
    <oc r="F18">
      <v>52.981174259999989</v>
    </oc>
    <nc r="F18">
      <v>60.070530819999995</v>
    </nc>
  </rcc>
  <rcc rId="1358" sId="3" numFmtId="4">
    <oc r="F19">
      <v>7.783855700000001</v>
    </oc>
    <nc r="F19">
      <v>8.3226037700000006</v>
    </nc>
  </rcc>
  <rcc rId="1359" sId="3" numFmtId="4">
    <oc r="F20">
      <v>59.368849740000002</v>
    </oc>
    <nc r="F20">
      <v>55.099961429999993</v>
    </nc>
  </rcc>
  <rcc rId="1360" sId="3" numFmtId="4">
    <oc r="F21">
      <v>22.72639757</v>
    </oc>
    <nc r="F21">
      <v>22.702702369999997</v>
    </nc>
  </rcc>
  <rcc rId="1361" sId="3" numFmtId="4">
    <oc r="F22">
      <v>33.351920329999999</v>
    </oc>
    <nc r="F22">
      <v>37.306392710000004</v>
    </nc>
  </rcc>
  <rcc rId="1362" sId="3" numFmtId="4">
    <oc r="F23">
      <v>16.231155040000001</v>
    </oc>
    <nc r="F23">
      <v>18.875930780000001</v>
    </nc>
  </rcc>
  <rcc rId="1363" sId="3" numFmtId="4">
    <oc r="F24">
      <v>8.2241354799999993</v>
    </oc>
    <nc r="F24">
      <v>7.59592212</v>
    </nc>
  </rcc>
  <rcc rId="1364" sId="3" numFmtId="4">
    <oc r="F25">
      <v>4.8716175899999996</v>
    </oc>
    <nc r="F25">
      <v>4.1267152000000005</v>
    </nc>
  </rcc>
  <rcc rId="1365" sId="3" numFmtId="4">
    <oc r="F28">
      <v>2.6379214900000001</v>
    </oc>
    <nc r="F28">
      <v>2.7881180300000001</v>
    </nc>
  </rcc>
  <rcc rId="1366" sId="3" numFmtId="4">
    <oc r="F29">
      <v>2.1723255562000001</v>
    </oc>
    <nc r="F29">
      <v>2.1727054026751822</v>
    </nc>
  </rcc>
  <rcc rId="1367" sId="3" numFmtId="4">
    <oc r="F30">
      <v>0.4285583</v>
    </oc>
    <nc r="F30">
      <v>0.22583812</v>
    </nc>
  </rcc>
  <rcc rId="1368" sId="3" numFmtId="4">
    <oc r="F35">
      <v>22.228314021559999</v>
    </oc>
    <nc r="F35">
      <v>19.530754263792261</v>
    </nc>
  </rcc>
  <rcc rId="1369" sId="3" numFmtId="4">
    <oc r="F36">
      <v>1.7244218468000001</v>
    </oc>
    <nc r="F36">
      <v>1.4255896975193092</v>
    </nc>
  </rcc>
  <rcc rId="1370" sId="3" numFmtId="4">
    <oc r="F37">
      <v>32.614436634232653</v>
    </oc>
    <nc r="F37">
      <v>32.458634540350673</v>
    </nc>
  </rcc>
  <rcc rId="1371" sId="3" numFmtId="4">
    <oc r="F40">
      <v>10.437049054621035</v>
    </oc>
    <nc r="F40">
      <v>10.983100343031289</v>
    </nc>
  </rcc>
  <rcc rId="1372" sId="3" numFmtId="4">
    <oc r="F43">
      <v>3.9567499377895108</v>
    </oc>
    <nc r="F43">
      <v>3.9411250536903326</v>
    </nc>
  </rcc>
  <rcc rId="1373" sId="3" numFmtId="4">
    <oc r="F44">
      <v>21.319706350231698</v>
    </oc>
    <nc r="F44">
      <v>22.275573707433161</v>
    </nc>
  </rcc>
  <rcc rId="1374" sId="3" numFmtId="4">
    <oc r="F45">
      <v>10.773890971504001</v>
    </oc>
    <nc r="F45">
      <v>11.088036979999998</v>
    </nc>
  </rcc>
  <rcc rId="1375" sId="3" numFmtId="4">
    <oc r="F46">
      <v>4.9288884597927574</v>
    </oc>
    <nc r="F46">
      <v>4.5999606139245923</v>
    </nc>
  </rcc>
  <rcc rId="1376" sId="3" numFmtId="4">
    <oc r="F47">
      <v>5.9438564557380005</v>
    </oc>
    <nc r="F47">
      <v>5.8854361840019997</v>
    </nc>
  </rcc>
  <rcc rId="1377" sId="3" numFmtId="4">
    <oc r="F48">
      <v>10.971505549042515</v>
    </oc>
    <nc r="F48">
      <v>9.473114868458401</v>
    </nc>
  </rcc>
  <rcc rId="1378" sId="3" numFmtId="4">
    <oc r="F49">
      <v>3.0231370000000002</v>
    </oc>
    <nc r="F49">
      <v>2.866476</v>
    </nc>
  </rcc>
  <rcc rId="1379" sId="3" numFmtId="4">
    <oc r="F50">
      <v>3.3436708786480005</v>
    </oc>
    <nc r="F50">
      <v>3.1726474300000005</v>
    </nc>
  </rcc>
  <rcc rId="1380" sId="3" numFmtId="4">
    <oc r="F51">
      <v>33.902998808044998</v>
    </oc>
    <nc r="F51">
      <v>32.706589661977965</v>
    </nc>
  </rcc>
  <rcc rId="1381" sId="3" numFmtId="4">
    <oc r="F54">
      <v>23.405654757883724</v>
    </oc>
    <nc r="F54">
      <v>24.947806045431765</v>
    </nc>
  </rcc>
  <rcc rId="1382" sId="3" numFmtId="4">
    <oc r="F55">
      <v>6.1745737792496165</v>
    </oc>
    <nc r="F55">
      <v>6.0983822337926146</v>
    </nc>
  </rcc>
  <rcc rId="1383" sId="3" numFmtId="4">
    <oc r="F58">
      <v>49.813072768315998</v>
    </oc>
    <nc r="F58">
      <v>50.4372710016128</v>
    </nc>
  </rcc>
  <rcc rId="1384" sId="3" numFmtId="4">
    <oc r="F61">
      <v>3.1742904599999999</v>
    </oc>
    <nc r="F61">
      <v>8.3841774200000003</v>
    </nc>
  </rcc>
  <rcc rId="1385" sId="3" numFmtId="4">
    <oc r="F62">
      <v>-139.59600953800782</v>
    </oc>
    <nc r="F62">
      <v>-130.93715556090407</v>
    </nc>
  </rcc>
  <rcc rId="1386" sId="3" numFmtId="4">
    <oc r="F63">
      <v>64.714286380000004</v>
    </oc>
    <nc r="F63">
      <v>65.297293139999994</v>
    </nc>
  </rcc>
  <rcc rId="1387" sId="2">
    <oc r="E13" t="inlineStr">
      <is>
        <t>2018 Forecast Year</t>
      </is>
    </oc>
    <nc r="E13" t="inlineStr">
      <is>
        <t>2018 Actual</t>
      </is>
    </nc>
  </rcc>
  <rcv guid="{EE2A9195-95AB-40A3-8E8A-24B985F70420}" action="delete"/>
  <rdn rId="0" localSheetId="1" customView="1" name="Z_EE2A9195_95AB_40A3_8E8A_24B985F70420_.wvu.PrintArea" hidden="1" oldHidden="1">
    <formula>'2-JA'!$A$9:$L$72</formula>
    <oldFormula>'2-JA'!$A$9:$L$72</oldFormula>
  </rdn>
  <rdn rId="0" localSheetId="2" customView="1" name="Z_EE2A9195_95AB_40A3_8E8A_24B985F70420_.wvu.PrintArea" hidden="1" oldHidden="1">
    <formula>'2-JB'!$A$10:$G$57</formula>
    <oldFormula>'2-JB'!$A$10:$G$57</oldFormula>
  </rdn>
  <rdn rId="0" localSheetId="3" customView="1" name="Z_EE2A9195_95AB_40A3_8E8A_24B985F70420_.wvu.PrintArea" hidden="1" oldHidden="1">
    <formula>'2-JC'!$A$9:$K$74</formula>
    <oldFormula>'2-JC'!$A$9:$K$74</oldFormula>
  </rdn>
  <rdn rId="0" localSheetId="3" customView="1" name="Z_EE2A9195_95AB_40A3_8E8A_24B985F70420_.wvu.PrintTitles" hidden="1" oldHidden="1">
    <formula>'2-JC'!$13:$14</formula>
    <oldFormula>'2-JC'!$13:$14</oldFormula>
  </rdn>
  <rdn rId="0" localSheetId="4" customView="1" name="Z_EE2A9195_95AB_40A3_8E8A_24B985F70420_.wvu.PrintArea" hidden="1" oldHidden="1">
    <formula>'2-L'!$B$9:$K$38</formula>
    <oldFormula>'2-L'!$B$9:$K$38</oldFormula>
  </rdn>
  <rcv guid="{EE2A9195-95AB-40A3-8E8A-24B985F70420}"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3" sId="3">
    <oc r="H68">
      <f>SUMPRODUCT(--($A15:$A67="Sub-Total"), H$15:H$67)</f>
    </oc>
    <nc r="H68">
      <f>SUMPRODUCT(--($A15:$A67="Sub-Total"), H$15:H$67)</f>
    </nc>
  </rcc>
  <rcc rId="1394" sId="3">
    <oc r="B67">
      <f>SUM(B61:B66)</f>
    </oc>
    <nc r="B67">
      <f>SUM(B61:B66)</f>
    </nc>
  </rcc>
  <rrc rId="1395" sId="3" ref="A67:XFD67" action="insertRow"/>
  <rcc rId="1396" sId="3">
    <nc r="A67" t="inlineStr">
      <is>
        <t>Government Directive on Compensation</t>
      </is>
    </nc>
  </rcc>
  <rcc rId="1397" sId="3" numFmtId="4">
    <nc r="H67">
      <v>-8.4029000000000006E-2</v>
    </nc>
  </rcc>
  <rcc rId="1398" sId="3" numFmtId="4">
    <nc r="I67">
      <v>-9.0149999999999994E-2</v>
    </nc>
  </rcc>
  <rcc rId="1399" sId="3">
    <oc r="H68">
      <f>SUM(H61:H66)</f>
    </oc>
    <nc r="H68">
      <f>SUM(H61:H67)</f>
    </nc>
  </rcc>
  <rcc rId="1400" sId="3">
    <oc r="I68">
      <f>SUM(I61:I66)</f>
    </oc>
    <nc r="I68">
      <f>SUM(I61:I67)</f>
    </nc>
  </rcc>
  <rrc rId="1401" sId="2" ref="A50:XFD50" action="insertRow"/>
  <rcc rId="1402" sId="2">
    <nc r="F50">
      <f>'2-JC'!H67</f>
    </nc>
  </rcc>
  <rcc rId="1403" sId="2">
    <oc r="F51">
      <f>SUM(F15:F49)</f>
    </oc>
    <nc r="F51">
      <f>SUM(F15:F50)</f>
    </nc>
  </rcc>
  <rcc rId="1404" sId="2">
    <oc r="G51">
      <f>SUM(G15:G49)</f>
    </oc>
    <nc r="G51">
      <f>SUM(G15:G50)</f>
    </nc>
  </rcc>
  <rcc rId="1405" sId="2">
    <nc r="A50" t="inlineStr">
      <is>
        <t>Government Directive on Compensation</t>
      </is>
    </nc>
  </rcc>
  <rfmt sheetId="2" sqref="C49:G49" start="0" length="0">
    <dxf>
      <border>
        <bottom style="thin">
          <color indexed="64"/>
        </bottom>
      </border>
    </dxf>
  </rfmt>
  <rfmt sheetId="2" sqref="C50:G50" start="0" length="0">
    <dxf>
      <border>
        <bottom style="thin">
          <color indexed="64"/>
        </bottom>
      </border>
    </dxf>
  </rfmt>
  <rfmt sheetId="2" sqref="G52">
    <dxf>
      <numFmt numFmtId="164" formatCode="_-&quot;$&quot;* #,##0.00_-;\-&quot;$&quot;* #,##0.00_-;_-&quot;$&quot;* &quot;-&quot;??_-;_-@_-"/>
    </dxf>
  </rfmt>
  <rfmt sheetId="2" sqref="G52">
    <dxf>
      <numFmt numFmtId="240" formatCode="_-&quot;$&quot;* #,##0.000_-;\-&quot;$&quot;* #,##0.000_-;_-&quot;$&quot;* &quot;-&quot;??_-;_-@_-"/>
    </dxf>
  </rfmt>
  <rfmt sheetId="2" sqref="G52">
    <dxf>
      <numFmt numFmtId="241" formatCode="_-&quot;$&quot;* #,##0.0000_-;\-&quot;$&quot;* #,##0.0000_-;_-&quot;$&quot;* &quot;-&quot;??_-;_-@_-"/>
    </dxf>
  </rfmt>
  <rfmt sheetId="2" sqref="G52">
    <dxf>
      <numFmt numFmtId="242" formatCode="_-&quot;$&quot;* #,##0.00000_-;\-&quot;$&quot;* #,##0.00000_-;_-&quot;$&quot;* &quot;-&quot;??_-;_-@_-"/>
    </dxf>
  </rfmt>
  <rfmt sheetId="2" sqref="G52">
    <dxf>
      <numFmt numFmtId="243" formatCode="_-&quot;$&quot;* #,##0.000000_-;\-&quot;$&quot;* #,##0.000000_-;_-&quot;$&quot;* &quot;-&quot;??_-;_-@_-"/>
    </dxf>
  </rfmt>
  <rfmt sheetId="2" sqref="G52">
    <dxf>
      <numFmt numFmtId="244" formatCode="_-&quot;$&quot;* #,##0.0000000_-;\-&quot;$&quot;* #,##0.0000000_-;_-&quot;$&quot;* &quot;-&quot;??_-;_-@_-"/>
    </dxf>
  </rfmt>
  <rfmt sheetId="2" sqref="G52">
    <dxf>
      <numFmt numFmtId="245" formatCode="_-&quot;$&quot;* #,##0.00000000_-;\-&quot;$&quot;* #,##0.00000000_-;_-&quot;$&quot;* &quot;-&quot;??_-;_-@_-"/>
    </dxf>
  </rfmt>
  <rfmt sheetId="2" sqref="G52">
    <dxf>
      <numFmt numFmtId="246" formatCode="_-&quot;$&quot;* #,##0.000000000_-;\-&quot;$&quot;* #,##0.000000000_-;_-&quot;$&quot;* &quot;-&quot;??_-;_-@_-"/>
    </dxf>
  </rfmt>
  <rfmt sheetId="2" sqref="G52">
    <dxf>
      <numFmt numFmtId="245" formatCode="_-&quot;$&quot;* #,##0.00000000_-;\-&quot;$&quot;* #,##0.00000000_-;_-&quot;$&quot;* &quot;-&quot;??_-;_-@_-"/>
    </dxf>
  </rfmt>
  <rfmt sheetId="2" sqref="G52">
    <dxf>
      <numFmt numFmtId="244" formatCode="_-&quot;$&quot;* #,##0.0000000_-;\-&quot;$&quot;* #,##0.0000000_-;_-&quot;$&quot;* &quot;-&quot;??_-;_-@_-"/>
    </dxf>
  </rfmt>
  <rfmt sheetId="2" sqref="G52">
    <dxf>
      <numFmt numFmtId="243" formatCode="_-&quot;$&quot;* #,##0.000000_-;\-&quot;$&quot;* #,##0.000000_-;_-&quot;$&quot;* &quot;-&quot;??_-;_-@_-"/>
    </dxf>
  </rfmt>
  <rfmt sheetId="2" sqref="G52">
    <dxf>
      <numFmt numFmtId="242" formatCode="_-&quot;$&quot;* #,##0.00000_-;\-&quot;$&quot;* #,##0.00000_-;_-&quot;$&quot;* &quot;-&quot;??_-;_-@_-"/>
    </dxf>
  </rfmt>
  <rfmt sheetId="2" sqref="G52">
    <dxf>
      <numFmt numFmtId="241" formatCode="_-&quot;$&quot;* #,##0.0000_-;\-&quot;$&quot;* #,##0.0000_-;_-&quot;$&quot;* &quot;-&quot;??_-;_-@_-"/>
    </dxf>
  </rfmt>
  <rfmt sheetId="2" sqref="G52">
    <dxf>
      <numFmt numFmtId="240" formatCode="_-&quot;$&quot;* #,##0.000_-;\-&quot;$&quot;* #,##0.000_-;_-&quot;$&quot;* &quot;-&quot;??_-;_-@_-"/>
    </dxf>
  </rfmt>
  <rfmt sheetId="2" sqref="G52">
    <dxf>
      <numFmt numFmtId="164" formatCode="_-&quot;$&quot;* #,##0.00_-;\-&quot;$&quot;* #,##0.00_-;_-&quot;$&quot;* &quot;-&quot;??_-;_-@_-"/>
    </dxf>
  </rfmt>
  <rfmt sheetId="2" sqref="G52">
    <dxf>
      <numFmt numFmtId="178" formatCode="_-&quot;$&quot;* #,##0.0_-;\-&quot;$&quot;* #,##0.0_-;_-&quot;$&quot;* &quot;-&quot;??_-;_-@_-"/>
    </dxf>
  </rfmt>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'2-JB'!$A$10:$G$58</formula>
    <oldFormula>'2-JB'!$A$10:$G$58</oldFormula>
  </rdn>
  <rdn rId="0" localSheetId="3" customView="1" name="Z_DE3729EF_DA10_46F0_B2E3_0106326E2216_.wvu.PrintArea" hidden="1" oldHidden="1">
    <formula>'2-JC'!$A$9:$K$75</formula>
    <oldFormula>'2-JC'!$A$9:$K$75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'2-JB'!$A$10:$G$58</formula>
    <oldFormula>'2-JB'!$A$10:$G$58</oldFormula>
  </rdn>
  <rdn rId="0" localSheetId="3" customView="1" name="Z_DE3729EF_DA10_46F0_B2E3_0106326E2216_.wvu.PrintArea" hidden="1" oldHidden="1">
    <formula>'2-JC'!$A$9:$K$75</formula>
    <oldFormula>'2-JC'!$A$9:$K$75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6" sId="4" odxf="1" dxf="1" quotePrefix="1">
    <oc r="G21">
      <f>IF(G20=0,"",G19/G20)</f>
    </oc>
    <nc r="G21" t="inlineStr">
      <is>
        <t>-</t>
      </is>
    </nc>
    <odxf/>
    <ndxf/>
  </rcc>
  <rcc rId="1417" sId="4" odxf="1" dxf="1" quotePrefix="1">
    <oc r="G27">
      <f>IF(G20=0,"",G16/G20)</f>
    </oc>
    <nc r="G27" t="inlineStr">
      <is>
        <t>-</t>
      </is>
    </nc>
    <odxf/>
    <ndxf/>
  </rcc>
  <rcc rId="1418" sId="4" odxf="1" dxf="1" quotePrefix="1">
    <oc r="G28">
      <f>IF(G20=0,"",G17/G20)</f>
    </oc>
    <nc r="G28" t="inlineStr">
      <is>
        <t>-</t>
      </is>
    </nc>
    <odxf/>
    <ndxf/>
  </rcc>
  <rcc rId="1419" sId="4" odxf="1" dxf="1" quotePrefix="1">
    <oc r="G29">
      <f>IF(G20=0,"",G18/G20)</f>
    </oc>
    <nc r="G29" t="inlineStr">
      <is>
        <t>-</t>
      </is>
    </nc>
    <odxf/>
    <ndxf/>
  </rcc>
  <rcc rId="1420" sId="4" numFmtId="34">
    <oc r="F18">
      <f>SUM(F16:F17)</f>
    </oc>
    <nc r="F18">
      <v>385038647.83922899</v>
    </nc>
  </rcc>
  <rcv guid="{EE2A9195-95AB-40A3-8E8A-24B985F70420}" action="delete"/>
  <rdn rId="0" localSheetId="1" customView="1" name="Z_EE2A9195_95AB_40A3_8E8A_24B985F70420_.wvu.PrintArea" hidden="1" oldHidden="1">
    <formula>'2-JA'!$A$9:$L$72</formula>
    <oldFormula>'2-JA'!$A$9:$L$72</oldFormula>
  </rdn>
  <rdn rId="0" localSheetId="2" customView="1" name="Z_EE2A9195_95AB_40A3_8E8A_24B985F70420_.wvu.PrintArea" hidden="1" oldHidden="1">
    <formula>'2-JB'!$A$10:$G$58</formula>
    <oldFormula>'2-JB'!$A$10:$G$58</oldFormula>
  </rdn>
  <rdn rId="0" localSheetId="3" customView="1" name="Z_EE2A9195_95AB_40A3_8E8A_24B985F70420_.wvu.PrintArea" hidden="1" oldHidden="1">
    <formula>'2-JC'!$A$9:$K$75</formula>
    <oldFormula>'2-JC'!$A$9:$K$75</oldFormula>
  </rdn>
  <rdn rId="0" localSheetId="3" customView="1" name="Z_EE2A9195_95AB_40A3_8E8A_24B985F70420_.wvu.PrintTitles" hidden="1" oldHidden="1">
    <formula>'2-JC'!$13:$14</formula>
    <oldFormula>'2-JC'!$13:$14</oldFormula>
  </rdn>
  <rdn rId="0" localSheetId="4" customView="1" name="Z_EE2A9195_95AB_40A3_8E8A_24B985F70420_.wvu.PrintArea" hidden="1" oldHidden="1">
    <formula>'2-L'!$B$9:$K$38</formula>
    <oldFormula>'2-L'!$B$9:$K$38</oldFormula>
  </rdn>
  <rcv guid="{EE2A9195-95AB-40A3-8E8A-24B985F70420}"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6" sId="4">
    <oc r="H13" t="inlineStr">
      <is>
        <t>2018 Forecast Year</t>
      </is>
    </oc>
    <nc r="H13" t="inlineStr">
      <is>
        <t>2018 Actual</t>
      </is>
    </nc>
  </rcc>
  <rcc rId="1427" sId="4">
    <oc r="H20">
      <v>8488</v>
    </oc>
    <nc r="H20">
      <v>8429</v>
    </nc>
  </rcc>
  <rcc rId="1428" sId="4" odxf="1" s="1" dxf="1">
    <oc r="H21" t="inlineStr">
      <is>
        <t>N/A</t>
      </is>
    </oc>
    <nc r="H21">
      <f>IF(H20=0,"",H19/H20)</f>
    </nc>
    <odxf>
      <font>
        <b/>
        <i val="0"/>
        <strike val="0"/>
        <condense val="0"/>
        <extend val="0"/>
        <outline val="0"/>
        <shadow val="0"/>
        <u val="none"/>
        <vertAlign val="baseline"/>
        <sz val="10"/>
        <color auto="1"/>
        <name val="Arial"/>
        <scheme val="none"/>
      </font>
      <numFmt numFmtId="0" formatCode="General"/>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numFmt numFmtId="35" formatCode="_(* #,##0.00_);_(* \(#,##0.00\);_(* &quot;-&quot;??_);_(@_)"/>
      <fill>
        <patternFill patternType="none">
          <bgColor indexed="65"/>
        </patternFill>
      </fill>
      <alignment horizontal="general" readingOrder="0"/>
    </ndxf>
  </rcc>
  <rcc rId="1429" sId="4" odxf="1" dxf="1" quotePrefix="1">
    <oc r="I21">
      <f>IF(I20=0,"",I19/I20)</f>
    </oc>
    <nc r="I21" t="inlineStr">
      <is>
        <t>-</t>
      </is>
    </nc>
    <odxf/>
    <ndxf/>
  </rcc>
  <rcc rId="1430" sId="4" odxf="1" s="1" dxf="1">
    <oc r="J21" t="inlineStr">
      <is>
        <t>N/A</t>
      </is>
    </oc>
    <nc r="J21">
      <f>IF(J20=0,"",J19/J20)</f>
    </nc>
    <odxf>
      <font>
        <b/>
        <i val="0"/>
        <strike val="0"/>
        <condense val="0"/>
        <extend val="0"/>
        <outline val="0"/>
        <shadow val="0"/>
        <u val="none"/>
        <vertAlign val="baseline"/>
        <sz val="10"/>
        <color auto="1"/>
        <name val="Arial"/>
        <scheme val="none"/>
      </font>
      <numFmt numFmtId="0" formatCode="General"/>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numFmt numFmtId="35" formatCode="_(* #,##0.00_);_(* \(#,##0.00\);_(* &quot;-&quot;??_);_(@_)"/>
      <fill>
        <patternFill patternType="none">
          <bgColor indexed="65"/>
        </patternFill>
      </fill>
      <alignment horizontal="general" readingOrder="0"/>
    </ndxf>
  </rcc>
  <rcc rId="1431" sId="4" odxf="1" dxf="1">
    <oc r="H27" t="inlineStr">
      <is>
        <t>N/A</t>
      </is>
    </oc>
    <nc r="H27">
      <f>IF(H20=0,"",H16/H20)</f>
    </nc>
    <odxf>
      <fill>
        <patternFill patternType="solid">
          <bgColor theme="6" tint="0.79998168889431442"/>
        </patternFill>
      </fill>
      <alignment horizontal="right" vertical="top" readingOrder="0"/>
    </odxf>
    <ndxf>
      <fill>
        <patternFill patternType="none">
          <bgColor indexed="65"/>
        </patternFill>
      </fill>
      <alignment horizontal="general" vertical="bottom" readingOrder="0"/>
    </ndxf>
  </rcc>
  <rcc rId="1432" sId="4" odxf="1" dxf="1">
    <oc r="H28" t="inlineStr">
      <is>
        <t>N/A</t>
      </is>
    </oc>
    <nc r="H28">
      <f>IF(H20=0,"",H17/H20)</f>
    </nc>
    <odxf>
      <fill>
        <patternFill patternType="solid">
          <bgColor theme="6" tint="0.79998168889431442"/>
        </patternFill>
      </fill>
      <alignment horizontal="right" vertical="top" readingOrder="0"/>
    </odxf>
    <ndxf>
      <fill>
        <patternFill patternType="none">
          <bgColor indexed="65"/>
        </patternFill>
      </fill>
      <alignment horizontal="general" vertical="bottom" readingOrder="0"/>
    </ndxf>
  </rcc>
  <rcc rId="1433" sId="4" odxf="1" dxf="1">
    <oc r="H29" t="inlineStr">
      <is>
        <t>N/A</t>
      </is>
    </oc>
    <nc r="H29">
      <f>IF(H20=0,"",H18/H20)</f>
    </nc>
    <odxf>
      <fill>
        <patternFill patternType="solid">
          <bgColor theme="6" tint="0.79998168889431442"/>
        </patternFill>
      </fill>
      <alignment horizontal="right" vertical="top" readingOrder="0"/>
    </odxf>
    <ndxf>
      <fill>
        <patternFill patternType="none">
          <bgColor indexed="65"/>
        </patternFill>
      </fill>
      <alignment horizontal="general" vertical="bottom" readingOrder="0"/>
    </ndxf>
  </rcc>
  <rcc rId="1434" sId="4" odxf="1" dxf="1">
    <oc r="J27" t="inlineStr">
      <is>
        <t>N/A</t>
      </is>
    </oc>
    <nc r="J27">
      <f>IF(J20=0,"",J16/J20)</f>
    </nc>
    <odxf>
      <fill>
        <patternFill patternType="solid">
          <bgColor theme="6" tint="0.79998168889431442"/>
        </patternFill>
      </fill>
      <alignment horizontal="right" vertical="top" readingOrder="0"/>
      <border outline="0">
        <right style="thin">
          <color indexed="64"/>
        </right>
      </border>
    </odxf>
    <ndxf>
      <fill>
        <patternFill patternType="none">
          <bgColor indexed="65"/>
        </patternFill>
      </fill>
      <alignment horizontal="general" vertical="bottom" readingOrder="0"/>
      <border outline="0">
        <right style="medium">
          <color indexed="64"/>
        </right>
      </border>
    </ndxf>
  </rcc>
  <rcc rId="1435" sId="4" odxf="1" dxf="1">
    <oc r="J28" t="inlineStr">
      <is>
        <t>N/A</t>
      </is>
    </oc>
    <nc r="J28">
      <f>IF(J20=0,"",J17/J20)</f>
    </nc>
    <odxf>
      <fill>
        <patternFill patternType="solid">
          <bgColor theme="6" tint="0.79998168889431442"/>
        </patternFill>
      </fill>
      <alignment horizontal="right" vertical="top" readingOrder="0"/>
      <border outline="0">
        <right style="thin">
          <color indexed="64"/>
        </right>
      </border>
    </odxf>
    <ndxf>
      <fill>
        <patternFill patternType="none">
          <bgColor indexed="65"/>
        </patternFill>
      </fill>
      <alignment horizontal="general" vertical="bottom" readingOrder="0"/>
      <border outline="0">
        <right style="medium">
          <color indexed="64"/>
        </right>
      </border>
    </ndxf>
  </rcc>
  <rcc rId="1436" sId="4" odxf="1" dxf="1">
    <oc r="J29" t="inlineStr">
      <is>
        <t>N/A</t>
      </is>
    </oc>
    <nc r="J29">
      <f>IF(J20=0,"",J18/J20)</f>
    </nc>
    <odxf>
      <fill>
        <patternFill patternType="solid">
          <bgColor theme="6" tint="0.79998168889431442"/>
        </patternFill>
      </fill>
      <alignment horizontal="right" vertical="top" readingOrder="0"/>
      <border outline="0">
        <right style="thin">
          <color indexed="64"/>
        </right>
      </border>
    </odxf>
    <ndxf>
      <fill>
        <patternFill patternType="none">
          <bgColor indexed="65"/>
        </patternFill>
      </fill>
      <alignment horizontal="general" vertical="bottom" readingOrder="0"/>
      <border outline="0">
        <right style="medium">
          <color indexed="64"/>
        </right>
      </border>
    </ndxf>
  </rcc>
  <rcc rId="1437" sId="4" odxf="1" dxf="1" quotePrefix="1">
    <oc r="I27">
      <f>IF(I20=0,"",I16/I20)</f>
    </oc>
    <nc r="I27" t="inlineStr">
      <is>
        <t>-</t>
      </is>
    </nc>
    <odxf/>
    <ndxf/>
  </rcc>
  <rcc rId="1438" sId="4" odxf="1" dxf="1" quotePrefix="1">
    <oc r="I28">
      <f>IF(I20=0,"",I17/I20)</f>
    </oc>
    <nc r="I28" t="inlineStr">
      <is>
        <t>-</t>
      </is>
    </nc>
    <odxf/>
    <ndxf/>
  </rcc>
  <rcc rId="1439" sId="4" odxf="1" dxf="1" quotePrefix="1">
    <oc r="I29">
      <f>IF(I20=0,"",I18/I20)</f>
    </oc>
    <nc r="I29" t="inlineStr">
      <is>
        <t>-</t>
      </is>
    </nc>
    <odxf/>
    <ndxf/>
  </rcc>
  <rcv guid="{EE2A9195-95AB-40A3-8E8A-24B985F70420}" action="delete"/>
  <rdn rId="0" localSheetId="1" customView="1" name="Z_EE2A9195_95AB_40A3_8E8A_24B985F70420_.wvu.PrintArea" hidden="1" oldHidden="1">
    <formula>'2-JA'!$A$9:$L$72</formula>
    <oldFormula>'2-JA'!$A$9:$L$72</oldFormula>
  </rdn>
  <rdn rId="0" localSheetId="2" customView="1" name="Z_EE2A9195_95AB_40A3_8E8A_24B985F70420_.wvu.PrintArea" hidden="1" oldHidden="1">
    <formula>'2-JB'!$A$10:$G$58</formula>
    <oldFormula>'2-JB'!$A$10:$G$58</oldFormula>
  </rdn>
  <rdn rId="0" localSheetId="3" customView="1" name="Z_EE2A9195_95AB_40A3_8E8A_24B985F70420_.wvu.PrintArea" hidden="1" oldHidden="1">
    <formula>'2-JC'!$A$9:$K$75</formula>
    <oldFormula>'2-JC'!$A$9:$K$75</oldFormula>
  </rdn>
  <rdn rId="0" localSheetId="3" customView="1" name="Z_EE2A9195_95AB_40A3_8E8A_24B985F70420_.wvu.PrintTitles" hidden="1" oldHidden="1">
    <formula>'2-JC'!$13:$14</formula>
    <oldFormula>'2-JC'!$13:$14</oldFormula>
  </rdn>
  <rdn rId="0" localSheetId="4" customView="1" name="Z_EE2A9195_95AB_40A3_8E8A_24B985F70420_.wvu.PrintArea" hidden="1" oldHidden="1">
    <formula>'2-L'!$B$9:$K$38</formula>
    <oldFormula>'2-L'!$B$9:$K$38</oldFormula>
  </rdn>
  <rcv guid="{EE2A9195-95AB-40A3-8E8A-24B985F70420}"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4" cell="H19" guid="{E256C15F-BB7D-4F6A-9EB4-D28B81DD1DAC}" alwaysShow="1" author="ZBARCEA Alex" newLength="65"/>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'2-JB'!$A$10:$G$58</formula>
    <oldFormula>'2-JB'!$A$10:$G$58</oldFormula>
  </rdn>
  <rdn rId="0" localSheetId="3" customView="1" name="Z_DE3729EF_DA10_46F0_B2E3_0106326E2216_.wvu.PrintArea" hidden="1" oldHidden="1">
    <formula>'2-JC'!$A$9:$K$75</formula>
    <oldFormula>'2-JC'!$A$9:$K$75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0" sId="4" numFmtId="34">
    <oc r="H19">
      <v>667</v>
    </oc>
    <nc r="H19">
      <v>672</v>
    </nc>
  </rcc>
  <rcmt sheetId="4" cell="H19" guid="{00000000-0000-0000-0000-000000000000}" action="delete" alwaysShow="1" author="ZBARCEA Alex"/>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'2-JB'!$A$10:$G$58</formula>
    <oldFormula>'2-JB'!$A$10:$G$58</oldFormula>
  </rdn>
  <rdn rId="0" localSheetId="3" customView="1" name="Z_DE3729EF_DA10_46F0_B2E3_0106326E2216_.wvu.PrintArea" hidden="1" oldHidden="1">
    <formula>'2-JC'!$A$9:$K$75</formula>
    <oldFormula>'2-JC'!$A$9:$K$75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'2-JB'!$A$10:$G$58</formula>
    <oldFormula>'2-JB'!$A$10:$G$58</oldFormula>
  </rdn>
  <rdn rId="0" localSheetId="3" customView="1" name="Z_DE3729EF_DA10_46F0_B2E3_0106326E2216_.wvu.PrintArea" hidden="1" oldHidden="1">
    <formula>'2-JC'!$A$9:$K$75</formula>
    <oldFormula>'2-JC'!$A$9:$K$75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1" sId="4" numFmtId="34">
    <oc r="H19">
      <v>672</v>
    </oc>
    <nc r="H19">
      <v>668</v>
    </nc>
  </rc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'2-JB'!$A$10:$G$58</formula>
    <oldFormula>'2-JB'!$A$10:$G$58</oldFormula>
  </rdn>
  <rdn rId="0" localSheetId="3" customView="1" name="Z_DE3729EF_DA10_46F0_B2E3_0106326E2216_.wvu.PrintArea" hidden="1" oldHidden="1">
    <formula>'2-JC'!$A$9:$K$75</formula>
    <oldFormula>'2-JC'!$A$9:$K$75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6" sId="4" numFmtId="34">
    <oc r="D19">
      <v>665</v>
    </oc>
    <nc r="D19">
      <v>669</v>
    </nc>
  </rcc>
  <rcc rId="497" sId="4" numFmtId="34">
    <oc r="F19">
      <v>669</v>
    </oc>
    <nc r="F19">
      <v>667</v>
    </nc>
  </rcc>
  <rcc rId="498" sId="4">
    <oc r="D20">
      <v>8308</v>
    </oc>
    <nc r="D20">
      <v>8077</v>
    </nc>
  </rcc>
  <rcc rId="499" sId="4">
    <oc r="E20">
      <v>8077</v>
    </oc>
    <nc r="E20">
      <v>8364</v>
    </nc>
  </rcc>
  <rcc rId="500" sId="4">
    <oc r="F20">
      <v>8364</v>
    </oc>
    <nc r="F20">
      <v>8146</v>
    </nc>
  </rcc>
  <rcc rId="501" sId="4">
    <oc r="G20">
      <v>8146</v>
    </oc>
    <nc r="G20" t="inlineStr">
      <is>
        <t>N/A</t>
      </is>
    </nc>
  </rcc>
  <rcc rId="502" sId="4">
    <oc r="H20" t="inlineStr">
      <is>
        <t>N/A</t>
      </is>
    </oc>
    <nc r="H20">
      <v>8488</v>
    </nc>
  </rcc>
  <rcc rId="503" sId="4">
    <oc r="I20">
      <v>8488</v>
    </oc>
    <nc r="I20" t="inlineStr">
      <is>
        <t>N/A</t>
      </is>
    </nc>
  </rcc>
  <rcc rId="504" sId="4">
    <oc r="J20" t="inlineStr">
      <is>
        <t>N/A</t>
      </is>
    </oc>
    <nc r="J20">
      <v>8576</v>
    </nc>
  </rcc>
  <rcc rId="505" sId="4">
    <nc r="L20" t="inlineStr">
      <is>
        <t>match comp table</t>
      </is>
    </nc>
  </rcc>
  <rcc rId="506" sId="4">
    <nc r="L19" t="inlineStr">
      <is>
        <t>??</t>
      </is>
    </nc>
  </rcc>
  <rcc rId="507" sId="4">
    <oc r="D13" t="inlineStr">
      <is>
        <t>2014 Actual</t>
      </is>
    </oc>
    <nc r="D13" t="inlineStr">
      <is>
        <t>2015 Actual</t>
      </is>
    </nc>
  </rcc>
  <rcc rId="508" sId="4">
    <oc r="E13" t="inlineStr">
      <is>
        <t>2015 Actual</t>
      </is>
    </oc>
    <nc r="E13" t="inlineStr">
      <is>
        <t>2016 Actuals</t>
      </is>
    </nc>
  </rcc>
  <rcc rId="509" sId="4">
    <oc r="F13" t="inlineStr">
      <is>
        <t>2016 Actuals</t>
      </is>
    </oc>
    <nc r="F13" t="inlineStr">
      <is>
        <t>2017 Actual</t>
      </is>
    </nc>
  </rcc>
  <rcc rId="510" sId="4">
    <oc r="G13" t="inlineStr">
      <is>
        <t>2017 Actual</t>
      </is>
    </oc>
    <nc r="G13" t="inlineStr">
      <is>
        <t>2017 Board Approved</t>
      </is>
    </nc>
  </rcc>
  <rcc rId="511" sId="4">
    <oc r="H13" t="inlineStr">
      <is>
        <t>2017 Board Approved</t>
      </is>
    </oc>
    <nc r="H13" t="inlineStr">
      <is>
        <t>2018 Forecast Year</t>
      </is>
    </nc>
  </rcc>
  <rcc rId="512" sId="4">
    <oc r="I13" t="inlineStr">
      <is>
        <t>2018 Bridge Year</t>
      </is>
    </oc>
    <nc r="I13" t="inlineStr">
      <is>
        <t>2018 Board Approved</t>
      </is>
    </nc>
  </rcc>
  <rcc rId="513" sId="4">
    <oc r="J13" t="inlineStr">
      <is>
        <t>2018 Board Approved</t>
      </is>
    </oc>
    <nc r="J13" t="inlineStr">
      <is>
        <t>2019 Bridge Year</t>
      </is>
    </nc>
  </rcc>
  <rcc rId="514" sId="4">
    <oc r="K13" t="inlineStr">
      <is>
        <t>2019 Test Year</t>
      </is>
    </oc>
    <nc r="K13" t="inlineStr">
      <is>
        <t>2020 Test Year</t>
      </is>
    </nc>
  </rcc>
  <rcc rId="515" sId="2">
    <oc r="B13" t="inlineStr">
      <is>
        <t>2014 Actuals</t>
      </is>
    </oc>
    <nc r="B13" t="inlineStr">
      <is>
        <t>2015 Actuals</t>
      </is>
    </nc>
  </rcc>
  <rcc rId="516" sId="2">
    <oc r="C13" t="inlineStr">
      <is>
        <t>2015 Actuals</t>
      </is>
    </oc>
    <nc r="C13" t="inlineStr">
      <is>
        <t>2016 Actuals</t>
      </is>
    </nc>
  </rcc>
  <rcc rId="517" sId="2">
    <oc r="D13" t="inlineStr">
      <is>
        <t>2016 Actuals</t>
      </is>
    </oc>
    <nc r="D13" t="inlineStr">
      <is>
        <t>2017 Actuals</t>
      </is>
    </nc>
  </rcc>
  <rcc rId="518" sId="2">
    <oc r="E13" t="inlineStr">
      <is>
        <t>2017 Actuals</t>
      </is>
    </oc>
    <nc r="E13" t="inlineStr">
      <is>
        <t>2018 Forecast Year</t>
      </is>
    </nc>
  </rcc>
  <rcc rId="519" sId="2">
    <oc r="F13" t="inlineStr">
      <is>
        <t>2018 Bridge Year</t>
      </is>
    </oc>
    <nc r="F13" t="inlineStr">
      <is>
        <t>2019 Bridge Year</t>
      </is>
    </nc>
  </rcc>
  <rcc rId="520" sId="2">
    <oc r="G13" t="inlineStr">
      <is>
        <t>2019 Test Year</t>
      </is>
    </oc>
    <nc r="G13" t="inlineStr">
      <is>
        <t>2020 Test Year</t>
      </is>
    </nc>
  </rcc>
  <rcc rId="521" sId="2" numFmtId="34">
    <oc r="C16">
      <v>-0.2533091699999872</v>
    </oc>
    <nc r="C16"/>
  </rcc>
  <rcc rId="522" sId="2" numFmtId="34">
    <oc r="D16">
      <v>-2.5282924500000306</v>
    </oc>
    <nc r="D16"/>
  </rcc>
  <rcc rId="523" sId="2" numFmtId="34">
    <oc r="E16">
      <v>-10.629949119999992</v>
    </oc>
    <nc r="E16"/>
  </rcc>
  <rcc rId="524" sId="2" numFmtId="34">
    <oc r="F16">
      <v>14.016052730000013</v>
    </oc>
    <nc r="F16"/>
  </rcc>
  <rcc rId="525" sId="2" numFmtId="34">
    <oc r="G16">
      <v>0.86752285000000029</v>
    </oc>
    <nc r="G16"/>
  </rcc>
  <rcc rId="526" sId="2" numFmtId="34">
    <oc r="C17">
      <v>3.0752291400000402</v>
    </oc>
    <nc r="C17"/>
  </rcc>
  <rcc rId="527" sId="2" numFmtId="34">
    <oc r="D17">
      <v>-9.2423901200000245</v>
    </oc>
    <nc r="D17"/>
  </rcc>
  <rcc rId="528" sId="2" numFmtId="34">
    <oc r="E17">
      <v>1.2802280400000186</v>
    </oc>
    <nc r="E17"/>
  </rcc>
  <rcc rId="529" sId="2" numFmtId="34">
    <oc r="F17">
      <v>-3.9262020256679619</v>
    </oc>
    <nc r="F17"/>
  </rcc>
  <rcc rId="530" sId="2" numFmtId="34">
    <oc r="G17">
      <v>2.0734217555296368</v>
    </oc>
    <nc r="G17"/>
  </rcc>
  <rcc rId="531" sId="2" numFmtId="34">
    <oc r="C18">
      <v>0.89425423690003925</v>
    </oc>
    <nc r="C18"/>
  </rcc>
  <rcc rId="532" sId="2" numFmtId="34">
    <oc r="D18">
      <v>2.6242354807871493</v>
    </oc>
    <nc r="D18"/>
  </rcc>
  <rcc rId="533" sId="2" numFmtId="34">
    <oc r="E18">
      <v>0.28323129266895819</v>
    </oc>
    <nc r="E18"/>
  </rcc>
  <rcc rId="534" sId="2" numFmtId="34">
    <oc r="F18">
      <v>-4.9755396060099599</v>
    </oc>
    <nc r="F18"/>
  </rcc>
  <rcc rId="535" sId="2" numFmtId="34">
    <oc r="G18">
      <v>8.7661739798974736E-2</v>
    </oc>
    <nc r="G18"/>
  </rcc>
  <rcc rId="536" sId="2" numFmtId="34">
    <oc r="C19">
      <v>3.6860317673015004</v>
    </oc>
    <nc r="C19"/>
  </rcc>
  <rcc rId="537" sId="2" numFmtId="34">
    <oc r="D19">
      <v>-3.8583035947644646</v>
    </oc>
    <nc r="D19"/>
  </rcc>
  <rcc rId="538" sId="2" numFmtId="34">
    <oc r="E19">
      <v>-0.45125725990062193</v>
    </oc>
    <nc r="E19"/>
  </rcc>
  <rcc rId="539" sId="2" numFmtId="34">
    <oc r="F19">
      <v>2.75776160514868</v>
    </oc>
    <nc r="F19"/>
  </rcc>
  <rcc rId="540" sId="2" numFmtId="34">
    <oc r="G19">
      <v>1.763415365326523</v>
    </oc>
    <nc r="G19"/>
  </rcc>
  <rcc rId="541" sId="2" numFmtId="34">
    <oc r="C20">
      <v>-2.8920729600000072</v>
    </oc>
    <nc r="C20"/>
  </rcc>
  <rcc rId="542" sId="2" numFmtId="34">
    <oc r="D20">
      <v>-1.4517060899999983</v>
    </oc>
    <nc r="D20"/>
  </rcc>
  <rcc rId="543" sId="2" numFmtId="34">
    <oc r="E20">
      <v>-1.7831207499999984</v>
    </oc>
    <nc r="E20"/>
  </rcc>
  <rcc rId="544" sId="2" numFmtId="34">
    <oc r="F20">
      <v>2.8679977540518422</v>
    </oc>
    <nc r="F20"/>
  </rcc>
  <rcc rId="545" sId="2" numFmtId="34">
    <oc r="G20">
      <v>0.63816198455791806</v>
    </oc>
    <nc r="G20"/>
  </rcc>
  <rcc rId="546" sId="2" numFmtId="34">
    <oc r="C21">
      <v>-1.0622739737634781</v>
    </oc>
    <nc r="C21"/>
  </rcc>
  <rcc rId="547" sId="2" numFmtId="34">
    <oc r="D21">
      <v>-0.54115112628745976</v>
    </oc>
    <nc r="D21"/>
  </rcc>
  <rcc rId="548" sId="2" numFmtId="34">
    <oc r="E21">
      <v>1.9051258611446364</v>
    </oc>
    <nc r="E21"/>
  </rcc>
  <rcc rId="549" sId="2" numFmtId="34">
    <oc r="F21">
      <v>-3.0867404202636983</v>
    </oc>
    <nc r="F21"/>
  </rcc>
  <rcc rId="550" sId="2" numFmtId="34">
    <oc r="G21">
      <v>-0.49687040000000238</v>
    </oc>
    <nc r="G21"/>
  </rcc>
  <rcc rId="551" sId="2" numFmtId="34">
    <oc r="C22">
      <v>1.4756023862099354</v>
    </oc>
    <nc r="C22"/>
  </rcc>
  <rcc rId="552" sId="2" numFmtId="34">
    <oc r="D22">
      <v>0.81686918118657204</v>
    </oc>
    <nc r="D22"/>
  </rcc>
  <rcc rId="553" sId="2" numFmtId="34">
    <oc r="E22">
      <v>-2.1719051406867251</v>
    </oc>
    <nc r="E22"/>
  </rcc>
  <rcc rId="554" sId="2" numFmtId="34">
    <oc r="F22">
      <v>2.1048056529354575</v>
    </oc>
    <nc r="F22"/>
  </rcc>
  <rcc rId="555" sId="2" numFmtId="34">
    <oc r="G22">
      <v>0.40004722382773039</v>
    </oc>
    <nc r="G22"/>
  </rcc>
  <rcc rId="556" sId="2" numFmtId="34">
    <oc r="C23">
      <v>-5.062716048169861</v>
    </oc>
    <nc r="C23"/>
  </rcc>
  <rcc rId="557" sId="2" numFmtId="34">
    <oc r="D23">
      <v>2.6941893873552978</v>
    </oc>
    <nc r="D23"/>
  </rcc>
  <rcc rId="558" sId="2" numFmtId="34">
    <oc r="E23">
      <v>1.6608266314642854</v>
    </oc>
    <nc r="E23"/>
  </rcc>
  <rcc rId="559" sId="2" numFmtId="34">
    <oc r="F23">
      <v>-8.0306015033109261</v>
    </oc>
    <nc r="F23"/>
  </rcc>
  <rcc rId="560" sId="2" numFmtId="34">
    <oc r="G23">
      <v>0.29954066853481365</v>
    </oc>
    <nc r="G23"/>
  </rcc>
  <rcc rId="561" sId="2" numFmtId="34">
    <oc r="C24">
      <v>-4.5379138139118425E-2</v>
    </oc>
    <nc r="C24"/>
  </rcc>
  <rcc rId="562" sId="2" numFmtId="34">
    <oc r="D24">
      <v>-1.3813449939650049</v>
    </oc>
    <nc r="D24"/>
  </rcc>
  <rcc rId="563" sId="2" numFmtId="34">
    <oc r="E24">
      <v>-1.5126326375048826</v>
    </oc>
    <nc r="E24"/>
  </rcc>
  <rcc rId="564" sId="2" numFmtId="34">
    <oc r="F24">
      <v>1.5547091162000832</v>
    </oc>
    <nc r="F24"/>
  </rcc>
  <rcc rId="565" sId="2" numFmtId="34">
    <oc r="G24">
      <v>-3.5164938562189718E-2</v>
    </oc>
    <nc r="G24"/>
  </rcc>
  <rcc rId="566" sId="2" numFmtId="34">
    <oc r="C25">
      <v>0.30177886000000598</v>
    </oc>
    <nc r="C25"/>
  </rcc>
  <rcc rId="567" sId="2" numFmtId="34">
    <oc r="D25">
      <v>-1.7476714200000067</v>
    </oc>
    <nc r="D25"/>
  </rcc>
  <rcc rId="568" sId="2" numFmtId="34">
    <oc r="E25">
      <v>0.32918281999999621</v>
    </oc>
    <nc r="E25"/>
  </rcc>
  <rcc rId="569" sId="2" numFmtId="34">
    <oc r="F25">
      <v>1.9441412665609299</v>
    </oc>
    <nc r="F25"/>
  </rcc>
  <rcc rId="570" sId="2" numFmtId="34">
    <oc r="G25">
      <v>0.91809576787391833</v>
    </oc>
    <nc r="G25"/>
  </rcc>
  <rcc rId="571" sId="2" numFmtId="34">
    <oc r="C26">
      <v>-1.7654157399999999</v>
    </oc>
    <nc r="C26"/>
  </rcc>
  <rcc rId="572" sId="2" numFmtId="34">
    <oc r="D26">
      <v>0.55753026000000183</v>
    </oc>
    <nc r="D26"/>
  </rcc>
  <rcc rId="573" sId="2" numFmtId="34">
    <oc r="E26">
      <v>0.8977535899999971</v>
    </oc>
    <nc r="E26"/>
  </rcc>
  <rcc rId="574" sId="2" numFmtId="34">
    <oc r="F26">
      <v>-1.7186875240207691</v>
    </oc>
    <nc r="F26"/>
  </rcc>
  <rcc rId="575" sId="2" numFmtId="34">
    <oc r="G26">
      <v>4.6113175124800598</v>
    </oc>
    <nc r="G26"/>
  </rcc>
  <rcc rId="576" sId="2" numFmtId="34">
    <oc r="C27">
      <v>13.472332970000004</v>
    </oc>
    <nc r="C27"/>
  </rcc>
  <rcc rId="577" sId="2" numFmtId="34">
    <oc r="D27">
      <v>-1.9875140100000053</v>
    </oc>
    <nc r="D27"/>
  </rcc>
  <rcc rId="578" sId="2" numFmtId="34">
    <oc r="E27">
      <v>-4.3914449900000001</v>
    </oc>
    <nc r="E27"/>
  </rcc>
  <rcc rId="579" sId="2" numFmtId="34">
    <oc r="F27">
      <v>0.35691046980278252</v>
    </oc>
    <nc r="F27"/>
  </rcc>
  <rcc rId="580" sId="2" numFmtId="34">
    <oc r="G27">
      <v>-9.1324035222964284E-2</v>
    </oc>
    <nc r="G27"/>
  </rcc>
  <rcc rId="581" sId="2" numFmtId="34">
    <oc r="C28">
      <v>0.30836876000013191</v>
    </oc>
    <nc r="C28"/>
  </rcc>
  <rcc rId="582" sId="2" numFmtId="34">
    <oc r="D28">
      <v>-0.91582803000011026</v>
    </oc>
    <nc r="D28"/>
  </rcc>
  <rcc rId="583" sId="2" numFmtId="34">
    <oc r="E28">
      <v>0.19892019000001149</v>
    </oc>
    <nc r="E28"/>
  </rcc>
  <rcc rId="584" sId="2" numFmtId="34">
    <oc r="F28">
      <v>0.6118741908205152</v>
    </oc>
    <nc r="F28"/>
  </rcc>
  <rcc rId="585" sId="2" numFmtId="34">
    <oc r="G28">
      <v>0.33027532702477203</v>
    </oc>
    <nc r="G28"/>
  </rcc>
  <rcc rId="586" sId="2" numFmtId="34">
    <oc r="C29">
      <v>-0.91118679000000036</v>
    </oc>
    <nc r="C29"/>
  </rcc>
  <rcc rId="587" sId="2" numFmtId="34">
    <oc r="D29">
      <v>-0.52017511999999932</v>
    </oc>
    <nc r="D29"/>
  </rcc>
  <rcc rId="588" sId="2" numFmtId="34">
    <oc r="E29">
      <v>7.3896541900000017</v>
    </oc>
    <nc r="E29"/>
  </rcc>
  <rcc rId="589" sId="2" numFmtId="34">
    <oc r="F29">
      <v>-0.71844645970117682</v>
    </oc>
    <nc r="F29"/>
  </rcc>
  <rcc rId="590" sId="2" numFmtId="34">
    <oc r="G29">
      <v>4.5922585244546568</v>
    </oc>
    <nc r="G29"/>
  </rcc>
  <rcc rId="591" sId="2" numFmtId="34">
    <oc r="C30">
      <v>-2.1434922000000007</v>
    </oc>
    <nc r="C30"/>
  </rcc>
  <rcc rId="592" sId="2" numFmtId="34">
    <oc r="D30">
      <v>1.2883473800000012</v>
    </oc>
    <nc r="D30"/>
  </rcc>
  <rcc rId="593" sId="2" numFmtId="34">
    <oc r="E30">
      <v>5.4182319999998896E-2</v>
    </oc>
    <nc r="E30"/>
  </rcc>
  <rcc rId="594" sId="2" numFmtId="34">
    <oc r="F30">
      <v>-0.43382946662056909</v>
    </oc>
    <nc r="F30"/>
  </rcc>
  <rcc rId="595" sId="2" numFmtId="34">
    <oc r="G30">
      <v>0.84041977700584702</v>
    </oc>
    <nc r="G30"/>
  </rcc>
  <rcc rId="596" sId="2" numFmtId="34">
    <oc r="C31">
      <v>0.56546980515723</v>
    </oc>
    <nc r="C31"/>
  </rcc>
  <rcc rId="597" sId="2" numFmtId="34">
    <oc r="D31">
      <v>-1.1510445385050012</v>
    </oc>
    <nc r="D31"/>
  </rcc>
  <rcc rId="598" sId="2" numFmtId="34">
    <oc r="E31">
      <v>-0.6480848410722615</v>
    </oc>
    <nc r="E31"/>
  </rcc>
  <rcc rId="599" sId="2" numFmtId="34">
    <oc r="F31">
      <v>2.2166481330568661</v>
    </oc>
    <nc r="F31"/>
  </rcc>
  <rcc rId="600" sId="2" numFmtId="34">
    <oc r="G31">
      <v>-1.1973597276348347</v>
    </oc>
    <nc r="G31"/>
  </rcc>
  <rcc rId="601" sId="2" numFmtId="34">
    <oc r="C32">
      <v>3.4346941086229776</v>
    </oc>
    <nc r="C32"/>
  </rcc>
  <rcc rId="602" sId="2" numFmtId="34">
    <oc r="D32">
      <v>-0.79498788514992569</v>
    </oc>
    <nc r="D32"/>
  </rcc>
  <rcc rId="603" sId="2" numFmtId="34">
    <oc r="E32">
      <v>-2.5656356673288112</v>
    </oc>
    <nc r="E32"/>
  </rcc>
  <rcc rId="604" sId="2" numFmtId="34">
    <oc r="F32">
      <v>5.4313525780144882</v>
    </oc>
    <nc r="F32"/>
  </rcc>
  <rcc rId="605" sId="2" numFmtId="34">
    <oc r="G32">
      <v>-0.14703630938119439</v>
    </oc>
    <nc r="G32"/>
  </rcc>
  <rcc rId="606" sId="2" numFmtId="34">
    <oc r="C33">
      <v>-0.82746259999999872</v>
    </oc>
    <nc r="C33"/>
  </rcc>
  <rcc rId="607" sId="2" numFmtId="34">
    <oc r="D33">
      <v>3.9698470000002928E-2</v>
    </oc>
    <nc r="D33"/>
  </rcc>
  <rcc rId="608" sId="2" numFmtId="34">
    <oc r="E33">
      <v>-0.71357990000000093</v>
    </oc>
    <nc r="E33"/>
  </rcc>
  <rcc rId="609" sId="2" numFmtId="34">
    <oc r="F33">
      <v>-6.2230287565327558E-2</v>
    </oc>
    <nc r="F33"/>
  </rcc>
  <rcc rId="610" sId="2" numFmtId="34">
    <oc r="G33">
      <v>1.0227450332434032</v>
    </oc>
    <nc r="G33"/>
  </rcc>
  <rcc rId="611" sId="2" numFmtId="34">
    <oc r="C34">
      <v>1.6138103200000016</v>
    </oc>
    <nc r="C34"/>
  </rcc>
  <rcc rId="612" sId="2" numFmtId="34">
    <oc r="D34">
      <v>0.37761040000000001</v>
    </oc>
    <nc r="D34"/>
  </rcc>
  <rcc rId="613" sId="2" numFmtId="34">
    <oc r="E34">
      <v>-5.1294790000000035E-2</v>
    </oc>
    <nc r="E34"/>
  </rcc>
  <rcc rId="614" sId="2" numFmtId="34">
    <oc r="F34">
      <v>0.26539674512736156</v>
    </oc>
    <nc r="F34"/>
  </rcc>
  <rcc rId="615" sId="2" numFmtId="34">
    <oc r="G34">
      <v>1.4065503779785544</v>
    </oc>
    <nc r="G34"/>
  </rcc>
  <rcc rId="616" sId="2" numFmtId="34">
    <oc r="C35">
      <v>0.23784973436789869</v>
    </oc>
    <nc r="C35"/>
  </rcc>
  <rcc rId="617" sId="2" numFmtId="34">
    <oc r="D35">
      <v>0.43734579169700005</v>
    </oc>
    <nc r="D35"/>
  </rcc>
  <rcc rId="618" sId="2" numFmtId="34">
    <oc r="E35">
      <v>-1.8813733916969984</v>
    </oc>
    <nc r="E35"/>
  </rcc>
  <rcc rId="619" sId="2" numFmtId="34">
    <oc r="F35">
      <v>-1.4734473783218691</v>
    </oc>
    <nc r="F35"/>
  </rcc>
  <rcc rId="620" sId="2" numFmtId="34">
    <oc r="G35">
      <v>-3.4915822992135581E-2</v>
    </oc>
    <nc r="G35"/>
  </rcc>
  <rcc rId="621" sId="2" numFmtId="34">
    <oc r="C36">
      <v>-1.1212070611494944</v>
    </oc>
    <nc r="C36"/>
  </rcc>
  <rcc rId="622" sId="2" numFmtId="34">
    <oc r="D36">
      <v>1.0803012051005183</v>
    </oc>
    <nc r="D36"/>
  </rcc>
  <rcc rId="623" sId="2" numFmtId="34">
    <oc r="E36">
      <v>9.9098190457944213E-2</v>
    </oc>
    <nc r="E36"/>
  </rcc>
  <rcc rId="624" sId="2" numFmtId="34">
    <oc r="F36">
      <v>-0.47146198174097087</v>
    </oc>
    <nc r="F36"/>
  </rcc>
  <rcc rId="625" sId="2" numFmtId="34">
    <oc r="G36">
      <v>-0.17567741000000048</v>
    </oc>
    <nc r="G36"/>
  </rcc>
  <rcc rId="626" sId="2" numFmtId="34">
    <oc r="C37">
      <v>-0.87782752000000031</v>
    </oc>
    <nc r="C37"/>
  </rcc>
  <rcc rId="627" sId="2" numFmtId="34">
    <oc r="D37">
      <v>-0.49810488999999869</v>
    </oc>
    <nc r="D37"/>
  </rcc>
  <rcc rId="628" sId="2" numFmtId="34">
    <oc r="E37">
      <v>-0.13658487000000186</v>
    </oc>
    <nc r="E37"/>
  </rcc>
  <rcc rId="629" sId="2" numFmtId="34">
    <oc r="F37">
      <v>-1.1052948678955339</v>
    </oc>
    <nc r="F37"/>
  </rcc>
  <rcc rId="630" sId="2" numFmtId="34">
    <oc r="G37">
      <v>1.1478026062626459</v>
    </oc>
    <nc r="G37"/>
  </rcc>
  <rcc rId="631" sId="2" numFmtId="34">
    <oc r="C38">
      <v>-0.20693897855200127</v>
    </oc>
    <nc r="C38"/>
  </rcc>
  <rcc rId="632" sId="2" numFmtId="34">
    <oc r="D38">
      <v>1.5415997475610022</v>
    </oc>
    <nc r="D38"/>
  </rcc>
  <rcc rId="633" sId="2" numFmtId="34">
    <oc r="E38">
      <v>0.84009996538299703</v>
    </oc>
    <nc r="E38"/>
  </rcc>
  <rcc rId="634" sId="2" numFmtId="34">
    <oc r="F38">
      <v>0.8125675499667171</v>
    </oc>
    <nc r="F38"/>
  </rcc>
  <rcc rId="635" sId="2" numFmtId="34">
    <oc r="G38">
      <v>-0.21847078335531833</v>
    </oc>
    <nc r="G38"/>
  </rcc>
  <rcc rId="636" sId="2" numFmtId="34">
    <oc r="C39">
      <v>-1.8606454658619915</v>
    </oc>
    <nc r="C39"/>
  </rcc>
  <rcc rId="637" sId="2" numFmtId="34">
    <oc r="D39">
      <v>-2.2062561477600301E-2</v>
    </oc>
    <nc r="D39"/>
  </rcc>
  <rcc rId="638" sId="2" numFmtId="34">
    <oc r="E39">
      <v>-0.18494218176805288</v>
    </oc>
    <nc r="E39"/>
  </rcc>
  <rcc rId="639" sId="2" numFmtId="34">
    <oc r="F39">
      <v>1.5481454443725591</v>
    </oc>
    <nc r="F39"/>
  </rcc>
  <rcc rId="640" sId="2" numFmtId="34">
    <oc r="G39">
      <v>7.8723011120571229E-2</v>
    </oc>
    <nc r="G39"/>
  </rcc>
  <rcc rId="641" sId="2" numFmtId="34">
    <oc r="C40">
      <v>-2.3233406600000013</v>
    </oc>
    <nc r="C40"/>
  </rcc>
  <rcc rId="642" sId="2" numFmtId="34">
    <oc r="D40">
      <v>-4.0152675400000017</v>
    </oc>
    <nc r="D40"/>
  </rcc>
  <rcc rId="643" sId="2" numFmtId="34">
    <oc r="E40">
      <v>-1.1687537899999985</v>
    </oc>
    <nc r="E40"/>
  </rcc>
  <rcc rId="644" sId="2" numFmtId="34">
    <oc r="F40">
      <v>1.3073427400000002</v>
    </oc>
    <nc r="F40"/>
  </rcc>
  <rcc rId="645" sId="2" numFmtId="34">
    <oc r="G40">
      <v>-0.48000000000000043</v>
    </oc>
    <nc r="G40"/>
  </rcc>
  <rcc rId="646" sId="2" numFmtId="34">
    <oc r="C41">
      <v>-0.246821609996001</v>
    </oc>
    <nc r="C41"/>
  </rcc>
  <rcc rId="647" sId="2" numFmtId="34">
    <oc r="D41">
      <v>-0.6396660705727184</v>
    </oc>
    <nc r="D41"/>
  </rcc>
  <rcc rId="648" sId="2" numFmtId="34">
    <oc r="E41">
      <v>4.0124729274030688</v>
    </oc>
    <nc r="E41"/>
  </rcc>
  <rcc rId="649" sId="2" numFmtId="34">
    <oc r="F41">
      <v>3.107635958686088</v>
    </oc>
    <nc r="F41"/>
  </rcc>
  <rcc rId="650" sId="2" numFmtId="34">
    <oc r="G41">
      <v>-0.341033373329795</v>
    </oc>
    <nc r="G41"/>
  </rcc>
  <rcc rId="651" sId="2" numFmtId="34">
    <oc r="C42">
      <v>-3.4168079029886442</v>
    </oc>
    <nc r="C42"/>
  </rcc>
  <rcc rId="652" sId="2" numFmtId="34">
    <oc r="D42">
      <v>-2.9920301747760831</v>
    </oc>
    <nc r="D42"/>
  </rcc>
  <rcc rId="653" sId="2" numFmtId="34">
    <oc r="E42">
      <v>5.0838894054596508</v>
    </oc>
    <nc r="E42"/>
  </rcc>
  <rcc rId="654" sId="2" numFmtId="34">
    <oc r="F42">
      <v>0.77252433100588291</v>
    </oc>
    <nc r="F42"/>
  </rcc>
  <rcc rId="655" sId="2" numFmtId="34">
    <oc r="G42">
      <v>3.2881238206041914</v>
    </oc>
    <nc r="G42"/>
  </rcc>
  <rcc rId="656" sId="2" numFmtId="34">
    <oc r="C43">
      <v>38.061712333914002</v>
    </oc>
    <nc r="C43"/>
  </rcc>
  <rcc rId="657" sId="2" numFmtId="34">
    <oc r="D43">
      <v>-10.225862047080099</v>
    </oc>
    <nc r="D43"/>
  </rcc>
  <rcc rId="658" sId="2" numFmtId="34">
    <oc r="E43">
      <v>-19.262294790469895</v>
    </oc>
    <nc r="E43"/>
  </rcc>
  <rcc rId="659" sId="2" numFmtId="34">
    <oc r="F43">
      <v>-5.5732679580704314</v>
    </oc>
    <nc r="F43"/>
  </rcc>
  <rcc rId="660" sId="2" numFmtId="34">
    <oc r="G43">
      <v>-3.2668948117492391</v>
    </oc>
    <nc r="G43"/>
  </rcc>
  <rcc rId="661" sId="2">
    <oc r="A16" t="inlineStr">
      <is>
        <t>Property Taxes &amp; Rights Payments</t>
      </is>
    </oc>
    <nc r="A16"/>
  </rcc>
  <rcc rId="662" sId="2">
    <oc r="A17" t="inlineStr">
      <is>
        <t>Power Equipment</t>
      </is>
    </oc>
    <nc r="A17"/>
  </rcc>
  <rcc rId="663" sId="2">
    <oc r="A18" t="inlineStr">
      <is>
        <t>System Operations</t>
      </is>
    </oc>
    <nc r="A18"/>
  </rcc>
  <rcc rId="664" sId="2">
    <oc r="A19" t="inlineStr">
      <is>
        <t>Real Estate and Facilities</t>
      </is>
    </oc>
    <nc r="A19"/>
  </rcc>
  <rcc rId="665" sId="2">
    <oc r="A20" t="inlineStr">
      <is>
        <t>Rights of Way</t>
      </is>
    </oc>
    <nc r="A20"/>
  </rcc>
  <rcc rId="666" sId="2">
    <oc r="A21" t="inlineStr">
      <is>
        <t>IT - Sustainment and Operations</t>
      </is>
    </oc>
    <nc r="A21"/>
  </rcc>
  <rcc rId="667" sId="2">
    <oc r="A22" t="inlineStr">
      <is>
        <t>Operations Support</t>
      </is>
    </oc>
    <nc r="A22"/>
  </rcc>
  <rcc rId="668" sId="2">
    <oc r="A23" t="inlineStr">
      <is>
        <t>System Investment</t>
      </is>
    </oc>
    <nc r="A23"/>
  </rcc>
  <rcc rId="669" sId="2">
    <oc r="A24" t="inlineStr">
      <is>
        <t>Finance</t>
      </is>
    </oc>
    <nc r="A24"/>
  </rcc>
  <rcc rId="670" sId="2">
    <oc r="A25" t="inlineStr">
      <is>
        <t>Protection, Control and Metering Equipment</t>
      </is>
    </oc>
    <nc r="A25"/>
  </rcc>
  <rcc rId="671" sId="2">
    <oc r="A26" t="inlineStr">
      <is>
        <t>Overhead Lines</t>
      </is>
    </oc>
    <nc r="A26"/>
  </rcc>
  <rcc rId="672" sId="2">
    <oc r="A27" t="inlineStr">
      <is>
        <t>NERC Cyber Security Compliance Readiness</t>
      </is>
    </oc>
    <nc r="A27"/>
  </rcc>
  <rcc rId="673" sId="2">
    <oc r="A28" t="inlineStr">
      <is>
        <t>Transmission Site Facilities</t>
      </is>
    </oc>
    <nc r="A28"/>
  </rcc>
  <rcc rId="674" sId="2">
    <oc r="A29" t="inlineStr">
      <is>
        <t>Environmental Management</t>
      </is>
    </oc>
    <nc r="A29"/>
  </rcc>
  <rcc rId="675" sId="2">
    <oc r="A30" t="inlineStr">
      <is>
        <t>Leased Facilities</t>
      </is>
    </oc>
    <nc r="A30"/>
  </rcc>
  <rcc rId="676" sId="2">
    <oc r="A31" t="inlineStr">
      <is>
        <t>Regulatory Affairs</t>
      </is>
    </oc>
    <nc r="A31"/>
  </rcc>
  <rcc rId="677" sId="2">
    <oc r="A32" t="inlineStr">
      <is>
        <t>Asset Stewardship &amp; Strategies</t>
      </is>
    </oc>
    <nc r="A32"/>
  </rcc>
  <rcc rId="678" sId="2">
    <oc r="A33" t="inlineStr">
      <is>
        <t>Ancillary Systems Maintenance</t>
      </is>
    </oc>
    <nc r="A33"/>
  </rcc>
  <rcc rId="679" sId="2">
    <oc r="A34" t="inlineStr">
      <is>
        <t>Operation of Telecom Services</t>
      </is>
    </oc>
    <nc r="A34"/>
  </rcc>
  <rcc rId="680" sId="2">
    <oc r="A35" t="inlineStr">
      <is>
        <t>Corporate Projects - ISD/IT</t>
      </is>
    </oc>
    <nc r="A35"/>
  </rcc>
  <rcc rId="681" sId="2">
    <oc r="A36" t="inlineStr">
      <is>
        <t>Business Telecom</t>
      </is>
    </oc>
    <nc r="A36"/>
  </rcc>
  <rcc rId="682" sId="2">
    <oc r="A37" t="inlineStr">
      <is>
        <t>Infrastructure Maintenance</t>
      </is>
    </oc>
    <nc r="A37"/>
  </rcc>
  <rcc rId="683" sId="2">
    <oc r="A38" t="inlineStr">
      <is>
        <t>Human Resources</t>
      </is>
    </oc>
    <nc r="A38"/>
  </rcc>
  <rcc rId="684" sId="2">
    <oc r="A39" t="inlineStr">
      <is>
        <t>Corporate Affairs</t>
      </is>
    </oc>
    <nc r="A39"/>
  </rcc>
  <rcc rId="685" sId="2">
    <oc r="A40" t="inlineStr">
      <is>
        <t>Cost of Sales</t>
      </is>
    </oc>
    <nc r="A40"/>
  </rcc>
  <rcc rId="686" sId="2">
    <oc r="A41" t="inlineStr">
      <is>
        <t xml:space="preserve">Customer Care Staffing  </t>
      </is>
    </oc>
    <nc r="A41"/>
  </rcc>
  <rcc rId="687" sId="2">
    <oc r="A42" t="inlineStr">
      <is>
        <t>All Other</t>
      </is>
    </oc>
    <nc r="A42"/>
  </rcc>
  <rcc rId="688" sId="2">
    <oc r="A43" t="inlineStr">
      <is>
        <t>Other Recovery</t>
      </is>
    </oc>
    <nc r="A43"/>
  </rcc>
  <rcc rId="689" sId="1">
    <oc r="B13" t="inlineStr">
      <is>
        <t>2014 Actuals</t>
      </is>
    </oc>
    <nc r="B13" t="inlineStr">
      <is>
        <t>2015 Actuals</t>
      </is>
    </nc>
  </rcc>
  <rcc rId="690" sId="1">
    <oc r="C13" t="inlineStr">
      <is>
        <t>2015 Actuals</t>
      </is>
    </oc>
    <nc r="C13" t="inlineStr">
      <is>
        <t>2016 Actuals</t>
      </is>
    </nc>
  </rcc>
  <rcc rId="691" sId="1">
    <oc r="D13" t="inlineStr">
      <is>
        <t>2016 Actuals</t>
      </is>
    </oc>
    <nc r="D13" t="inlineStr">
      <is>
        <t>2017 Actual</t>
      </is>
    </nc>
  </rcc>
  <rcc rId="692" sId="1">
    <oc r="E13" t="inlineStr">
      <is>
        <t>2017 Actuals</t>
      </is>
    </oc>
    <nc r="E13" t="inlineStr">
      <is>
        <t>2017 Board-Approved</t>
      </is>
    </nc>
  </rcc>
  <rcc rId="693" sId="1">
    <oc r="F13" t="inlineStr">
      <is>
        <t>2017 Board-Approved</t>
      </is>
    </oc>
    <nc r="F13" t="inlineStr">
      <is>
        <t>2018 Forecast Year</t>
      </is>
    </nc>
  </rcc>
  <rcc rId="694" sId="1">
    <oc r="G13" t="inlineStr">
      <is>
        <t>2018 Bridge Year</t>
      </is>
    </oc>
    <nc r="G13" t="inlineStr">
      <is>
        <t>2018 Board-Approved</t>
      </is>
    </nc>
  </rcc>
  <rcc rId="695" sId="1">
    <oc r="H13" t="inlineStr">
      <is>
        <t>2018 Board-Approved</t>
      </is>
    </oc>
    <nc r="H13" t="inlineStr">
      <is>
        <t>2019 Bridge Year</t>
      </is>
    </nc>
  </rcc>
  <rcc rId="696" sId="1">
    <oc r="I13" t="inlineStr">
      <is>
        <t>2019 Test Year</t>
      </is>
    </oc>
    <nc r="I13" t="inlineStr">
      <is>
        <t>2020 Test Year</t>
      </is>
    </nc>
  </rcc>
  <rcc rId="697" sId="1" numFmtId="34">
    <oc r="B23">
      <v>6.1417202799959991</v>
    </oc>
    <nc r="B23">
      <f>+'2-JC'!B61</f>
    </nc>
  </rcc>
  <rcc rId="698" sId="1" numFmtId="34">
    <oc r="C23">
      <v>4.2407974931737629</v>
    </oc>
    <nc r="C23">
      <f>+'2-JC'!C61</f>
    </nc>
  </rcc>
  <rcc rId="699" sId="1" numFmtId="34">
    <oc r="D23">
      <v>7.1156622567600012</v>
    </oc>
    <nc r="D23">
      <f>+'2-JC'!D61</f>
    </nc>
  </rcc>
  <rcc rId="700" sId="1" numFmtId="34">
    <oc r="E23">
      <v>4.0999999999999996</v>
    </oc>
    <nc r="E23">
      <f>+'2-JC'!E61</f>
    </nc>
  </rcc>
  <rcc rId="701" sId="1" numFmtId="34">
    <oc r="F23">
      <v>8.0278178297395755</v>
    </oc>
    <nc r="F23">
      <f>+'2-JC'!F61</f>
    </nc>
  </rcc>
  <rcc rId="702" sId="1" numFmtId="34">
    <oc r="G23">
      <v>6.7227713163315226</v>
    </oc>
    <nc r="G23">
      <f>+'2-JC'!G61</f>
    </nc>
  </rcc>
  <rcc rId="703" sId="1" numFmtId="34">
    <oc r="H23">
      <v>8.0801545708394595</v>
    </oc>
    <nc r="H23">
      <f>+'2-JC'!H61</f>
    </nc>
  </rcc>
  <rcc rId="704" sId="1">
    <oc r="I23">
      <v>6.7578737430172717</v>
    </oc>
    <nc r="I23">
      <f>+'2-JC'!I61</f>
    </nc>
  </rcc>
  <rcc rId="705" sId="1">
    <oc r="C22">
      <f>'2-JC'!C56</f>
    </oc>
    <nc r="C22">
      <f>'2-JC'!C56</f>
    </nc>
  </rcc>
  <rcc rId="706" sId="1">
    <oc r="D22">
      <f>'2-JC'!D56</f>
    </oc>
    <nc r="D22">
      <f>'2-JC'!D56</f>
    </nc>
  </rcc>
  <rcc rId="707" sId="1" numFmtId="34">
    <oc r="E22">
      <v>8.5</v>
    </oc>
    <nc r="E22">
      <f>'2-JC'!E56</f>
    </nc>
  </rcc>
  <rcc rId="708" sId="1">
    <oc r="F22">
      <f>'2-JC'!F56</f>
    </oc>
    <nc r="F22">
      <f>'2-JC'!F56</f>
    </nc>
  </rcc>
  <rcc rId="709" sId="1">
    <oc r="G22">
      <f>'2-JC'!G56</f>
    </oc>
    <nc r="G22">
      <f>'2-JC'!G56</f>
    </nc>
  </rcc>
  <rcc rId="710" sId="1">
    <oc r="H22">
      <f>'2-JC'!H56</f>
    </oc>
    <nc r="H22">
      <f>'2-JC'!H56</f>
    </nc>
  </rcc>
  <rcc rId="711" sId="1">
    <oc r="I22">
      <f>'2-JC'!I56</f>
    </oc>
    <nc r="I22">
      <f>'2-JC'!I56</f>
    </nc>
  </rcc>
  <rfmt sheetId="1" sqref="B77" start="0" length="0">
    <dxf>
      <numFmt numFmtId="178" formatCode="_-&quot;$&quot;* #,##0.0_-;\-&quot;$&quot;* #,##0.0_-;_-&quot;$&quot;* &quot;-&quot;??_-;_-@_-"/>
    </dxf>
  </rfmt>
  <rfmt sheetId="1" sqref="C77" start="0" length="0">
    <dxf>
      <numFmt numFmtId="178" formatCode="_-&quot;$&quot;* #,##0.0_-;\-&quot;$&quot;* #,##0.0_-;_-&quot;$&quot;* &quot;-&quot;??_-;_-@_-"/>
    </dxf>
  </rfmt>
  <rfmt sheetId="1" sqref="D77" start="0" length="0">
    <dxf>
      <numFmt numFmtId="178" formatCode="_-&quot;$&quot;* #,##0.0_-;\-&quot;$&quot;* #,##0.0_-;_-&quot;$&quot;* &quot;-&quot;??_-;_-@_-"/>
    </dxf>
  </rfmt>
  <rfmt sheetId="1" sqref="E77" start="0" length="0">
    <dxf>
      <numFmt numFmtId="178" formatCode="_-&quot;$&quot;* #,##0.0_-;\-&quot;$&quot;* #,##0.0_-;_-&quot;$&quot;* &quot;-&quot;??_-;_-@_-"/>
    </dxf>
  </rfmt>
  <rfmt sheetId="1" sqref="F77" start="0" length="0">
    <dxf>
      <numFmt numFmtId="178" formatCode="_-&quot;$&quot;* #,##0.0_-;\-&quot;$&quot;* #,##0.0_-;_-&quot;$&quot;* &quot;-&quot;??_-;_-@_-"/>
    </dxf>
  </rfmt>
  <rfmt sheetId="1" sqref="G77" start="0" length="0">
    <dxf>
      <numFmt numFmtId="178" formatCode="_-&quot;$&quot;* #,##0.0_-;\-&quot;$&quot;* #,##0.0_-;_-&quot;$&quot;* &quot;-&quot;??_-;_-@_-"/>
    </dxf>
  </rfmt>
  <rfmt sheetId="1" sqref="H77" start="0" length="0">
    <dxf>
      <numFmt numFmtId="178" formatCode="_-&quot;$&quot;* #,##0.0_-;\-&quot;$&quot;* #,##0.0_-;_-&quot;$&quot;* &quot;-&quot;??_-;_-@_-"/>
    </dxf>
  </rfmt>
  <rfmt sheetId="1" sqref="I77" start="0" length="0">
    <dxf>
      <numFmt numFmtId="178" formatCode="_-&quot;$&quot;* #,##0.0_-;\-&quot;$&quot;* #,##0.0_-;_-&quot;$&quot;* &quot;-&quot;??_-;_-@_-"/>
    </dxf>
  </rfmt>
  <rfmt sheetId="1" sqref="J77" start="0" length="0">
    <dxf>
      <numFmt numFmtId="178" formatCode="_-&quot;$&quot;* #,##0.0_-;\-&quot;$&quot;* #,##0.0_-;_-&quot;$&quot;* &quot;-&quot;??_-;_-@_-"/>
    </dxf>
  </rfmt>
  <rfmt sheetId="1" sqref="K77" start="0" length="0">
    <dxf>
      <numFmt numFmtId="178" formatCode="_-&quot;$&quot;* #,##0.0_-;\-&quot;$&quot;* #,##0.0_-;_-&quot;$&quot;* &quot;-&quot;??_-;_-@_-"/>
      <alignment vertical="center" wrapText="1" readingOrder="0"/>
      <protection locked="0"/>
    </dxf>
  </rfmt>
  <rfmt sheetId="1" sqref="L77" start="0" length="0">
    <dxf>
      <numFmt numFmtId="178" formatCode="_-&quot;$&quot;* #,##0.0_-;\-&quot;$&quot;* #,##0.0_-;_-&quot;$&quot;* &quot;-&quot;??_-;_-@_-"/>
    </dxf>
  </rfmt>
  <rcv guid="{D89541C5-FEF8-4C44-9D7B-042A773131E8}" action="delete"/>
  <rdn rId="0" localSheetId="1" customView="1" name="Z_D89541C5_FEF8_4C44_9D7B_042A773131E8_.wvu.PrintArea" hidden="1" oldHidden="1">
    <formula>'2-JA'!$A$9:$L$72</formula>
    <oldFormula>'2-JA'!$A$9:$L$72</oldFormula>
  </rdn>
  <rdn rId="0" localSheetId="2" customView="1" name="Z_D89541C5_FEF8_4C44_9D7B_042A773131E8_.wvu.PrintArea" hidden="1" oldHidden="1">
    <formula>'2-JB'!$A$10:$G$51</formula>
    <oldFormula>'2-JB'!$A$10:$G$51</oldFormula>
  </rdn>
  <rdn rId="0" localSheetId="3" customView="1" name="Z_D89541C5_FEF8_4C44_9D7B_042A773131E8_.wvu.PrintArea" hidden="1" oldHidden="1">
    <formula>'2-JC'!$A$9:$K$95</formula>
    <oldFormula>'2-JC'!$A$9:$K$95</oldFormula>
  </rdn>
  <rdn rId="0" localSheetId="3" customView="1" name="Z_D89541C5_FEF8_4C44_9D7B_042A773131E8_.wvu.PrintTitles" hidden="1" oldHidden="1">
    <formula>'2-JC'!$13:$14</formula>
    <oldFormula>'2-JC'!$13:$14</oldFormula>
  </rdn>
  <rdn rId="0" localSheetId="4" customView="1" name="Z_D89541C5_FEF8_4C44_9D7B_042A773131E8_.wvu.PrintArea" hidden="1" oldHidden="1">
    <formula>'2-L'!$B$9:$K$38</formula>
    <oldFormula>'2-L'!$B$9:$K$38</oldFormula>
  </rdn>
  <rcv guid="{D89541C5-FEF8-4C44-9D7B-042A773131E8}"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3">
    <dxf>
      <fill>
        <patternFill patternType="solid">
          <bgColor rgb="FFFFFF00"/>
        </patternFill>
      </fill>
    </dxf>
  </rfmt>
  <rfmt sheetId="1" sqref="F34">
    <dxf>
      <fill>
        <patternFill patternType="solid">
          <bgColor rgb="FFFFFF00"/>
        </patternFill>
      </fill>
    </dxf>
  </rfmt>
  <rfmt sheetId="1" sqref="F48">
    <dxf>
      <fill>
        <patternFill patternType="solid">
          <bgColor rgb="FFFFFF00"/>
        </patternFill>
      </fill>
    </dxf>
  </rfmt>
  <rfmt sheetId="2" sqref="E13">
    <dxf>
      <fill>
        <patternFill patternType="solid">
          <bgColor rgb="FFFFFF00"/>
        </patternFill>
      </fill>
    </dxf>
  </rfmt>
  <rfmt sheetId="3" sqref="F13">
    <dxf>
      <fill>
        <patternFill patternType="solid">
          <bgColor rgb="FFFFFF00"/>
        </patternFill>
      </fill>
    </dxf>
  </rfmt>
  <rfmt sheetId="4" sqref="H13">
    <dxf>
      <fill>
        <patternFill patternType="solid">
          <bgColor rgb="FFFFFF00"/>
        </patternFill>
      </fill>
    </dxf>
  </rfmt>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'2-JB'!$A$10:$G$58</formula>
    <oldFormula>'2-JB'!$A$10:$G$58</oldFormula>
  </rdn>
  <rdn rId="0" localSheetId="3" customView="1" name="Z_DE3729EF_DA10_46F0_B2E3_0106326E2216_.wvu.PrintArea" hidden="1" oldHidden="1">
    <formula>'2-JC'!$A$9:$K$75</formula>
    <oldFormula>'2-JC'!$A$9:$K$75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H13" start="0" length="0">
    <dxf>
      <border>
        <left style="medium">
          <color indexed="64"/>
        </left>
        <right style="thin">
          <color indexed="64"/>
        </right>
        <top/>
        <bottom/>
      </border>
    </dxf>
  </rfmt>
  <rfmt sheetId="2" sqref="H13" start="0" length="0">
    <dxf>
      <border>
        <left style="medium">
          <color indexed="64"/>
        </left>
        <right style="medium">
          <color indexed="64"/>
        </right>
        <top/>
        <bottom/>
      </border>
    </dxf>
  </rfmt>
  <rfmt sheetId="2" sqref="E13">
    <dxf>
      <fill>
        <patternFill patternType="none">
          <bgColor auto="1"/>
        </patternFill>
      </fill>
    </dxf>
  </rfmt>
  <rfmt sheetId="1" sqref="K13" start="0" length="0">
    <dxf>
      <border>
        <right style="medium">
          <color indexed="64"/>
        </right>
      </border>
    </dxf>
  </rfmt>
  <rfmt sheetId="1" sqref="J13:K13">
    <dxf>
      <alignment wrapText="0" readingOrder="0"/>
    </dxf>
  </rfmt>
  <rfmt sheetId="1" sqref="J13:K13">
    <dxf>
      <alignment wrapText="1" readingOrder="0"/>
    </dxf>
  </rfmt>
  <rfmt sheetId="1" sqref="J34" start="0" length="0">
    <dxf>
      <border>
        <left style="medium">
          <color indexed="64"/>
        </left>
        <right style="medium">
          <color indexed="64"/>
        </right>
        <top/>
        <bottom/>
      </border>
    </dxf>
  </rfmt>
  <rfmt sheetId="1" sqref="M48" start="0" length="0">
    <dxf>
      <border>
        <left style="medium">
          <color indexed="64"/>
        </left>
        <right style="medium">
          <color indexed="64"/>
        </right>
        <top/>
        <bottom/>
      </border>
    </dxf>
  </rfmt>
  <rfmt sheetId="3" sqref="L13" start="0" length="0">
    <dxf>
      <border>
        <left style="medium">
          <color indexed="64"/>
        </left>
        <right style="medium">
          <color indexed="64"/>
        </right>
        <top/>
        <bottom/>
      </border>
    </dxf>
  </rfmt>
  <rfmt sheetId="3" sqref="F13">
    <dxf>
      <fill>
        <patternFill patternType="none">
          <bgColor auto="1"/>
        </patternFill>
      </fill>
    </dxf>
  </rfmt>
  <rfmt sheetId="4" sqref="L13" start="0" length="0">
    <dxf>
      <border>
        <left style="medium">
          <color indexed="64"/>
        </left>
        <right style="medium">
          <color indexed="64"/>
        </right>
        <top/>
        <bottom/>
      </border>
    </dxf>
  </rfmt>
  <rfmt sheetId="4" sqref="H13">
    <dxf>
      <fill>
        <patternFill patternType="none">
          <bgColor auto="1"/>
        </patternFill>
      </fill>
    </dxf>
  </rfmt>
  <rfmt sheetId="1" sqref="J13:K13">
    <dxf>
      <alignment wrapText="0" readingOrder="0"/>
    </dxf>
  </rfmt>
  <rfmt sheetId="1" sqref="M13" start="0" length="0">
    <dxf>
      <border>
        <left/>
        <right style="medium">
          <color indexed="64"/>
        </right>
        <top/>
        <bottom/>
      </border>
    </dxf>
  </rfmt>
  <rfmt sheetId="1" sqref="M34" start="0" length="0">
    <dxf>
      <border>
        <left/>
        <right style="medium">
          <color indexed="64"/>
        </right>
        <top/>
        <bottom/>
      </border>
    </dxf>
  </rfmt>
  <rfmt sheetId="1" sqref="J34" start="0" length="0">
    <dxf>
      <border>
        <left/>
        <right/>
        <top/>
        <bottom/>
      </border>
    </dxf>
  </rfmt>
  <rfmt sheetId="1" sqref="J13" start="0" length="0">
    <dxf>
      <border>
        <left/>
      </border>
    </dxf>
  </rfmt>
  <rfmt sheetId="1" sqref="K13" start="0" length="0">
    <dxf>
      <border>
        <right/>
      </border>
    </dxf>
  </rfmt>
  <rfmt sheetId="1" sqref="F48 F34 F13">
    <dxf>
      <fill>
        <patternFill patternType="none">
          <bgColor auto="1"/>
        </patternFill>
      </fill>
    </dxf>
  </rfmt>
  <rcv guid="{B372A1E6-F683-4A8E-BC3E-FA2F69909FA8}" action="delete"/>
  <rdn rId="0" localSheetId="1" customView="1" name="Z_B372A1E6_F683_4A8E_BC3E_FA2F69909FA8_.wvu.PrintArea" hidden="1" oldHidden="1">
    <formula>'2-JA'!$A$9:$L$72</formula>
    <oldFormula>'2-JA'!$A$9:$L$72</oldFormula>
  </rdn>
  <rdn rId="0" localSheetId="2" customView="1" name="Z_B372A1E6_F683_4A8E_BC3E_FA2F69909FA8_.wvu.PrintArea" hidden="1" oldHidden="1">
    <formula>'2-JB'!$A$10:$G$58</formula>
    <oldFormula>'2-JB'!$A$10:$G$58</oldFormula>
  </rdn>
  <rdn rId="0" localSheetId="3" customView="1" name="Z_B372A1E6_F683_4A8E_BC3E_FA2F69909FA8_.wvu.PrintArea" hidden="1" oldHidden="1">
    <formula>'2-JC'!$A$9:$K$75</formula>
    <oldFormula>'2-JC'!$A$9:$K$75</oldFormula>
  </rdn>
  <rdn rId="0" localSheetId="3" customView="1" name="Z_B372A1E6_F683_4A8E_BC3E_FA2F69909FA8_.wvu.PrintTitles" hidden="1" oldHidden="1">
    <formula>'2-JC'!$13:$14</formula>
    <oldFormula>'2-JC'!$13:$14</oldFormula>
  </rdn>
  <rdn rId="0" localSheetId="4" customView="1" name="Z_B372A1E6_F683_4A8E_BC3E_FA2F69909FA8_.wvu.PrintArea" hidden="1" oldHidden="1">
    <formula>'2-L'!$B$9:$K$38</formula>
    <oldFormula>'2-L'!$B$9:$K$38</oldFormula>
  </rdn>
  <rcv guid="{B372A1E6-F683-4A8E-BC3E-FA2F69909FA8}"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'2-JB'!$A$10:$G$58</formula>
    <oldFormula>'2-JB'!$A$10:$G$58</oldFormula>
  </rdn>
  <rdn rId="0" localSheetId="3" customView="1" name="Z_DE3729EF_DA10_46F0_B2E3_0106326E2216_.wvu.PrintArea" hidden="1" oldHidden="1">
    <formula>'2-JC'!$A$9:$K$75</formula>
    <oldFormula>'2-JC'!$A$9:$K$75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13" start="0" length="0">
    <dxf>
      <border>
        <left/>
        <right style="thick">
          <color indexed="64"/>
        </right>
        <top/>
        <bottom/>
      </border>
    </dxf>
  </rfmt>
  <rfmt sheetId="1" sqref="M34" start="0" length="0">
    <dxf>
      <border>
        <left/>
        <right style="thick">
          <color indexed="64"/>
        </right>
        <top/>
        <bottom/>
      </border>
    </dxf>
  </rfmt>
  <rfmt sheetId="1" sqref="M48" start="0" length="0">
    <dxf>
      <border>
        <left style="medium">
          <color indexed="64"/>
        </left>
        <right style="thick">
          <color indexed="64"/>
        </right>
        <top/>
        <bottom/>
      </border>
    </dxf>
  </rfmt>
  <rfmt sheetId="2" sqref="H13" start="0" length="0">
    <dxf>
      <border>
        <left style="medium">
          <color indexed="64"/>
        </left>
        <right style="thick">
          <color indexed="64"/>
        </right>
        <top/>
        <bottom/>
      </border>
    </dxf>
  </rfmt>
  <rfmt sheetId="3" sqref="L13" start="0" length="0">
    <dxf>
      <border>
        <left style="medium">
          <color indexed="64"/>
        </left>
        <right style="thick">
          <color indexed="64"/>
        </right>
        <top/>
        <bottom/>
      </border>
    </dxf>
  </rfmt>
  <rfmt sheetId="4" sqref="L13" start="0" length="0">
    <dxf>
      <border>
        <left style="medium">
          <color indexed="64"/>
        </left>
        <right style="thick">
          <color indexed="64"/>
        </right>
        <top/>
        <bottom/>
      </border>
    </dxf>
  </rfmt>
  <rcv guid="{8B0D79DB-D356-4CDE-901C-45872A546CBF}" action="delete"/>
  <rdn rId="0" localSheetId="1" customView="1" name="Z_8B0D79DB_D356_4CDE_901C_45872A546CBF_.wvu.PrintArea" hidden="1" oldHidden="1">
    <formula>'2-JA'!$A$9:$L$72</formula>
    <oldFormula>'2-JA'!$A$9:$L$72</oldFormula>
  </rdn>
  <rdn rId="0" localSheetId="1" customView="1" name="Z_8B0D79DB_D356_4CDE_901C_45872A546CBF_.wvu.Rows" hidden="1" oldHidden="1">
    <formula>'2-JA'!$1:$7</formula>
    <oldFormula>'2-JA'!$1:$7</oldFormula>
  </rdn>
  <rdn rId="0" localSheetId="2" customView="1" name="Z_8B0D79DB_D356_4CDE_901C_45872A546CBF_.wvu.PrintArea" hidden="1" oldHidden="1">
    <formula>'2-JB'!$A$10:$G$58</formula>
    <oldFormula>'2-JB'!$A$10:$G$58</oldFormula>
  </rdn>
  <rdn rId="0" localSheetId="2" customView="1" name="Z_8B0D79DB_D356_4CDE_901C_45872A546CBF_.wvu.Rows" hidden="1" oldHidden="1">
    <formula>'2-JB'!$1:$7</formula>
    <oldFormula>'2-JB'!$1:$7</oldFormula>
  </rdn>
  <rdn rId="0" localSheetId="3" customView="1" name="Z_8B0D79DB_D356_4CDE_901C_45872A546CBF_.wvu.PrintArea" hidden="1" oldHidden="1">
    <formula>'2-JC'!$A$9:$K$75</formula>
    <oldFormula>'2-JC'!$A$9:$K$75</oldFormula>
  </rdn>
  <rdn rId="0" localSheetId="3" customView="1" name="Z_8B0D79DB_D356_4CDE_901C_45872A546CBF_.wvu.PrintTitles" hidden="1" oldHidden="1">
    <formula>'2-JC'!$13:$14</formula>
    <oldFormula>'2-JC'!$13:$14</oldFormula>
  </rdn>
  <rdn rId="0" localSheetId="3" customView="1" name="Z_8B0D79DB_D356_4CDE_901C_45872A546CBF_.wvu.Rows" hidden="1" oldHidden="1">
    <formula>'2-JC'!$1:$7</formula>
    <oldFormula>'2-JC'!$1:$7</oldFormula>
  </rdn>
  <rdn rId="0" localSheetId="4" customView="1" name="Z_8B0D79DB_D356_4CDE_901C_45872A546CBF_.wvu.PrintArea" hidden="1" oldHidden="1">
    <formula>'2-L'!$B$9:$K$38</formula>
    <oldFormula>'2-L'!$B$9:$K$38</oldFormula>
  </rdn>
  <rdn rId="0" localSheetId="4" customView="1" name="Z_8B0D79DB_D356_4CDE_901C_45872A546CBF_.wvu.Rows" hidden="1" oldHidden="1">
    <formula>'2-L'!$1:$7</formula>
    <oldFormula>'2-L'!$1:$7</oldFormula>
  </rdn>
  <rcv guid="{8B0D79DB-D356-4CDE-901C-45872A546CBF}"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17" sId="2" ref="A23:XFD27" action="insertRow"/>
  <rrc rId="718" sId="2" ref="A23:XFD27" action="insertRow"/>
  <rcc rId="719" sId="2">
    <nc r="A16" t="inlineStr">
      <is>
        <t>Land Assessment and Remediation</t>
      </is>
    </nc>
  </rcc>
  <rcc rId="720" sId="2">
    <nc r="A17" t="inlineStr">
      <is>
        <t>Environment Management</t>
      </is>
    </nc>
  </rcc>
  <rcc rId="721" sId="2">
    <nc r="A18" t="inlineStr">
      <is>
        <t>Power Equipment</t>
      </is>
    </nc>
  </rcc>
  <rcc rId="722" sId="2">
    <nc r="A19" t="inlineStr">
      <is>
        <t>Ancillary System Maintenance</t>
      </is>
    </nc>
  </rcc>
  <rcc rId="723" sId="2">
    <nc r="A20" t="inlineStr">
      <is>
        <t>Protection, Control, Monitoring, Metering and Telecommunications</t>
      </is>
    </nc>
  </rcc>
  <rcc rId="724" sId="2">
    <nc r="A21" t="inlineStr">
      <is>
        <t>Site Infrastructure Maintenance</t>
      </is>
    </nc>
  </rcc>
  <rcc rId="725" sId="2">
    <nc r="A22" t="inlineStr">
      <is>
        <t>Rights of Way</t>
      </is>
    </nc>
  </rcc>
  <rcc rId="726" sId="2">
    <nc r="A23" t="inlineStr">
      <is>
        <t>Overhead Lines</t>
      </is>
    </nc>
  </rcc>
  <rcc rId="727" sId="2">
    <nc r="A24" t="inlineStr">
      <is>
        <t>Underground Cables</t>
      </is>
    </nc>
  </rcc>
  <rcc rId="728" sId="2">
    <nc r="A25" t="inlineStr">
      <is>
        <t>Engineering &amp; Environmental Support</t>
      </is>
    </nc>
  </rcc>
  <rcc rId="729" sId="2">
    <nc r="A26" t="inlineStr">
      <is>
        <t>Transmission Standards Program</t>
      </is>
    </nc>
  </rcc>
  <rcc rId="730" sId="2">
    <nc r="A27" t="inlineStr">
      <is>
        <t>Research Development and Demonstration</t>
      </is>
    </nc>
  </rcc>
  <rcc rId="731" sId="2">
    <nc r="A28" t="inlineStr">
      <is>
        <t>Customer Power Quality Program</t>
      </is>
    </nc>
  </rcc>
  <rcc rId="732" sId="2">
    <nc r="A29" t="inlineStr">
      <is>
        <t>Technology Program</t>
      </is>
    </nc>
  </rcc>
  <rcc rId="733" sId="2">
    <nc r="A30" t="inlineStr">
      <is>
        <t>Smart Grid–Studies</t>
      </is>
    </nc>
  </rcc>
  <rcc rId="734" sId="2">
    <nc r="A31" t="inlineStr">
      <is>
        <t>Operations Contracts</t>
      </is>
    </nc>
  </rcc>
  <rcc rId="735" sId="2">
    <nc r="A32" t="inlineStr">
      <is>
        <t>Environmental, Health and Safety</t>
      </is>
    </nc>
  </rcc>
  <rcc rId="736" sId="2">
    <nc r="A33" t="inlineStr">
      <is>
        <t>Operators</t>
      </is>
    </nc>
  </rcc>
  <rcc rId="737" sId="2">
    <nc r="A34" t="inlineStr">
      <is>
        <t>Customer Service OM&amp;A</t>
      </is>
    </nc>
  </rcc>
  <rcc rId="738" sId="2">
    <nc r="A35" t="inlineStr">
      <is>
        <t>Corporate Management</t>
      </is>
    </nc>
  </rcc>
  <rcc rId="739" sId="2">
    <nc r="A36" t="inlineStr">
      <is>
        <t>Finance</t>
      </is>
    </nc>
  </rcc>
  <rcc rId="740" sId="2">
    <nc r="A37" t="inlineStr">
      <is>
        <t>Human Resources</t>
      </is>
    </nc>
  </rcc>
  <rcc rId="741" sId="2">
    <nc r="A38" t="inlineStr">
      <is>
        <t>Corporate Affairs</t>
      </is>
    </nc>
  </rcc>
  <rcc rId="742" sId="2">
    <nc r="A39" t="inlineStr">
      <is>
        <t>General Counsel and Secretariat</t>
      </is>
    </nc>
  </rcc>
  <rcc rId="743" sId="2">
    <nc r="A40" t="inlineStr">
      <is>
        <t>Regulatory Affairs</t>
      </is>
    </nc>
  </rcc>
  <rcc rId="744" sId="2">
    <nc r="A41" t="inlineStr">
      <is>
        <t>Security Management</t>
      </is>
    </nc>
  </rcc>
  <rcc rId="745" sId="2">
    <nc r="A42" t="inlineStr">
      <is>
        <t>Internal Audit</t>
      </is>
    </nc>
  </rcc>
  <rcc rId="746" sId="2">
    <nc r="A43" t="inlineStr">
      <is>
        <t>Real Estate and Facilities</t>
      </is>
    </nc>
  </rcc>
  <rcc rId="747" sId="2">
    <nc r="A44" t="inlineStr">
      <is>
        <t>System Investment</t>
      </is>
    </nc>
  </rcc>
  <rcc rId="748" sId="2">
    <nc r="A45" t="inlineStr">
      <is>
        <t>Asset Stewardship &amp; Strategies</t>
      </is>
    </nc>
  </rcc>
  <rcc rId="749" sId="2">
    <nc r="A46" t="inlineStr">
      <is>
        <t>Information Technology (including Cornerstone)</t>
      </is>
    </nc>
  </rcc>
  <rcc rId="750" sId="2">
    <nc r="A47" t="inlineStr">
      <is>
        <t>Cost of Sales</t>
      </is>
    </nc>
  </rcc>
  <rcc rId="751" sId="2">
    <nc r="A48" t="inlineStr">
      <is>
        <t>Other Recovery</t>
      </is>
    </nc>
  </rcc>
  <rcc rId="752" sId="2">
    <nc r="A49" t="inlineStr">
      <is>
        <t>Property Taxes &amp; Rights Payments</t>
      </is>
    </nc>
  </rcc>
  <rcc rId="753" sId="2">
    <nc r="C16">
      <f>+'2-JC'!C16-'2-JC'!B16</f>
    </nc>
  </rcc>
  <rcc rId="754" sId="2">
    <nc r="C17">
      <f>+'2-JC'!C17-'2-JC'!B17</f>
    </nc>
  </rcc>
  <rcc rId="755" sId="2">
    <nc r="C18">
      <f>+'2-JC'!C18-'2-JC'!B18</f>
    </nc>
  </rcc>
  <rcc rId="756" sId="2">
    <nc r="C19">
      <f>+'2-JC'!C19-'2-JC'!B19</f>
    </nc>
  </rcc>
  <rcc rId="757" sId="2">
    <nc r="C20">
      <f>+'2-JC'!C20-'2-JC'!B20</f>
    </nc>
  </rcc>
  <rcc rId="758" sId="2">
    <nc r="C21">
      <f>+'2-JC'!C21-'2-JC'!B21</f>
    </nc>
  </rcc>
  <rcc rId="759" sId="2">
    <nc r="C22">
      <f>+'2-JC'!C22-'2-JC'!B22</f>
    </nc>
  </rcc>
  <rcc rId="760" sId="2">
    <nc r="C23">
      <f>+'2-JC'!C23-'2-JC'!B23</f>
    </nc>
  </rcc>
  <rcc rId="761" sId="2">
    <nc r="C24">
      <f>+'2-JC'!C24-'2-JC'!B24</f>
    </nc>
  </rcc>
  <rcc rId="762" sId="2">
    <nc r="C25">
      <f>+'2-JC'!C25-'2-JC'!B25</f>
    </nc>
  </rcc>
  <rcc rId="763" sId="2">
    <nc r="C26">
      <f>+'2-JC'!C34-'2-JC'!B34</f>
    </nc>
  </rcc>
  <rcc rId="764" sId="2">
    <nc r="C27">
      <f>+'2-JC'!C35-'2-JC'!B35</f>
    </nc>
  </rcc>
  <rcc rId="765" sId="2">
    <nc r="C28">
      <f>+'2-JC'!C36-'2-JC'!B36</f>
    </nc>
  </rcc>
  <rcc rId="766" sId="2">
    <nc r="C29">
      <f>+'2-JC'!C37-'2-JC'!B37</f>
    </nc>
  </rcc>
  <rcc rId="767" sId="2">
    <nc r="C30">
      <f>+'2-JC'!C38-'2-JC'!B38</f>
    </nc>
  </rcc>
  <rcc rId="768" sId="2">
    <nc r="C31">
      <f>+'2-JC'!C45-'2-JC'!B45</f>
    </nc>
  </rcc>
  <rcc rId="769" sId="2">
    <nc r="C32">
      <f>+'2-JC'!C46-'2-JC'!B46</f>
    </nc>
  </rcc>
  <rcc rId="770" sId="2">
    <nc r="C33">
      <f>+'2-JC'!C47-'2-JC'!B47</f>
    </nc>
  </rcc>
  <rcc rId="771" sId="2">
    <nc r="C34">
      <f>+'2-JC'!C52-'2-JC'!B52</f>
    </nc>
  </rcc>
  <rcc rId="772" sId="2">
    <nc r="C35">
      <f>+'2-JC'!C58-'2-JC'!B58</f>
    </nc>
  </rcc>
  <rcc rId="773" sId="2">
    <nc r="C36">
      <f>+'2-JC'!C59-'2-JC'!B59</f>
    </nc>
  </rcc>
  <rcc rId="774" sId="2">
    <nc r="C37">
      <f>+'2-JC'!C60-'2-JC'!B60</f>
    </nc>
  </rcc>
  <rcc rId="775" sId="2">
    <nc r="C38">
      <f>+'2-JC'!C61-'2-JC'!B61</f>
    </nc>
  </rcc>
  <rcc rId="776" sId="2">
    <nc r="C39">
      <f>+'2-JC'!C62-'2-JC'!B62</f>
    </nc>
  </rcc>
  <rcc rId="777" sId="2" odxf="1" dxf="1">
    <nc r="C40">
      <f>+'2-JC'!C63-'2-JC'!B63</f>
    </nc>
    <odxf>
      <border outline="0">
        <bottom/>
      </border>
    </odxf>
    <ndxf>
      <border outline="0">
        <bottom style="thin">
          <color indexed="64"/>
        </bottom>
      </border>
    </ndxf>
  </rcc>
  <rcc rId="778" sId="2" odxf="1" dxf="1">
    <nc r="C41">
      <f>+'2-JC'!C64-'2-JC'!B64</f>
    </nc>
    <odxf>
      <border outline="0">
        <bottom/>
      </border>
    </odxf>
    <ndxf>
      <border outline="0">
        <bottom style="thin">
          <color indexed="64"/>
        </bottom>
      </border>
    </ndxf>
  </rcc>
  <rcc rId="779" sId="2" odxf="1" dxf="1">
    <nc r="C42">
      <f>+'2-JC'!C65-'2-JC'!B65</f>
    </nc>
    <odxf>
      <border outline="0">
        <bottom/>
      </border>
    </odxf>
    <ndxf>
      <border outline="0">
        <bottom style="thin">
          <color indexed="64"/>
        </bottom>
      </border>
    </ndxf>
  </rcc>
  <rcc rId="780" sId="2" odxf="1" dxf="1">
    <nc r="C43">
      <f>+'2-JC'!C66-'2-JC'!B66</f>
    </nc>
    <odxf>
      <border outline="0">
        <bottom/>
      </border>
    </odxf>
    <ndxf>
      <border outline="0">
        <bottom style="thin">
          <color indexed="64"/>
        </bottom>
      </border>
    </ndxf>
  </rcc>
  <rcc rId="781" sId="2">
    <nc r="C44">
      <f>+'2-JC'!C69-'2-JC'!B69</f>
    </nc>
  </rcc>
  <rcc rId="782" sId="2">
    <nc r="C45">
      <f>+'2-JC'!C70-'2-JC'!B70</f>
    </nc>
  </rcc>
  <rcc rId="783" sId="2">
    <nc r="C46">
      <f>+'2-JC'!C73-'2-JC'!B73</f>
    </nc>
  </rcc>
  <rcc rId="784" sId="2">
    <nc r="C47">
      <f>+'2-JC'!C85-'2-JC'!B85</f>
    </nc>
  </rcc>
  <rcc rId="785" sId="2">
    <nc r="C48">
      <f>+'2-JC'!C86-'2-JC'!B86</f>
    </nc>
  </rcc>
  <rcc rId="786" sId="2">
    <nc r="C49">
      <f>+'2-JC'!C87-'2-JC'!B87</f>
    </nc>
  </rcc>
  <rcc rId="787" sId="2">
    <nc r="D16">
      <f>+'2-JC'!D16-'2-JC'!C16</f>
    </nc>
  </rcc>
  <rcc rId="788" sId="2">
    <nc r="D17">
      <f>+'2-JC'!D17-'2-JC'!C17</f>
    </nc>
  </rcc>
  <rcc rId="789" sId="2">
    <nc r="D18">
      <f>+'2-JC'!D18-'2-JC'!C18</f>
    </nc>
  </rcc>
  <rcc rId="790" sId="2">
    <nc r="D19">
      <f>+'2-JC'!D19-'2-JC'!C19</f>
    </nc>
  </rcc>
  <rcc rId="791" sId="2">
    <nc r="D20">
      <f>+'2-JC'!D20-'2-JC'!C20</f>
    </nc>
  </rcc>
  <rcc rId="792" sId="2">
    <nc r="D21">
      <f>+'2-JC'!D21-'2-JC'!C21</f>
    </nc>
  </rcc>
  <rcc rId="793" sId="2">
    <nc r="D22">
      <f>+'2-JC'!D22-'2-JC'!C22</f>
    </nc>
  </rcc>
  <rcc rId="794" sId="2">
    <nc r="D23">
      <f>+'2-JC'!D23-'2-JC'!C23</f>
    </nc>
  </rcc>
  <rcc rId="795" sId="2">
    <nc r="D24">
      <f>+'2-JC'!D24-'2-JC'!C24</f>
    </nc>
  </rcc>
  <rcc rId="796" sId="2">
    <nc r="D25">
      <f>+'2-JC'!D25-'2-JC'!C25</f>
    </nc>
  </rcc>
  <rcc rId="797" sId="2">
    <nc r="D26">
      <f>+'2-JC'!D34-'2-JC'!C34</f>
    </nc>
  </rcc>
  <rcc rId="798" sId="2">
    <nc r="D27">
      <f>+'2-JC'!D35-'2-JC'!C35</f>
    </nc>
  </rcc>
  <rcc rId="799" sId="2">
    <nc r="D28">
      <f>+'2-JC'!D36-'2-JC'!C36</f>
    </nc>
  </rcc>
  <rcc rId="800" sId="2">
    <nc r="D29">
      <f>+'2-JC'!D37-'2-JC'!C37</f>
    </nc>
  </rcc>
  <rcc rId="801" sId="2">
    <nc r="D30">
      <f>+'2-JC'!D38-'2-JC'!C38</f>
    </nc>
  </rcc>
  <rcc rId="802" sId="2">
    <nc r="D31">
      <f>+'2-JC'!D45-'2-JC'!C45</f>
    </nc>
  </rcc>
  <rcc rId="803" sId="2">
    <nc r="D32">
      <f>+'2-JC'!D46-'2-JC'!C46</f>
    </nc>
  </rcc>
  <rcc rId="804" sId="2">
    <nc r="D33">
      <f>+'2-JC'!D47-'2-JC'!C47</f>
    </nc>
  </rcc>
  <rcc rId="805" sId="2">
    <nc r="D34">
      <f>+'2-JC'!D52-'2-JC'!C52</f>
    </nc>
  </rcc>
  <rcc rId="806" sId="2">
    <nc r="D35">
      <f>+'2-JC'!D58-'2-JC'!C58</f>
    </nc>
  </rcc>
  <rcc rId="807" sId="2">
    <nc r="D36">
      <f>+'2-JC'!D59-'2-JC'!C59</f>
    </nc>
  </rcc>
  <rcc rId="808" sId="2">
    <nc r="D37">
      <f>+'2-JC'!D60-'2-JC'!C60</f>
    </nc>
  </rcc>
  <rcc rId="809" sId="2">
    <nc r="D38">
      <f>+'2-JC'!D61-'2-JC'!C61</f>
    </nc>
  </rcc>
  <rcc rId="810" sId="2">
    <nc r="D39">
      <f>+'2-JC'!D62-'2-JC'!C62</f>
    </nc>
  </rcc>
  <rcc rId="811" sId="2" odxf="1" dxf="1">
    <nc r="D40">
      <f>+'2-JC'!D63-'2-JC'!C63</f>
    </nc>
    <odxf>
      <border outline="0">
        <bottom/>
      </border>
    </odxf>
    <ndxf>
      <border outline="0">
        <bottom style="thin">
          <color indexed="64"/>
        </bottom>
      </border>
    </ndxf>
  </rcc>
  <rcc rId="812" sId="2" odxf="1" dxf="1">
    <nc r="D41">
      <f>+'2-JC'!D64-'2-JC'!C64</f>
    </nc>
    <odxf>
      <border outline="0">
        <bottom/>
      </border>
    </odxf>
    <ndxf>
      <border outline="0">
        <bottom style="thin">
          <color indexed="64"/>
        </bottom>
      </border>
    </ndxf>
  </rcc>
  <rcc rId="813" sId="2" odxf="1" dxf="1">
    <nc r="D42">
      <f>+'2-JC'!D65-'2-JC'!C65</f>
    </nc>
    <odxf>
      <border outline="0">
        <bottom/>
      </border>
    </odxf>
    <ndxf>
      <border outline="0">
        <bottom style="thin">
          <color indexed="64"/>
        </bottom>
      </border>
    </ndxf>
  </rcc>
  <rcc rId="814" sId="2" odxf="1" dxf="1">
    <nc r="D43">
      <f>+'2-JC'!D66-'2-JC'!C66</f>
    </nc>
    <odxf>
      <border outline="0">
        <bottom/>
      </border>
    </odxf>
    <ndxf>
      <border outline="0">
        <bottom style="thin">
          <color indexed="64"/>
        </bottom>
      </border>
    </ndxf>
  </rcc>
  <rcc rId="815" sId="2">
    <nc r="D44">
      <f>+'2-JC'!D69-'2-JC'!C69</f>
    </nc>
  </rcc>
  <rcc rId="816" sId="2">
    <nc r="D45">
      <f>+'2-JC'!D70-'2-JC'!C70</f>
    </nc>
  </rcc>
  <rcc rId="817" sId="2">
    <nc r="D46">
      <f>+'2-JC'!D73-'2-JC'!C73</f>
    </nc>
  </rcc>
  <rcc rId="818" sId="2">
    <nc r="D47">
      <f>+'2-JC'!D85-'2-JC'!C85</f>
    </nc>
  </rcc>
  <rcc rId="819" sId="2">
    <nc r="D48">
      <f>+'2-JC'!D86-'2-JC'!C86</f>
    </nc>
  </rcc>
  <rcc rId="820" sId="2">
    <nc r="D49">
      <f>+'2-JC'!D87-'2-JC'!C87</f>
    </nc>
  </rcc>
  <rcc rId="821" sId="2">
    <nc r="A55" t="inlineStr">
      <is>
        <t>check</t>
      </is>
    </nc>
  </rcc>
  <rcc rId="822" sId="2" odxf="1" dxf="1">
    <nc r="B55">
      <f>+B54-'2-JC'!B89</f>
    </nc>
    <odxf>
      <numFmt numFmtId="0" formatCode="General"/>
    </odxf>
    <ndxf>
      <numFmt numFmtId="178" formatCode="_-&quot;$&quot;* #,##0.0_-;\-&quot;$&quot;* #,##0.0_-;_-&quot;$&quot;* &quot;-&quot;??_-;_-@_-"/>
    </ndxf>
  </rcc>
  <rcc rId="823" sId="2" odxf="1" dxf="1">
    <nc r="C55">
      <f>+C54-'2-JC'!C89</f>
    </nc>
    <odxf>
      <numFmt numFmtId="0" formatCode="General"/>
    </odxf>
    <ndxf>
      <numFmt numFmtId="178" formatCode="_-&quot;$&quot;* #,##0.0_-;\-&quot;$&quot;* #,##0.0_-;_-&quot;$&quot;* &quot;-&quot;??_-;_-@_-"/>
    </ndxf>
  </rcc>
  <rcc rId="824" sId="2" odxf="1" dxf="1">
    <nc r="D55">
      <f>+D54-'2-JC'!D89</f>
    </nc>
    <odxf>
      <numFmt numFmtId="0" formatCode="General"/>
    </odxf>
    <ndxf>
      <numFmt numFmtId="178" formatCode="_-&quot;$&quot;* #,##0.0_-;\-&quot;$&quot;* #,##0.0_-;_-&quot;$&quot;* &quot;-&quot;??_-;_-@_-"/>
    </ndxf>
  </rcc>
  <rcc rId="825" sId="2" odxf="1" dxf="1">
    <nc r="E55">
      <f>+E54-'2-JC'!F89</f>
    </nc>
    <odxf>
      <numFmt numFmtId="0" formatCode="General"/>
    </odxf>
    <ndxf>
      <numFmt numFmtId="178" formatCode="_-&quot;$&quot;* #,##0.0_-;\-&quot;$&quot;* #,##0.0_-;_-&quot;$&quot;* &quot;-&quot;??_-;_-@_-"/>
    </ndxf>
  </rcc>
  <rfmt sheetId="2" sqref="E40" start="0" length="0">
    <dxf>
      <border outline="0">
        <bottom style="thin">
          <color indexed="64"/>
        </bottom>
      </border>
    </dxf>
  </rfmt>
  <rfmt sheetId="2" sqref="E41" start="0" length="0">
    <dxf>
      <border outline="0">
        <bottom style="thin">
          <color indexed="64"/>
        </bottom>
      </border>
    </dxf>
  </rfmt>
  <rfmt sheetId="2" sqref="E42" start="0" length="0">
    <dxf>
      <border outline="0">
        <bottom style="thin">
          <color indexed="64"/>
        </bottom>
      </border>
    </dxf>
  </rfmt>
  <rfmt sheetId="2" sqref="E43" start="0" length="0">
    <dxf>
      <border outline="0">
        <bottom style="thin">
          <color indexed="64"/>
        </bottom>
      </border>
    </dxf>
  </rfmt>
  <rcc rId="826" sId="2">
    <nc r="E16">
      <f>+'2-JC'!F16-'2-JC'!D16</f>
    </nc>
  </rcc>
  <rcc rId="827" sId="2">
    <nc r="E17">
      <f>+'2-JC'!F17-'2-JC'!D17</f>
    </nc>
  </rcc>
  <rcc rId="828" sId="2">
    <nc r="E18">
      <f>+'2-JC'!F18-'2-JC'!D18</f>
    </nc>
  </rcc>
  <rcc rId="829" sId="2">
    <nc r="E19">
      <f>+'2-JC'!F19-'2-JC'!D19</f>
    </nc>
  </rcc>
  <rcc rId="830" sId="2">
    <nc r="E20">
      <f>+'2-JC'!F20-'2-JC'!D20</f>
    </nc>
  </rcc>
  <rcc rId="831" sId="2">
    <nc r="E21">
      <f>+'2-JC'!F21-'2-JC'!D21</f>
    </nc>
  </rcc>
  <rcc rId="832" sId="2">
    <nc r="E22">
      <f>+'2-JC'!F22-'2-JC'!D22</f>
    </nc>
  </rcc>
  <rcc rId="833" sId="2">
    <nc r="E23">
      <f>+'2-JC'!F23-'2-JC'!D23</f>
    </nc>
  </rcc>
  <rcc rId="834" sId="2">
    <nc r="E24">
      <f>+'2-JC'!F24-'2-JC'!D24</f>
    </nc>
  </rcc>
  <rcc rId="835" sId="2">
    <nc r="E25">
      <f>+'2-JC'!F25-'2-JC'!D25</f>
    </nc>
  </rcc>
  <rcc rId="836" sId="2">
    <nc r="E26">
      <f>+'2-JC'!F34-'2-JC'!D34</f>
    </nc>
  </rcc>
  <rcc rId="837" sId="2">
    <nc r="E27">
      <f>+'2-JC'!F35-'2-JC'!D35</f>
    </nc>
  </rcc>
  <rcc rId="838" sId="2">
    <nc r="E28">
      <f>+'2-JC'!F36-'2-JC'!D36</f>
    </nc>
  </rcc>
  <rcc rId="839" sId="2">
    <nc r="E29">
      <f>+'2-JC'!F37-'2-JC'!D37</f>
    </nc>
  </rcc>
  <rcc rId="840" sId="2">
    <nc r="E30">
      <f>+'2-JC'!F38-'2-JC'!D38</f>
    </nc>
  </rcc>
  <rcc rId="841" sId="2">
    <nc r="E31">
      <f>+'2-JC'!F45-'2-JC'!D45</f>
    </nc>
  </rcc>
  <rcc rId="842" sId="2">
    <nc r="E32">
      <f>+'2-JC'!F46-'2-JC'!D46</f>
    </nc>
  </rcc>
  <rcc rId="843" sId="2">
    <nc r="E33">
      <f>+'2-JC'!F47-'2-JC'!D47</f>
    </nc>
  </rcc>
  <rcc rId="844" sId="2">
    <nc r="E34">
      <f>+'2-JC'!F52-'2-JC'!D52</f>
    </nc>
  </rcc>
  <rcc rId="845" sId="2">
    <nc r="E35">
      <f>+'2-JC'!F58-'2-JC'!D58</f>
    </nc>
  </rcc>
  <rcc rId="846" sId="2">
    <nc r="E36">
      <f>+'2-JC'!F59-'2-JC'!D59</f>
    </nc>
  </rcc>
  <rcc rId="847" sId="2">
    <nc r="E37">
      <f>+'2-JC'!F60-'2-JC'!D60</f>
    </nc>
  </rcc>
  <rcc rId="848" sId="2">
    <nc r="E38">
      <f>+'2-JC'!F61-'2-JC'!D61</f>
    </nc>
  </rcc>
  <rcc rId="849" sId="2">
    <nc r="E39">
      <f>+'2-JC'!F62-'2-JC'!D62</f>
    </nc>
  </rcc>
  <rcc rId="850" sId="2">
    <nc r="E40">
      <f>+'2-JC'!F63-'2-JC'!D63</f>
    </nc>
  </rcc>
  <rcc rId="851" sId="2">
    <nc r="E41">
      <f>+'2-JC'!F64-'2-JC'!D64</f>
    </nc>
  </rcc>
  <rcc rId="852" sId="2">
    <nc r="E42">
      <f>+'2-JC'!F65-'2-JC'!D65</f>
    </nc>
  </rcc>
  <rcc rId="853" sId="2">
    <nc r="E43">
      <f>+'2-JC'!F66-'2-JC'!D66</f>
    </nc>
  </rcc>
  <rcc rId="854" sId="2">
    <nc r="E44">
      <f>+'2-JC'!F69-'2-JC'!D69</f>
    </nc>
  </rcc>
  <rcc rId="855" sId="2">
    <nc r="E45">
      <f>+'2-JC'!F70-'2-JC'!D70</f>
    </nc>
  </rcc>
  <rcc rId="856" sId="2">
    <nc r="E46">
      <f>+'2-JC'!F73-'2-JC'!D73</f>
    </nc>
  </rcc>
  <rcc rId="857" sId="2">
    <nc r="E47">
      <f>+'2-JC'!F85-'2-JC'!D85</f>
    </nc>
  </rcc>
  <rcc rId="858" sId="2">
    <nc r="E48">
      <f>+'2-JC'!F86-'2-JC'!D86</f>
    </nc>
  </rcc>
  <rcc rId="859" sId="2">
    <nc r="E49">
      <f>+'2-JC'!F87-'2-JC'!D87</f>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40" start="0" length="0">
    <dxf>
      <border outline="0">
        <bottom style="thin">
          <color indexed="64"/>
        </bottom>
      </border>
    </dxf>
  </rfmt>
  <rfmt sheetId="2" sqref="F41" start="0" length="0">
    <dxf>
      <border outline="0">
        <bottom style="thin">
          <color indexed="64"/>
        </bottom>
      </border>
    </dxf>
  </rfmt>
  <rfmt sheetId="2" sqref="F42" start="0" length="0">
    <dxf>
      <border outline="0">
        <bottom style="thin">
          <color indexed="64"/>
        </bottom>
      </border>
    </dxf>
  </rfmt>
  <rfmt sheetId="2" sqref="F43" start="0" length="0">
    <dxf>
      <border outline="0">
        <bottom style="thin">
          <color indexed="64"/>
        </bottom>
      </border>
    </dxf>
  </rfmt>
  <rcc rId="860" sId="2">
    <nc r="F16">
      <f>+'2-JC'!H16-'2-JC'!F16</f>
    </nc>
  </rcc>
  <rcc rId="861" sId="2">
    <nc r="F17">
      <f>+'2-JC'!H17-'2-JC'!F17</f>
    </nc>
  </rcc>
  <rcc rId="862" sId="2">
    <nc r="F18">
      <f>+'2-JC'!H18-'2-JC'!F18</f>
    </nc>
  </rcc>
  <rcc rId="863" sId="2">
    <nc r="F19">
      <f>+'2-JC'!H19-'2-JC'!F19</f>
    </nc>
  </rcc>
  <rcc rId="864" sId="2">
    <nc r="F20">
      <f>+'2-JC'!H20-'2-JC'!F20</f>
    </nc>
  </rcc>
  <rcc rId="865" sId="2">
    <nc r="F21">
      <f>+'2-JC'!H21-'2-JC'!F21</f>
    </nc>
  </rcc>
  <rcc rId="866" sId="2">
    <nc r="F22">
      <f>+'2-JC'!H22-'2-JC'!F22</f>
    </nc>
  </rcc>
  <rcc rId="867" sId="2">
    <nc r="F23">
      <f>+'2-JC'!H23-'2-JC'!F23</f>
    </nc>
  </rcc>
  <rcc rId="868" sId="2">
    <nc r="F24">
      <f>+'2-JC'!H24-'2-JC'!F24</f>
    </nc>
  </rcc>
  <rcc rId="869" sId="2">
    <nc r="F25">
      <f>+'2-JC'!H25-'2-JC'!F25</f>
    </nc>
  </rcc>
  <rcc rId="870" sId="2">
    <nc r="F26">
      <f>+'2-JC'!H34-'2-JC'!F34</f>
    </nc>
  </rcc>
  <rcc rId="871" sId="2">
    <nc r="F27">
      <f>+'2-JC'!H35-'2-JC'!F35</f>
    </nc>
  </rcc>
  <rcc rId="872" sId="2">
    <nc r="F28">
      <f>+'2-JC'!H36-'2-JC'!F36</f>
    </nc>
  </rcc>
  <rcc rId="873" sId="2">
    <nc r="F29">
      <f>+'2-JC'!H37-'2-JC'!F37</f>
    </nc>
  </rcc>
  <rcc rId="874" sId="2">
    <nc r="F30">
      <f>+'2-JC'!H38-'2-JC'!F38</f>
    </nc>
  </rcc>
  <rcc rId="875" sId="2">
    <nc r="F31">
      <f>+'2-JC'!H45-'2-JC'!F45</f>
    </nc>
  </rcc>
  <rcc rId="876" sId="2">
    <nc r="F32">
      <f>+'2-JC'!H46-'2-JC'!F46</f>
    </nc>
  </rcc>
  <rcc rId="877" sId="2">
    <nc r="F33">
      <f>+'2-JC'!H47-'2-JC'!F47</f>
    </nc>
  </rcc>
  <rcc rId="878" sId="2">
    <nc r="F34">
      <f>+'2-JC'!H52-'2-JC'!F52</f>
    </nc>
  </rcc>
  <rcc rId="879" sId="2">
    <nc r="F35">
      <f>+'2-JC'!H58-'2-JC'!F58</f>
    </nc>
  </rcc>
  <rcc rId="880" sId="2">
    <nc r="F36">
      <f>+'2-JC'!H59-'2-JC'!F59</f>
    </nc>
  </rcc>
  <rcc rId="881" sId="2">
    <nc r="F37">
      <f>+'2-JC'!H60-'2-JC'!F60</f>
    </nc>
  </rcc>
  <rcc rId="882" sId="2">
    <nc r="F38">
      <f>+'2-JC'!H61-'2-JC'!F61</f>
    </nc>
  </rcc>
  <rcc rId="883" sId="2">
    <nc r="F39">
      <f>+'2-JC'!H62-'2-JC'!F62</f>
    </nc>
  </rcc>
  <rcc rId="884" sId="2">
    <nc r="F40">
      <f>+'2-JC'!H63-'2-JC'!F63</f>
    </nc>
  </rcc>
  <rcc rId="885" sId="2">
    <nc r="F41">
      <f>+'2-JC'!H64-'2-JC'!F64</f>
    </nc>
  </rcc>
  <rcc rId="886" sId="2">
    <nc r="F42">
      <f>+'2-JC'!H65-'2-JC'!F65</f>
    </nc>
  </rcc>
  <rcc rId="887" sId="2">
    <nc r="F43">
      <f>+'2-JC'!H66-'2-JC'!F66</f>
    </nc>
  </rcc>
  <rcc rId="888" sId="2">
    <nc r="F44">
      <f>+'2-JC'!H69-'2-JC'!F69</f>
    </nc>
  </rcc>
  <rcc rId="889" sId="2">
    <nc r="F45">
      <f>+'2-JC'!H70-'2-JC'!F70</f>
    </nc>
  </rcc>
  <rcc rId="890" sId="2">
    <nc r="F46">
      <f>+'2-JC'!H73-'2-JC'!F73</f>
    </nc>
  </rcc>
  <rcc rId="891" sId="2">
    <nc r="F47">
      <f>+'2-JC'!H85-'2-JC'!F85</f>
    </nc>
  </rcc>
  <rcc rId="892" sId="2">
    <nc r="F48">
      <f>+'2-JC'!H86-'2-JC'!F86</f>
    </nc>
  </rcc>
  <rcc rId="893" sId="2">
    <nc r="F49">
      <f>+'2-JC'!H87-'2-JC'!F87</f>
    </nc>
  </rcc>
  <rcc rId="894" sId="2" odxf="1" dxf="1">
    <nc r="F55">
      <f>+F54-'2-JC'!H89</f>
    </nc>
    <odxf>
      <numFmt numFmtId="0" formatCode="General"/>
    </odxf>
    <ndxf>
      <numFmt numFmtId="178" formatCode="_-&quot;$&quot;* #,##0.0_-;\-&quot;$&quot;* #,##0.0_-;_-&quot;$&quot;* &quot;-&quot;??_-;_-@_-"/>
    </ndxf>
  </rcc>
  <rcc rId="895" sId="2">
    <nc r="G16">
      <f>+'2-JC'!I16-'2-JC'!H16</f>
    </nc>
  </rcc>
  <rcc rId="896" sId="2">
    <nc r="G17">
      <f>+'2-JC'!I17-'2-JC'!H17</f>
    </nc>
  </rcc>
  <rcc rId="897" sId="2">
    <nc r="G18">
      <f>+'2-JC'!I18-'2-JC'!H18</f>
    </nc>
  </rcc>
  <rcc rId="898" sId="2">
    <nc r="G19">
      <f>+'2-JC'!I19-'2-JC'!H19</f>
    </nc>
  </rcc>
  <rcc rId="899" sId="2">
    <nc r="G20">
      <f>+'2-JC'!I20-'2-JC'!H20</f>
    </nc>
  </rcc>
  <rcc rId="900" sId="2">
    <nc r="G21">
      <f>+'2-JC'!I21-'2-JC'!H21</f>
    </nc>
  </rcc>
  <rcc rId="901" sId="2">
    <nc r="G22">
      <f>+'2-JC'!I22-'2-JC'!H22</f>
    </nc>
  </rcc>
  <rcc rId="902" sId="2">
    <nc r="G23">
      <f>+'2-JC'!I23-'2-JC'!H23</f>
    </nc>
  </rcc>
  <rcc rId="903" sId="2">
    <nc r="G24">
      <f>+'2-JC'!I24-'2-JC'!H24</f>
    </nc>
  </rcc>
  <rcc rId="904" sId="2">
    <nc r="G25">
      <f>+'2-JC'!I25-'2-JC'!H25</f>
    </nc>
  </rcc>
  <rcc rId="905" sId="2">
    <nc r="G26">
      <f>+'2-JC'!I34-'2-JC'!H34</f>
    </nc>
  </rcc>
  <rcc rId="906" sId="2">
    <nc r="G27">
      <f>+'2-JC'!I35-'2-JC'!H35</f>
    </nc>
  </rcc>
  <rcc rId="907" sId="2">
    <nc r="G28">
      <f>+'2-JC'!I36-'2-JC'!H36</f>
    </nc>
  </rcc>
  <rcc rId="908" sId="2">
    <nc r="G29">
      <f>+'2-JC'!I37-'2-JC'!H37</f>
    </nc>
  </rcc>
  <rcc rId="909" sId="2">
    <nc r="G30">
      <f>+'2-JC'!I38-'2-JC'!H38</f>
    </nc>
  </rcc>
  <rcc rId="910" sId="2">
    <nc r="G31">
      <f>+'2-JC'!I45-'2-JC'!H45</f>
    </nc>
  </rcc>
  <rcc rId="911" sId="2">
    <nc r="G32">
      <f>+'2-JC'!I46-'2-JC'!H46</f>
    </nc>
  </rcc>
  <rcc rId="912" sId="2">
    <nc r="G33">
      <f>+'2-JC'!I47-'2-JC'!H47</f>
    </nc>
  </rcc>
  <rcc rId="913" sId="2">
    <nc r="G34">
      <f>+'2-JC'!I52-'2-JC'!H52</f>
    </nc>
  </rcc>
  <rcc rId="914" sId="2">
    <nc r="G35">
      <f>+'2-JC'!I58-'2-JC'!H58</f>
    </nc>
  </rcc>
  <rcc rId="915" sId="2">
    <nc r="G36">
      <f>+'2-JC'!I59-'2-JC'!H59</f>
    </nc>
  </rcc>
  <rcc rId="916" sId="2">
    <nc r="G37">
      <f>+'2-JC'!I60-'2-JC'!H60</f>
    </nc>
  </rcc>
  <rcc rId="917" sId="2">
    <nc r="G38">
      <f>+'2-JC'!I61-'2-JC'!H61</f>
    </nc>
  </rcc>
  <rcc rId="918" sId="2">
    <nc r="G39">
      <f>+'2-JC'!I62-'2-JC'!H62</f>
    </nc>
  </rcc>
  <rcc rId="919" sId="2">
    <nc r="G40">
      <f>+'2-JC'!I63-'2-JC'!H63</f>
    </nc>
  </rcc>
  <rcc rId="920" sId="2">
    <nc r="G41">
      <f>+'2-JC'!I64-'2-JC'!H64</f>
    </nc>
  </rcc>
  <rcc rId="921" sId="2">
    <nc r="G42">
      <f>+'2-JC'!I65-'2-JC'!H65</f>
    </nc>
  </rcc>
  <rcc rId="922" sId="2">
    <nc r="G43">
      <f>+'2-JC'!I66-'2-JC'!H66</f>
    </nc>
  </rcc>
  <rcc rId="923" sId="2">
    <nc r="G44">
      <f>+'2-JC'!I69-'2-JC'!H69</f>
    </nc>
  </rcc>
  <rcc rId="924" sId="2">
    <nc r="G45">
      <f>+'2-JC'!I70-'2-JC'!H70</f>
    </nc>
  </rcc>
  <rcc rId="925" sId="2">
    <nc r="G46">
      <f>+'2-JC'!I73-'2-JC'!H73</f>
    </nc>
  </rcc>
  <rcc rId="926" sId="2">
    <nc r="G47">
      <f>+'2-JC'!I85-'2-JC'!H85</f>
    </nc>
  </rcc>
  <rcc rId="927" sId="2">
    <nc r="G48">
      <f>+'2-JC'!I86-'2-JC'!H86</f>
    </nc>
  </rcc>
  <rcc rId="928" sId="2">
    <nc r="G49">
      <f>+'2-JC'!I87-'2-JC'!H87</f>
    </nc>
  </rcc>
  <rcc rId="929" sId="2" odxf="1" dxf="1">
    <nc r="G55">
      <f>+G54-'2-JC'!I89</f>
    </nc>
    <odxf>
      <numFmt numFmtId="0" formatCode="General"/>
    </odxf>
    <ndxf>
      <numFmt numFmtId="178" formatCode="_-&quot;$&quot;* #,##0.0_-;\-&quot;$&quot;* #,##0.0_-;_-&quot;$&quot;* &quot;-&quot;??_-;_-@_-"/>
    </ndxf>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0" sId="4">
    <oc r="L20" t="inlineStr">
      <is>
        <t>match comp table</t>
      </is>
    </oc>
    <nc r="L20" t="inlineStr">
      <is>
        <t>Headcount still outstanding - needs to match HR / Comp evidence</t>
      </is>
    </nc>
  </rcc>
  <rcv guid="{D89541C5-FEF8-4C44-9D7B-042A773131E8}" action="delete"/>
  <rdn rId="0" localSheetId="1" customView="1" name="Z_D89541C5_FEF8_4C44_9D7B_042A773131E8_.wvu.PrintArea" hidden="1" oldHidden="1">
    <formula>'2-JA'!$A$9:$L$72</formula>
    <oldFormula>'2-JA'!$A$9:$L$72</oldFormula>
  </rdn>
  <rdn rId="0" localSheetId="2" customView="1" name="Z_D89541C5_FEF8_4C44_9D7B_042A773131E8_.wvu.PrintArea" hidden="1" oldHidden="1">
    <formula>'2-JB'!$A$10:$G$61</formula>
    <oldFormula>'2-JB'!$A$10:$G$61</oldFormula>
  </rdn>
  <rdn rId="0" localSheetId="3" customView="1" name="Z_D89541C5_FEF8_4C44_9D7B_042A773131E8_.wvu.PrintArea" hidden="1" oldHidden="1">
    <formula>'2-JC'!$A$9:$K$95</formula>
    <oldFormula>'2-JC'!$A$9:$K$95</oldFormula>
  </rdn>
  <rdn rId="0" localSheetId="3" customView="1" name="Z_D89541C5_FEF8_4C44_9D7B_042A773131E8_.wvu.PrintTitles" hidden="1" oldHidden="1">
    <formula>'2-JC'!$13:$14</formula>
    <oldFormula>'2-JC'!$13:$14</oldFormula>
  </rdn>
  <rdn rId="0" localSheetId="4" customView="1" name="Z_D89541C5_FEF8_4C44_9D7B_042A773131E8_.wvu.PrintArea" hidden="1" oldHidden="1">
    <formula>'2-L'!$B$9:$K$38</formula>
    <oldFormula>'2-L'!$B$9:$K$38</oldFormula>
  </rdn>
  <rcv guid="{D89541C5-FEF8-4C44-9D7B-042A773131E8}"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6" sId="1">
    <oc r="I31">
      <f>IF(ISERROR((I30-G30)/G30), "", (I30-G30)/G30)</f>
    </oc>
    <nc r="I31">
      <f>IF(ISERROR((I30-H30)/H30), "", (I30-H30)/H30)</f>
    </nc>
  </rcc>
  <rdn rId="0" localSheetId="1" customView="1" name="Z_EE2A9195_95AB_40A3_8E8A_24B985F70420_.wvu.PrintArea" hidden="1" oldHidden="1">
    <formula>'2-JA'!$A$9:$L$72</formula>
  </rdn>
  <rdn rId="0" localSheetId="2" customView="1" name="Z_EE2A9195_95AB_40A3_8E8A_24B985F70420_.wvu.PrintArea" hidden="1" oldHidden="1">
    <formula>'2-JB'!$A$10:$G$61</formula>
  </rdn>
  <rdn rId="0" localSheetId="3" customView="1" name="Z_EE2A9195_95AB_40A3_8E8A_24B985F70420_.wvu.PrintArea" hidden="1" oldHidden="1">
    <formula>'2-JC'!$A$9:$K$95</formula>
  </rdn>
  <rdn rId="0" localSheetId="3" customView="1" name="Z_EE2A9195_95AB_40A3_8E8A_24B985F70420_.wvu.PrintTitles" hidden="1" oldHidden="1">
    <formula>'2-JC'!$13:$14</formula>
  </rdn>
  <rdn rId="0" localSheetId="4" customView="1" name="Z_EE2A9195_95AB_40A3_8E8A_24B985F70420_.wvu.PrintArea" hidden="1" oldHidden="1">
    <formula>'2-L'!$B$9:$K$38</formula>
  </rdn>
  <rcv guid="{EE2A9195-95AB-40A3-8E8A-24B985F70420}"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M25" start="0" length="0">
    <dxf>
      <numFmt numFmtId="13" formatCode="0%"/>
    </dxf>
  </rfmt>
  <rfmt sheetId="4" sqref="M25">
    <dxf>
      <numFmt numFmtId="13" formatCode="0%"/>
    </dxf>
  </rfmt>
  <rfmt sheetId="4" sqref="M25">
    <dxf>
      <numFmt numFmtId="173" formatCode="0.0%"/>
    </dxf>
  </rfmt>
  <rcc rId="942" sId="4">
    <nc r="M25">
      <f>RATE(6,,-D25,K25)</f>
    </nc>
  </rcc>
  <rcc rId="943" sId="4" odxf="1" dxf="1">
    <nc r="M29">
      <f>RATE(6,,-D29,K29)</f>
    </nc>
    <odxf>
      <numFmt numFmtId="0" formatCode="General"/>
    </odxf>
    <ndxf>
      <numFmt numFmtId="173" formatCode="0.0%"/>
    </ndxf>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7">
  <userInfo guid="{D75AFD54-C5B3-4398-96F4-ED10E3AFBDF8}" name="QURESHI Muhammad" id="-1425945758" dateTime="2018-11-28T11:06:52"/>
  <userInfo guid="{70856B2F-111F-4D70-A22E-D2A8F08589D4}" name="ZBARCEA Alex" id="-881313213" dateTime="2018-12-20T09:33:25"/>
  <userInfo guid="{15012FF3-CDC3-44E5-B66C-CDB4680D0CE9}" name="JODOIN Joel" id="-1550018907" dateTime="2019-01-08T16:00:21"/>
  <userInfo guid="{7E6A7E4E-B7D7-4BFA-99FA-5C4F0987B77F}" name="MALINOWSKI Michael" id="-1412801977" dateTime="2019-01-11T16:36:40"/>
  <userInfo guid="{337F539D-4B08-4FBB-9FED-8AD1A57471EF}" name="ZBARCEA Alex" id="-881318140" dateTime="2019-01-16T09:07:01"/>
  <userInfo guid="{50D0AF1A-EAAA-4453-AB26-D7CB6FFAEA50}" name="MALINOWSKI Michael" id="-1412797914" dateTime="2019-01-27T17:13:01"/>
  <userInfo guid="{7842717E-0F16-46AF-BF9A-37F03AFCDC7C}" name="JODOIN Joel" id="-1549993944" dateTime="2019-01-30T15:19:40"/>
  <userInfo guid="{A55FD090-71CA-4603-A6ED-3B693503F2F0}" name="JODOIN Joel" id="-1550034631" dateTime="2019-01-30T15:43:46"/>
  <userInfo guid="{47E820B6-BA27-43A9-809C-F5AD313E7A61}" name="ZBARCEA Alex" id="-881296176" dateTime="2019-01-30T18:06:21"/>
  <userInfo guid="{3A94D3EB-BE96-4F3F-A88D-81822E64900F}" name="JODOIN Joel" id="-1550020153" dateTime="2019-01-31T08:06:18"/>
  <userInfo guid="{2CA15D28-5C7C-4977-98BD-BFCF5106F994}" name="ZBARCEA Alex" id="-881304291" dateTime="2019-01-31T09:26:15"/>
  <userInfo guid="{16437520-122F-4379-9EE5-87EEE93639D6}" name="ZBARCEA Alex" id="-881300949" dateTime="2019-02-25T14:28:34"/>
  <userInfo guid="{FE37CC5C-6586-4591-B447-0A77EA63206B}" name="ZBARCEA Alex" id="-881291837" dateTime="2019-02-25T18:00:43"/>
  <userInfo guid="{4288FB7B-E476-496F-8ED7-A02657E61C89}" name="LEE Julie(Qiu Ling)" id="-696843245" dateTime="2019-02-26T16:38:14"/>
  <userInfo guid="{B198DCF2-96EC-4934-8B5C-7435DE27B41B}" name="LEE Julie(Qiu Ling)" id="-696821492" dateTime="2019-03-18T15:17:28"/>
  <userInfo guid="{EC3B918B-090A-463F-A6E4-8757CD2C008F}" name="LEE Julie(Qiu Ling)" id="-696842344" dateTime="2019-03-18T15:46:52"/>
  <userInfo guid="{72542946-7EE9-4C29-BBA7-5AEABB3721E4}" name="MALINOWSKI Michael" id="-1412805497" dateTime="2019-04-26T09:13:46"/>
  <userInfo guid="{B9DB7AFC-59C6-4212-99BB-2CD670417DBF}" name="ZBARCEA Alex" id="-881326983" dateTime="2019-05-01T11:48:50"/>
  <userInfo guid="{F8364D08-F61A-430A-AE93-3F45083EBCCF}" name="MALINOWSKI Michael" id="-1412788895" dateTime="2019-05-08T21:41:42"/>
  <userInfo guid="{257136D4-F86A-4D5D-B757-F8ED0AE58E9D}" name="ZBARCEA Alex" id="-881324593" dateTime="2019-05-13T10:43:03"/>
  <userInfo guid="{2A5AA452-774E-4C57-9CC2-73A9F57D4FC5}" name="ZBARCEA Alex" id="-881267101" dateTime="2019-05-13T11:15:52"/>
  <userInfo guid="{CB9C8F0E-C231-4069-A598-CED60D8DADCF}" name="ZBARCEA Alex" id="-881322454" dateTime="2019-05-13T11:18:35"/>
  <userInfo guid="{3F8BBB57-E088-43D3-81C4-5D8255A5B110}" name="ZBARCEA Alex" id="-881296884" dateTime="2019-05-13T15:12:35"/>
  <userInfo guid="{75C30087-8128-40B2-A95B-5A4D4D3C040D}" name="ZBARCEA Alex" id="-881292238" dateTime="2019-06-12T08:28:36"/>
  <userInfo guid="{97C9260D-3FA2-4294-94B1-80F55E54B3E9}" name="QURESHI Muhammad" id="-1425983504" dateTime="2019-06-12T13:49:49"/>
  <userInfo guid="{D4545574-2438-48F3-BF8C-098ED7B98BDB}" name="ZBARCEA Alex" id="-881323515" dateTime="2019-06-14T15:02:37"/>
  <userInfo guid="{9FDDE91B-6684-4133-A829-7E92735164E8}" name="LEE Julie(Qiu Ling)" id="-696781746" dateTime="2019-06-14T17:23:4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08"/>
  <sheetViews>
    <sheetView topLeftCell="A8" zoomScaleNormal="100" workbookViewId="0">
      <selection activeCell="M72" sqref="A1:M72"/>
    </sheetView>
  </sheetViews>
  <sheetFormatPr defaultRowHeight="15"/>
  <cols>
    <col min="1" max="1" width="58.85546875" customWidth="1"/>
    <col min="2" max="12" width="15" customWidth="1"/>
    <col min="13" max="13" width="4.28515625" customWidth="1"/>
    <col min="14" max="14" width="12.7109375" bestFit="1" customWidth="1"/>
  </cols>
  <sheetData>
    <row r="1" spans="1:14" hidden="1">
      <c r="A1" s="1"/>
      <c r="B1" s="1"/>
      <c r="C1" s="1"/>
      <c r="D1" s="1"/>
      <c r="E1" s="1"/>
      <c r="F1" s="1"/>
      <c r="G1" s="1"/>
      <c r="H1" s="1"/>
      <c r="I1" s="1"/>
      <c r="J1" s="1"/>
      <c r="K1" s="1"/>
      <c r="L1" s="1"/>
      <c r="M1" s="67" t="s">
        <v>38</v>
      </c>
      <c r="N1" s="198" t="s">
        <v>137</v>
      </c>
    </row>
    <row r="2" spans="1:14" hidden="1">
      <c r="A2" s="1"/>
      <c r="B2" s="191"/>
      <c r="C2" s="65"/>
      <c r="D2" s="65"/>
      <c r="E2" s="65"/>
      <c r="F2" s="65"/>
      <c r="G2" s="65"/>
      <c r="H2" s="65"/>
      <c r="I2" s="1"/>
      <c r="J2" s="1"/>
      <c r="K2" s="1"/>
      <c r="L2" s="1"/>
      <c r="M2" s="67" t="s">
        <v>37</v>
      </c>
      <c r="N2" s="199" t="s">
        <v>36</v>
      </c>
    </row>
    <row r="3" spans="1:14" hidden="1">
      <c r="A3" s="1"/>
      <c r="B3" s="192"/>
      <c r="C3" s="192"/>
      <c r="D3" s="192"/>
      <c r="E3" s="192"/>
      <c r="F3" s="192"/>
      <c r="G3" s="192"/>
      <c r="H3" s="192"/>
      <c r="I3" s="1"/>
      <c r="J3" s="1"/>
      <c r="K3" s="1"/>
      <c r="L3" s="1"/>
      <c r="M3" s="67" t="s">
        <v>35</v>
      </c>
      <c r="N3" s="199">
        <v>1</v>
      </c>
    </row>
    <row r="4" spans="1:14" hidden="1">
      <c r="A4" s="1"/>
      <c r="B4" s="1"/>
      <c r="C4" s="1"/>
      <c r="D4" s="1"/>
      <c r="E4" s="1"/>
      <c r="F4" s="1"/>
      <c r="G4" s="1"/>
      <c r="H4" s="1"/>
      <c r="I4" s="1"/>
      <c r="J4" s="1"/>
      <c r="K4" s="1"/>
      <c r="L4" s="1"/>
      <c r="M4" s="67" t="s">
        <v>34</v>
      </c>
      <c r="N4" s="200" t="s">
        <v>138</v>
      </c>
    </row>
    <row r="5" spans="1:14" hidden="1">
      <c r="A5" s="1"/>
      <c r="B5" s="1"/>
      <c r="C5" s="1"/>
      <c r="D5" s="1"/>
      <c r="E5" s="1"/>
      <c r="F5" s="1"/>
      <c r="G5" s="1"/>
      <c r="H5" s="1"/>
      <c r="I5" s="1"/>
      <c r="J5" s="1"/>
      <c r="K5" s="1"/>
      <c r="L5" s="1"/>
      <c r="M5" s="67" t="s">
        <v>32</v>
      </c>
      <c r="N5" s="201" t="s">
        <v>139</v>
      </c>
    </row>
    <row r="6" spans="1:14" ht="23.25" hidden="1" customHeight="1">
      <c r="A6" s="1"/>
      <c r="B6" s="69"/>
      <c r="C6" s="69"/>
      <c r="D6" s="69"/>
      <c r="E6" s="69"/>
      <c r="F6" s="69"/>
      <c r="G6" s="69"/>
      <c r="H6" s="69"/>
      <c r="I6" s="69"/>
      <c r="J6" s="1"/>
      <c r="K6" s="1"/>
      <c r="L6" s="1"/>
      <c r="M6" s="67"/>
      <c r="N6" s="198"/>
    </row>
    <row r="7" spans="1:14" hidden="1">
      <c r="A7" s="1"/>
      <c r="C7" s="1"/>
      <c r="D7" s="1"/>
      <c r="E7" s="1"/>
      <c r="F7" s="1"/>
      <c r="G7" s="1"/>
      <c r="H7" s="1"/>
      <c r="I7" s="1"/>
      <c r="J7" s="1"/>
      <c r="K7" s="1"/>
      <c r="L7" s="1"/>
      <c r="M7" s="67" t="s">
        <v>31</v>
      </c>
      <c r="N7" s="202">
        <v>43545</v>
      </c>
    </row>
    <row r="8" spans="1:14">
      <c r="A8" s="1"/>
      <c r="B8" s="1"/>
      <c r="C8" s="1"/>
      <c r="D8" s="1"/>
      <c r="E8" s="1"/>
      <c r="F8" s="1"/>
      <c r="G8" s="1"/>
      <c r="H8" s="1"/>
      <c r="I8" s="1"/>
      <c r="J8" s="1"/>
      <c r="K8" s="1"/>
      <c r="L8" s="1"/>
      <c r="M8" s="1"/>
      <c r="N8" s="1"/>
    </row>
    <row r="9" spans="1:14" ht="18">
      <c r="A9" s="212" t="s">
        <v>30</v>
      </c>
      <c r="B9" s="212"/>
      <c r="C9" s="212"/>
      <c r="D9" s="212"/>
      <c r="E9" s="212"/>
      <c r="F9" s="212"/>
      <c r="G9" s="212"/>
      <c r="H9" s="212"/>
      <c r="I9" s="212"/>
      <c r="J9" s="1"/>
      <c r="K9" s="1"/>
      <c r="L9" s="1"/>
      <c r="M9" s="1"/>
      <c r="N9" s="1"/>
    </row>
    <row r="10" spans="1:14" ht="18">
      <c r="A10" s="212" t="s">
        <v>29</v>
      </c>
      <c r="B10" s="212"/>
      <c r="C10" s="212"/>
      <c r="D10" s="212"/>
      <c r="E10" s="212"/>
      <c r="F10" s="212"/>
      <c r="G10" s="212"/>
      <c r="H10" s="212"/>
      <c r="I10" s="212"/>
      <c r="J10" s="1"/>
      <c r="K10" s="1"/>
      <c r="L10" s="1"/>
      <c r="M10" s="1"/>
      <c r="N10" s="1"/>
    </row>
    <row r="11" spans="1:14" ht="6.6" customHeight="1">
      <c r="A11" s="1"/>
      <c r="B11" s="1"/>
      <c r="C11" s="1"/>
      <c r="D11" s="1"/>
      <c r="E11" s="1"/>
      <c r="F11" s="1"/>
      <c r="G11" s="1"/>
      <c r="H11" s="1"/>
      <c r="I11" s="1"/>
      <c r="J11" s="1"/>
      <c r="K11" s="1"/>
      <c r="L11" s="1"/>
      <c r="M11" s="1"/>
      <c r="N11" s="1"/>
    </row>
    <row r="12" spans="1:14" ht="6.6" customHeight="1" thickBot="1">
      <c r="A12" s="1"/>
      <c r="B12" s="1"/>
      <c r="C12" s="1"/>
      <c r="D12" s="1"/>
      <c r="E12" s="1"/>
      <c r="F12" s="1"/>
      <c r="G12" s="1"/>
      <c r="H12" s="1"/>
      <c r="I12" s="1"/>
      <c r="J12" s="65"/>
      <c r="K12" s="65"/>
      <c r="L12" s="1"/>
      <c r="M12" s="1"/>
      <c r="N12" s="1"/>
    </row>
    <row r="13" spans="1:14" ht="26.25" thickBot="1">
      <c r="A13" s="64"/>
      <c r="B13" s="63" t="s">
        <v>28</v>
      </c>
      <c r="C13" s="63" t="s">
        <v>27</v>
      </c>
      <c r="D13" s="63" t="s">
        <v>72</v>
      </c>
      <c r="E13" s="63" t="s">
        <v>100</v>
      </c>
      <c r="F13" s="63" t="s">
        <v>140</v>
      </c>
      <c r="G13" s="63" t="s">
        <v>101</v>
      </c>
      <c r="H13" s="120" t="s">
        <v>128</v>
      </c>
      <c r="I13" s="120" t="s">
        <v>129</v>
      </c>
      <c r="J13" s="213"/>
      <c r="K13" s="213"/>
      <c r="L13" s="2"/>
      <c r="M13" s="230"/>
      <c r="N13" s="1"/>
    </row>
    <row r="14" spans="1:14" ht="15.75" thickBot="1">
      <c r="A14" s="61" t="s">
        <v>25</v>
      </c>
      <c r="B14" s="60" t="s">
        <v>24</v>
      </c>
      <c r="C14" s="60" t="s">
        <v>24</v>
      </c>
      <c r="D14" s="60" t="s">
        <v>24</v>
      </c>
      <c r="E14" s="60" t="s">
        <v>24</v>
      </c>
      <c r="F14" s="60" t="s">
        <v>24</v>
      </c>
      <c r="G14" s="60" t="s">
        <v>24</v>
      </c>
      <c r="H14" s="60" t="s">
        <v>24</v>
      </c>
      <c r="I14" s="59" t="s">
        <v>24</v>
      </c>
      <c r="J14" s="58"/>
      <c r="K14" s="58"/>
      <c r="L14" s="2"/>
      <c r="M14" s="2"/>
      <c r="N14" s="1"/>
    </row>
    <row r="15" spans="1:14">
      <c r="A15" s="57" t="s">
        <v>16</v>
      </c>
      <c r="B15" s="138">
        <f>'2-JC'!B26</f>
        <v>233.60701115000018</v>
      </c>
      <c r="C15" s="138">
        <f>'2-JC'!C26</f>
        <v>215.06151642999998</v>
      </c>
      <c r="D15" s="138">
        <f>'2-JC'!D26</f>
        <v>218.12233091000004</v>
      </c>
      <c r="E15" s="138">
        <f>'2-JC'!E26</f>
        <v>241.23169774000004</v>
      </c>
      <c r="F15" s="138">
        <f>'2-JC'!F26</f>
        <v>229.35123569000001</v>
      </c>
      <c r="G15" s="138">
        <f>'2-JC'!G26</f>
        <v>238.45740522</v>
      </c>
      <c r="H15" s="138">
        <f>'2-JC'!H26</f>
        <v>200.59243720233047</v>
      </c>
      <c r="I15" s="139">
        <f>'2-JC'!I26</f>
        <v>214.15129289353263</v>
      </c>
      <c r="J15" s="55"/>
      <c r="K15" s="55"/>
      <c r="L15" s="2"/>
      <c r="M15" s="2"/>
      <c r="N15" s="1"/>
    </row>
    <row r="16" spans="1:14">
      <c r="A16" s="56" t="s">
        <v>15</v>
      </c>
      <c r="B16" s="140">
        <f>'2-JC'!B33</f>
        <v>6.1204683599999994</v>
      </c>
      <c r="C16" s="140">
        <f>'2-JC'!C33</f>
        <v>4.604563873289039</v>
      </c>
      <c r="D16" s="140">
        <f>'2-JC'!D33</f>
        <v>5.0891778684891404</v>
      </c>
      <c r="E16" s="140">
        <f>'2-JC'!E33</f>
        <v>4.8432039099999997</v>
      </c>
      <c r="F16" s="140">
        <f>'2-JC'!F33</f>
        <v>5.186661552675182</v>
      </c>
      <c r="G16" s="140">
        <f>'2-JC'!G33</f>
        <v>5.0040429399999997</v>
      </c>
      <c r="H16" s="140">
        <f>'2-JC'!H33</f>
        <v>6.0347844300000011</v>
      </c>
      <c r="I16" s="141">
        <f>'2-JC'!I33</f>
        <v>6.8939601999999995</v>
      </c>
      <c r="J16" s="55"/>
      <c r="K16" s="55"/>
      <c r="L16" s="2"/>
      <c r="M16" s="2"/>
      <c r="N16" s="1"/>
    </row>
    <row r="17" spans="1:15">
      <c r="A17" s="56" t="s">
        <v>14</v>
      </c>
      <c r="B17" s="140">
        <f>'2-JC'!B38</f>
        <v>58.977640846466542</v>
      </c>
      <c r="C17" s="140">
        <f>'2-JC'!C38</f>
        <v>62.512701537204528</v>
      </c>
      <c r="D17" s="140">
        <f>'2-JC'!D38</f>
        <v>61.079450973196955</v>
      </c>
      <c r="E17" s="140">
        <f>'2-JC'!E38</f>
        <v>61.290499800009258</v>
      </c>
      <c r="F17" s="140">
        <f>'2-JC'!F38</f>
        <v>53.414978501662247</v>
      </c>
      <c r="G17" s="140">
        <f>'2-JC'!G38</f>
        <v>62.086520688127933</v>
      </c>
      <c r="H17" s="140">
        <f>'2-JC'!H38</f>
        <v>46.06456882040748</v>
      </c>
      <c r="I17" s="141">
        <f>'2-JC'!I38</f>
        <v>48.913269065659009</v>
      </c>
      <c r="J17" s="55"/>
      <c r="K17" s="55"/>
      <c r="L17" s="2"/>
      <c r="M17" s="2"/>
      <c r="N17" s="1"/>
    </row>
    <row r="18" spans="1:15">
      <c r="A18" s="56" t="s">
        <v>13</v>
      </c>
      <c r="B18" s="140">
        <f>'2-JC'!B56</f>
        <v>30.996956765375224</v>
      </c>
      <c r="C18" s="140">
        <f>'2-JC'!C56</f>
        <v>32.896158267580596</v>
      </c>
      <c r="D18" s="140">
        <f>'2-JC'!D56</f>
        <v>31.991349231716072</v>
      </c>
      <c r="E18" s="140">
        <f>'2-JC'!E56</f>
        <v>36.523198642347232</v>
      </c>
      <c r="F18" s="140">
        <f>'2-JC'!F56</f>
        <v>31.046188279224381</v>
      </c>
      <c r="G18" s="140">
        <f>'2-JC'!G56</f>
        <v>35.782097508816918</v>
      </c>
      <c r="H18" s="140">
        <f>'2-JC'!H56</f>
        <v>25.508358027138005</v>
      </c>
      <c r="I18" s="141">
        <f>'2-JC'!I56</f>
        <v>25.030335339900855</v>
      </c>
      <c r="J18" s="55"/>
      <c r="K18" s="55"/>
      <c r="L18" s="2"/>
      <c r="M18" s="2"/>
      <c r="N18" s="1"/>
    </row>
    <row r="19" spans="1:15">
      <c r="A19" s="38" t="s">
        <v>23</v>
      </c>
      <c r="B19" s="142">
        <f t="shared" ref="B19:I19" si="0">SUM(B15:B18)</f>
        <v>329.70207712184191</v>
      </c>
      <c r="C19" s="142">
        <f t="shared" si="0"/>
        <v>315.07494010807414</v>
      </c>
      <c r="D19" s="142">
        <f t="shared" si="0"/>
        <v>316.28230898340223</v>
      </c>
      <c r="E19" s="142">
        <f t="shared" si="0"/>
        <v>343.88860009235651</v>
      </c>
      <c r="F19" s="142">
        <f t="shared" si="0"/>
        <v>318.99906402356186</v>
      </c>
      <c r="G19" s="142">
        <f t="shared" si="0"/>
        <v>341.33006635694483</v>
      </c>
      <c r="H19" s="142">
        <f t="shared" ref="H19" si="1">SUM(H15:H18)</f>
        <v>278.20014847987596</v>
      </c>
      <c r="I19" s="143">
        <f t="shared" si="0"/>
        <v>294.98885749909249</v>
      </c>
      <c r="J19" s="48"/>
      <c r="K19" s="48"/>
      <c r="L19" s="2"/>
      <c r="M19" s="2"/>
      <c r="N19" s="1"/>
    </row>
    <row r="20" spans="1:15">
      <c r="A20" s="40" t="s">
        <v>20</v>
      </c>
      <c r="B20" s="54"/>
      <c r="C20" s="53">
        <f t="shared" ref="C20:H20" si="2">IF(ISERROR((C19-B19)/B19), "", (C19-B19)/B19)</f>
        <v>-4.4364709926781216E-2</v>
      </c>
      <c r="D20" s="53">
        <f t="shared" si="2"/>
        <v>3.8320054108839804E-3</v>
      </c>
      <c r="E20" s="53">
        <f t="shared" si="2"/>
        <v>8.7283702960455484E-2</v>
      </c>
      <c r="F20" s="53">
        <f t="shared" si="2"/>
        <v>-7.2376740787889429E-2</v>
      </c>
      <c r="G20" s="53">
        <f t="shared" si="2"/>
        <v>7.0003347507419517E-2</v>
      </c>
      <c r="H20" s="53">
        <f t="shared" si="2"/>
        <v>-0.1849527015034502</v>
      </c>
      <c r="I20" s="49">
        <f>IF(ISERROR((I19-G19)/G19), "", (I19-G19)/G19)</f>
        <v>-0.13576655977733637</v>
      </c>
      <c r="J20" s="47"/>
      <c r="K20" s="47"/>
      <c r="L20" s="2"/>
      <c r="M20" s="2"/>
      <c r="N20" s="1"/>
    </row>
    <row r="21" spans="1:15">
      <c r="A21" s="40" t="s">
        <v>22</v>
      </c>
      <c r="B21" s="51"/>
      <c r="C21" s="52"/>
      <c r="D21" s="51"/>
      <c r="E21" s="51"/>
      <c r="F21" s="51"/>
      <c r="G21" s="50"/>
      <c r="H21" s="51"/>
      <c r="I21" s="49">
        <f>IF(ISERROR((I19-F19)/F19), "", (I19-F19)/F19)</f>
        <v>-7.5267325933896567E-2</v>
      </c>
      <c r="J21" s="47"/>
      <c r="K21" s="47"/>
      <c r="L21" s="2"/>
      <c r="M21" s="2"/>
      <c r="N21" s="1"/>
    </row>
    <row r="22" spans="1:15">
      <c r="A22" s="40" t="s">
        <v>12</v>
      </c>
      <c r="B22" s="144">
        <f>'2-JC'!B41</f>
        <v>5.1436353864108622</v>
      </c>
      <c r="C22" s="144">
        <f>'2-JC'!C41</f>
        <v>4.5049372443605424</v>
      </c>
      <c r="D22" s="144">
        <f>'2-JC'!D41</f>
        <v>8.5315340753319422</v>
      </c>
      <c r="E22" s="144">
        <f>'2-JC'!E41</f>
        <v>4.0153806085197941</v>
      </c>
      <c r="F22" s="144">
        <f>'2-JC'!F41</f>
        <v>10.983100343031289</v>
      </c>
      <c r="G22" s="144">
        <f>'2-JC'!G41</f>
        <v>3.9388762093598411</v>
      </c>
      <c r="H22" s="144">
        <f>'2-JC'!H41</f>
        <v>7.3079877357847831</v>
      </c>
      <c r="I22" s="145">
        <f>'2-JC'!I41</f>
        <v>7.5204742545424086</v>
      </c>
      <c r="J22" s="55"/>
      <c r="K22" s="55"/>
      <c r="L22" s="2"/>
      <c r="M22" s="2"/>
      <c r="N22" s="1"/>
    </row>
    <row r="23" spans="1:15">
      <c r="A23" s="40" t="s">
        <v>105</v>
      </c>
      <c r="B23" s="144">
        <f>+'2-JC'!B46</f>
        <v>7.7341670782749992</v>
      </c>
      <c r="C23" s="144">
        <f>+'2-JC'!C46</f>
        <v>7.5833252032900011</v>
      </c>
      <c r="D23" s="144">
        <f>+'2-JC'!D46</f>
        <v>4.0898100805507998</v>
      </c>
      <c r="E23" s="144">
        <f>+'2-JC'!E46</f>
        <v>8.6790676769691988</v>
      </c>
      <c r="F23" s="144">
        <f>+'2-JC'!F46</f>
        <v>4.5999606139245923</v>
      </c>
      <c r="G23" s="144">
        <f>+'2-JC'!G46</f>
        <v>9.8870025522921079</v>
      </c>
      <c r="H23" s="144">
        <f>+'2-JC'!H46</f>
        <v>5.2818173222259146</v>
      </c>
      <c r="I23" s="145">
        <f>+'2-JC'!I46</f>
        <v>5.3069967472030299</v>
      </c>
      <c r="J23" s="55"/>
      <c r="K23" s="55"/>
      <c r="L23" s="2"/>
      <c r="M23" s="2"/>
      <c r="N23" s="1"/>
    </row>
    <row r="24" spans="1:15">
      <c r="A24" s="40" t="s">
        <v>107</v>
      </c>
      <c r="B24" s="144">
        <f>'2-JC'!B$52-B23</f>
        <v>88.014885235973225</v>
      </c>
      <c r="C24" s="144">
        <f>'2-JC'!C$52-C23</f>
        <v>85.341702349398759</v>
      </c>
      <c r="D24" s="144">
        <f>'2-JC'!D$52-D23</f>
        <v>86.074241296988504</v>
      </c>
      <c r="E24" s="144">
        <f>'2-JC'!E$52-E23</f>
        <v>89.592398597516649</v>
      </c>
      <c r="F24" s="144">
        <f>'2-JC'!F$52-F23</f>
        <v>91.408999885561855</v>
      </c>
      <c r="G24" s="144">
        <f>'2-JC'!G$52-G23</f>
        <v>87.660314901690924</v>
      </c>
      <c r="H24" s="144">
        <f>'2-JC'!H$52-H23</f>
        <v>82.666640548024276</v>
      </c>
      <c r="I24" s="145">
        <f>'2-JC'!I$52-I23</f>
        <v>87.533878244254439</v>
      </c>
      <c r="J24" s="55"/>
      <c r="K24" s="55"/>
      <c r="L24" s="2"/>
      <c r="M24" s="2"/>
      <c r="N24" s="1"/>
    </row>
    <row r="25" spans="1:15">
      <c r="A25" s="40" t="s">
        <v>11</v>
      </c>
      <c r="B25" s="144">
        <f>'2-JC'!B59</f>
        <v>55.096886308630737</v>
      </c>
      <c r="C25" s="144">
        <f>'2-JC'!C59</f>
        <v>56.771713590689984</v>
      </c>
      <c r="D25" s="144">
        <f>'2-JC'!D59</f>
        <v>58.526198247928455</v>
      </c>
      <c r="E25" s="144">
        <f>'2-JC'!E59</f>
        <v>59.807546014871278</v>
      </c>
      <c r="F25" s="144">
        <f>'2-JC'!F59</f>
        <v>50.4372710016128</v>
      </c>
      <c r="G25" s="144">
        <f>'2-JC'!G59</f>
        <v>57.633722546806126</v>
      </c>
      <c r="H25" s="144">
        <f>'2-JC'!H59</f>
        <v>45.627271609273564</v>
      </c>
      <c r="I25" s="145">
        <f>'2-JC'!I59</f>
        <v>46.671725018489205</v>
      </c>
      <c r="J25" s="55"/>
      <c r="K25" s="55"/>
      <c r="L25" s="2"/>
      <c r="M25" s="2"/>
      <c r="N25" s="1"/>
    </row>
    <row r="26" spans="1:15">
      <c r="A26" s="40" t="s">
        <v>10</v>
      </c>
      <c r="B26" s="144">
        <f>'2-JC'!B68</f>
        <v>-44.117435186559966</v>
      </c>
      <c r="C26" s="144">
        <f>'2-JC'!C68</f>
        <v>-61.186857223640061</v>
      </c>
      <c r="D26" s="144">
        <f>'2-JC'!D68</f>
        <v>-88.472206719636034</v>
      </c>
      <c r="E26" s="144">
        <f>'2-JC'!E68</f>
        <v>-108.26980075141357</v>
      </c>
      <c r="F26" s="144">
        <f>'2-JC'!F68</f>
        <v>-57.25568500090408</v>
      </c>
      <c r="G26" s="144">
        <f>'2-JC'!G68</f>
        <v>-106.12009271362784</v>
      </c>
      <c r="H26" s="144">
        <f>'2-JC'!H68</f>
        <v>-62.553385764163778</v>
      </c>
      <c r="I26" s="145">
        <f>'2-JC'!I68</f>
        <v>-66.190002582911617</v>
      </c>
      <c r="J26" s="55"/>
      <c r="K26" s="55"/>
      <c r="L26" s="2"/>
      <c r="M26" s="2"/>
      <c r="N26" s="1"/>
    </row>
    <row r="27" spans="1:15">
      <c r="A27" s="38" t="s">
        <v>23</v>
      </c>
      <c r="B27" s="142">
        <f t="shared" ref="B27:I27" si="3">SUM(B22:B26)</f>
        <v>111.87213882272985</v>
      </c>
      <c r="C27" s="142">
        <f t="shared" si="3"/>
        <v>93.014821164099232</v>
      </c>
      <c r="D27" s="142">
        <f t="shared" si="3"/>
        <v>68.749576981163671</v>
      </c>
      <c r="E27" s="142">
        <f t="shared" si="3"/>
        <v>53.824592146463331</v>
      </c>
      <c r="F27" s="142">
        <f t="shared" si="3"/>
        <v>100.17364684322645</v>
      </c>
      <c r="G27" s="142">
        <f t="shared" si="3"/>
        <v>52.999823496521159</v>
      </c>
      <c r="H27" s="142">
        <f t="shared" ref="H27" si="4">SUM(H22:H26)</f>
        <v>78.330331451144758</v>
      </c>
      <c r="I27" s="143">
        <f t="shared" si="3"/>
        <v>80.843071681577456</v>
      </c>
      <c r="J27" s="48"/>
      <c r="K27" s="48"/>
      <c r="L27" s="48"/>
      <c r="M27" s="48"/>
      <c r="N27" s="48"/>
      <c r="O27" s="48"/>
    </row>
    <row r="28" spans="1:15">
      <c r="A28" s="40" t="s">
        <v>20</v>
      </c>
      <c r="B28" s="54"/>
      <c r="C28" s="53">
        <f t="shared" ref="C28:H28" si="5">IF(ISERROR((C27-B27)/B27), "", (C27-B27)/B27)</f>
        <v>-0.16856134026821024</v>
      </c>
      <c r="D28" s="53">
        <f t="shared" si="5"/>
        <v>-0.2608750291539686</v>
      </c>
      <c r="E28" s="53">
        <f t="shared" si="5"/>
        <v>-0.21709202427223015</v>
      </c>
      <c r="F28" s="53">
        <f t="shared" si="5"/>
        <v>0.86111297547116838</v>
      </c>
      <c r="G28" s="53">
        <f t="shared" si="5"/>
        <v>-0.47092049489356386</v>
      </c>
      <c r="H28" s="53">
        <f t="shared" si="5"/>
        <v>0.47793570399883051</v>
      </c>
      <c r="I28" s="49">
        <f>IF(ISERROR((I27-G27)/G27), "", (I27-G27)/G27)</f>
        <v>0.52534605491438835</v>
      </c>
      <c r="J28" s="47"/>
      <c r="K28" s="47"/>
      <c r="L28" s="2"/>
      <c r="M28" s="2"/>
      <c r="N28" s="1"/>
    </row>
    <row r="29" spans="1:15">
      <c r="A29" s="40" t="s">
        <v>22</v>
      </c>
      <c r="B29" s="51"/>
      <c r="C29" s="52"/>
      <c r="D29" s="51"/>
      <c r="E29" s="51"/>
      <c r="F29" s="51"/>
      <c r="G29" s="50"/>
      <c r="H29" s="51"/>
      <c r="I29" s="49">
        <f>IF(ISERROR((I27-B27)/B27), "", (I27-B27)/B27)</f>
        <v>-0.2773618835545853</v>
      </c>
      <c r="J29" s="47"/>
      <c r="K29" s="47"/>
      <c r="L29" s="2"/>
      <c r="M29" s="2"/>
      <c r="N29" s="1"/>
    </row>
    <row r="30" spans="1:15">
      <c r="A30" s="38" t="s">
        <v>21</v>
      </c>
      <c r="B30" s="142">
        <f t="shared" ref="B30:I30" si="6">SUM(B27,B19)</f>
        <v>441.57421594457173</v>
      </c>
      <c r="C30" s="142">
        <f t="shared" si="6"/>
        <v>408.0897612721734</v>
      </c>
      <c r="D30" s="142">
        <f t="shared" si="6"/>
        <v>385.0318859645659</v>
      </c>
      <c r="E30" s="142">
        <f t="shared" si="6"/>
        <v>397.71319223881983</v>
      </c>
      <c r="F30" s="142">
        <f t="shared" si="6"/>
        <v>419.17271086678829</v>
      </c>
      <c r="G30" s="142">
        <f t="shared" si="6"/>
        <v>394.329889853466</v>
      </c>
      <c r="H30" s="142">
        <f t="shared" ref="H30" si="7">SUM(H27,H19)</f>
        <v>356.53047993102075</v>
      </c>
      <c r="I30" s="143">
        <f t="shared" si="6"/>
        <v>375.83192918066993</v>
      </c>
      <c r="J30" s="48"/>
      <c r="K30" s="190"/>
      <c r="L30" s="2"/>
      <c r="M30" s="2"/>
      <c r="N30" s="1"/>
    </row>
    <row r="31" spans="1:15" ht="15.75" thickBot="1">
      <c r="A31" s="37" t="s">
        <v>20</v>
      </c>
      <c r="B31" s="36"/>
      <c r="C31" s="35">
        <f t="shared" ref="C31:I31" si="8">IF(ISERROR((C30-B30)/B30), "", (C30-B30)/B30)</f>
        <v>-7.5829732496431448E-2</v>
      </c>
      <c r="D31" s="35">
        <f t="shared" si="8"/>
        <v>-5.6501969654242735E-2</v>
      </c>
      <c r="E31" s="35">
        <f t="shared" si="8"/>
        <v>3.293573009540559E-2</v>
      </c>
      <c r="F31" s="35">
        <f t="shared" si="8"/>
        <v>5.3957271337085541E-2</v>
      </c>
      <c r="G31" s="35">
        <f t="shared" si="8"/>
        <v>-5.9266312833082445E-2</v>
      </c>
      <c r="H31" s="35">
        <f t="shared" si="8"/>
        <v>-9.5857328838277023E-2</v>
      </c>
      <c r="I31" s="34">
        <f t="shared" si="8"/>
        <v>5.4136884042518617E-2</v>
      </c>
      <c r="J31" s="47"/>
      <c r="K31" s="47"/>
      <c r="L31" s="2"/>
      <c r="M31" s="2"/>
      <c r="N31" s="1"/>
    </row>
    <row r="32" spans="1:15" ht="4.9000000000000004" customHeight="1">
      <c r="A32" s="43"/>
      <c r="B32" s="45"/>
      <c r="C32" s="45"/>
      <c r="D32" s="46"/>
      <c r="E32" s="46"/>
      <c r="F32" s="46"/>
      <c r="G32" s="46"/>
      <c r="H32" s="46"/>
      <c r="I32" s="45"/>
      <c r="J32" s="44"/>
      <c r="K32" s="44"/>
      <c r="L32" s="2"/>
      <c r="M32" s="2"/>
      <c r="N32" s="1"/>
    </row>
    <row r="33" spans="1:16" ht="4.9000000000000004" customHeight="1" thickBot="1">
      <c r="A33" s="43"/>
      <c r="B33" s="43"/>
      <c r="C33" s="43"/>
      <c r="D33" s="43"/>
      <c r="E33" s="43"/>
      <c r="F33" s="43"/>
      <c r="G33" s="43"/>
      <c r="H33" s="43"/>
      <c r="I33" s="43"/>
      <c r="J33" s="2"/>
      <c r="K33" s="2"/>
      <c r="L33" s="2"/>
      <c r="M33" s="2"/>
      <c r="N33" s="1"/>
    </row>
    <row r="34" spans="1:16" ht="24">
      <c r="A34" s="42"/>
      <c r="B34" s="41" t="str">
        <f t="shared" ref="B34:I34" si="9">B13</f>
        <v>2015 Actuals</v>
      </c>
      <c r="C34" s="41" t="str">
        <f t="shared" si="9"/>
        <v>2016 Actuals</v>
      </c>
      <c r="D34" s="41" t="str">
        <f t="shared" si="9"/>
        <v>2017 Actual</v>
      </c>
      <c r="E34" s="41" t="str">
        <f t="shared" si="9"/>
        <v>2017 Board-Approved</v>
      </c>
      <c r="F34" s="41" t="str">
        <f t="shared" si="9"/>
        <v>2018 Actual</v>
      </c>
      <c r="G34" s="41" t="str">
        <f t="shared" si="9"/>
        <v>2018 Board-Approved</v>
      </c>
      <c r="H34" s="41" t="str">
        <f t="shared" si="9"/>
        <v>2019 Bridge Year</v>
      </c>
      <c r="I34" s="208" t="str">
        <f t="shared" si="9"/>
        <v>2020 Test Year</v>
      </c>
      <c r="J34" s="209"/>
      <c r="K34" s="2"/>
      <c r="L34" s="2"/>
      <c r="M34" s="230"/>
      <c r="N34" s="1"/>
    </row>
    <row r="35" spans="1:16">
      <c r="A35" s="40" t="s">
        <v>16</v>
      </c>
      <c r="B35" s="146">
        <f t="shared" ref="B35:I38" si="10">B15</f>
        <v>233.60701115000018</v>
      </c>
      <c r="C35" s="146">
        <f t="shared" si="10"/>
        <v>215.06151642999998</v>
      </c>
      <c r="D35" s="146">
        <f t="shared" si="10"/>
        <v>218.12233091000004</v>
      </c>
      <c r="E35" s="146">
        <f t="shared" si="10"/>
        <v>241.23169774000004</v>
      </c>
      <c r="F35" s="146">
        <f t="shared" si="10"/>
        <v>229.35123569000001</v>
      </c>
      <c r="G35" s="146">
        <f t="shared" si="10"/>
        <v>238.45740522</v>
      </c>
      <c r="H35" s="146">
        <f t="shared" si="10"/>
        <v>200.59243720233047</v>
      </c>
      <c r="I35" s="147">
        <f t="shared" si="10"/>
        <v>214.15129289353263</v>
      </c>
      <c r="J35" s="2"/>
      <c r="K35" s="2"/>
      <c r="L35" s="2"/>
      <c r="M35" s="2"/>
      <c r="N35" s="1"/>
    </row>
    <row r="36" spans="1:16">
      <c r="A36" s="40" t="s">
        <v>15</v>
      </c>
      <c r="B36" s="146">
        <f t="shared" si="10"/>
        <v>6.1204683599999994</v>
      </c>
      <c r="C36" s="146">
        <f t="shared" si="10"/>
        <v>4.604563873289039</v>
      </c>
      <c r="D36" s="146">
        <f t="shared" si="10"/>
        <v>5.0891778684891404</v>
      </c>
      <c r="E36" s="146">
        <f t="shared" si="10"/>
        <v>4.8432039099999997</v>
      </c>
      <c r="F36" s="146">
        <f t="shared" si="10"/>
        <v>5.186661552675182</v>
      </c>
      <c r="G36" s="146">
        <f t="shared" si="10"/>
        <v>5.0040429399999997</v>
      </c>
      <c r="H36" s="146">
        <f t="shared" si="10"/>
        <v>6.0347844300000011</v>
      </c>
      <c r="I36" s="147">
        <f t="shared" si="10"/>
        <v>6.8939601999999995</v>
      </c>
      <c r="J36" s="2"/>
      <c r="K36" s="2"/>
      <c r="L36" s="2"/>
      <c r="M36" s="2"/>
      <c r="N36" s="1"/>
    </row>
    <row r="37" spans="1:16">
      <c r="A37" s="40" t="s">
        <v>14</v>
      </c>
      <c r="B37" s="146">
        <f t="shared" si="10"/>
        <v>58.977640846466542</v>
      </c>
      <c r="C37" s="146">
        <f t="shared" si="10"/>
        <v>62.512701537204528</v>
      </c>
      <c r="D37" s="146">
        <f t="shared" si="10"/>
        <v>61.079450973196955</v>
      </c>
      <c r="E37" s="146">
        <f t="shared" si="10"/>
        <v>61.290499800009258</v>
      </c>
      <c r="F37" s="146">
        <f t="shared" si="10"/>
        <v>53.414978501662247</v>
      </c>
      <c r="G37" s="146">
        <f t="shared" si="10"/>
        <v>62.086520688127933</v>
      </c>
      <c r="H37" s="146">
        <f t="shared" si="10"/>
        <v>46.06456882040748</v>
      </c>
      <c r="I37" s="147">
        <f t="shared" si="10"/>
        <v>48.913269065659009</v>
      </c>
      <c r="J37" s="2"/>
      <c r="K37" s="2"/>
      <c r="L37" s="2"/>
      <c r="M37" s="2"/>
      <c r="N37" s="1"/>
    </row>
    <row r="38" spans="1:16">
      <c r="A38" s="40" t="s">
        <v>13</v>
      </c>
      <c r="B38" s="146">
        <f t="shared" si="10"/>
        <v>30.996956765375224</v>
      </c>
      <c r="C38" s="146">
        <f t="shared" si="10"/>
        <v>32.896158267580596</v>
      </c>
      <c r="D38" s="146">
        <f t="shared" si="10"/>
        <v>31.991349231716072</v>
      </c>
      <c r="E38" s="146">
        <f t="shared" si="10"/>
        <v>36.523198642347232</v>
      </c>
      <c r="F38" s="146">
        <f t="shared" si="10"/>
        <v>31.046188279224381</v>
      </c>
      <c r="G38" s="146">
        <f t="shared" si="10"/>
        <v>35.782097508816918</v>
      </c>
      <c r="H38" s="146">
        <f t="shared" si="10"/>
        <v>25.508358027138005</v>
      </c>
      <c r="I38" s="147">
        <f t="shared" si="10"/>
        <v>25.030335339900855</v>
      </c>
      <c r="J38" s="2"/>
      <c r="K38" s="2"/>
      <c r="L38" s="2"/>
      <c r="M38" s="2"/>
      <c r="N38" s="1"/>
    </row>
    <row r="39" spans="1:16">
      <c r="A39" s="40" t="s">
        <v>12</v>
      </c>
      <c r="B39" s="146">
        <f t="shared" ref="B39:I43" si="11">B22</f>
        <v>5.1436353864108622</v>
      </c>
      <c r="C39" s="146">
        <f t="shared" si="11"/>
        <v>4.5049372443605424</v>
      </c>
      <c r="D39" s="146">
        <f t="shared" si="11"/>
        <v>8.5315340753319422</v>
      </c>
      <c r="E39" s="146">
        <f t="shared" si="11"/>
        <v>4.0153806085197941</v>
      </c>
      <c r="F39" s="146">
        <f t="shared" si="11"/>
        <v>10.983100343031289</v>
      </c>
      <c r="G39" s="146">
        <f t="shared" si="11"/>
        <v>3.9388762093598411</v>
      </c>
      <c r="H39" s="146">
        <f t="shared" si="11"/>
        <v>7.3079877357847831</v>
      </c>
      <c r="I39" s="147">
        <f t="shared" si="11"/>
        <v>7.5204742545424086</v>
      </c>
      <c r="J39" s="2"/>
      <c r="K39" s="2"/>
      <c r="L39" s="2"/>
      <c r="M39" s="2"/>
      <c r="N39" s="1"/>
    </row>
    <row r="40" spans="1:16">
      <c r="A40" s="40" t="s">
        <v>105</v>
      </c>
      <c r="B40" s="146">
        <f t="shared" si="11"/>
        <v>7.7341670782749992</v>
      </c>
      <c r="C40" s="146">
        <f t="shared" si="11"/>
        <v>7.5833252032900011</v>
      </c>
      <c r="D40" s="146">
        <f t="shared" si="11"/>
        <v>4.0898100805507998</v>
      </c>
      <c r="E40" s="146">
        <f t="shared" si="11"/>
        <v>8.6790676769691988</v>
      </c>
      <c r="F40" s="146">
        <f t="shared" si="11"/>
        <v>4.5999606139245923</v>
      </c>
      <c r="G40" s="146">
        <f t="shared" si="11"/>
        <v>9.8870025522921079</v>
      </c>
      <c r="H40" s="146">
        <f t="shared" si="11"/>
        <v>5.2818173222259146</v>
      </c>
      <c r="I40" s="147">
        <f t="shared" si="11"/>
        <v>5.3069967472030299</v>
      </c>
      <c r="J40" s="2"/>
      <c r="K40" s="2"/>
      <c r="L40" s="2"/>
      <c r="M40" s="2"/>
      <c r="N40" s="1"/>
    </row>
    <row r="41" spans="1:16">
      <c r="A41" s="40" t="s">
        <v>107</v>
      </c>
      <c r="B41" s="146">
        <f t="shared" si="11"/>
        <v>88.014885235973225</v>
      </c>
      <c r="C41" s="146">
        <f t="shared" si="11"/>
        <v>85.341702349398759</v>
      </c>
      <c r="D41" s="146">
        <f t="shared" si="11"/>
        <v>86.074241296988504</v>
      </c>
      <c r="E41" s="146">
        <f t="shared" si="11"/>
        <v>89.592398597516649</v>
      </c>
      <c r="F41" s="146">
        <f t="shared" si="11"/>
        <v>91.408999885561855</v>
      </c>
      <c r="G41" s="146">
        <f t="shared" si="11"/>
        <v>87.660314901690924</v>
      </c>
      <c r="H41" s="146">
        <f t="shared" si="11"/>
        <v>82.666640548024276</v>
      </c>
      <c r="I41" s="147">
        <f t="shared" si="11"/>
        <v>87.533878244254439</v>
      </c>
      <c r="J41" s="2"/>
      <c r="K41" s="2"/>
      <c r="L41" s="2"/>
      <c r="M41" s="2"/>
      <c r="N41" s="1"/>
    </row>
    <row r="42" spans="1:16">
      <c r="A42" s="40" t="s">
        <v>11</v>
      </c>
      <c r="B42" s="146">
        <f t="shared" si="11"/>
        <v>55.096886308630737</v>
      </c>
      <c r="C42" s="146">
        <f t="shared" si="11"/>
        <v>56.771713590689984</v>
      </c>
      <c r="D42" s="146">
        <f t="shared" si="11"/>
        <v>58.526198247928455</v>
      </c>
      <c r="E42" s="146">
        <f t="shared" si="11"/>
        <v>59.807546014871278</v>
      </c>
      <c r="F42" s="146">
        <f t="shared" si="11"/>
        <v>50.4372710016128</v>
      </c>
      <c r="G42" s="146">
        <f t="shared" si="11"/>
        <v>57.633722546806126</v>
      </c>
      <c r="H42" s="146">
        <f t="shared" si="11"/>
        <v>45.627271609273564</v>
      </c>
      <c r="I42" s="147">
        <f t="shared" si="11"/>
        <v>46.671725018489205</v>
      </c>
      <c r="J42" s="2"/>
      <c r="K42" s="2"/>
      <c r="L42" s="2"/>
      <c r="M42" s="2"/>
      <c r="N42" s="1"/>
    </row>
    <row r="43" spans="1:16">
      <c r="A43" s="40" t="s">
        <v>10</v>
      </c>
      <c r="B43" s="146">
        <f t="shared" si="11"/>
        <v>-44.117435186559966</v>
      </c>
      <c r="C43" s="146">
        <f t="shared" si="11"/>
        <v>-61.186857223640061</v>
      </c>
      <c r="D43" s="146">
        <f t="shared" si="11"/>
        <v>-88.472206719636034</v>
      </c>
      <c r="E43" s="146">
        <f t="shared" si="11"/>
        <v>-108.26980075141357</v>
      </c>
      <c r="F43" s="146">
        <f t="shared" si="11"/>
        <v>-57.25568500090408</v>
      </c>
      <c r="G43" s="146">
        <f t="shared" si="11"/>
        <v>-106.12009271362784</v>
      </c>
      <c r="H43" s="146">
        <f t="shared" si="11"/>
        <v>-62.553385764163778</v>
      </c>
      <c r="I43" s="147">
        <f t="shared" si="11"/>
        <v>-66.190002582911617</v>
      </c>
      <c r="J43" s="2"/>
      <c r="K43" s="39"/>
      <c r="L43" s="39"/>
      <c r="M43" s="39"/>
      <c r="N43" s="39"/>
      <c r="O43" s="39"/>
      <c r="P43" s="39"/>
    </row>
    <row r="44" spans="1:16">
      <c r="A44" s="38" t="s">
        <v>21</v>
      </c>
      <c r="B44" s="142">
        <f t="shared" ref="B44:I44" si="12">SUM(B35:B43)</f>
        <v>441.57421594457173</v>
      </c>
      <c r="C44" s="142">
        <f t="shared" si="12"/>
        <v>408.08976127217335</v>
      </c>
      <c r="D44" s="142">
        <f t="shared" si="12"/>
        <v>385.03188596456584</v>
      </c>
      <c r="E44" s="142">
        <f t="shared" si="12"/>
        <v>397.71319223881989</v>
      </c>
      <c r="F44" s="142">
        <f t="shared" si="12"/>
        <v>419.17271086678835</v>
      </c>
      <c r="G44" s="142">
        <f t="shared" si="12"/>
        <v>394.32988985346594</v>
      </c>
      <c r="H44" s="142">
        <f t="shared" ref="H44" si="13">SUM(H35:H43)</f>
        <v>356.53047993102064</v>
      </c>
      <c r="I44" s="143">
        <f t="shared" si="12"/>
        <v>375.83192918066993</v>
      </c>
      <c r="J44" s="2"/>
      <c r="K44" s="2"/>
      <c r="L44" s="2"/>
      <c r="M44" s="2"/>
      <c r="N44" s="1"/>
    </row>
    <row r="45" spans="1:16" ht="15.75" thickBot="1">
      <c r="A45" s="37" t="s">
        <v>20</v>
      </c>
      <c r="B45" s="36"/>
      <c r="C45" s="35">
        <f t="shared" ref="C45:E45" si="14">IF(ISERROR((C44-B44)/B44), "", (C44-B44)/B44)</f>
        <v>-7.5829732496431573E-2</v>
      </c>
      <c r="D45" s="35">
        <f t="shared" si="14"/>
        <v>-5.6501969654242742E-2</v>
      </c>
      <c r="E45" s="35">
        <f t="shared" si="14"/>
        <v>3.2935730095405895E-2</v>
      </c>
      <c r="F45" s="36"/>
      <c r="G45" s="35">
        <f>IF(ISERROR((G44-E44)/E44), "", (G44-E44)/E44)</f>
        <v>-8.5068900186804179E-3</v>
      </c>
      <c r="H45" s="35">
        <f>IF(ISERROR((H44-F44)/F44), "", (H44-F44)/F44)</f>
        <v>-0.14944253123308687</v>
      </c>
      <c r="I45" s="34">
        <f>IF(ISERROR((I44-G44)/G44), "", (I44-G44)/G44)</f>
        <v>-4.6909861891701654E-2</v>
      </c>
      <c r="J45" s="2"/>
      <c r="K45" s="2"/>
      <c r="L45" s="2"/>
      <c r="M45" s="2"/>
      <c r="N45" s="1"/>
    </row>
    <row r="46" spans="1:16" ht="8.4499999999999993" customHeight="1">
      <c r="A46" s="2"/>
      <c r="B46" s="2"/>
      <c r="C46" s="2"/>
      <c r="D46" s="2"/>
      <c r="E46" s="2"/>
      <c r="F46" s="2"/>
      <c r="G46" s="2"/>
      <c r="H46" s="2"/>
      <c r="I46" s="2"/>
      <c r="J46" s="2"/>
      <c r="K46" s="2"/>
      <c r="L46" s="2"/>
      <c r="M46" s="2"/>
      <c r="N46" s="1"/>
    </row>
    <row r="47" spans="1:16" ht="8.4499999999999993" customHeight="1" thickBot="1">
      <c r="A47" s="2"/>
      <c r="B47" s="2"/>
      <c r="C47" s="2"/>
      <c r="D47" s="2"/>
      <c r="E47" s="2"/>
      <c r="F47" s="2"/>
      <c r="G47" s="2"/>
      <c r="H47" s="2"/>
      <c r="I47" s="2"/>
      <c r="J47" s="2"/>
      <c r="K47" s="2"/>
      <c r="L47" s="2"/>
      <c r="M47" s="2"/>
      <c r="N47" s="1"/>
    </row>
    <row r="48" spans="1:16" ht="36.75" thickBot="1">
      <c r="A48" s="33"/>
      <c r="B48" s="32" t="str">
        <f>B13</f>
        <v>2015 Actuals</v>
      </c>
      <c r="C48" s="32" t="str">
        <f>C13</f>
        <v>2016 Actuals</v>
      </c>
      <c r="D48" s="32" t="str">
        <f>D13</f>
        <v>2017 Actual</v>
      </c>
      <c r="E48" s="32" t="str">
        <f>E13</f>
        <v>2017 Board-Approved</v>
      </c>
      <c r="F48" s="210" t="str">
        <f>F13</f>
        <v>2018 Actual</v>
      </c>
      <c r="G48" s="32" t="s">
        <v>19</v>
      </c>
      <c r="H48" s="32" t="str">
        <f>G13</f>
        <v>2018 Board-Approved</v>
      </c>
      <c r="I48" s="32" t="str">
        <f>H13</f>
        <v>2019 Bridge Year</v>
      </c>
      <c r="J48" s="32" t="s">
        <v>18</v>
      </c>
      <c r="K48" s="32" t="str">
        <f>I13</f>
        <v>2020 Test Year</v>
      </c>
      <c r="L48" s="31" t="s">
        <v>17</v>
      </c>
      <c r="M48" s="231"/>
    </row>
    <row r="49" spans="1:12">
      <c r="A49" s="30" t="s">
        <v>16</v>
      </c>
      <c r="B49" s="148">
        <f t="shared" ref="B49:F52" si="15">B15</f>
        <v>233.60701115000018</v>
      </c>
      <c r="C49" s="148">
        <f t="shared" si="15"/>
        <v>215.06151642999998</v>
      </c>
      <c r="D49" s="149">
        <f t="shared" si="15"/>
        <v>218.12233091000004</v>
      </c>
      <c r="E49" s="149">
        <f t="shared" si="15"/>
        <v>241.23169774000004</v>
      </c>
      <c r="F49" s="149">
        <f t="shared" si="15"/>
        <v>229.35123569000001</v>
      </c>
      <c r="G49" s="149">
        <f>D49-C49</f>
        <v>3.0608144800000616</v>
      </c>
      <c r="H49" s="149">
        <f t="shared" ref="H49:I52" si="16">G15</f>
        <v>238.45740522</v>
      </c>
      <c r="I49" s="149">
        <f t="shared" si="16"/>
        <v>200.59243720233047</v>
      </c>
      <c r="J49" s="149">
        <f t="shared" ref="J49:J58" si="17">H49-E49</f>
        <v>-2.7742925200000457</v>
      </c>
      <c r="K49" s="149">
        <f>I15</f>
        <v>214.15129289353263</v>
      </c>
      <c r="L49" s="150">
        <f t="shared" ref="L49:L57" si="18">K49-H49</f>
        <v>-24.306112326467371</v>
      </c>
    </row>
    <row r="50" spans="1:12">
      <c r="A50" s="30" t="s">
        <v>15</v>
      </c>
      <c r="B50" s="148">
        <f t="shared" si="15"/>
        <v>6.1204683599999994</v>
      </c>
      <c r="C50" s="148">
        <f t="shared" si="15"/>
        <v>4.604563873289039</v>
      </c>
      <c r="D50" s="149">
        <f t="shared" si="15"/>
        <v>5.0891778684891404</v>
      </c>
      <c r="E50" s="149">
        <f t="shared" si="15"/>
        <v>4.8432039099999997</v>
      </c>
      <c r="F50" s="149">
        <f t="shared" si="15"/>
        <v>5.186661552675182</v>
      </c>
      <c r="G50" s="149">
        <f t="shared" ref="G50:G57" si="19">D50-B50</f>
        <v>-1.0312904915108589</v>
      </c>
      <c r="H50" s="149">
        <f t="shared" si="16"/>
        <v>5.0040429399999997</v>
      </c>
      <c r="I50" s="149">
        <f t="shared" si="16"/>
        <v>6.0347844300000011</v>
      </c>
      <c r="J50" s="149">
        <f t="shared" si="17"/>
        <v>0.16083902999999999</v>
      </c>
      <c r="K50" s="149">
        <f>I16</f>
        <v>6.8939601999999995</v>
      </c>
      <c r="L50" s="150">
        <f t="shared" si="18"/>
        <v>1.8899172599999998</v>
      </c>
    </row>
    <row r="51" spans="1:12">
      <c r="A51" s="30" t="s">
        <v>14</v>
      </c>
      <c r="B51" s="148">
        <f t="shared" si="15"/>
        <v>58.977640846466542</v>
      </c>
      <c r="C51" s="148">
        <f t="shared" si="15"/>
        <v>62.512701537204528</v>
      </c>
      <c r="D51" s="149">
        <f t="shared" si="15"/>
        <v>61.079450973196955</v>
      </c>
      <c r="E51" s="149">
        <f t="shared" si="15"/>
        <v>61.290499800009258</v>
      </c>
      <c r="F51" s="149">
        <f t="shared" si="15"/>
        <v>53.414978501662247</v>
      </c>
      <c r="G51" s="149">
        <f t="shared" si="19"/>
        <v>2.1018101267304132</v>
      </c>
      <c r="H51" s="149">
        <f t="shared" si="16"/>
        <v>62.086520688127933</v>
      </c>
      <c r="I51" s="149">
        <f t="shared" si="16"/>
        <v>46.06456882040748</v>
      </c>
      <c r="J51" s="149">
        <f t="shared" si="17"/>
        <v>0.79602088811867588</v>
      </c>
      <c r="K51" s="149">
        <f>I17</f>
        <v>48.913269065659009</v>
      </c>
      <c r="L51" s="150">
        <f t="shared" si="18"/>
        <v>-13.173251622468925</v>
      </c>
    </row>
    <row r="52" spans="1:12">
      <c r="A52" s="18" t="s">
        <v>13</v>
      </c>
      <c r="B52" s="148">
        <f t="shared" si="15"/>
        <v>30.996956765375224</v>
      </c>
      <c r="C52" s="148">
        <f t="shared" si="15"/>
        <v>32.896158267580596</v>
      </c>
      <c r="D52" s="149">
        <f t="shared" si="15"/>
        <v>31.991349231716072</v>
      </c>
      <c r="E52" s="149">
        <f t="shared" si="15"/>
        <v>36.523198642347232</v>
      </c>
      <c r="F52" s="149">
        <f t="shared" si="15"/>
        <v>31.046188279224381</v>
      </c>
      <c r="G52" s="149">
        <f t="shared" si="19"/>
        <v>0.9943924663408481</v>
      </c>
      <c r="H52" s="149">
        <f t="shared" si="16"/>
        <v>35.782097508816918</v>
      </c>
      <c r="I52" s="149">
        <f t="shared" si="16"/>
        <v>25.508358027138005</v>
      </c>
      <c r="J52" s="149">
        <f t="shared" si="17"/>
        <v>-0.74110113353031437</v>
      </c>
      <c r="K52" s="149">
        <f>I18</f>
        <v>25.030335339900855</v>
      </c>
      <c r="L52" s="150">
        <f t="shared" si="18"/>
        <v>-10.751762168916063</v>
      </c>
    </row>
    <row r="53" spans="1:12">
      <c r="A53" s="18" t="s">
        <v>12</v>
      </c>
      <c r="B53" s="146">
        <f t="shared" ref="B53:F57" si="20">B22</f>
        <v>5.1436353864108622</v>
      </c>
      <c r="C53" s="146">
        <f t="shared" si="20"/>
        <v>4.5049372443605424</v>
      </c>
      <c r="D53" s="151">
        <f t="shared" si="20"/>
        <v>8.5315340753319422</v>
      </c>
      <c r="E53" s="151">
        <f t="shared" si="20"/>
        <v>4.0153806085197941</v>
      </c>
      <c r="F53" s="151">
        <f t="shared" si="20"/>
        <v>10.983100343031289</v>
      </c>
      <c r="G53" s="151">
        <f t="shared" si="19"/>
        <v>3.38789868892108</v>
      </c>
      <c r="H53" s="151">
        <f t="shared" ref="H53:I57" si="21">G22</f>
        <v>3.9388762093598411</v>
      </c>
      <c r="I53" s="151">
        <f t="shared" si="21"/>
        <v>7.3079877357847831</v>
      </c>
      <c r="J53" s="149">
        <f t="shared" si="17"/>
        <v>-7.6504399159952996E-2</v>
      </c>
      <c r="K53" s="151">
        <f>I22</f>
        <v>7.5204742545424086</v>
      </c>
      <c r="L53" s="152">
        <f t="shared" si="18"/>
        <v>3.5815980451825675</v>
      </c>
    </row>
    <row r="54" spans="1:12">
      <c r="A54" s="18" t="s">
        <v>105</v>
      </c>
      <c r="B54" s="146">
        <f t="shared" si="20"/>
        <v>7.7341670782749992</v>
      </c>
      <c r="C54" s="146">
        <f t="shared" si="20"/>
        <v>7.5833252032900011</v>
      </c>
      <c r="D54" s="151">
        <f t="shared" si="20"/>
        <v>4.0898100805507998</v>
      </c>
      <c r="E54" s="151">
        <f t="shared" si="20"/>
        <v>8.6790676769691988</v>
      </c>
      <c r="F54" s="151">
        <f t="shared" si="20"/>
        <v>4.5999606139245923</v>
      </c>
      <c r="G54" s="151">
        <f t="shared" si="19"/>
        <v>-3.6443569977241994</v>
      </c>
      <c r="H54" s="151">
        <f t="shared" si="21"/>
        <v>9.8870025522921079</v>
      </c>
      <c r="I54" s="151">
        <f t="shared" si="21"/>
        <v>5.2818173222259146</v>
      </c>
      <c r="J54" s="149">
        <f t="shared" si="17"/>
        <v>1.2079348753229091</v>
      </c>
      <c r="K54" s="151">
        <f>I23</f>
        <v>5.3069967472030299</v>
      </c>
      <c r="L54" s="152">
        <f t="shared" si="18"/>
        <v>-4.580005805089078</v>
      </c>
    </row>
    <row r="55" spans="1:12">
      <c r="A55" s="18" t="s">
        <v>107</v>
      </c>
      <c r="B55" s="146">
        <f t="shared" si="20"/>
        <v>88.014885235973225</v>
      </c>
      <c r="C55" s="146">
        <f t="shared" si="20"/>
        <v>85.341702349398759</v>
      </c>
      <c r="D55" s="151">
        <f t="shared" si="20"/>
        <v>86.074241296988504</v>
      </c>
      <c r="E55" s="151">
        <f t="shared" si="20"/>
        <v>89.592398597516649</v>
      </c>
      <c r="F55" s="151">
        <f t="shared" si="20"/>
        <v>91.408999885561855</v>
      </c>
      <c r="G55" s="151">
        <f t="shared" si="19"/>
        <v>-1.9406439389847208</v>
      </c>
      <c r="H55" s="151">
        <f t="shared" si="21"/>
        <v>87.660314901690924</v>
      </c>
      <c r="I55" s="151">
        <f t="shared" si="21"/>
        <v>82.666640548024276</v>
      </c>
      <c r="J55" s="149">
        <f t="shared" si="17"/>
        <v>-1.9320836958257246</v>
      </c>
      <c r="K55" s="151">
        <f>I24</f>
        <v>87.533878244254439</v>
      </c>
      <c r="L55" s="152">
        <f t="shared" si="18"/>
        <v>-0.12643665743648569</v>
      </c>
    </row>
    <row r="56" spans="1:12">
      <c r="A56" s="18" t="s">
        <v>11</v>
      </c>
      <c r="B56" s="146">
        <f t="shared" si="20"/>
        <v>55.096886308630737</v>
      </c>
      <c r="C56" s="146">
        <f t="shared" si="20"/>
        <v>56.771713590689984</v>
      </c>
      <c r="D56" s="151">
        <f t="shared" si="20"/>
        <v>58.526198247928455</v>
      </c>
      <c r="E56" s="151">
        <f t="shared" si="20"/>
        <v>59.807546014871278</v>
      </c>
      <c r="F56" s="151">
        <f t="shared" si="20"/>
        <v>50.4372710016128</v>
      </c>
      <c r="G56" s="151">
        <f t="shared" si="19"/>
        <v>3.4293119392977189</v>
      </c>
      <c r="H56" s="151">
        <f t="shared" si="21"/>
        <v>57.633722546806126</v>
      </c>
      <c r="I56" s="151">
        <f t="shared" si="21"/>
        <v>45.627271609273564</v>
      </c>
      <c r="J56" s="149">
        <f t="shared" si="17"/>
        <v>-2.1738234680651516</v>
      </c>
      <c r="K56" s="151">
        <f>I25</f>
        <v>46.671725018489205</v>
      </c>
      <c r="L56" s="152">
        <f t="shared" si="18"/>
        <v>-10.961997528316921</v>
      </c>
    </row>
    <row r="57" spans="1:12">
      <c r="A57" s="18" t="s">
        <v>10</v>
      </c>
      <c r="B57" s="146">
        <f t="shared" si="20"/>
        <v>-44.117435186559966</v>
      </c>
      <c r="C57" s="146">
        <f t="shared" si="20"/>
        <v>-61.186857223640061</v>
      </c>
      <c r="D57" s="151">
        <f t="shared" si="20"/>
        <v>-88.472206719636034</v>
      </c>
      <c r="E57" s="151">
        <f t="shared" si="20"/>
        <v>-108.26980075141357</v>
      </c>
      <c r="F57" s="151">
        <f t="shared" si="20"/>
        <v>-57.25568500090408</v>
      </c>
      <c r="G57" s="151">
        <f t="shared" si="19"/>
        <v>-44.354771533076068</v>
      </c>
      <c r="H57" s="151">
        <f t="shared" si="21"/>
        <v>-106.12009271362784</v>
      </c>
      <c r="I57" s="151">
        <f t="shared" si="21"/>
        <v>-62.553385764163778</v>
      </c>
      <c r="J57" s="149">
        <f t="shared" si="17"/>
        <v>2.1497080377857287</v>
      </c>
      <c r="K57" s="151">
        <f>I26</f>
        <v>-66.190002582911617</v>
      </c>
      <c r="L57" s="152">
        <f t="shared" si="18"/>
        <v>39.930090130716223</v>
      </c>
    </row>
    <row r="58" spans="1:12">
      <c r="A58" s="18" t="s">
        <v>9</v>
      </c>
      <c r="B58" s="151">
        <f t="shared" ref="B58:G58" si="22">SUM(B49:B57)</f>
        <v>441.57421594457173</v>
      </c>
      <c r="C58" s="151">
        <f t="shared" si="22"/>
        <v>408.08976127217335</v>
      </c>
      <c r="D58" s="151">
        <f t="shared" si="22"/>
        <v>385.03188596456584</v>
      </c>
      <c r="E58" s="151">
        <f t="shared" si="22"/>
        <v>397.71319223881989</v>
      </c>
      <c r="F58" s="151">
        <f t="shared" si="22"/>
        <v>419.17271086678835</v>
      </c>
      <c r="G58" s="151">
        <f t="shared" si="22"/>
        <v>-37.996835260005724</v>
      </c>
      <c r="H58" s="151">
        <f>SUM(H49:H57)</f>
        <v>394.32988985346594</v>
      </c>
      <c r="I58" s="151">
        <f>SUM(I49:I57)</f>
        <v>356.53047993102064</v>
      </c>
      <c r="J58" s="149">
        <f t="shared" si="17"/>
        <v>-3.383302385353943</v>
      </c>
      <c r="K58" s="151">
        <f>SUM(K49:K57)</f>
        <v>375.83192918066993</v>
      </c>
      <c r="L58" s="152">
        <f>SUM(L49:L57)</f>
        <v>-18.497960672796047</v>
      </c>
    </row>
    <row r="59" spans="1:12" ht="24">
      <c r="A59" s="18" t="s">
        <v>8</v>
      </c>
      <c r="B59" s="151"/>
      <c r="C59" s="151"/>
      <c r="D59" s="151"/>
      <c r="E59" s="151"/>
      <c r="F59" s="151"/>
      <c r="G59" s="151"/>
      <c r="H59" s="151"/>
      <c r="I59" s="151"/>
      <c r="J59" s="151"/>
      <c r="K59" s="151"/>
      <c r="L59" s="152"/>
    </row>
    <row r="60" spans="1:12">
      <c r="A60" s="18" t="s">
        <v>7</v>
      </c>
      <c r="B60" s="151">
        <f t="shared" ref="B60:K60" si="23">B58-B59</f>
        <v>441.57421594457173</v>
      </c>
      <c r="C60" s="151">
        <f t="shared" si="23"/>
        <v>408.08976127217335</v>
      </c>
      <c r="D60" s="151">
        <f t="shared" si="23"/>
        <v>385.03188596456584</v>
      </c>
      <c r="E60" s="151">
        <f t="shared" si="23"/>
        <v>397.71319223881989</v>
      </c>
      <c r="F60" s="151">
        <f t="shared" si="23"/>
        <v>419.17271086678835</v>
      </c>
      <c r="G60" s="151"/>
      <c r="H60" s="151">
        <f>H58-H59</f>
        <v>394.32988985346594</v>
      </c>
      <c r="I60" s="151">
        <f>I58-I59</f>
        <v>356.53047993102064</v>
      </c>
      <c r="J60" s="151"/>
      <c r="K60" s="151">
        <f t="shared" si="23"/>
        <v>375.83192918066993</v>
      </c>
      <c r="L60" s="152"/>
    </row>
    <row r="61" spans="1:12">
      <c r="A61" s="18" t="s">
        <v>6</v>
      </c>
      <c r="B61" s="29"/>
      <c r="C61" s="27">
        <f>C60-B60</f>
        <v>-33.484454672398385</v>
      </c>
      <c r="D61" s="27">
        <f>D60-C60</f>
        <v>-23.057875307607503</v>
      </c>
      <c r="E61" s="27">
        <f>E60-D60</f>
        <v>12.681306274254041</v>
      </c>
      <c r="F61" s="122"/>
      <c r="G61" s="28"/>
      <c r="H61" s="27">
        <f>H60-E60</f>
        <v>-3.383302385353943</v>
      </c>
      <c r="I61" s="124"/>
      <c r="J61" s="28"/>
      <c r="K61" s="27">
        <f>K60-H60</f>
        <v>-18.497960672796012</v>
      </c>
      <c r="L61" s="26"/>
    </row>
    <row r="62" spans="1:12">
      <c r="A62" s="18" t="s">
        <v>5</v>
      </c>
      <c r="B62" s="25"/>
      <c r="C62" s="23">
        <f>IF(ISERROR(C61/B60), "", C61/B60)</f>
        <v>-7.5829732496431573E-2</v>
      </c>
      <c r="D62" s="23">
        <f>IF(ISERROR(D61/C60), "", D61/C60)</f>
        <v>-5.6501969654242742E-2</v>
      </c>
      <c r="E62" s="23">
        <f>IF(ISERROR(E61/D60), "", E61/D60)</f>
        <v>3.2935730095405895E-2</v>
      </c>
      <c r="F62" s="123"/>
      <c r="G62" s="24"/>
      <c r="H62" s="23">
        <f>IF(ISERROR(H61/E60), "", H61/E60)</f>
        <v>-8.5068900186804179E-3</v>
      </c>
      <c r="I62" s="125"/>
      <c r="J62" s="24"/>
      <c r="K62" s="23">
        <f>IF(ISERROR(K61/H60), "", K61/H60)</f>
        <v>-4.6909861891701654E-2</v>
      </c>
      <c r="L62" s="22"/>
    </row>
    <row r="63" spans="1:12">
      <c r="A63" s="18" t="s">
        <v>4</v>
      </c>
      <c r="B63" s="17"/>
      <c r="C63" s="16"/>
      <c r="D63" s="16"/>
      <c r="E63" s="15"/>
      <c r="F63" s="15"/>
      <c r="G63" s="15"/>
      <c r="H63" s="21"/>
      <c r="I63" s="15"/>
      <c r="J63" s="15"/>
      <c r="K63" s="21"/>
      <c r="L63" s="20"/>
    </row>
    <row r="64" spans="1:12">
      <c r="A64" s="18" t="s">
        <v>3</v>
      </c>
      <c r="B64" s="16"/>
      <c r="C64" s="17"/>
      <c r="D64" s="16"/>
      <c r="E64" s="15"/>
      <c r="F64" s="15"/>
      <c r="G64" s="15"/>
      <c r="H64" s="15"/>
      <c r="I64" s="15"/>
      <c r="J64" s="15"/>
      <c r="K64" s="15"/>
      <c r="L64" s="19" t="str">
        <f>IF(ISERROR(AVERAGE(D62,#REF!,H62,K62)), "", AVERAGE(D62,#REF!,H62,K62))</f>
        <v/>
      </c>
    </row>
    <row r="65" spans="1:14">
      <c r="A65" s="18" t="s">
        <v>2</v>
      </c>
      <c r="B65" s="16"/>
      <c r="C65" s="17"/>
      <c r="D65" s="16"/>
      <c r="E65" s="15"/>
      <c r="F65" s="15"/>
      <c r="G65" s="15"/>
      <c r="H65" s="15"/>
      <c r="I65" s="15"/>
      <c r="J65" s="15"/>
      <c r="K65" s="15"/>
      <c r="L65" s="14">
        <f>IF((K60-B60)=0, "", (K60/B60)^(1/5)-1)</f>
        <v>-3.1726617626212983E-2</v>
      </c>
    </row>
    <row r="66" spans="1:14" ht="15.75" thickBot="1">
      <c r="A66" s="13" t="s">
        <v>1</v>
      </c>
      <c r="B66" s="11"/>
      <c r="C66" s="12"/>
      <c r="D66" s="11"/>
      <c r="E66" s="9"/>
      <c r="F66" s="9"/>
      <c r="G66" s="10"/>
      <c r="H66" s="9"/>
      <c r="I66" s="9"/>
      <c r="J66" s="9"/>
      <c r="K66" s="9"/>
      <c r="L66" s="8"/>
    </row>
    <row r="67" spans="1:14">
      <c r="A67" s="2"/>
      <c r="B67" s="2"/>
      <c r="C67" s="2"/>
      <c r="D67" s="2"/>
      <c r="E67" s="2"/>
      <c r="F67" s="2"/>
      <c r="G67" s="2"/>
      <c r="H67" s="2"/>
      <c r="I67" s="2"/>
      <c r="J67" s="2"/>
      <c r="K67" s="2"/>
      <c r="L67" s="2"/>
      <c r="M67" s="2"/>
      <c r="N67" s="1"/>
    </row>
    <row r="68" spans="1:14">
      <c r="A68" s="7" t="s">
        <v>0</v>
      </c>
      <c r="B68" s="2"/>
      <c r="C68" s="2"/>
      <c r="D68" s="2"/>
      <c r="E68" s="2"/>
      <c r="F68" s="2"/>
      <c r="G68" s="2"/>
      <c r="H68" s="2"/>
      <c r="I68" s="2"/>
      <c r="J68" s="2"/>
      <c r="K68" s="2"/>
      <c r="L68" s="2"/>
      <c r="M68" s="2"/>
      <c r="N68" s="1"/>
    </row>
    <row r="69" spans="1:14">
      <c r="A69" s="214" t="s">
        <v>110</v>
      </c>
      <c r="B69" s="214"/>
      <c r="C69" s="214"/>
      <c r="D69" s="214"/>
      <c r="E69" s="214"/>
      <c r="F69" s="214"/>
      <c r="G69" s="214"/>
      <c r="H69" s="214"/>
      <c r="I69" s="214"/>
      <c r="J69" s="6"/>
      <c r="K69" s="2"/>
      <c r="L69" s="2"/>
      <c r="M69" s="2"/>
      <c r="N69" s="1"/>
    </row>
    <row r="70" spans="1:14" ht="14.45" customHeight="1">
      <c r="A70" s="215" t="s">
        <v>111</v>
      </c>
      <c r="B70" s="215"/>
      <c r="C70" s="215"/>
      <c r="D70" s="215"/>
      <c r="E70" s="215"/>
      <c r="F70" s="215"/>
      <c r="G70" s="215"/>
      <c r="H70" s="215"/>
      <c r="I70" s="215"/>
      <c r="J70" s="215"/>
      <c r="L70" s="3"/>
      <c r="M70" s="3"/>
      <c r="N70" s="3"/>
    </row>
    <row r="71" spans="1:14">
      <c r="A71" s="215"/>
      <c r="B71" s="215"/>
      <c r="C71" s="215"/>
      <c r="D71" s="215"/>
      <c r="E71" s="215"/>
      <c r="F71" s="215"/>
      <c r="G71" s="215"/>
      <c r="H71" s="215"/>
      <c r="I71" s="215"/>
      <c r="J71" s="215"/>
      <c r="L71" s="3"/>
      <c r="M71" s="3"/>
      <c r="N71" s="3"/>
    </row>
    <row r="72" spans="1:14">
      <c r="A72" s="211" t="s">
        <v>112</v>
      </c>
      <c r="B72" s="211"/>
      <c r="C72" s="211"/>
      <c r="D72" s="211"/>
      <c r="E72" s="211"/>
      <c r="F72" s="211"/>
      <c r="G72" s="211"/>
      <c r="H72" s="211"/>
      <c r="I72" s="211"/>
      <c r="J72" s="211"/>
      <c r="L72" s="3"/>
      <c r="M72" s="3"/>
      <c r="N72" s="3"/>
    </row>
    <row r="73" spans="1:14">
      <c r="A73" s="3"/>
      <c r="B73" s="3"/>
      <c r="C73" s="3"/>
      <c r="D73" s="3"/>
      <c r="E73" s="3"/>
      <c r="F73" s="3"/>
      <c r="G73" s="3"/>
      <c r="H73" s="3"/>
      <c r="I73" s="3"/>
      <c r="J73" s="3"/>
      <c r="L73" s="3"/>
      <c r="M73" s="3"/>
      <c r="N73" s="3"/>
    </row>
    <row r="74" spans="1:14">
      <c r="A74" s="5"/>
      <c r="B74" s="3"/>
      <c r="C74" s="3"/>
      <c r="D74" s="3"/>
      <c r="E74" s="3"/>
      <c r="F74" s="3"/>
      <c r="G74" s="3"/>
      <c r="H74" s="3"/>
      <c r="I74" s="2"/>
      <c r="J74" s="2"/>
      <c r="L74" s="2"/>
      <c r="M74" s="2"/>
      <c r="N74" s="1"/>
    </row>
    <row r="75" spans="1:14">
      <c r="A75" s="1"/>
      <c r="B75" s="3"/>
      <c r="C75" s="3"/>
      <c r="D75" s="3"/>
      <c r="E75" s="3"/>
      <c r="F75" s="3"/>
      <c r="G75" s="3"/>
      <c r="H75" s="3"/>
      <c r="I75" s="2"/>
      <c r="J75" s="2"/>
      <c r="L75" s="2"/>
      <c r="M75" s="2"/>
      <c r="N75" s="1"/>
    </row>
    <row r="76" spans="1:14">
      <c r="A76" s="4"/>
      <c r="B76" s="3"/>
      <c r="C76" s="3"/>
      <c r="D76" s="3"/>
      <c r="E76" s="3"/>
      <c r="F76" s="3"/>
      <c r="G76" s="3"/>
      <c r="H76" s="3"/>
      <c r="I76" s="2"/>
      <c r="J76" s="2"/>
      <c r="L76" s="2"/>
      <c r="M76" s="2"/>
      <c r="N76" s="1"/>
    </row>
    <row r="77" spans="1:14">
      <c r="A77" s="2"/>
      <c r="B77" s="187"/>
      <c r="C77" s="187"/>
      <c r="D77" s="187"/>
      <c r="E77" s="187"/>
      <c r="F77" s="187"/>
      <c r="G77" s="187"/>
      <c r="H77" s="187"/>
      <c r="I77" s="187"/>
      <c r="J77" s="187"/>
      <c r="K77" s="187"/>
      <c r="L77" s="187"/>
      <c r="M77" s="2"/>
      <c r="N77" s="1"/>
    </row>
    <row r="78" spans="1:14">
      <c r="A78" s="2"/>
      <c r="B78" s="2"/>
      <c r="C78" s="2"/>
      <c r="D78" s="2"/>
      <c r="E78" s="2"/>
      <c r="F78" s="2"/>
      <c r="G78" s="2"/>
      <c r="H78" s="2"/>
      <c r="I78" s="2"/>
      <c r="J78" s="2"/>
      <c r="L78" s="2"/>
      <c r="M78" s="2"/>
      <c r="N78" s="1"/>
    </row>
    <row r="79" spans="1:14">
      <c r="A79" s="2"/>
      <c r="B79" s="2"/>
      <c r="C79" s="2"/>
      <c r="D79" s="2"/>
      <c r="E79" s="2"/>
      <c r="F79" s="2"/>
      <c r="G79" s="2"/>
      <c r="H79" s="2"/>
      <c r="I79" s="2"/>
      <c r="J79" s="2"/>
      <c r="L79" s="2"/>
      <c r="M79" s="2"/>
      <c r="N79" s="1"/>
    </row>
    <row r="80" spans="1:14">
      <c r="A80" s="2"/>
      <c r="B80" s="2"/>
      <c r="C80" s="2"/>
      <c r="D80" s="2"/>
      <c r="E80" s="2"/>
      <c r="F80" s="2"/>
      <c r="G80" s="2"/>
      <c r="H80" s="2"/>
      <c r="I80" s="2"/>
      <c r="J80" s="2"/>
      <c r="L80" s="2"/>
      <c r="M80" s="2"/>
      <c r="N80" s="1"/>
    </row>
    <row r="81" spans="1:14">
      <c r="A81" s="2"/>
      <c r="B81" s="2"/>
      <c r="C81" s="2"/>
      <c r="D81" s="2"/>
      <c r="E81" s="2"/>
      <c r="F81" s="2"/>
      <c r="G81" s="2"/>
      <c r="H81" s="2"/>
      <c r="I81" s="2"/>
      <c r="J81" s="2"/>
      <c r="L81" s="2"/>
      <c r="M81" s="2"/>
      <c r="N81" s="1"/>
    </row>
    <row r="82" spans="1:14">
      <c r="A82" s="2"/>
      <c r="B82" s="2"/>
      <c r="C82" s="2"/>
      <c r="D82" s="2"/>
      <c r="E82" s="2"/>
      <c r="F82" s="2"/>
      <c r="G82" s="2"/>
      <c r="H82" s="2"/>
      <c r="I82" s="2"/>
      <c r="J82" s="2"/>
      <c r="L82" s="2"/>
      <c r="M82" s="2"/>
      <c r="N82" s="1"/>
    </row>
    <row r="83" spans="1:14">
      <c r="A83" s="2"/>
      <c r="B83" s="2"/>
      <c r="C83" s="2"/>
      <c r="D83" s="2"/>
      <c r="E83" s="2"/>
      <c r="F83" s="2"/>
      <c r="G83" s="2"/>
      <c r="H83" s="2"/>
      <c r="I83" s="2"/>
      <c r="J83" s="2"/>
      <c r="L83" s="2"/>
      <c r="M83" s="2"/>
      <c r="N83" s="1"/>
    </row>
    <row r="84" spans="1:14">
      <c r="A84" s="2"/>
      <c r="B84" s="2"/>
      <c r="C84" s="2"/>
      <c r="D84" s="2"/>
      <c r="E84" s="2"/>
      <c r="F84" s="2"/>
      <c r="G84" s="2"/>
      <c r="H84" s="2"/>
      <c r="I84" s="2"/>
      <c r="J84" s="2"/>
      <c r="L84" s="2"/>
      <c r="M84" s="2"/>
      <c r="N84" s="1"/>
    </row>
    <row r="85" spans="1:14">
      <c r="A85" s="2"/>
      <c r="B85" s="2"/>
      <c r="C85" s="2"/>
      <c r="D85" s="2"/>
      <c r="E85" s="2"/>
      <c r="F85" s="2"/>
      <c r="G85" s="2"/>
      <c r="H85" s="2"/>
      <c r="I85" s="2"/>
      <c r="J85" s="2"/>
      <c r="L85" s="2"/>
      <c r="M85" s="2"/>
      <c r="N85" s="1"/>
    </row>
    <row r="86" spans="1:14">
      <c r="A86" s="2"/>
      <c r="B86" s="2"/>
      <c r="C86" s="2"/>
      <c r="D86" s="2"/>
      <c r="E86" s="2"/>
      <c r="F86" s="2"/>
      <c r="G86" s="2"/>
      <c r="H86" s="2"/>
      <c r="I86" s="2"/>
      <c r="J86" s="2"/>
      <c r="L86" s="2"/>
      <c r="M86" s="2"/>
      <c r="N86" s="1"/>
    </row>
    <row r="87" spans="1:14">
      <c r="A87" s="2"/>
      <c r="B87" s="2"/>
      <c r="C87" s="2"/>
      <c r="D87" s="2"/>
      <c r="E87" s="2"/>
      <c r="F87" s="2"/>
      <c r="G87" s="2"/>
      <c r="H87" s="2"/>
      <c r="I87" s="2"/>
      <c r="J87" s="2"/>
      <c r="L87" s="2"/>
      <c r="M87" s="2"/>
      <c r="N87" s="1"/>
    </row>
    <row r="88" spans="1:14">
      <c r="A88" s="2"/>
      <c r="B88" s="2"/>
      <c r="C88" s="2"/>
      <c r="D88" s="2"/>
      <c r="E88" s="2"/>
      <c r="F88" s="2"/>
      <c r="G88" s="2"/>
      <c r="H88" s="2"/>
      <c r="I88" s="2"/>
      <c r="J88" s="2"/>
      <c r="K88" s="2"/>
      <c r="L88" s="2"/>
      <c r="M88" s="2"/>
      <c r="N88" s="1"/>
    </row>
    <row r="89" spans="1:14">
      <c r="A89" s="2"/>
      <c r="B89" s="2"/>
      <c r="C89" s="2"/>
      <c r="D89" s="2"/>
      <c r="E89" s="2"/>
      <c r="F89" s="2"/>
      <c r="G89" s="2"/>
      <c r="H89" s="2"/>
      <c r="I89" s="2"/>
      <c r="J89" s="2"/>
      <c r="K89" s="2"/>
      <c r="L89" s="2"/>
      <c r="M89" s="2"/>
      <c r="N89" s="1"/>
    </row>
    <row r="90" spans="1:14">
      <c r="A90" s="2"/>
      <c r="B90" s="2"/>
      <c r="C90" s="2"/>
      <c r="D90" s="2"/>
      <c r="E90" s="2"/>
      <c r="F90" s="2"/>
      <c r="G90" s="2"/>
      <c r="H90" s="2"/>
      <c r="I90" s="2"/>
      <c r="J90" s="2"/>
      <c r="K90" s="2"/>
      <c r="L90" s="2"/>
      <c r="M90" s="2"/>
      <c r="N90" s="1"/>
    </row>
    <row r="91" spans="1:14">
      <c r="A91" s="2"/>
      <c r="B91" s="2"/>
      <c r="C91" s="2"/>
      <c r="D91" s="2"/>
      <c r="E91" s="2"/>
      <c r="F91" s="2"/>
      <c r="G91" s="2"/>
      <c r="H91" s="2"/>
      <c r="I91" s="2"/>
      <c r="J91" s="2"/>
      <c r="K91" s="2"/>
      <c r="L91" s="2"/>
      <c r="M91" s="2"/>
      <c r="N91" s="1"/>
    </row>
    <row r="92" spans="1:14">
      <c r="A92" s="2"/>
      <c r="B92" s="2"/>
      <c r="C92" s="2"/>
      <c r="D92" s="2"/>
      <c r="E92" s="2"/>
      <c r="F92" s="2"/>
      <c r="G92" s="2"/>
      <c r="H92" s="2"/>
      <c r="I92" s="2"/>
      <c r="J92" s="2"/>
      <c r="K92" s="2"/>
      <c r="L92" s="2"/>
      <c r="M92" s="2"/>
      <c r="N92" s="1"/>
    </row>
    <row r="93" spans="1:14">
      <c r="A93" s="2"/>
      <c r="B93" s="2"/>
      <c r="C93" s="2"/>
      <c r="D93" s="2"/>
      <c r="E93" s="2"/>
      <c r="F93" s="2"/>
      <c r="G93" s="2"/>
      <c r="H93" s="2"/>
      <c r="I93" s="2"/>
      <c r="J93" s="2"/>
      <c r="K93" s="2"/>
      <c r="L93" s="2"/>
      <c r="M93" s="2"/>
      <c r="N93" s="1"/>
    </row>
    <row r="94" spans="1:14">
      <c r="A94" s="2"/>
      <c r="B94" s="2"/>
      <c r="C94" s="2"/>
      <c r="D94" s="2"/>
      <c r="E94" s="2"/>
      <c r="F94" s="2"/>
      <c r="G94" s="2"/>
      <c r="H94" s="2"/>
      <c r="I94" s="2"/>
      <c r="J94" s="2"/>
      <c r="K94" s="2"/>
      <c r="L94" s="2"/>
      <c r="M94" s="2"/>
      <c r="N94" s="1"/>
    </row>
    <row r="95" spans="1:14">
      <c r="A95" s="2"/>
      <c r="B95" s="2"/>
      <c r="C95" s="2"/>
      <c r="D95" s="2"/>
      <c r="E95" s="2"/>
      <c r="F95" s="2"/>
      <c r="G95" s="2"/>
      <c r="H95" s="2"/>
      <c r="I95" s="2"/>
      <c r="J95" s="2"/>
      <c r="K95" s="2"/>
      <c r="L95" s="2"/>
      <c r="M95" s="2"/>
      <c r="N95" s="1"/>
    </row>
    <row r="96" spans="1:14">
      <c r="A96" s="2"/>
      <c r="B96" s="2"/>
      <c r="C96" s="2"/>
      <c r="D96" s="2"/>
      <c r="E96" s="2"/>
      <c r="F96" s="2"/>
      <c r="G96" s="2"/>
      <c r="H96" s="2"/>
      <c r="I96" s="2"/>
      <c r="J96" s="2"/>
      <c r="K96" s="2"/>
      <c r="L96" s="2"/>
      <c r="M96" s="2"/>
      <c r="N96" s="1"/>
    </row>
    <row r="97" spans="1:14">
      <c r="A97" s="2"/>
      <c r="B97" s="2"/>
      <c r="C97" s="2"/>
      <c r="D97" s="2"/>
      <c r="E97" s="2"/>
      <c r="F97" s="2"/>
      <c r="G97" s="2"/>
      <c r="H97" s="2"/>
      <c r="I97" s="2"/>
      <c r="J97" s="2"/>
      <c r="K97" s="2"/>
      <c r="L97" s="2"/>
      <c r="M97" s="2"/>
      <c r="N97" s="1"/>
    </row>
    <row r="98" spans="1:14">
      <c r="A98" s="2"/>
      <c r="B98" s="2"/>
      <c r="C98" s="2"/>
      <c r="D98" s="2"/>
      <c r="E98" s="2"/>
      <c r="F98" s="2"/>
      <c r="G98" s="2"/>
      <c r="H98" s="2"/>
      <c r="I98" s="2"/>
      <c r="J98" s="2"/>
      <c r="K98" s="2"/>
      <c r="L98" s="2"/>
      <c r="M98" s="2"/>
      <c r="N98" s="1"/>
    </row>
    <row r="99" spans="1:14">
      <c r="A99" s="2"/>
      <c r="B99" s="2"/>
      <c r="C99" s="2"/>
      <c r="D99" s="2"/>
      <c r="E99" s="2"/>
      <c r="F99" s="2"/>
      <c r="G99" s="2"/>
      <c r="H99" s="2"/>
      <c r="I99" s="2"/>
      <c r="J99" s="2"/>
      <c r="K99" s="2"/>
      <c r="L99" s="2"/>
      <c r="M99" s="2"/>
      <c r="N99" s="1"/>
    </row>
    <row r="100" spans="1:14">
      <c r="A100" s="2"/>
      <c r="B100" s="2"/>
      <c r="C100" s="2"/>
      <c r="D100" s="2"/>
      <c r="E100" s="2"/>
      <c r="F100" s="2"/>
      <c r="G100" s="2"/>
      <c r="H100" s="2"/>
      <c r="I100" s="2"/>
      <c r="J100" s="2"/>
      <c r="K100" s="2"/>
      <c r="L100" s="2"/>
      <c r="M100" s="2"/>
      <c r="N100" s="1"/>
    </row>
    <row r="101" spans="1:14">
      <c r="A101" s="2"/>
      <c r="B101" s="2"/>
      <c r="C101" s="2"/>
      <c r="D101" s="2"/>
      <c r="E101" s="2"/>
      <c r="F101" s="2"/>
      <c r="G101" s="2"/>
      <c r="H101" s="2"/>
      <c r="I101" s="2"/>
      <c r="J101" s="2"/>
      <c r="K101" s="2"/>
      <c r="L101" s="2"/>
      <c r="M101" s="2"/>
      <c r="N101" s="1"/>
    </row>
    <row r="102" spans="1:14">
      <c r="A102" s="2"/>
      <c r="B102" s="2"/>
      <c r="C102" s="2"/>
      <c r="D102" s="2"/>
      <c r="E102" s="2"/>
      <c r="F102" s="2"/>
      <c r="G102" s="2"/>
      <c r="H102" s="2"/>
      <c r="I102" s="2"/>
      <c r="J102" s="2"/>
      <c r="K102" s="2"/>
      <c r="L102" s="2"/>
      <c r="M102" s="2"/>
      <c r="N102" s="1"/>
    </row>
    <row r="103" spans="1:14">
      <c r="A103" s="2"/>
      <c r="B103" s="2"/>
      <c r="C103" s="2"/>
      <c r="D103" s="2"/>
      <c r="E103" s="2"/>
      <c r="F103" s="2"/>
      <c r="G103" s="2"/>
      <c r="H103" s="2"/>
      <c r="I103" s="2"/>
      <c r="J103" s="2"/>
      <c r="K103" s="2"/>
      <c r="L103" s="2"/>
      <c r="M103" s="2"/>
      <c r="N103" s="1"/>
    </row>
    <row r="104" spans="1:14">
      <c r="A104" s="2"/>
      <c r="B104" s="2"/>
      <c r="C104" s="2"/>
      <c r="D104" s="2"/>
      <c r="E104" s="2"/>
      <c r="F104" s="2"/>
      <c r="G104" s="2"/>
      <c r="H104" s="2"/>
      <c r="I104" s="2"/>
      <c r="J104" s="2"/>
      <c r="K104" s="2"/>
      <c r="L104" s="2"/>
      <c r="M104" s="2"/>
      <c r="N104" s="1"/>
    </row>
    <row r="105" spans="1:14">
      <c r="A105" s="2"/>
      <c r="B105" s="2"/>
      <c r="C105" s="2"/>
      <c r="D105" s="2"/>
      <c r="E105" s="2"/>
      <c r="F105" s="2"/>
      <c r="G105" s="2"/>
      <c r="H105" s="2"/>
      <c r="I105" s="2"/>
      <c r="J105" s="2"/>
      <c r="K105" s="2"/>
      <c r="L105" s="2"/>
      <c r="M105" s="2"/>
      <c r="N105" s="1"/>
    </row>
    <row r="106" spans="1:14">
      <c r="A106" s="2"/>
      <c r="B106" s="2"/>
      <c r="C106" s="2"/>
      <c r="D106" s="2"/>
      <c r="E106" s="2"/>
      <c r="F106" s="2"/>
      <c r="G106" s="2"/>
      <c r="H106" s="2"/>
      <c r="I106" s="2"/>
      <c r="J106" s="2"/>
      <c r="K106" s="2"/>
      <c r="L106" s="2"/>
      <c r="M106" s="2"/>
      <c r="N106" s="1"/>
    </row>
    <row r="107" spans="1:14">
      <c r="A107" s="2"/>
      <c r="B107" s="2"/>
      <c r="C107" s="2"/>
      <c r="D107" s="2"/>
      <c r="E107" s="2"/>
      <c r="F107" s="2"/>
      <c r="G107" s="2"/>
      <c r="H107" s="2"/>
      <c r="I107" s="2"/>
      <c r="J107" s="2"/>
      <c r="K107" s="2"/>
      <c r="L107" s="2"/>
      <c r="M107" s="2"/>
      <c r="N107" s="1"/>
    </row>
    <row r="108" spans="1:14">
      <c r="A108" s="2"/>
      <c r="B108" s="2"/>
      <c r="C108" s="2"/>
      <c r="D108" s="2"/>
      <c r="E108" s="2"/>
      <c r="F108" s="2"/>
      <c r="G108" s="2"/>
      <c r="H108" s="2"/>
      <c r="I108" s="2"/>
      <c r="J108" s="2"/>
      <c r="K108" s="2"/>
      <c r="L108" s="2"/>
      <c r="M108" s="2"/>
      <c r="N108" s="1"/>
    </row>
  </sheetData>
  <customSheetViews>
    <customSheetView guid="{8B0D79DB-D356-4CDE-901C-45872A546CBF}" showPageBreaks="1" fitToPage="1" printArea="1" hiddenRows="1" topLeftCell="A8">
      <selection activeCell="M72" sqref="A1:M72"/>
      <pageMargins left="0.25" right="0.25" top="0.75" bottom="0.75" header="0.3" footer="0.3"/>
      <printOptions horizontalCentered="1"/>
      <pageSetup scale="54" orientation="landscape" r:id="rId1"/>
    </customSheetView>
    <customSheetView guid="{B372A1E6-F683-4A8E-BC3E-FA2F69909FA8}" scale="80" showPageBreaks="1" fitToPage="1" printArea="1" topLeftCell="A10">
      <selection activeCell="M28" sqref="M28"/>
      <pageMargins left="0.25" right="0.25" top="0.75" bottom="0.75" header="0.3" footer="0.3"/>
      <printOptions horizontalCentered="1"/>
      <pageSetup scale="54" orientation="landscape" r:id="rId2"/>
    </customSheetView>
    <customSheetView guid="{EE2A9195-95AB-40A3-8E8A-24B985F70420}" scale="80" showPageBreaks="1" fitToPage="1" printArea="1">
      <selection activeCell="I30" sqref="I30"/>
      <pageMargins left="0.25" right="0.25" top="0.75" bottom="0.75" header="0.3" footer="0.3"/>
      <printOptions horizontalCentered="1"/>
      <pageSetup scale="54" orientation="landscape" r:id="rId3"/>
    </customSheetView>
    <customSheetView guid="{D89541C5-FEF8-4C44-9D7B-042A773131E8}" scale="80" showPageBreaks="1" fitToPage="1" printArea="1">
      <selection activeCell="E24" sqref="E24"/>
      <pageMargins left="0.25" right="0.25" top="0.75" bottom="0.75" header="0.3" footer="0.3"/>
      <printOptions horizontalCentered="1"/>
      <pageSetup scale="10" orientation="landscape" r:id="rId4"/>
    </customSheetView>
    <customSheetView guid="{DE3729EF-DA10-46F0-B2E3-0106326E2216}" showPageBreaks="1" fitToPage="1" printArea="1">
      <selection activeCell="F48" sqref="F48"/>
      <pageMargins left="0.25" right="0.25" top="0.75" bottom="0.75" header="0.3" footer="0.3"/>
      <printOptions horizontalCentered="1"/>
      <pageSetup scale="21" orientation="landscape" r:id="rId5"/>
    </customSheetView>
  </customSheetViews>
  <mergeCells count="6">
    <mergeCell ref="A72:J72"/>
    <mergeCell ref="A9:I9"/>
    <mergeCell ref="A10:I10"/>
    <mergeCell ref="J13:K13"/>
    <mergeCell ref="A69:I69"/>
    <mergeCell ref="A70:J71"/>
  </mergeCells>
  <dataValidations count="1">
    <dataValidation type="list" allowBlank="1" showInputMessage="1" showErrorMessage="1" sqref="B14:I14">
      <formula1>"CGAAP, MIFRS, USGAAP, ASPE"</formula1>
    </dataValidation>
  </dataValidations>
  <printOptions horizontalCentered="1"/>
  <pageMargins left="0.25" right="0.25" top="0.75" bottom="0.75" header="0.3" footer="0.3"/>
  <pageSetup scale="54"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1"/>
  <sheetViews>
    <sheetView topLeftCell="A8" zoomScaleNormal="100" workbookViewId="0">
      <selection activeCell="H57" sqref="A1:H57"/>
    </sheetView>
  </sheetViews>
  <sheetFormatPr defaultRowHeight="15"/>
  <cols>
    <col min="1" max="1" width="46.28515625" customWidth="1"/>
    <col min="2" max="7" width="17.7109375" customWidth="1"/>
    <col min="8" max="8" width="4.140625" customWidth="1"/>
    <col min="10" max="10" width="13.5703125" customWidth="1"/>
    <col min="11" max="13" width="14.28515625" bestFit="1" customWidth="1"/>
    <col min="14" max="14" width="23.5703125" bestFit="1" customWidth="1"/>
    <col min="15" max="15" width="18.42578125" bestFit="1" customWidth="1"/>
    <col min="16" max="16" width="15.7109375" bestFit="1" customWidth="1"/>
  </cols>
  <sheetData>
    <row r="1" spans="1:16" hidden="1">
      <c r="A1" s="1"/>
      <c r="B1" s="1"/>
      <c r="C1" s="1"/>
      <c r="D1" s="1"/>
      <c r="E1" s="1"/>
      <c r="F1" s="67" t="s">
        <v>38</v>
      </c>
      <c r="G1" s="68" t="str">
        <f>'2-JA'!N1</f>
        <v>EB-2019-0082</v>
      </c>
      <c r="J1" s="191"/>
      <c r="K1" s="65"/>
      <c r="L1" s="65"/>
      <c r="M1" s="65"/>
      <c r="N1" s="65"/>
      <c r="O1" s="65"/>
      <c r="P1" s="65"/>
    </row>
    <row r="2" spans="1:16" hidden="1">
      <c r="A2" s="1"/>
      <c r="B2" s="1"/>
      <c r="C2" s="1"/>
      <c r="D2" s="1"/>
      <c r="E2" s="1"/>
      <c r="F2" s="67" t="s">
        <v>37</v>
      </c>
      <c r="G2" s="72" t="s">
        <v>36</v>
      </c>
      <c r="J2" s="192"/>
      <c r="K2" s="192"/>
      <c r="L2" s="192"/>
      <c r="M2" s="192"/>
      <c r="N2" s="192"/>
      <c r="O2" s="192"/>
      <c r="P2" s="192"/>
    </row>
    <row r="3" spans="1:16" hidden="1">
      <c r="A3" s="1"/>
      <c r="B3" s="1"/>
      <c r="C3" s="1"/>
      <c r="D3" s="1"/>
      <c r="E3" s="1"/>
      <c r="F3" s="67" t="s">
        <v>35</v>
      </c>
      <c r="G3" s="72">
        <v>1</v>
      </c>
    </row>
    <row r="4" spans="1:16" hidden="1">
      <c r="A4" s="1"/>
      <c r="B4" s="1"/>
      <c r="C4" s="1"/>
      <c r="D4" s="1"/>
      <c r="E4" s="1"/>
      <c r="F4" s="67" t="s">
        <v>34</v>
      </c>
      <c r="G4" s="71" t="s">
        <v>33</v>
      </c>
    </row>
    <row r="5" spans="1:16" hidden="1">
      <c r="A5" s="1"/>
      <c r="B5" s="1"/>
      <c r="C5" s="1"/>
      <c r="D5" s="1"/>
      <c r="E5" s="1"/>
      <c r="F5" s="67" t="s">
        <v>32</v>
      </c>
      <c r="G5" s="70" t="s">
        <v>54</v>
      </c>
    </row>
    <row r="6" spans="1:16" hidden="1">
      <c r="A6" s="1"/>
      <c r="B6" s="1"/>
      <c r="C6" s="1"/>
      <c r="D6" s="1"/>
      <c r="E6" s="1"/>
      <c r="F6" s="67"/>
      <c r="G6" s="68"/>
    </row>
    <row r="7" spans="1:16" hidden="1">
      <c r="A7" s="1"/>
      <c r="B7" s="1"/>
      <c r="C7" s="1"/>
      <c r="D7" s="1"/>
      <c r="E7" s="1"/>
      <c r="F7" s="67" t="s">
        <v>31</v>
      </c>
      <c r="G7" s="66">
        <v>43476</v>
      </c>
    </row>
    <row r="8" spans="1:16">
      <c r="A8" s="1"/>
      <c r="B8" s="1"/>
      <c r="C8" s="1"/>
      <c r="D8" s="1"/>
      <c r="E8" s="1"/>
      <c r="F8" s="1"/>
      <c r="G8" s="79"/>
    </row>
    <row r="9" spans="1:16">
      <c r="A9" s="1"/>
      <c r="B9" s="1"/>
      <c r="C9" s="1"/>
      <c r="D9" s="1"/>
      <c r="E9" s="1"/>
      <c r="F9" s="1"/>
      <c r="G9" s="79"/>
    </row>
    <row r="10" spans="1:16" ht="18">
      <c r="A10" s="216" t="s">
        <v>53</v>
      </c>
      <c r="B10" s="216"/>
      <c r="C10" s="216"/>
      <c r="D10" s="216"/>
      <c r="E10" s="216"/>
      <c r="F10" s="216"/>
      <c r="G10" s="216"/>
    </row>
    <row r="11" spans="1:16" ht="18">
      <c r="A11" s="216" t="s">
        <v>52</v>
      </c>
      <c r="B11" s="216"/>
      <c r="C11" s="216"/>
      <c r="D11" s="216"/>
      <c r="E11" s="216"/>
      <c r="F11" s="216"/>
      <c r="G11" s="216"/>
    </row>
    <row r="12" spans="1:16" ht="15.75" thickBot="1">
      <c r="A12" s="1"/>
      <c r="B12" s="1"/>
      <c r="C12" s="1"/>
      <c r="D12" s="1"/>
      <c r="E12" s="1"/>
      <c r="F12" s="1"/>
      <c r="G12" s="1"/>
    </row>
    <row r="13" spans="1:16" ht="15.75" thickBot="1">
      <c r="A13" s="78" t="s">
        <v>51</v>
      </c>
      <c r="B13" s="63" t="s">
        <v>28</v>
      </c>
      <c r="C13" s="77" t="s">
        <v>27</v>
      </c>
      <c r="D13" s="63" t="s">
        <v>26</v>
      </c>
      <c r="E13" s="63" t="s">
        <v>140</v>
      </c>
      <c r="F13" s="63" t="s">
        <v>128</v>
      </c>
      <c r="G13" s="62" t="s">
        <v>129</v>
      </c>
      <c r="H13" s="231"/>
    </row>
    <row r="14" spans="1:16" ht="15.75" thickBot="1">
      <c r="A14" s="61" t="s">
        <v>25</v>
      </c>
      <c r="B14" s="60" t="s">
        <v>24</v>
      </c>
      <c r="C14" s="60"/>
      <c r="D14" s="60" t="s">
        <v>24</v>
      </c>
      <c r="E14" s="60" t="s">
        <v>24</v>
      </c>
      <c r="F14" s="60" t="s">
        <v>24</v>
      </c>
      <c r="G14" s="59" t="s">
        <v>24</v>
      </c>
    </row>
    <row r="15" spans="1:16" ht="15.75" thickBot="1">
      <c r="A15" s="76" t="s">
        <v>50</v>
      </c>
      <c r="B15" s="128">
        <v>0</v>
      </c>
      <c r="C15" s="129">
        <f>B51</f>
        <v>441.57421594457173</v>
      </c>
      <c r="D15" s="129">
        <f>C51</f>
        <v>408.08976127217352</v>
      </c>
      <c r="E15" s="129">
        <f>D51</f>
        <v>385.03188596456584</v>
      </c>
      <c r="F15" s="129">
        <f>E51</f>
        <v>419.17271086678818</v>
      </c>
      <c r="G15" s="186">
        <f>F51</f>
        <v>356.53047993102064</v>
      </c>
    </row>
    <row r="16" spans="1:16">
      <c r="A16" s="74" t="s">
        <v>71</v>
      </c>
      <c r="B16" s="130"/>
      <c r="C16" s="131">
        <f>+'2-JC'!C16-'2-JC'!B16</f>
        <v>-0.72513752999999914</v>
      </c>
      <c r="D16" s="131">
        <f>+'2-JC'!D16-'2-JC'!C16</f>
        <v>-1.0632538500000011</v>
      </c>
      <c r="E16" s="131">
        <f>+'2-JC'!F16-'2-JC'!D16</f>
        <v>-0.48713755999999986</v>
      </c>
      <c r="F16" s="131">
        <f>+'2-JC'!H16-'2-JC'!F16</f>
        <v>-0.34240815000000002</v>
      </c>
      <c r="G16" s="132">
        <f>+'2-JC'!I16-'2-JC'!H16</f>
        <v>0.45999995999999999</v>
      </c>
      <c r="I16" s="75"/>
      <c r="J16" s="75"/>
      <c r="K16" s="75"/>
      <c r="L16" s="75"/>
      <c r="M16" s="75"/>
      <c r="N16" s="75"/>
    </row>
    <row r="17" spans="1:14">
      <c r="A17" s="74" t="s">
        <v>117</v>
      </c>
      <c r="B17" s="130"/>
      <c r="C17" s="131">
        <f>+'2-JC'!C17-'2-JC'!B17</f>
        <v>-0.52017511999999932</v>
      </c>
      <c r="D17" s="131">
        <f>+'2-JC'!D17-'2-JC'!C17</f>
        <v>7.3896541900000017</v>
      </c>
      <c r="E17" s="131">
        <f>+'2-JC'!F17-'2-JC'!D17</f>
        <v>-2.7830362800000028</v>
      </c>
      <c r="F17" s="131">
        <f>+'2-JC'!H17-'2-JC'!F17</f>
        <v>0.90792377999999907</v>
      </c>
      <c r="G17" s="132">
        <f>+'2-JC'!I17-'2-JC'!H17</f>
        <v>7.2838778099999999</v>
      </c>
      <c r="I17" s="75"/>
      <c r="J17" s="75"/>
      <c r="K17" s="75"/>
      <c r="L17" s="75"/>
      <c r="M17" s="75"/>
      <c r="N17" s="75"/>
    </row>
    <row r="18" spans="1:14">
      <c r="A18" s="74" t="s">
        <v>48</v>
      </c>
      <c r="B18" s="130"/>
      <c r="C18" s="131">
        <f>+'2-JC'!C18-'2-JC'!B18</f>
        <v>-9.2423901200000245</v>
      </c>
      <c r="D18" s="131">
        <f>+'2-JC'!D18-'2-JC'!C18</f>
        <v>1.2802280400000186</v>
      </c>
      <c r="E18" s="131">
        <f>+'2-JC'!F18-'2-JC'!D18</f>
        <v>3.5331571599999876</v>
      </c>
      <c r="F18" s="131">
        <f>+'2-JC'!H18-'2-JC'!F18</f>
        <v>-12.940757514861382</v>
      </c>
      <c r="G18" s="132">
        <f>+'2-JC'!I18-'2-JC'!H18</f>
        <v>3.5437869140099281</v>
      </c>
      <c r="I18" s="75"/>
      <c r="J18" s="75"/>
      <c r="K18" s="75"/>
      <c r="L18" s="75"/>
      <c r="M18" s="75"/>
      <c r="N18" s="75"/>
    </row>
    <row r="19" spans="1:14">
      <c r="A19" s="74" t="s">
        <v>118</v>
      </c>
      <c r="B19" s="130"/>
      <c r="C19" s="131">
        <f>+'2-JC'!C19-'2-JC'!B19</f>
        <v>3.9698470000002928E-2</v>
      </c>
      <c r="D19" s="131">
        <f>+'2-JC'!D19-'2-JC'!C19</f>
        <v>-0.71357990000000093</v>
      </c>
      <c r="E19" s="131">
        <f>+'2-JC'!F19-'2-JC'!D19</f>
        <v>-0.20524626999999995</v>
      </c>
      <c r="F19" s="131">
        <f>+'2-JC'!H19-'2-JC'!F19</f>
        <v>0.25509555000000006</v>
      </c>
      <c r="G19" s="132">
        <f>+'2-JC'!I19-'2-JC'!H19</f>
        <v>0.25334333999999892</v>
      </c>
      <c r="I19" s="75"/>
      <c r="J19" s="75"/>
      <c r="K19" s="75"/>
      <c r="L19" s="75"/>
      <c r="M19" s="75"/>
      <c r="N19" s="75"/>
    </row>
    <row r="20" spans="1:14">
      <c r="A20" s="74" t="s">
        <v>119</v>
      </c>
      <c r="B20" s="130"/>
      <c r="C20" s="131">
        <f>+'2-JC'!C20-'2-JC'!B20</f>
        <v>-3.8588833000000164</v>
      </c>
      <c r="D20" s="131">
        <f>+'2-JC'!D20-'2-JC'!C20</f>
        <v>-3.5721354400000038</v>
      </c>
      <c r="E20" s="131">
        <f>+'2-JC'!F20-'2-JC'!D20</f>
        <v>-1.3535466800000009</v>
      </c>
      <c r="F20" s="131">
        <f>+'2-JC'!H20-'2-JC'!F20</f>
        <v>-0.84406875999999897</v>
      </c>
      <c r="G20" s="132">
        <f>+'2-JC'!I20-'2-JC'!H20</f>
        <v>-3.2607491199999998</v>
      </c>
      <c r="I20" s="75"/>
      <c r="J20" s="75"/>
      <c r="K20" s="75"/>
      <c r="L20" s="75"/>
      <c r="M20" s="75"/>
      <c r="N20" s="75"/>
    </row>
    <row r="21" spans="1:14">
      <c r="A21" s="74" t="s">
        <v>120</v>
      </c>
      <c r="B21" s="130"/>
      <c r="C21" s="131">
        <f>+'2-JC'!C21-'2-JC'!B21</f>
        <v>-1.4139329200001107</v>
      </c>
      <c r="D21" s="131">
        <f>+'2-JC'!D21-'2-JC'!C21</f>
        <v>6.2335320000009631E-2</v>
      </c>
      <c r="E21" s="131">
        <f>+'2-JC'!F21-'2-JC'!D21</f>
        <v>8.2602049999998428E-2</v>
      </c>
      <c r="F21" s="131">
        <f>+'2-JC'!H21-'2-JC'!F21</f>
        <v>-2.8211221699999953</v>
      </c>
      <c r="G21" s="132">
        <f>+'2-JC'!I21-'2-JC'!H21</f>
        <v>1.4351145199999991</v>
      </c>
      <c r="I21" s="75"/>
      <c r="J21" s="75"/>
      <c r="K21" s="75"/>
      <c r="L21" s="75"/>
      <c r="M21" s="75"/>
      <c r="N21" s="75"/>
    </row>
    <row r="22" spans="1:14">
      <c r="A22" s="74" t="s">
        <v>49</v>
      </c>
      <c r="B22" s="130"/>
      <c r="C22" s="131">
        <f>+'2-JC'!C22-'2-JC'!B22</f>
        <v>-1.4517060899999983</v>
      </c>
      <c r="D22" s="131">
        <f>+'2-JC'!D22-'2-JC'!C22</f>
        <v>-1.7831207499999984</v>
      </c>
      <c r="E22" s="131">
        <f>+'2-JC'!F22-'2-JC'!D22</f>
        <v>7.9225350700000021</v>
      </c>
      <c r="F22" s="131">
        <f>+'2-JC'!H22-'2-JC'!F22</f>
        <v>-7.6482646700000068</v>
      </c>
      <c r="G22" s="132">
        <f>+'2-JC'!I22-'2-JC'!H22</f>
        <v>2.2249412400000033</v>
      </c>
      <c r="I22" s="75"/>
      <c r="J22" s="75"/>
      <c r="K22" s="75"/>
      <c r="L22" s="75"/>
      <c r="M22" s="75"/>
      <c r="N22" s="75"/>
    </row>
    <row r="23" spans="1:14">
      <c r="A23" s="74" t="s">
        <v>47</v>
      </c>
      <c r="B23" s="130"/>
      <c r="C23" s="131">
        <f>+'2-JC'!C23-'2-JC'!B23</f>
        <v>0.55753026000000183</v>
      </c>
      <c r="D23" s="131">
        <f>+'2-JC'!D23-'2-JC'!C23</f>
        <v>0.8977535899999971</v>
      </c>
      <c r="E23" s="131">
        <f>+'2-JC'!F23-'2-JC'!D23</f>
        <v>1.5671224500000029</v>
      </c>
      <c r="F23" s="131">
        <f>+'2-JC'!H23-'2-JC'!F23</f>
        <v>-4.8989311400000002</v>
      </c>
      <c r="G23" s="132">
        <f>+'2-JC'!I23-'2-JC'!H23</f>
        <v>3.1964152399999985</v>
      </c>
      <c r="I23" s="75"/>
      <c r="J23" s="75"/>
      <c r="K23" s="75"/>
      <c r="L23" s="75"/>
      <c r="M23" s="75"/>
      <c r="N23" s="75"/>
    </row>
    <row r="24" spans="1:14">
      <c r="A24" s="74" t="s">
        <v>70</v>
      </c>
      <c r="B24" s="130"/>
      <c r="C24" s="131">
        <f>+'2-JC'!C24-'2-JC'!B24</f>
        <v>-0.31114605999999956</v>
      </c>
      <c r="D24" s="131">
        <f>+'2-JC'!D24-'2-JC'!C24</f>
        <v>1.0268030300000008</v>
      </c>
      <c r="E24" s="131">
        <f>+'2-JC'!F24-'2-JC'!D24</f>
        <v>2.7776995999999992</v>
      </c>
      <c r="F24" s="131">
        <f>+'2-JC'!H24-'2-JC'!F24</f>
        <v>-3.5339016499999998</v>
      </c>
      <c r="G24" s="132">
        <f>+'2-JC'!I24-'2-JC'!H24</f>
        <v>0.31550904999999929</v>
      </c>
      <c r="I24" s="75"/>
      <c r="J24" s="75"/>
      <c r="K24" s="75"/>
      <c r="L24" s="75"/>
      <c r="M24" s="75"/>
      <c r="N24" s="75"/>
    </row>
    <row r="25" spans="1:14">
      <c r="A25" s="74" t="s">
        <v>121</v>
      </c>
      <c r="B25" s="130"/>
      <c r="C25" s="131">
        <f>+'2-JC'!C25-'2-JC'!B25</f>
        <v>-1.61935231</v>
      </c>
      <c r="D25" s="131">
        <f>+'2-JC'!D25-'2-JC'!C25</f>
        <v>-0.46386975000000019</v>
      </c>
      <c r="E25" s="131">
        <f>+'2-JC'!F25-'2-JC'!D25</f>
        <v>0.17475524000000098</v>
      </c>
      <c r="F25" s="131">
        <f>+'2-JC'!H25-'2-JC'!F25</f>
        <v>3.10763623719187</v>
      </c>
      <c r="G25" s="132">
        <f>+'2-JC'!I25-'2-JC'!H25</f>
        <v>-1.8933832628077365</v>
      </c>
      <c r="I25" s="75"/>
      <c r="J25" s="75"/>
      <c r="K25" s="75"/>
      <c r="L25" s="75"/>
      <c r="M25" s="75"/>
      <c r="N25" s="75"/>
    </row>
    <row r="26" spans="1:14">
      <c r="A26" s="74" t="s">
        <v>122</v>
      </c>
      <c r="B26" s="130"/>
      <c r="C26" s="131">
        <f>+'2-JC'!C28-'2-JC'!B28</f>
        <v>-0.51384225000000061</v>
      </c>
      <c r="D26" s="131">
        <f>+'2-JC'!D28-'2-JC'!C28</f>
        <v>-0.66517239999999922</v>
      </c>
      <c r="E26" s="131">
        <f>+'2-JC'!F28-'2-JC'!D28</f>
        <v>1.1581942800000002</v>
      </c>
      <c r="F26" s="131">
        <f>+'2-JC'!H28-'2-JC'!F28</f>
        <v>0.61188216999999989</v>
      </c>
      <c r="G26" s="132">
        <f>+'2-JC'!I28-'2-JC'!H28</f>
        <v>0.34999967999999981</v>
      </c>
      <c r="I26" s="75"/>
      <c r="J26" s="75"/>
      <c r="K26" s="75"/>
      <c r="L26" s="75"/>
      <c r="M26" s="75"/>
      <c r="N26" s="75"/>
    </row>
    <row r="27" spans="1:14">
      <c r="A27" s="74" t="s">
        <v>69</v>
      </c>
      <c r="B27" s="130"/>
      <c r="C27" s="131">
        <f>+'2-JC'!C29-'2-JC'!B29</f>
        <v>2.3094677232890399</v>
      </c>
      <c r="D27" s="131">
        <f>+'2-JC'!D29-'2-JC'!C29</f>
        <v>1.0280150552001013</v>
      </c>
      <c r="E27" s="131">
        <f>+'2-JC'!F29-'2-JC'!D29</f>
        <v>-1.164777375813959</v>
      </c>
      <c r="F27" s="131">
        <f>+'2-JC'!H29-'2-JC'!F29</f>
        <v>-3.5053626751819777E-3</v>
      </c>
      <c r="G27" s="132">
        <f>+'2-JC'!I29-'2-JC'!H29</f>
        <v>0.49899971999999959</v>
      </c>
      <c r="I27" s="75"/>
      <c r="J27" s="75"/>
      <c r="K27" s="75"/>
      <c r="L27" s="75"/>
      <c r="M27" s="75"/>
      <c r="N27" s="75"/>
    </row>
    <row r="28" spans="1:14">
      <c r="A28" s="74" t="s">
        <v>123</v>
      </c>
      <c r="B28" s="130"/>
      <c r="C28" s="131">
        <f>+'2-JC'!C30-'2-JC'!B30</f>
        <v>0</v>
      </c>
      <c r="D28" s="131">
        <f>+'2-JC'!D30-'2-JC'!C30</f>
        <v>0.12177133999999999</v>
      </c>
      <c r="E28" s="131">
        <f>+'2-JC'!F30-'2-JC'!D30</f>
        <v>0.10406678000000001</v>
      </c>
      <c r="F28" s="131">
        <f>+'2-JC'!H30-'2-JC'!F30</f>
        <v>0.23974607000000001</v>
      </c>
      <c r="G28" s="132">
        <f>+'2-JC'!I30-'2-JC'!H30</f>
        <v>1.017636999999999E-2</v>
      </c>
      <c r="I28" s="75"/>
      <c r="J28" s="75"/>
      <c r="K28" s="75"/>
      <c r="L28" s="75"/>
      <c r="M28" s="75"/>
      <c r="N28" s="75"/>
    </row>
    <row r="29" spans="1:14">
      <c r="A29" s="74" t="s">
        <v>46</v>
      </c>
      <c r="B29" s="130"/>
      <c r="C29" s="131">
        <f>+'2-JC'!C31-'2-JC'!B31</f>
        <v>-2.98065918</v>
      </c>
      <c r="D29" s="131">
        <f>+'2-JC'!D31-'2-JC'!C31</f>
        <v>0</v>
      </c>
      <c r="E29" s="131">
        <f>+'2-JC'!F31-'2-JC'!D31</f>
        <v>0</v>
      </c>
      <c r="F29" s="131">
        <f>+'2-JC'!H31-'2-JC'!F31</f>
        <v>0</v>
      </c>
      <c r="G29" s="132">
        <f>+'2-JC'!I31-'2-JC'!H31</f>
        <v>0</v>
      </c>
      <c r="I29" s="75"/>
      <c r="J29" s="75"/>
      <c r="K29" s="75"/>
      <c r="L29" s="75"/>
      <c r="M29" s="75"/>
      <c r="N29" s="75"/>
    </row>
    <row r="30" spans="1:14">
      <c r="A30" s="74" t="s">
        <v>124</v>
      </c>
      <c r="B30" s="130"/>
      <c r="C30" s="131">
        <f>+'2-JC'!C32-'2-JC'!B32</f>
        <v>-0.33087078000000003</v>
      </c>
      <c r="D30" s="131">
        <f>+'2-JC'!D32-'2-JC'!C32</f>
        <v>0</v>
      </c>
      <c r="E30" s="131">
        <f>+'2-JC'!F32-'2-JC'!D32</f>
        <v>0</v>
      </c>
      <c r="F30" s="131">
        <f>+'2-JC'!H32-'2-JC'!F32</f>
        <v>0</v>
      </c>
      <c r="G30" s="132">
        <f>+'2-JC'!I32-'2-JC'!H32</f>
        <v>0</v>
      </c>
      <c r="I30" s="75"/>
      <c r="J30" s="75"/>
      <c r="K30" s="75"/>
      <c r="L30" s="75"/>
      <c r="M30" s="75"/>
      <c r="N30" s="75"/>
    </row>
    <row r="31" spans="1:14">
      <c r="A31" s="74" t="s">
        <v>125</v>
      </c>
      <c r="B31" s="130"/>
      <c r="C31" s="131">
        <f>+'2-JC'!C35-'2-JC'!B35</f>
        <v>0.81686918118657204</v>
      </c>
      <c r="D31" s="131">
        <f>+'2-JC'!D35-'2-JC'!C35</f>
        <v>-2.1719051406867251</v>
      </c>
      <c r="E31" s="131">
        <f>+'2-JC'!F35-'2-JC'!D35</f>
        <v>-1.4888015008875222</v>
      </c>
      <c r="F31" s="131">
        <f>+'2-JC'!H35-'2-JC'!F35</f>
        <v>0.69177902479955122</v>
      </c>
      <c r="G31" s="132">
        <f>+'2-JC'!I35-'2-JC'!H35</f>
        <v>2.552577937782992</v>
      </c>
      <c r="I31" s="75"/>
      <c r="J31" s="75"/>
      <c r="K31" s="75"/>
      <c r="L31" s="75"/>
      <c r="M31" s="75"/>
      <c r="N31" s="75"/>
    </row>
    <row r="32" spans="1:14">
      <c r="A32" s="74" t="s">
        <v>126</v>
      </c>
      <c r="B32" s="130"/>
      <c r="C32" s="131">
        <f>+'2-JC'!C36-'2-JC'!B36</f>
        <v>9.3956028764268229E-2</v>
      </c>
      <c r="D32" s="131">
        <f>+'2-JC'!D36-'2-JC'!C36</f>
        <v>0.45542328401019883</v>
      </c>
      <c r="E32" s="131">
        <f>+'2-JC'!F36-'2-JC'!D36</f>
        <v>-0.19581005119595285</v>
      </c>
      <c r="F32" s="131">
        <f>+'2-JC'!H36-'2-JC'!F36</f>
        <v>-5.5359737519309338E-2</v>
      </c>
      <c r="G32" s="132">
        <f>+'2-JC'!I36-'2-JC'!H36</f>
        <v>5.2100400000001379E-3</v>
      </c>
      <c r="I32" s="75"/>
      <c r="J32" s="75"/>
      <c r="K32" s="75"/>
      <c r="L32" s="75"/>
      <c r="M32" s="75"/>
      <c r="N32" s="75"/>
    </row>
    <row r="33" spans="1:14">
      <c r="A33" s="74" t="s">
        <v>127</v>
      </c>
      <c r="B33" s="130"/>
      <c r="C33" s="131">
        <f>+'2-JC'!C37-'2-JC'!B37</f>
        <v>2.6242354807871493</v>
      </c>
      <c r="D33" s="131">
        <f>+'2-JC'!D37-'2-JC'!C37</f>
        <v>0.28323129266895819</v>
      </c>
      <c r="E33" s="131">
        <f>+'2-JC'!F37-'2-JC'!D37</f>
        <v>-5.9798609194512409</v>
      </c>
      <c r="F33" s="131">
        <f>+'2-JC'!H37-'2-JC'!F37</f>
        <v>-7.9868289685350042</v>
      </c>
      <c r="G33" s="132">
        <f>+'2-JC'!I37-'2-JC'!H37</f>
        <v>0.29091226746853138</v>
      </c>
      <c r="I33" s="75"/>
      <c r="J33" s="75"/>
      <c r="K33" s="75"/>
      <c r="L33" s="75"/>
      <c r="M33" s="75"/>
      <c r="N33" s="75"/>
    </row>
    <row r="34" spans="1:14">
      <c r="A34" s="74" t="s">
        <v>130</v>
      </c>
      <c r="B34" s="130"/>
      <c r="C34" s="131">
        <f>+'2-JC'!C40-'2-JC'!B40</f>
        <v>-0.63869814205031972</v>
      </c>
      <c r="D34" s="131">
        <f>+'2-JC'!D40-'2-JC'!C40</f>
        <v>4.0265968309713998</v>
      </c>
      <c r="E34" s="131">
        <f>+'2-JC'!F40-'2-JC'!D40</f>
        <v>2.4515662676993468</v>
      </c>
      <c r="F34" s="131">
        <f>+'2-JC'!H40-'2-JC'!F40</f>
        <v>-3.6751126072465059</v>
      </c>
      <c r="G34" s="132">
        <f>+'2-JC'!I40-'2-JC'!H40</f>
        <v>0.21248651875762548</v>
      </c>
      <c r="I34" s="75"/>
      <c r="J34" s="75"/>
      <c r="K34" s="75"/>
      <c r="L34" s="75"/>
      <c r="M34" s="75"/>
      <c r="N34" s="75"/>
    </row>
    <row r="35" spans="1:14">
      <c r="A35" s="74" t="s">
        <v>67</v>
      </c>
      <c r="B35" s="130"/>
      <c r="C35" s="131">
        <f>+'2-JC'!C43-'2-JC'!B43</f>
        <v>1.1663118770800014</v>
      </c>
      <c r="D35" s="131">
        <f>+'2-JC'!D43-'2-JC'!C43</f>
        <v>2.2117467498725256</v>
      </c>
      <c r="E35" s="131">
        <f>+'2-JC'!F43-'2-JC'!D43</f>
        <v>-2.2118992698221938</v>
      </c>
      <c r="F35" s="131">
        <f>+'2-JC'!H43-'2-JC'!F43</f>
        <v>-1.5188613027272231</v>
      </c>
      <c r="G35" s="132">
        <f>+'2-JC'!I43-'2-JC'!H43</f>
        <v>2.635894934454619E-2</v>
      </c>
      <c r="I35" s="75"/>
      <c r="J35" s="75"/>
      <c r="K35" s="75"/>
      <c r="L35" s="75"/>
      <c r="M35" s="75"/>
      <c r="N35" s="75"/>
    </row>
    <row r="36" spans="1:14">
      <c r="A36" s="74" t="s">
        <v>66</v>
      </c>
      <c r="B36" s="130"/>
      <c r="C36" s="131">
        <f>+'2-JC'!C44-'2-JC'!B44</f>
        <v>-1.3813449939650049</v>
      </c>
      <c r="D36" s="131">
        <f>+'2-JC'!D44-'2-JC'!C44</f>
        <v>-1.5126326375048826</v>
      </c>
      <c r="E36" s="131">
        <f>+'2-JC'!F44-'2-JC'!D44</f>
        <v>2.2424492811690477</v>
      </c>
      <c r="F36" s="131">
        <f>+'2-JC'!H44-'2-JC'!F44</f>
        <v>-3.5242134071584381</v>
      </c>
      <c r="G36" s="132">
        <f>+'2-JC'!I44-'2-JC'!H44</f>
        <v>0.61630439795877834</v>
      </c>
      <c r="I36" s="75"/>
      <c r="J36" s="75"/>
      <c r="K36" s="75"/>
      <c r="L36" s="75"/>
      <c r="M36" s="75"/>
      <c r="N36" s="75"/>
    </row>
    <row r="37" spans="1:14">
      <c r="A37" s="74" t="s">
        <v>106</v>
      </c>
      <c r="B37" s="130"/>
      <c r="C37" s="131">
        <f>+'2-JC'!C45-'2-JC'!B45</f>
        <v>1.5415997475610022</v>
      </c>
      <c r="D37" s="131">
        <f>+'2-JC'!D45-'2-JC'!C45</f>
        <v>0.84009996538299703</v>
      </c>
      <c r="E37" s="131">
        <f>+'2-JC'!F45-'2-JC'!D45</f>
        <v>1.9105037756079994</v>
      </c>
      <c r="F37" s="131">
        <f>+'2-JC'!H45-'2-JC'!F45</f>
        <v>0.83162367759844003</v>
      </c>
      <c r="G37" s="132">
        <f>+'2-JC'!I45-'2-JC'!H45</f>
        <v>0.24233013718031771</v>
      </c>
      <c r="I37" s="75"/>
      <c r="J37" s="75"/>
      <c r="K37" s="75"/>
      <c r="L37" s="75"/>
      <c r="M37" s="75"/>
      <c r="N37" s="75"/>
    </row>
    <row r="38" spans="1:14">
      <c r="A38" s="74" t="s">
        <v>105</v>
      </c>
      <c r="B38" s="130"/>
      <c r="C38" s="131">
        <f>+'2-JC'!C46-'2-JC'!B46</f>
        <v>-0.15084187498499801</v>
      </c>
      <c r="D38" s="131">
        <f>+'2-JC'!D46-'2-JC'!C46</f>
        <v>-3.4935151227392014</v>
      </c>
      <c r="E38" s="131">
        <f>+'2-JC'!F46-'2-JC'!D46</f>
        <v>0.51015053337379257</v>
      </c>
      <c r="F38" s="131">
        <f>+'2-JC'!H46-'2-JC'!F46</f>
        <v>0.68185670830132228</v>
      </c>
      <c r="G38" s="132">
        <f>+'2-JC'!I46-'2-JC'!H46</f>
        <v>2.5179424977115339E-2</v>
      </c>
      <c r="I38" s="75"/>
      <c r="J38" s="75"/>
      <c r="K38" s="75"/>
      <c r="L38" s="75"/>
      <c r="M38" s="75"/>
      <c r="N38" s="75"/>
    </row>
    <row r="39" spans="1:14">
      <c r="A39" s="74" t="s">
        <v>65</v>
      </c>
      <c r="B39" s="130"/>
      <c r="C39" s="131">
        <f>+'2-JC'!C47-'2-JC'!B47</f>
        <v>0.67625290947800121</v>
      </c>
      <c r="D39" s="131">
        <f>+'2-JC'!D47-'2-JC'!C47</f>
        <v>-0.87766795109799922</v>
      </c>
      <c r="E39" s="131">
        <f>+'2-JC'!F47-'2-JC'!D47</f>
        <v>1.1298251165209985</v>
      </c>
      <c r="F39" s="131">
        <f>+'2-JC'!H47-'2-JC'!F47</f>
        <v>-1.5853480094515744</v>
      </c>
      <c r="G39" s="132">
        <f>+'2-JC'!I47-'2-JC'!H47</f>
        <v>2.9824170127746186E-2</v>
      </c>
    </row>
    <row r="40" spans="1:14">
      <c r="A40" s="127" t="s">
        <v>64</v>
      </c>
      <c r="B40" s="130"/>
      <c r="C40" s="131">
        <f>+'2-JC'!C48-'2-JC'!B48</f>
        <v>-1.1510445385050012</v>
      </c>
      <c r="D40" s="131">
        <f>+'2-JC'!D48-'2-JC'!C48</f>
        <v>-0.6480848410722615</v>
      </c>
      <c r="E40" s="131">
        <f>+'2-JC'!F48-'2-JC'!D48</f>
        <v>0.76867171962566339</v>
      </c>
      <c r="F40" s="131">
        <f>+'2-JC'!H48-'2-JC'!F48</f>
        <v>-0.68819045570497472</v>
      </c>
      <c r="G40" s="134">
        <f>+'2-JC'!I48-'2-JC'!H48</f>
        <v>0.18286676429414683</v>
      </c>
    </row>
    <row r="41" spans="1:14">
      <c r="A41" s="127" t="s">
        <v>63</v>
      </c>
      <c r="B41" s="130"/>
      <c r="C41" s="131">
        <f>+'2-JC'!C49-'2-JC'!B49</f>
        <v>0.22313863922999988</v>
      </c>
      <c r="D41" s="131">
        <f>+'2-JC'!D49-'2-JC'!C49</f>
        <v>0.18113836077000034</v>
      </c>
      <c r="E41" s="131">
        <f>+'2-JC'!F49-'2-JC'!D49</f>
        <v>0.49219899999999983</v>
      </c>
      <c r="F41" s="131">
        <f>+'2-JC'!H49-'2-JC'!F49</f>
        <v>-0.43496981100215493</v>
      </c>
      <c r="G41" s="134">
        <f>+'2-JC'!I49-'2-JC'!H49</f>
        <v>0.10165734800912274</v>
      </c>
    </row>
    <row r="42" spans="1:14">
      <c r="A42" s="127" t="s">
        <v>62</v>
      </c>
      <c r="B42" s="130"/>
      <c r="C42" s="131">
        <f>+'2-JC'!C50-'2-JC'!B50</f>
        <v>0.11020706731099938</v>
      </c>
      <c r="D42" s="131">
        <f>+'2-JC'!D50-'2-JC'!C50</f>
        <v>0.98919656114000132</v>
      </c>
      <c r="E42" s="131">
        <f>+'2-JC'!F50-'2-JC'!D50</f>
        <v>-0.49518354322000002</v>
      </c>
      <c r="F42" s="131">
        <f>+'2-JC'!H50-'2-JC'!F50</f>
        <v>-0.21080540250579061</v>
      </c>
      <c r="G42" s="134">
        <f>+'2-JC'!I50-'2-JC'!H50</f>
        <v>0.17118482996126128</v>
      </c>
    </row>
    <row r="43" spans="1:14">
      <c r="A43" s="127" t="s">
        <v>61</v>
      </c>
      <c r="B43" s="130"/>
      <c r="C43" s="131">
        <f>+'2-JC'!C51-'2-JC'!B51</f>
        <v>-3.8583035947644646</v>
      </c>
      <c r="D43" s="131">
        <f>+'2-JC'!D51-'2-JC'!C51</f>
        <v>-0.45125725990062193</v>
      </c>
      <c r="E43" s="131">
        <f>+'2-JC'!F51-'2-JC'!D51</f>
        <v>1.4981925086918295</v>
      </c>
      <c r="F43" s="131">
        <f>+'2-JC'!H51-'2-JC'!F51</f>
        <v>-1.6115946265858554</v>
      </c>
      <c r="G43" s="134">
        <f>+'2-JC'!I51-'2-JC'!H51</f>
        <v>3.4967110993542363</v>
      </c>
    </row>
    <row r="44" spans="1:14">
      <c r="A44" s="127" t="s">
        <v>60</v>
      </c>
      <c r="B44" s="130"/>
      <c r="C44" s="133">
        <f>+'2-JC'!C54-'2-JC'!B54</f>
        <v>2.6941893873552978</v>
      </c>
      <c r="D44" s="133">
        <f>+'2-JC'!D54-'2-JC'!C54</f>
        <v>1.6608266314642854</v>
      </c>
      <c r="E44" s="133">
        <f>+'2-JC'!F54-'2-JC'!D54</f>
        <v>-0.470423378712443</v>
      </c>
      <c r="F44" s="133">
        <f>+'2-JC'!H54-'2-JC'!F54</f>
        <v>-9.1949604833306822</v>
      </c>
      <c r="G44" s="134">
        <f>+'2-JC'!I54-'2-JC'!H54</f>
        <v>-6.650046677419752E-2</v>
      </c>
    </row>
    <row r="45" spans="1:14">
      <c r="A45" s="127" t="s">
        <v>59</v>
      </c>
      <c r="B45" s="130"/>
      <c r="C45" s="133">
        <f>+'2-JC'!C55-'2-JC'!B55</f>
        <v>-0.79498788514992569</v>
      </c>
      <c r="D45" s="133">
        <f>+'2-JC'!D55-'2-JC'!C55</f>
        <v>-2.5656356673288112</v>
      </c>
      <c r="E45" s="133">
        <f>+'2-JC'!F55-'2-JC'!D55</f>
        <v>-0.47473757377924741</v>
      </c>
      <c r="F45" s="133">
        <f>+'2-JC'!H55-'2-JC'!F55</f>
        <v>3.6571302312443077</v>
      </c>
      <c r="G45" s="134">
        <f>+'2-JC'!I55-'2-JC'!H55</f>
        <v>-0.4115222204629525</v>
      </c>
    </row>
    <row r="46" spans="1:14">
      <c r="A46" s="127" t="s">
        <v>11</v>
      </c>
      <c r="B46" s="130"/>
      <c r="C46" s="133">
        <f>+'2-JC'!C58-'2-JC'!B58</f>
        <v>1.6748272820592476</v>
      </c>
      <c r="D46" s="133">
        <f>+'2-JC'!D58-'2-JC'!C58</f>
        <v>1.7544846572384714</v>
      </c>
      <c r="E46" s="133">
        <f>+'2-JC'!F58-'2-JC'!D58</f>
        <v>-8.0889272463156559</v>
      </c>
      <c r="F46" s="133">
        <f>+'2-JC'!H58-'2-JC'!F58</f>
        <v>-4.8099993923392361</v>
      </c>
      <c r="G46" s="134">
        <f>+'2-JC'!I58-'2-JC'!H58</f>
        <v>1.0444534092156417</v>
      </c>
    </row>
    <row r="47" spans="1:14">
      <c r="A47" s="127" t="s">
        <v>57</v>
      </c>
      <c r="B47" s="130"/>
      <c r="C47" s="133">
        <f>+'2-JC'!C61-'2-JC'!B61</f>
        <v>-4.0152675400000017</v>
      </c>
      <c r="D47" s="133">
        <f>+'2-JC'!D61-'2-JC'!C61</f>
        <v>-1.1687537899999985</v>
      </c>
      <c r="E47" s="133">
        <f>+'2-JC'!F61-'2-JC'!D61</f>
        <v>4.7615201599999999</v>
      </c>
      <c r="F47" s="133">
        <f>+'2-JC'!H61-'2-JC'!F61</f>
        <v>-4.479177420000001</v>
      </c>
      <c r="G47" s="134">
        <f>+'2-JC'!I61-'2-JC'!H61</f>
        <v>0</v>
      </c>
    </row>
    <row r="48" spans="1:14">
      <c r="A48" s="127" t="s">
        <v>43</v>
      </c>
      <c r="B48" s="130"/>
      <c r="C48" s="133">
        <f>+'2-JC'!C62-'2-JC'!B62</f>
        <v>-10.525862047080054</v>
      </c>
      <c r="D48" s="133">
        <f>+'2-JC'!D62-'2-JC'!C62</f>
        <v>-15.486646585995999</v>
      </c>
      <c r="E48" s="133">
        <f>+'2-JC'!F62-'2-JC'!D62</f>
        <v>11.855940848731962</v>
      </c>
      <c r="F48" s="133">
        <f>+'2-JC'!H62-'2-JC'!F62</f>
        <v>-2.6306202132597036</v>
      </c>
      <c r="G48" s="134">
        <f>+'2-JC'!I62-'2-JC'!H62</f>
        <v>-4.5756604887478431</v>
      </c>
    </row>
    <row r="49" spans="1:10">
      <c r="A49" s="127" t="s">
        <v>42</v>
      </c>
      <c r="B49" s="130"/>
      <c r="C49" s="131">
        <f>+'2-JC'!C63-'2-JC'!B63</f>
        <v>-2.5282924500000306</v>
      </c>
      <c r="D49" s="131">
        <f>+'2-JC'!D63-'2-JC'!C63</f>
        <v>-10.629949119999992</v>
      </c>
      <c r="E49" s="131">
        <f>+'2-JC'!F63-'2-JC'!D63</f>
        <v>14.599060710000003</v>
      </c>
      <c r="F49" s="131">
        <f>+'2-JC'!H63-'2-JC'!F63</f>
        <v>1.8961258700000059</v>
      </c>
      <c r="G49" s="132">
        <f>+'2-JC'!I63-'2-JC'!H63</f>
        <v>0.94516466999999693</v>
      </c>
    </row>
    <row r="50" spans="1:10" ht="15.75" thickBot="1">
      <c r="A50" s="203" t="s">
        <v>141</v>
      </c>
      <c r="B50" s="204"/>
      <c r="C50" s="131"/>
      <c r="D50" s="131"/>
      <c r="E50" s="131"/>
      <c r="F50" s="131">
        <f>'2-JC'!H67</f>
        <v>-8.4029000000000006E-2</v>
      </c>
      <c r="G50" s="132"/>
    </row>
    <row r="51" spans="1:10" ht="16.5" thickTop="1" thickBot="1">
      <c r="A51" s="73" t="s">
        <v>41</v>
      </c>
      <c r="B51" s="135">
        <f>'2-JC'!B69</f>
        <v>441.57421594457173</v>
      </c>
      <c r="C51" s="136">
        <f>SUM(C15:C49)</f>
        <v>408.08976127217352</v>
      </c>
      <c r="D51" s="136">
        <f>SUM(D15:D49)</f>
        <v>385.03188596456584</v>
      </c>
      <c r="E51" s="136">
        <f>SUM(E15:E49)</f>
        <v>419.17271086678818</v>
      </c>
      <c r="F51" s="136">
        <f>SUM(F15:F50)</f>
        <v>356.53047993102064</v>
      </c>
      <c r="G51" s="137">
        <f>SUM(G15:G50)</f>
        <v>375.83805018066988</v>
      </c>
    </row>
    <row r="52" spans="1:10">
      <c r="A52" s="1" t="s">
        <v>131</v>
      </c>
      <c r="B52" s="188">
        <f>+B51-'2-JC'!B69</f>
        <v>0</v>
      </c>
      <c r="C52" s="188">
        <f>+C51-'2-JC'!C69</f>
        <v>0</v>
      </c>
      <c r="D52" s="188">
        <f>+D51-'2-JC'!D69</f>
        <v>0</v>
      </c>
      <c r="E52" s="188">
        <f>+E51-'2-JC'!F69</f>
        <v>0</v>
      </c>
      <c r="F52" s="188">
        <f>+F51-'2-JC'!H69</f>
        <v>0</v>
      </c>
      <c r="G52" s="188">
        <f>+G51-'2-JC'!I69</f>
        <v>6.1209999999505271E-3</v>
      </c>
    </row>
    <row r="53" spans="1:10">
      <c r="A53" s="67" t="s">
        <v>40</v>
      </c>
      <c r="B53" s="69"/>
      <c r="C53" s="69"/>
      <c r="D53" s="69"/>
      <c r="E53" s="69"/>
      <c r="F53" s="69"/>
      <c r="G53" s="69"/>
      <c r="H53" s="69"/>
      <c r="I53" s="69"/>
      <c r="J53" s="69"/>
    </row>
    <row r="54" spans="1:10" ht="18" customHeight="1">
      <c r="A54" s="4" t="s">
        <v>113</v>
      </c>
      <c r="C54" s="126"/>
      <c r="D54" s="126"/>
      <c r="E54" s="126"/>
      <c r="F54" s="126"/>
      <c r="G54" s="126"/>
    </row>
    <row r="55" spans="1:10" ht="18" customHeight="1">
      <c r="A55" s="214" t="s">
        <v>114</v>
      </c>
      <c r="B55" s="214"/>
      <c r="C55" s="214"/>
      <c r="D55" s="214"/>
      <c r="E55" s="214"/>
      <c r="F55" s="214"/>
      <c r="G55" s="214"/>
    </row>
    <row r="56" spans="1:10" ht="45.75" customHeight="1">
      <c r="A56" s="217" t="s">
        <v>115</v>
      </c>
      <c r="B56" s="217"/>
      <c r="C56" s="217"/>
      <c r="D56" s="217"/>
      <c r="E56" s="217"/>
      <c r="F56" s="217"/>
      <c r="G56" s="217"/>
    </row>
    <row r="57" spans="1:10" ht="18" customHeight="1">
      <c r="A57" s="215" t="s">
        <v>116</v>
      </c>
      <c r="B57" s="215"/>
      <c r="C57" s="215"/>
      <c r="D57" s="215"/>
      <c r="E57" s="215"/>
      <c r="F57" s="215"/>
      <c r="G57" s="215"/>
    </row>
    <row r="58" spans="1:10">
      <c r="A58" s="1"/>
      <c r="B58" s="156"/>
      <c r="C58" s="156"/>
      <c r="D58" s="156"/>
      <c r="E58" s="156"/>
      <c r="F58" s="156"/>
      <c r="G58" s="156"/>
    </row>
    <row r="59" spans="1:10">
      <c r="A59" s="1"/>
      <c r="B59" s="1"/>
      <c r="C59" s="1"/>
      <c r="D59" s="1"/>
      <c r="E59" s="1"/>
      <c r="F59" s="1"/>
      <c r="G59" s="1"/>
    </row>
    <row r="60" spans="1:10">
      <c r="A60" s="1"/>
      <c r="B60" s="1"/>
      <c r="C60" s="1"/>
      <c r="D60" s="1"/>
      <c r="E60" s="1"/>
      <c r="F60" s="1"/>
      <c r="G60" s="1"/>
    </row>
    <row r="61" spans="1:10">
      <c r="A61" s="1"/>
      <c r="B61" s="1"/>
      <c r="C61" s="1"/>
      <c r="D61" s="1"/>
      <c r="E61" s="1"/>
      <c r="F61" s="1"/>
      <c r="G61" s="1"/>
    </row>
    <row r="62" spans="1:10">
      <c r="A62" s="1"/>
      <c r="B62" s="1"/>
      <c r="C62" s="1"/>
      <c r="D62" s="1"/>
      <c r="E62" s="1"/>
      <c r="F62" s="1"/>
      <c r="G62" s="1"/>
    </row>
    <row r="63" spans="1:10">
      <c r="A63" s="1"/>
      <c r="B63" s="69"/>
      <c r="C63" s="69"/>
      <c r="D63" s="69"/>
      <c r="E63" s="69"/>
      <c r="F63" s="69"/>
      <c r="G63" s="69"/>
    </row>
    <row r="64" spans="1:10">
      <c r="A64" s="1"/>
      <c r="B64" s="1"/>
      <c r="C64" s="1"/>
      <c r="D64" s="1"/>
      <c r="E64" s="1"/>
      <c r="F64" s="1"/>
      <c r="G64" s="1"/>
    </row>
    <row r="65" spans="1:7">
      <c r="A65" s="1"/>
      <c r="B65" s="1"/>
      <c r="C65" s="1"/>
      <c r="D65" s="1"/>
      <c r="E65" s="1"/>
      <c r="F65" s="1"/>
      <c r="G65" s="1"/>
    </row>
    <row r="66" spans="1:7">
      <c r="A66" s="1"/>
      <c r="B66" s="1"/>
      <c r="C66" s="1"/>
      <c r="D66" s="1"/>
      <c r="E66" s="1"/>
      <c r="F66" s="1"/>
      <c r="G66" s="1"/>
    </row>
    <row r="67" spans="1:7">
      <c r="A67" s="1"/>
      <c r="B67" s="1"/>
      <c r="C67" s="1"/>
      <c r="D67" s="1"/>
      <c r="E67" s="1"/>
      <c r="F67" s="1"/>
      <c r="G67" s="1"/>
    </row>
    <row r="68" spans="1:7">
      <c r="A68" s="1"/>
      <c r="B68" s="1"/>
      <c r="C68" s="1"/>
      <c r="D68" s="1"/>
      <c r="E68" s="1"/>
      <c r="F68" s="1"/>
      <c r="G68" s="1"/>
    </row>
    <row r="69" spans="1:7">
      <c r="A69" s="1"/>
      <c r="B69" s="1"/>
      <c r="C69" s="1"/>
      <c r="D69" s="1"/>
      <c r="E69" s="1"/>
      <c r="F69" s="1"/>
      <c r="G69" s="1"/>
    </row>
    <row r="70" spans="1:7">
      <c r="A70" s="1"/>
      <c r="B70" s="1"/>
      <c r="C70" s="1"/>
      <c r="D70" s="1"/>
      <c r="E70" s="1"/>
      <c r="F70" s="1"/>
      <c r="G70" s="1"/>
    </row>
    <row r="71" spans="1:7">
      <c r="A71" s="1"/>
      <c r="B71" s="1"/>
      <c r="C71" s="1"/>
      <c r="D71" s="1"/>
      <c r="E71" s="1"/>
      <c r="F71" s="1"/>
      <c r="G71" s="1"/>
    </row>
    <row r="72" spans="1:7">
      <c r="A72" s="1"/>
      <c r="B72" s="1"/>
      <c r="C72" s="1"/>
      <c r="D72" s="1"/>
      <c r="E72" s="1"/>
      <c r="F72" s="1"/>
      <c r="G72" s="1"/>
    </row>
    <row r="73" spans="1:7">
      <c r="A73" s="1"/>
      <c r="B73" s="1"/>
      <c r="C73" s="1"/>
      <c r="D73" s="1"/>
      <c r="E73" s="1"/>
      <c r="F73" s="1"/>
      <c r="G73" s="1"/>
    </row>
    <row r="74" spans="1:7">
      <c r="A74" s="1"/>
      <c r="B74" s="1"/>
      <c r="C74" s="1"/>
      <c r="D74" s="1"/>
      <c r="E74" s="1"/>
      <c r="F74" s="1"/>
      <c r="G74" s="1"/>
    </row>
    <row r="75" spans="1:7">
      <c r="A75" s="1"/>
      <c r="B75" s="1"/>
      <c r="C75" s="1"/>
      <c r="D75" s="1"/>
      <c r="E75" s="1"/>
      <c r="F75" s="1"/>
      <c r="G75" s="1"/>
    </row>
    <row r="76" spans="1:7">
      <c r="A76" s="1"/>
      <c r="B76" s="1"/>
      <c r="C76" s="1"/>
      <c r="D76" s="1"/>
      <c r="E76" s="1"/>
      <c r="F76" s="1"/>
      <c r="G76" s="1"/>
    </row>
    <row r="77" spans="1:7">
      <c r="A77" s="1"/>
      <c r="B77" s="1"/>
      <c r="C77" s="1"/>
      <c r="D77" s="1"/>
      <c r="E77" s="1"/>
      <c r="F77" s="1"/>
      <c r="G77" s="1"/>
    </row>
    <row r="78" spans="1:7">
      <c r="A78" s="1"/>
      <c r="B78" s="1"/>
      <c r="C78" s="1"/>
      <c r="D78" s="1"/>
      <c r="E78" s="1"/>
      <c r="F78" s="1"/>
      <c r="G78" s="1"/>
    </row>
    <row r="79" spans="1:7">
      <c r="A79" s="1"/>
      <c r="B79" s="1"/>
      <c r="C79" s="1"/>
      <c r="D79" s="1"/>
      <c r="E79" s="1"/>
      <c r="F79" s="1"/>
      <c r="G79" s="1"/>
    </row>
    <row r="80" spans="1:7">
      <c r="A80" s="1"/>
      <c r="B80" s="1"/>
      <c r="C80" s="1"/>
      <c r="D80" s="1"/>
      <c r="E80" s="1"/>
      <c r="F80" s="1"/>
      <c r="G80" s="1"/>
    </row>
    <row r="81" spans="1:7">
      <c r="A81" s="1"/>
      <c r="B81" s="1"/>
      <c r="C81" s="1"/>
      <c r="D81" s="1"/>
      <c r="E81" s="1"/>
      <c r="F81" s="1"/>
      <c r="G81" s="1"/>
    </row>
  </sheetData>
  <customSheetViews>
    <customSheetView guid="{8B0D79DB-D356-4CDE-901C-45872A546CBF}" showPageBreaks="1" fitToPage="1" printArea="1" hiddenRows="1" topLeftCell="A8">
      <selection activeCell="H57" sqref="A1:H57"/>
      <pageMargins left="0.7" right="0.7" top="0.75" bottom="0.75" header="0.3" footer="0.3"/>
      <printOptions horizontalCentered="1"/>
      <pageSetup scale="66" orientation="landscape" r:id="rId1"/>
    </customSheetView>
    <customSheetView guid="{B372A1E6-F683-4A8E-BC3E-FA2F69909FA8}" scale="80" showPageBreaks="1" fitToPage="1" printArea="1">
      <selection activeCell="H19" sqref="H19"/>
      <pageMargins left="0.7" right="0.7" top="0.75" bottom="0.75" header="0.3" footer="0.3"/>
      <printOptions horizontalCentered="1"/>
      <pageSetup scale="66" orientation="landscape" r:id="rId2"/>
    </customSheetView>
    <customSheetView guid="{EE2A9195-95AB-40A3-8E8A-24B985F70420}" scale="70" showPageBreaks="1" fitToPage="1" printArea="1" topLeftCell="A10">
      <selection activeCell="E14" sqref="E14"/>
      <pageMargins left="0.7" right="0.7" top="0.75" bottom="0.75" header="0.3" footer="0.3"/>
      <printOptions horizontalCentered="1"/>
      <pageSetup scale="66" orientation="landscape" r:id="rId3"/>
    </customSheetView>
    <customSheetView guid="{D89541C5-FEF8-4C44-9D7B-042A773131E8}" scale="55" showPageBreaks="1" fitToPage="1" printArea="1">
      <selection activeCell="M31" sqref="M31"/>
      <pageMargins left="0.7" right="0.7" top="0.75" bottom="0.75" header="0.3" footer="0.3"/>
      <printOptions horizontalCentered="1"/>
      <pageSetup scale="24" orientation="landscape" r:id="rId4"/>
    </customSheetView>
    <customSheetView guid="{DE3729EF-DA10-46F0-B2E3-0106326E2216}" showPageBreaks="1" fitToPage="1" printArea="1" topLeftCell="A12">
      <selection activeCell="E13" sqref="E13"/>
      <pageMargins left="0.7" right="0.7" top="0.75" bottom="0.75" header="0.3" footer="0.3"/>
      <printOptions horizontalCentered="1"/>
      <pageSetup scale="66" orientation="landscape" r:id="rId5"/>
    </customSheetView>
  </customSheetViews>
  <mergeCells count="5">
    <mergeCell ref="A57:G57"/>
    <mergeCell ref="A10:G10"/>
    <mergeCell ref="A11:G11"/>
    <mergeCell ref="A55:G55"/>
    <mergeCell ref="A56:G56"/>
  </mergeCells>
  <dataValidations disablePrompts="1" count="1">
    <dataValidation type="list" allowBlank="1" showInputMessage="1" showErrorMessage="1" sqref="B14:G14">
      <formula1>"CGAAP, MIFRS, USGAAP, ASPE"</formula1>
    </dataValidation>
  </dataValidations>
  <printOptions horizontalCentered="1"/>
  <pageMargins left="0.7" right="0.7" top="0.75" bottom="0.75" header="0.3" footer="0.3"/>
  <pageSetup scale="66"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76"/>
  <sheetViews>
    <sheetView tabSelected="1" topLeftCell="A8" zoomScaleNormal="100" workbookViewId="0">
      <selection activeCell="Q17" sqref="Q17"/>
    </sheetView>
  </sheetViews>
  <sheetFormatPr defaultRowHeight="15"/>
  <cols>
    <col min="1" max="1" width="37.140625" customWidth="1"/>
    <col min="2" max="5" width="13.7109375" customWidth="1"/>
    <col min="6" max="6" width="15.7109375" customWidth="1"/>
    <col min="7" max="9" width="13.7109375" customWidth="1"/>
    <col min="10" max="10" width="18.7109375" customWidth="1"/>
    <col min="11" max="11" width="22.7109375" customWidth="1"/>
    <col min="12" max="12" width="4" customWidth="1"/>
  </cols>
  <sheetData>
    <row r="1" spans="1:18" hidden="1">
      <c r="A1" s="1"/>
      <c r="B1" s="1"/>
      <c r="C1" s="1"/>
      <c r="D1" s="1"/>
      <c r="E1" s="1"/>
      <c r="F1" s="1"/>
      <c r="G1" s="1"/>
      <c r="H1" s="1"/>
      <c r="I1" s="1"/>
      <c r="J1" s="102" t="s">
        <v>38</v>
      </c>
      <c r="K1" s="68" t="str">
        <f>'2-JA'!$N$1</f>
        <v>EB-2019-0082</v>
      </c>
    </row>
    <row r="2" spans="1:18" hidden="1">
      <c r="A2" s="1"/>
      <c r="B2" s="1"/>
      <c r="C2" s="1"/>
      <c r="D2" s="1"/>
      <c r="E2" s="1"/>
      <c r="F2" s="1"/>
      <c r="G2" s="1"/>
      <c r="H2" s="1"/>
      <c r="I2" s="1"/>
      <c r="J2" s="102" t="s">
        <v>37</v>
      </c>
      <c r="K2" s="72" t="s">
        <v>36</v>
      </c>
    </row>
    <row r="3" spans="1:18" hidden="1">
      <c r="A3" s="1"/>
      <c r="B3" s="191"/>
      <c r="C3" s="65"/>
      <c r="D3" s="65"/>
      <c r="E3" s="65"/>
      <c r="F3" s="65"/>
      <c r="G3" s="65"/>
      <c r="H3" s="65"/>
      <c r="I3" s="1"/>
      <c r="J3" s="102" t="s">
        <v>35</v>
      </c>
      <c r="K3" s="72">
        <v>1</v>
      </c>
    </row>
    <row r="4" spans="1:18" hidden="1">
      <c r="A4" s="1"/>
      <c r="B4" s="192"/>
      <c r="C4" s="192"/>
      <c r="D4" s="192"/>
      <c r="E4" s="192"/>
      <c r="F4" s="192"/>
      <c r="G4" s="192"/>
      <c r="H4" s="192"/>
      <c r="I4" s="1"/>
      <c r="J4" s="102" t="s">
        <v>34</v>
      </c>
      <c r="K4" s="71" t="s">
        <v>33</v>
      </c>
    </row>
    <row r="5" spans="1:18" hidden="1">
      <c r="A5" s="1"/>
      <c r="B5" s="1"/>
      <c r="C5" s="1"/>
      <c r="D5" s="1"/>
      <c r="E5" s="1"/>
      <c r="F5" s="1"/>
      <c r="G5" s="1"/>
      <c r="H5" s="1"/>
      <c r="I5" s="1"/>
      <c r="J5" s="102" t="s">
        <v>32</v>
      </c>
      <c r="K5" s="70" t="s">
        <v>76</v>
      </c>
    </row>
    <row r="6" spans="1:18" hidden="1">
      <c r="A6" s="1"/>
      <c r="B6" s="1"/>
      <c r="C6" s="1"/>
      <c r="D6" s="1"/>
      <c r="E6" s="1"/>
      <c r="F6" s="1"/>
      <c r="G6" s="1"/>
      <c r="H6" s="1"/>
      <c r="I6" s="1"/>
      <c r="J6" s="102"/>
      <c r="K6" s="68"/>
    </row>
    <row r="7" spans="1:18" hidden="1">
      <c r="A7" s="1"/>
      <c r="B7" s="1"/>
      <c r="C7" s="1"/>
      <c r="D7" s="1"/>
      <c r="E7" s="1"/>
      <c r="F7" s="1"/>
      <c r="G7" s="1"/>
      <c r="H7" s="1"/>
      <c r="I7" s="1"/>
      <c r="J7" s="102" t="s">
        <v>31</v>
      </c>
      <c r="K7" s="66">
        <v>43476</v>
      </c>
    </row>
    <row r="8" spans="1:18">
      <c r="A8" s="1"/>
      <c r="B8" s="1"/>
      <c r="C8" s="1"/>
      <c r="D8" s="1"/>
      <c r="E8" s="1"/>
      <c r="F8" s="1"/>
      <c r="G8" s="1"/>
      <c r="H8" s="1"/>
      <c r="I8" s="1"/>
      <c r="J8" s="1"/>
      <c r="K8" s="1"/>
    </row>
    <row r="9" spans="1:18" ht="18">
      <c r="A9" s="218" t="s">
        <v>75</v>
      </c>
      <c r="B9" s="218"/>
      <c r="C9" s="218"/>
      <c r="D9" s="218"/>
      <c r="E9" s="218"/>
      <c r="F9" s="218"/>
      <c r="G9" s="218"/>
      <c r="H9" s="218"/>
      <c r="I9" s="218"/>
      <c r="J9" s="218"/>
      <c r="K9" s="218"/>
    </row>
    <row r="10" spans="1:18" ht="18">
      <c r="A10" s="218" t="s">
        <v>74</v>
      </c>
      <c r="B10" s="218"/>
      <c r="C10" s="218"/>
      <c r="D10" s="218"/>
      <c r="E10" s="218"/>
      <c r="F10" s="218"/>
      <c r="G10" s="218"/>
      <c r="H10" s="218"/>
      <c r="I10" s="218"/>
      <c r="J10" s="218"/>
      <c r="K10" s="218"/>
    </row>
    <row r="11" spans="1:18">
      <c r="A11" s="1"/>
      <c r="B11" s="1"/>
      <c r="C11" s="1"/>
      <c r="D11" s="1"/>
      <c r="E11" s="1"/>
      <c r="F11" s="1"/>
      <c r="G11" s="1"/>
      <c r="H11" s="1"/>
      <c r="I11" s="1"/>
      <c r="J11" s="1"/>
      <c r="K11" s="1"/>
    </row>
    <row r="12" spans="1:18" ht="15.75" thickBot="1">
      <c r="A12" s="101"/>
      <c r="B12" s="101"/>
      <c r="C12" s="101"/>
      <c r="D12" s="101"/>
      <c r="E12" s="101"/>
      <c r="F12" s="101"/>
      <c r="G12" s="101"/>
      <c r="H12" s="101"/>
      <c r="I12" s="101"/>
      <c r="J12" s="101"/>
      <c r="K12" s="1"/>
    </row>
    <row r="13" spans="1:18" ht="54" customHeight="1" thickBot="1">
      <c r="A13" s="157" t="s">
        <v>73</v>
      </c>
      <c r="B13" s="63" t="s">
        <v>28</v>
      </c>
      <c r="C13" s="63" t="s">
        <v>27</v>
      </c>
      <c r="D13" s="63" t="s">
        <v>72</v>
      </c>
      <c r="E13" s="63" t="s">
        <v>100</v>
      </c>
      <c r="F13" s="63" t="s">
        <v>140</v>
      </c>
      <c r="G13" s="63" t="s">
        <v>101</v>
      </c>
      <c r="H13" s="120" t="s">
        <v>128</v>
      </c>
      <c r="I13" s="62" t="s">
        <v>129</v>
      </c>
      <c r="J13" s="62" t="s">
        <v>132</v>
      </c>
      <c r="K13" s="62" t="s">
        <v>133</v>
      </c>
      <c r="L13" s="231"/>
      <c r="M13" s="194"/>
      <c r="N13" s="193"/>
    </row>
    <row r="14" spans="1:18" ht="15.75" thickBot="1">
      <c r="A14" s="61" t="s">
        <v>25</v>
      </c>
      <c r="B14" s="60" t="s">
        <v>24</v>
      </c>
      <c r="C14" s="60" t="s">
        <v>24</v>
      </c>
      <c r="D14" s="60" t="s">
        <v>24</v>
      </c>
      <c r="E14" s="60" t="s">
        <v>24</v>
      </c>
      <c r="F14" s="60" t="s">
        <v>24</v>
      </c>
      <c r="G14" s="60" t="s">
        <v>24</v>
      </c>
      <c r="H14" s="60" t="s">
        <v>24</v>
      </c>
      <c r="I14" s="60" t="s">
        <v>24</v>
      </c>
      <c r="J14" s="60" t="s">
        <v>24</v>
      </c>
      <c r="K14" s="59" t="s">
        <v>24</v>
      </c>
    </row>
    <row r="15" spans="1:18">
      <c r="A15" s="158" t="s">
        <v>16</v>
      </c>
      <c r="B15" s="99"/>
      <c r="C15" s="100"/>
      <c r="D15" s="99"/>
      <c r="E15" s="99"/>
      <c r="F15" s="99"/>
      <c r="G15" s="99"/>
      <c r="H15" s="99"/>
      <c r="I15" s="99"/>
      <c r="J15" s="99"/>
      <c r="K15" s="159"/>
    </row>
    <row r="16" spans="1:18">
      <c r="A16" s="160" t="s">
        <v>71</v>
      </c>
      <c r="B16" s="195">
        <v>3.6079370900000001</v>
      </c>
      <c r="C16" s="92">
        <v>2.8827995600000009</v>
      </c>
      <c r="D16" s="87">
        <v>1.8195457099999999</v>
      </c>
      <c r="E16" s="87">
        <v>2.24839996</v>
      </c>
      <c r="F16" s="87">
        <v>1.33240815</v>
      </c>
      <c r="G16" s="87">
        <v>1.2497016000000001</v>
      </c>
      <c r="H16" s="87">
        <v>0.99</v>
      </c>
      <c r="I16" s="87">
        <v>1.44999996</v>
      </c>
      <c r="J16" s="87">
        <f>I16-F16</f>
        <v>0.11759180999999996</v>
      </c>
      <c r="K16" s="87">
        <f>I16-G16</f>
        <v>0.2002983599999999</v>
      </c>
      <c r="N16" s="83"/>
      <c r="O16" s="83"/>
      <c r="P16" s="83"/>
      <c r="Q16" s="83"/>
      <c r="R16" s="83"/>
    </row>
    <row r="17" spans="1:18">
      <c r="A17" s="160" t="s">
        <v>117</v>
      </c>
      <c r="B17" s="195">
        <v>9.83162555</v>
      </c>
      <c r="C17" s="92">
        <v>9.3114504300000007</v>
      </c>
      <c r="D17" s="87">
        <v>16.701104620000002</v>
      </c>
      <c r="E17" s="87">
        <v>18.439473809999999</v>
      </c>
      <c r="F17" s="87">
        <v>13.91806834</v>
      </c>
      <c r="G17" s="87">
        <v>17.96264584</v>
      </c>
      <c r="H17" s="87">
        <v>14.825992119999999</v>
      </c>
      <c r="I17" s="87">
        <v>22.109869929999999</v>
      </c>
      <c r="J17" s="87">
        <f t="shared" ref="J17:J58" si="0">I17-F17</f>
        <v>8.191801589999999</v>
      </c>
      <c r="K17" s="87">
        <f t="shared" ref="K17:K58" si="1">I17-G17</f>
        <v>4.1472240899999981</v>
      </c>
      <c r="M17" s="83"/>
      <c r="N17" s="83"/>
      <c r="O17" s="83"/>
      <c r="P17" s="83"/>
      <c r="Q17" s="83"/>
      <c r="R17" s="83"/>
    </row>
    <row r="18" spans="1:18">
      <c r="A18" s="160" t="s">
        <v>48</v>
      </c>
      <c r="B18" s="195">
        <v>64.499535740000013</v>
      </c>
      <c r="C18" s="92">
        <v>55.257145619999989</v>
      </c>
      <c r="D18" s="87">
        <v>56.537373660000007</v>
      </c>
      <c r="E18" s="87">
        <v>60</v>
      </c>
      <c r="F18" s="87">
        <v>60.070530819999995</v>
      </c>
      <c r="G18" s="87">
        <v>57</v>
      </c>
      <c r="H18" s="87">
        <v>47.129773305138613</v>
      </c>
      <c r="I18" s="87">
        <v>50.673560219148541</v>
      </c>
      <c r="J18" s="87">
        <f t="shared" si="0"/>
        <v>-9.3969706008514535</v>
      </c>
      <c r="K18" s="87">
        <f t="shared" si="1"/>
        <v>-6.3264397808514587</v>
      </c>
      <c r="N18" s="83"/>
      <c r="O18" s="83"/>
      <c r="P18" s="83"/>
      <c r="Q18" s="83"/>
      <c r="R18" s="83"/>
    </row>
    <row r="19" spans="1:18">
      <c r="A19" s="160" t="s">
        <v>118</v>
      </c>
      <c r="B19" s="195">
        <v>9.2017314699999986</v>
      </c>
      <c r="C19" s="92">
        <v>9.2414299400000015</v>
      </c>
      <c r="D19" s="87">
        <v>8.5278500400000006</v>
      </c>
      <c r="E19" s="87">
        <v>11.230240670000001</v>
      </c>
      <c r="F19" s="87">
        <v>8.3226037700000006</v>
      </c>
      <c r="G19" s="87">
        <v>11.214630660000001</v>
      </c>
      <c r="H19" s="87">
        <v>8.5776993200000007</v>
      </c>
      <c r="I19" s="87">
        <v>8.8310426599999996</v>
      </c>
      <c r="J19" s="87">
        <f t="shared" si="0"/>
        <v>0.50843888999999898</v>
      </c>
      <c r="K19" s="87">
        <f t="shared" si="1"/>
        <v>-2.3835880000000014</v>
      </c>
      <c r="N19" s="83"/>
      <c r="O19" s="83"/>
      <c r="P19" s="83"/>
      <c r="Q19" s="83"/>
      <c r="R19" s="83"/>
    </row>
    <row r="20" spans="1:18">
      <c r="A20" s="160" t="s">
        <v>119</v>
      </c>
      <c r="B20" s="195">
        <v>63.884526850000015</v>
      </c>
      <c r="C20" s="92">
        <v>60.025643549999998</v>
      </c>
      <c r="D20" s="87">
        <v>56.453508109999994</v>
      </c>
      <c r="E20" s="87">
        <v>60.929630090000003</v>
      </c>
      <c r="F20" s="87">
        <v>55.099961429999993</v>
      </c>
      <c r="G20" s="87">
        <v>62.028649729999998</v>
      </c>
      <c r="H20" s="87">
        <v>54.255892669999994</v>
      </c>
      <c r="I20" s="87">
        <v>50.995143549999995</v>
      </c>
      <c r="J20" s="87">
        <f t="shared" si="0"/>
        <v>-4.1048178799999988</v>
      </c>
      <c r="K20" s="87">
        <f t="shared" si="1"/>
        <v>-11.033506180000003</v>
      </c>
      <c r="N20" s="83"/>
      <c r="O20" s="83"/>
      <c r="P20" s="83"/>
      <c r="Q20" s="83"/>
      <c r="R20" s="83"/>
    </row>
    <row r="21" spans="1:18">
      <c r="A21" s="160" t="s">
        <v>120</v>
      </c>
      <c r="B21" s="195">
        <v>23.9716979200001</v>
      </c>
      <c r="C21" s="92">
        <v>22.557764999999989</v>
      </c>
      <c r="D21" s="87">
        <v>22.620100319999999</v>
      </c>
      <c r="E21" s="87">
        <v>25.67936645</v>
      </c>
      <c r="F21" s="87">
        <v>22.702702369999997</v>
      </c>
      <c r="G21" s="87">
        <v>25.322198440000001</v>
      </c>
      <c r="H21" s="87">
        <v>19.881580200000002</v>
      </c>
      <c r="I21" s="87">
        <v>21.316694720000001</v>
      </c>
      <c r="J21" s="87">
        <f t="shared" si="0"/>
        <v>-1.3860076499999963</v>
      </c>
      <c r="K21" s="87">
        <f t="shared" si="1"/>
        <v>-4.0055037200000001</v>
      </c>
      <c r="N21" s="83"/>
      <c r="O21" s="83"/>
      <c r="P21" s="83"/>
      <c r="Q21" s="83"/>
      <c r="R21" s="83"/>
    </row>
    <row r="22" spans="1:18">
      <c r="A22" s="160" t="s">
        <v>49</v>
      </c>
      <c r="B22" s="195">
        <v>32.618684479999999</v>
      </c>
      <c r="C22" s="92">
        <v>31.166978390000001</v>
      </c>
      <c r="D22" s="87">
        <v>29.383857640000002</v>
      </c>
      <c r="E22" s="87">
        <v>33.826217360000001</v>
      </c>
      <c r="F22" s="87">
        <v>37.306392710000004</v>
      </c>
      <c r="G22" s="87">
        <v>34.768843880000006</v>
      </c>
      <c r="H22" s="87">
        <v>29.658128039999998</v>
      </c>
      <c r="I22" s="87">
        <v>31.883069280000001</v>
      </c>
      <c r="J22" s="87">
        <f t="shared" si="0"/>
        <v>-5.4233234300000035</v>
      </c>
      <c r="K22" s="87">
        <f t="shared" si="1"/>
        <v>-2.8857746000000049</v>
      </c>
      <c r="N22" s="83"/>
      <c r="O22" s="83"/>
      <c r="P22" s="83"/>
      <c r="Q22" s="83"/>
      <c r="R22" s="83"/>
    </row>
    <row r="23" spans="1:18">
      <c r="A23" s="160" t="s">
        <v>47</v>
      </c>
      <c r="B23" s="195">
        <v>15.853524479999999</v>
      </c>
      <c r="C23" s="92">
        <v>16.411054740000001</v>
      </c>
      <c r="D23" s="87">
        <v>17.308808329999998</v>
      </c>
      <c r="E23" s="87">
        <v>20.90513164</v>
      </c>
      <c r="F23" s="87">
        <v>18.875930780000001</v>
      </c>
      <c r="G23" s="87">
        <v>20.805642239999997</v>
      </c>
      <c r="H23" s="87">
        <v>13.976999640000001</v>
      </c>
      <c r="I23" s="87">
        <v>17.173414879999999</v>
      </c>
      <c r="J23" s="87">
        <f t="shared" si="0"/>
        <v>-1.7025159000000016</v>
      </c>
      <c r="K23" s="87">
        <f t="shared" si="1"/>
        <v>-3.6322273599999981</v>
      </c>
      <c r="N23" s="83"/>
      <c r="O23" s="83"/>
      <c r="P23" s="83"/>
      <c r="Q23" s="83"/>
      <c r="R23" s="83"/>
    </row>
    <row r="24" spans="1:18">
      <c r="A24" s="160" t="s">
        <v>70</v>
      </c>
      <c r="B24" s="195">
        <v>4.1025655499999996</v>
      </c>
      <c r="C24" s="92">
        <v>3.79141949</v>
      </c>
      <c r="D24" s="87">
        <v>4.8182225200000008</v>
      </c>
      <c r="E24" s="87">
        <v>5.1133698600000006</v>
      </c>
      <c r="F24" s="87">
        <v>7.59592212</v>
      </c>
      <c r="G24" s="87">
        <v>5.2105239400000007</v>
      </c>
      <c r="H24" s="87">
        <v>4.0620204700000002</v>
      </c>
      <c r="I24" s="87">
        <v>4.3775295199999995</v>
      </c>
      <c r="J24" s="87">
        <f t="shared" si="0"/>
        <v>-3.2183926000000005</v>
      </c>
      <c r="K24" s="87">
        <f t="shared" si="1"/>
        <v>-0.83299442000000123</v>
      </c>
      <c r="N24" s="83"/>
      <c r="O24" s="83"/>
      <c r="P24" s="83"/>
      <c r="Q24" s="83"/>
      <c r="R24" s="83"/>
    </row>
    <row r="25" spans="1:18">
      <c r="A25" s="160" t="s">
        <v>121</v>
      </c>
      <c r="B25" s="196">
        <v>6.0351820199999997</v>
      </c>
      <c r="C25" s="89">
        <v>4.4158297099999997</v>
      </c>
      <c r="D25" s="88">
        <v>3.9519599599999995</v>
      </c>
      <c r="E25" s="88">
        <v>2.8598678999999998</v>
      </c>
      <c r="F25" s="88">
        <v>4.1267152000000005</v>
      </c>
      <c r="G25" s="88">
        <v>2.8945688899999999</v>
      </c>
      <c r="H25" s="88">
        <v>7.2343514371918705</v>
      </c>
      <c r="I25" s="88">
        <v>5.340968174384134</v>
      </c>
      <c r="J25" s="88">
        <f t="shared" si="0"/>
        <v>1.2142529743841335</v>
      </c>
      <c r="K25" s="88">
        <f t="shared" si="1"/>
        <v>2.446399284384134</v>
      </c>
      <c r="N25" s="83"/>
      <c r="O25" s="83"/>
      <c r="P25" s="83"/>
      <c r="Q25" s="83"/>
      <c r="R25" s="83"/>
    </row>
    <row r="26" spans="1:18">
      <c r="A26" s="161" t="s">
        <v>56</v>
      </c>
      <c r="B26" s="85">
        <f t="shared" ref="B26:I26" si="2">SUM(B16:B25)</f>
        <v>233.60701115000018</v>
      </c>
      <c r="C26" s="85">
        <f t="shared" si="2"/>
        <v>215.06151642999998</v>
      </c>
      <c r="D26" s="85">
        <f t="shared" si="2"/>
        <v>218.12233091000004</v>
      </c>
      <c r="E26" s="85">
        <f t="shared" si="2"/>
        <v>241.23169774000004</v>
      </c>
      <c r="F26" s="85">
        <f t="shared" si="2"/>
        <v>229.35123569000001</v>
      </c>
      <c r="G26" s="85">
        <f t="shared" si="2"/>
        <v>238.45740522</v>
      </c>
      <c r="H26" s="85">
        <f t="shared" si="2"/>
        <v>200.59243720233047</v>
      </c>
      <c r="I26" s="85">
        <f t="shared" si="2"/>
        <v>214.15129289353263</v>
      </c>
      <c r="J26" s="85">
        <f t="shared" si="0"/>
        <v>-15.199942796467383</v>
      </c>
      <c r="K26" s="85">
        <f t="shared" si="1"/>
        <v>-24.306112326467371</v>
      </c>
      <c r="N26" s="83"/>
      <c r="O26" s="83"/>
      <c r="P26" s="83"/>
      <c r="Q26" s="83"/>
      <c r="R26" s="83"/>
    </row>
    <row r="27" spans="1:18">
      <c r="A27" s="162" t="s">
        <v>15</v>
      </c>
      <c r="B27" s="98"/>
      <c r="C27" s="85"/>
      <c r="D27" s="98"/>
      <c r="E27" s="98"/>
      <c r="F27" s="98"/>
      <c r="G27" s="98"/>
      <c r="H27" s="98"/>
      <c r="I27" s="98"/>
      <c r="J27" s="98">
        <f t="shared" si="0"/>
        <v>0</v>
      </c>
      <c r="K27" s="98">
        <f t="shared" si="1"/>
        <v>0</v>
      </c>
      <c r="M27" s="97"/>
      <c r="N27" s="83"/>
      <c r="O27" s="83"/>
      <c r="P27" s="83"/>
      <c r="Q27" s="83"/>
      <c r="R27" s="83"/>
    </row>
    <row r="28" spans="1:18">
      <c r="A28" s="160" t="s">
        <v>122</v>
      </c>
      <c r="B28" s="87">
        <v>2.8089383999999997</v>
      </c>
      <c r="C28" s="92">
        <v>2.2950961499999991</v>
      </c>
      <c r="D28" s="87">
        <v>1.6299237499999999</v>
      </c>
      <c r="E28" s="87">
        <v>2.4965999999999999</v>
      </c>
      <c r="F28" s="87">
        <v>2.7881180300000001</v>
      </c>
      <c r="G28" s="87">
        <v>2.6197979999999998</v>
      </c>
      <c r="H28" s="87">
        <v>3.4000002</v>
      </c>
      <c r="I28" s="87">
        <v>3.7499998799999998</v>
      </c>
      <c r="J28" s="87">
        <f t="shared" si="0"/>
        <v>0.96188184999999971</v>
      </c>
      <c r="K28" s="87">
        <f t="shared" si="1"/>
        <v>1.13020188</v>
      </c>
      <c r="M28" s="83"/>
      <c r="N28" s="83"/>
      <c r="O28" s="83"/>
      <c r="P28" s="83"/>
      <c r="Q28" s="83"/>
      <c r="R28" s="83"/>
    </row>
    <row r="29" spans="1:18">
      <c r="A29" s="160" t="s">
        <v>69</v>
      </c>
      <c r="B29" s="87">
        <v>0</v>
      </c>
      <c r="C29" s="92">
        <v>2.3094677232890399</v>
      </c>
      <c r="D29" s="87">
        <v>3.3374827784891412</v>
      </c>
      <c r="E29" s="87">
        <v>2.14679939</v>
      </c>
      <c r="F29" s="87">
        <v>2.1727054026751822</v>
      </c>
      <c r="G29" s="87">
        <v>2.1846363700000002</v>
      </c>
      <c r="H29" s="87">
        <v>2.1692000400000002</v>
      </c>
      <c r="I29" s="87">
        <v>2.6681997599999998</v>
      </c>
      <c r="J29" s="87">
        <f t="shared" si="0"/>
        <v>0.49549435732481761</v>
      </c>
      <c r="K29" s="87">
        <f t="shared" si="1"/>
        <v>0.48356338999999959</v>
      </c>
      <c r="N29" s="83"/>
      <c r="O29" s="83"/>
      <c r="P29" s="83"/>
      <c r="Q29" s="83"/>
      <c r="R29" s="83"/>
    </row>
    <row r="30" spans="1:18">
      <c r="A30" s="160" t="s">
        <v>123</v>
      </c>
      <c r="B30" s="87">
        <v>0</v>
      </c>
      <c r="C30" s="92">
        <v>0</v>
      </c>
      <c r="D30" s="87">
        <v>0.12177133999999999</v>
      </c>
      <c r="E30" s="87">
        <v>0.19980451999999999</v>
      </c>
      <c r="F30" s="87">
        <v>0.22583812</v>
      </c>
      <c r="G30" s="87">
        <v>0.19960857000000001</v>
      </c>
      <c r="H30" s="87">
        <v>0.46558419000000001</v>
      </c>
      <c r="I30" s="87">
        <v>0.47576056</v>
      </c>
      <c r="J30" s="87">
        <f t="shared" si="0"/>
        <v>0.24992244</v>
      </c>
      <c r="K30" s="87">
        <f t="shared" si="1"/>
        <v>0.27615199000000001</v>
      </c>
      <c r="N30" s="83"/>
      <c r="O30" s="83"/>
      <c r="P30" s="83"/>
      <c r="Q30" s="83"/>
      <c r="R30" s="83"/>
    </row>
    <row r="31" spans="1:18">
      <c r="A31" s="160" t="s">
        <v>46</v>
      </c>
      <c r="B31" s="87">
        <v>2.98065918</v>
      </c>
      <c r="C31" s="92"/>
      <c r="D31" s="87"/>
      <c r="E31" s="87"/>
      <c r="F31" s="87"/>
      <c r="G31" s="87"/>
      <c r="H31" s="87"/>
      <c r="I31" s="87"/>
      <c r="J31" s="87">
        <f t="shared" si="0"/>
        <v>0</v>
      </c>
      <c r="K31" s="87">
        <f t="shared" si="1"/>
        <v>0</v>
      </c>
      <c r="N31" s="83"/>
      <c r="O31" s="83"/>
      <c r="P31" s="83"/>
      <c r="Q31" s="83"/>
      <c r="R31" s="83"/>
    </row>
    <row r="32" spans="1:18">
      <c r="A32" s="160" t="s">
        <v>124</v>
      </c>
      <c r="B32" s="87">
        <v>0.33087078000000003</v>
      </c>
      <c r="C32" s="92"/>
      <c r="D32" s="87"/>
      <c r="E32" s="87"/>
      <c r="F32" s="87"/>
      <c r="G32" s="87"/>
      <c r="H32" s="87"/>
      <c r="I32" s="87"/>
      <c r="J32" s="87">
        <f t="shared" si="0"/>
        <v>0</v>
      </c>
      <c r="K32" s="87">
        <f t="shared" si="1"/>
        <v>0</v>
      </c>
      <c r="N32" s="83"/>
      <c r="O32" s="83"/>
      <c r="P32" s="83"/>
      <c r="Q32" s="83"/>
      <c r="R32" s="83"/>
    </row>
    <row r="33" spans="1:18">
      <c r="A33" s="161" t="s">
        <v>56</v>
      </c>
      <c r="B33" s="85">
        <f t="shared" ref="B33:I33" si="3">SUM(B28:B32)</f>
        <v>6.1204683599999994</v>
      </c>
      <c r="C33" s="85">
        <f t="shared" si="3"/>
        <v>4.604563873289039</v>
      </c>
      <c r="D33" s="85">
        <f t="shared" si="3"/>
        <v>5.0891778684891404</v>
      </c>
      <c r="E33" s="85">
        <f t="shared" si="3"/>
        <v>4.8432039099999997</v>
      </c>
      <c r="F33" s="85">
        <f t="shared" si="3"/>
        <v>5.186661552675182</v>
      </c>
      <c r="G33" s="85">
        <f t="shared" si="3"/>
        <v>5.0040429399999997</v>
      </c>
      <c r="H33" s="85">
        <f t="shared" si="3"/>
        <v>6.0347844300000011</v>
      </c>
      <c r="I33" s="85">
        <f t="shared" si="3"/>
        <v>6.8939601999999995</v>
      </c>
      <c r="J33" s="85">
        <f t="shared" si="0"/>
        <v>1.7072986473248175</v>
      </c>
      <c r="K33" s="85">
        <f t="shared" si="1"/>
        <v>1.8899172599999998</v>
      </c>
      <c r="N33" s="83"/>
      <c r="O33" s="83"/>
      <c r="P33" s="83"/>
      <c r="Q33" s="83"/>
      <c r="R33" s="83"/>
    </row>
    <row r="34" spans="1:18">
      <c r="A34" s="162" t="s">
        <v>14</v>
      </c>
      <c r="B34" s="98"/>
      <c r="C34" s="85"/>
      <c r="D34" s="98"/>
      <c r="E34" s="98"/>
      <c r="F34" s="98"/>
      <c r="G34" s="98"/>
      <c r="H34" s="98"/>
      <c r="I34" s="98"/>
      <c r="J34" s="98">
        <f t="shared" si="0"/>
        <v>0</v>
      </c>
      <c r="K34" s="98">
        <f t="shared" si="1"/>
        <v>0</v>
      </c>
      <c r="M34" s="97"/>
      <c r="N34" s="83"/>
      <c r="O34" s="83"/>
      <c r="P34" s="83"/>
      <c r="Q34" s="83"/>
      <c r="R34" s="83"/>
    </row>
    <row r="35" spans="1:18">
      <c r="A35" s="163" t="s">
        <v>125</v>
      </c>
      <c r="B35" s="95">
        <v>22.374591724179936</v>
      </c>
      <c r="C35" s="96">
        <v>23.191460905366508</v>
      </c>
      <c r="D35" s="95">
        <v>21.019555764679783</v>
      </c>
      <c r="E35" s="95">
        <v>23.555612199999999</v>
      </c>
      <c r="F35" s="95">
        <v>19.530754263792261</v>
      </c>
      <c r="G35" s="95">
        <v>24.25012469</v>
      </c>
      <c r="H35" s="95">
        <v>20.222533288591812</v>
      </c>
      <c r="I35" s="95">
        <v>22.775111226374804</v>
      </c>
      <c r="J35" s="95">
        <f t="shared" si="0"/>
        <v>3.2443569625825432</v>
      </c>
      <c r="K35" s="95">
        <f t="shared" si="1"/>
        <v>-1.4750134636251957</v>
      </c>
      <c r="N35" s="83"/>
      <c r="O35" s="83"/>
      <c r="P35" s="83"/>
      <c r="Q35" s="83"/>
      <c r="R35" s="83"/>
    </row>
    <row r="36" spans="1:18">
      <c r="A36" s="160" t="s">
        <v>126</v>
      </c>
      <c r="B36" s="87">
        <v>1.072020435940795</v>
      </c>
      <c r="C36" s="92">
        <v>1.1659764647050632</v>
      </c>
      <c r="D36" s="87">
        <v>1.621399748715262</v>
      </c>
      <c r="E36" s="87">
        <v>1.85343682</v>
      </c>
      <c r="F36" s="87">
        <v>1.4255896975193092</v>
      </c>
      <c r="G36" s="87">
        <v>1.7825538300000001</v>
      </c>
      <c r="H36" s="87">
        <v>1.3702299599999999</v>
      </c>
      <c r="I36" s="87">
        <v>1.37544</v>
      </c>
      <c r="J36" s="87">
        <f t="shared" si="0"/>
        <v>-5.01496975193092E-2</v>
      </c>
      <c r="K36" s="87">
        <f t="shared" si="1"/>
        <v>-0.40711383000000012</v>
      </c>
      <c r="N36" s="83"/>
      <c r="O36" s="83"/>
      <c r="P36" s="83"/>
      <c r="Q36" s="83"/>
      <c r="R36" s="83"/>
    </row>
    <row r="37" spans="1:18">
      <c r="A37" s="160" t="s">
        <v>127</v>
      </c>
      <c r="B37" s="87">
        <v>35.531028686345806</v>
      </c>
      <c r="C37" s="92">
        <v>38.155264167132955</v>
      </c>
      <c r="D37" s="87">
        <v>38.438495459801914</v>
      </c>
      <c r="E37" s="87">
        <v>35.88145078000926</v>
      </c>
      <c r="F37" s="87">
        <v>32.458634540350673</v>
      </c>
      <c r="G37" s="87">
        <v>36.053842168127929</v>
      </c>
      <c r="H37" s="87">
        <v>24.471805571815668</v>
      </c>
      <c r="I37" s="87">
        <v>24.7627178392842</v>
      </c>
      <c r="J37" s="87">
        <f t="shared" si="0"/>
        <v>-7.6959167010664729</v>
      </c>
      <c r="K37" s="87">
        <f t="shared" si="1"/>
        <v>-11.291124328843729</v>
      </c>
      <c r="N37" s="83"/>
      <c r="O37" s="83"/>
      <c r="P37" s="83"/>
      <c r="Q37" s="83"/>
      <c r="R37" s="83"/>
    </row>
    <row r="38" spans="1:18">
      <c r="A38" s="161" t="s">
        <v>56</v>
      </c>
      <c r="B38" s="85">
        <f t="shared" ref="B38:I38" si="4">SUM(B35:B37)</f>
        <v>58.977640846466542</v>
      </c>
      <c r="C38" s="85">
        <f t="shared" si="4"/>
        <v>62.512701537204528</v>
      </c>
      <c r="D38" s="85">
        <f t="shared" si="4"/>
        <v>61.079450973196955</v>
      </c>
      <c r="E38" s="85">
        <f t="shared" si="4"/>
        <v>61.290499800009258</v>
      </c>
      <c r="F38" s="85">
        <f t="shared" si="4"/>
        <v>53.414978501662247</v>
      </c>
      <c r="G38" s="85">
        <f t="shared" si="4"/>
        <v>62.086520688127933</v>
      </c>
      <c r="H38" s="85">
        <f t="shared" si="4"/>
        <v>46.06456882040748</v>
      </c>
      <c r="I38" s="85">
        <f t="shared" si="4"/>
        <v>48.913269065659009</v>
      </c>
      <c r="J38" s="85">
        <f t="shared" si="0"/>
        <v>-4.5017094360032388</v>
      </c>
      <c r="K38" s="85">
        <f t="shared" si="1"/>
        <v>-13.173251622468925</v>
      </c>
      <c r="N38" s="83"/>
      <c r="O38" s="83"/>
      <c r="P38" s="83"/>
      <c r="Q38" s="83"/>
      <c r="R38" s="83"/>
    </row>
    <row r="39" spans="1:18">
      <c r="A39" s="162" t="s">
        <v>45</v>
      </c>
      <c r="B39" s="93"/>
      <c r="C39" s="94"/>
      <c r="D39" s="93"/>
      <c r="E39" s="93"/>
      <c r="F39" s="93"/>
      <c r="G39" s="93"/>
      <c r="H39" s="93"/>
      <c r="I39" s="93"/>
      <c r="J39" s="93">
        <f t="shared" si="0"/>
        <v>0</v>
      </c>
      <c r="K39" s="93">
        <f t="shared" si="1"/>
        <v>0</v>
      </c>
      <c r="N39" s="83"/>
      <c r="O39" s="83"/>
      <c r="P39" s="83"/>
      <c r="Q39" s="83"/>
      <c r="R39" s="83"/>
    </row>
    <row r="40" spans="1:18">
      <c r="A40" s="160" t="s">
        <v>130</v>
      </c>
      <c r="B40" s="87">
        <v>5.1436353864108622</v>
      </c>
      <c r="C40" s="92">
        <v>4.5049372443605424</v>
      </c>
      <c r="D40" s="87">
        <v>8.5315340753319422</v>
      </c>
      <c r="E40" s="87">
        <v>4.0153806085197941</v>
      </c>
      <c r="F40" s="87">
        <v>10.983100343031289</v>
      </c>
      <c r="G40" s="87">
        <v>3.9388762093598411</v>
      </c>
      <c r="H40" s="87">
        <v>7.3079877357847831</v>
      </c>
      <c r="I40" s="87">
        <v>7.5204742545424086</v>
      </c>
      <c r="J40" s="87">
        <f t="shared" si="0"/>
        <v>-3.4626260884888804</v>
      </c>
      <c r="K40" s="87">
        <f t="shared" si="1"/>
        <v>3.5815980451825675</v>
      </c>
      <c r="N40" s="83"/>
      <c r="O40" s="83"/>
      <c r="P40" s="83"/>
      <c r="Q40" s="83"/>
      <c r="R40" s="83"/>
    </row>
    <row r="41" spans="1:18">
      <c r="A41" s="161" t="s">
        <v>56</v>
      </c>
      <c r="B41" s="85">
        <f t="shared" ref="B41:I41" si="5">SUM(B40:B40)</f>
        <v>5.1436353864108622</v>
      </c>
      <c r="C41" s="85">
        <f t="shared" si="5"/>
        <v>4.5049372443605424</v>
      </c>
      <c r="D41" s="85">
        <f t="shared" si="5"/>
        <v>8.5315340753319422</v>
      </c>
      <c r="E41" s="85">
        <f t="shared" si="5"/>
        <v>4.0153806085197941</v>
      </c>
      <c r="F41" s="85">
        <f t="shared" si="5"/>
        <v>10.983100343031289</v>
      </c>
      <c r="G41" s="85">
        <f t="shared" si="5"/>
        <v>3.9388762093598411</v>
      </c>
      <c r="H41" s="85">
        <f t="shared" si="5"/>
        <v>7.3079877357847831</v>
      </c>
      <c r="I41" s="85">
        <f t="shared" si="5"/>
        <v>7.5204742545424086</v>
      </c>
      <c r="J41" s="85">
        <f t="shared" si="0"/>
        <v>-3.4626260884888804</v>
      </c>
      <c r="K41" s="85">
        <f t="shared" si="1"/>
        <v>3.5815980451825675</v>
      </c>
      <c r="N41" s="83"/>
      <c r="O41" s="83"/>
      <c r="P41" s="83"/>
      <c r="Q41" s="83"/>
      <c r="R41" s="83"/>
    </row>
    <row r="42" spans="1:18">
      <c r="A42" s="162" t="s">
        <v>68</v>
      </c>
      <c r="B42" s="93"/>
      <c r="C42" s="94"/>
      <c r="D42" s="93"/>
      <c r="E42" s="93"/>
      <c r="F42" s="93"/>
      <c r="G42" s="93"/>
      <c r="H42" s="93"/>
      <c r="I42" s="93"/>
      <c r="J42" s="93">
        <f t="shared" si="0"/>
        <v>0</v>
      </c>
      <c r="K42" s="93">
        <f t="shared" si="1"/>
        <v>0</v>
      </c>
      <c r="N42" s="83"/>
      <c r="O42" s="83"/>
      <c r="P42" s="83"/>
      <c r="Q42" s="83"/>
      <c r="R42" s="83"/>
    </row>
    <row r="43" spans="1:18">
      <c r="A43" s="160" t="s">
        <v>67</v>
      </c>
      <c r="B43" s="88">
        <v>2.7749656965599994</v>
      </c>
      <c r="C43" s="89">
        <v>3.9412775736400008</v>
      </c>
      <c r="D43" s="88">
        <v>6.1530243235125264</v>
      </c>
      <c r="E43" s="88">
        <v>7.2153236850402269</v>
      </c>
      <c r="F43" s="88">
        <v>3.9411250536903326</v>
      </c>
      <c r="G43" s="88">
        <v>7.1157642199202567</v>
      </c>
      <c r="H43" s="88">
        <v>2.4222637509631095</v>
      </c>
      <c r="I43" s="88">
        <v>2.4486227003076557</v>
      </c>
      <c r="J43" s="88">
        <f t="shared" si="0"/>
        <v>-1.4925023533826769</v>
      </c>
      <c r="K43" s="88">
        <f t="shared" si="1"/>
        <v>-4.6671415196126009</v>
      </c>
      <c r="N43" s="83"/>
      <c r="O43" s="83"/>
      <c r="P43" s="83"/>
      <c r="Q43" s="83"/>
      <c r="R43" s="83"/>
    </row>
    <row r="44" spans="1:18">
      <c r="A44" s="160" t="s">
        <v>66</v>
      </c>
      <c r="B44" s="88">
        <v>22.927102057734</v>
      </c>
      <c r="C44" s="89">
        <v>21.545757063768995</v>
      </c>
      <c r="D44" s="88">
        <v>20.033124426264113</v>
      </c>
      <c r="E44" s="88">
        <v>21.87183550037475</v>
      </c>
      <c r="F44" s="88">
        <v>22.275573707433161</v>
      </c>
      <c r="G44" s="88">
        <v>19.449023681892623</v>
      </c>
      <c r="H44" s="88">
        <v>18.751360300274722</v>
      </c>
      <c r="I44" s="88">
        <v>19.367664698233501</v>
      </c>
      <c r="J44" s="88">
        <f t="shared" si="0"/>
        <v>-2.9079090091996598</v>
      </c>
      <c r="K44" s="88">
        <f t="shared" si="1"/>
        <v>-8.1358983659121975E-2</v>
      </c>
      <c r="N44" s="83"/>
      <c r="O44" s="83"/>
      <c r="P44" s="83"/>
      <c r="Q44" s="83"/>
      <c r="R44" s="83"/>
    </row>
    <row r="45" spans="1:18">
      <c r="A45" s="160" t="s">
        <v>106</v>
      </c>
      <c r="B45" s="88">
        <v>6.7958334914479996</v>
      </c>
      <c r="C45" s="89">
        <v>8.3374332390090018</v>
      </c>
      <c r="D45" s="88">
        <v>9.1775332043919988</v>
      </c>
      <c r="E45" s="88">
        <v>7.6377807191876714</v>
      </c>
      <c r="F45" s="88">
        <v>11.088036979999998</v>
      </c>
      <c r="G45" s="88">
        <v>7.3226077546008961</v>
      </c>
      <c r="H45" s="88">
        <v>11.919660657598438</v>
      </c>
      <c r="I45" s="88">
        <v>12.161990794778756</v>
      </c>
      <c r="J45" s="88">
        <f t="shared" si="0"/>
        <v>1.0739538147787577</v>
      </c>
      <c r="K45" s="88">
        <f t="shared" si="1"/>
        <v>4.8393830401778599</v>
      </c>
      <c r="N45" s="83"/>
      <c r="O45" s="83"/>
      <c r="P45" s="83"/>
      <c r="Q45" s="83"/>
      <c r="R45" s="83"/>
    </row>
    <row r="46" spans="1:18">
      <c r="A46" s="160" t="s">
        <v>105</v>
      </c>
      <c r="B46" s="88">
        <v>7.7341670782749992</v>
      </c>
      <c r="C46" s="89">
        <v>7.5833252032900011</v>
      </c>
      <c r="D46" s="88">
        <v>4.0898100805507998</v>
      </c>
      <c r="E46" s="88">
        <v>8.6790676769691988</v>
      </c>
      <c r="F46" s="88">
        <v>4.5999606139245923</v>
      </c>
      <c r="G46" s="88">
        <v>9.8870025522921079</v>
      </c>
      <c r="H46" s="88">
        <v>5.2818173222259146</v>
      </c>
      <c r="I46" s="88">
        <v>5.3069967472030299</v>
      </c>
      <c r="J46" s="88">
        <f t="shared" si="0"/>
        <v>0.70703613327843762</v>
      </c>
      <c r="K46" s="88">
        <f t="shared" si="1"/>
        <v>-4.580005805089078</v>
      </c>
      <c r="N46" s="83"/>
      <c r="O46" s="83"/>
      <c r="P46" s="83"/>
      <c r="Q46" s="83"/>
      <c r="R46" s="83"/>
    </row>
    <row r="47" spans="1:18">
      <c r="A47" s="160" t="s">
        <v>65</v>
      </c>
      <c r="B47" s="88">
        <v>4.9570261091009993</v>
      </c>
      <c r="C47" s="89">
        <v>5.6332790185790005</v>
      </c>
      <c r="D47" s="88">
        <v>4.7556110674810013</v>
      </c>
      <c r="E47" s="88">
        <v>5.5305909607533437</v>
      </c>
      <c r="F47" s="88">
        <v>5.8854361840019997</v>
      </c>
      <c r="G47" s="88">
        <v>5.6045633753800725</v>
      </c>
      <c r="H47" s="88">
        <v>4.3000881745504254</v>
      </c>
      <c r="I47" s="88">
        <v>4.3299123446781715</v>
      </c>
      <c r="J47" s="88">
        <f t="shared" si="0"/>
        <v>-1.5555238393238282</v>
      </c>
      <c r="K47" s="88">
        <f t="shared" si="1"/>
        <v>-1.274651030701901</v>
      </c>
      <c r="N47" s="83"/>
      <c r="O47" s="83"/>
      <c r="P47" s="83"/>
      <c r="Q47" s="83"/>
      <c r="R47" s="83"/>
    </row>
    <row r="48" spans="1:18">
      <c r="A48" s="160" t="s">
        <v>64</v>
      </c>
      <c r="B48" s="88">
        <v>10.50357252841</v>
      </c>
      <c r="C48" s="89">
        <v>9.3525279899049991</v>
      </c>
      <c r="D48" s="88">
        <v>8.7044431488327376</v>
      </c>
      <c r="E48" s="88">
        <v>9.6073590521070944</v>
      </c>
      <c r="F48" s="88">
        <v>9.473114868458401</v>
      </c>
      <c r="G48" s="88">
        <v>9.8211234393884155</v>
      </c>
      <c r="H48" s="88">
        <v>8.7849244127534263</v>
      </c>
      <c r="I48" s="88">
        <v>8.9677911770475731</v>
      </c>
      <c r="J48" s="88">
        <f t="shared" si="0"/>
        <v>-0.50532369141082789</v>
      </c>
      <c r="K48" s="88">
        <f t="shared" si="1"/>
        <v>-0.85333226234084236</v>
      </c>
      <c r="N48" s="83"/>
      <c r="O48" s="83"/>
      <c r="P48" s="83"/>
      <c r="Q48" s="83"/>
      <c r="R48" s="83"/>
    </row>
    <row r="49" spans="1:18">
      <c r="A49" s="160" t="s">
        <v>63</v>
      </c>
      <c r="B49" s="88">
        <v>1.97</v>
      </c>
      <c r="C49" s="89">
        <v>2.1931386392299999</v>
      </c>
      <c r="D49" s="88">
        <v>2.3742770000000002</v>
      </c>
      <c r="E49" s="88">
        <v>2.2182208803358563</v>
      </c>
      <c r="F49" s="88">
        <v>2.866476</v>
      </c>
      <c r="G49" s="88">
        <v>2.2625401400793468</v>
      </c>
      <c r="H49" s="88">
        <v>2.4315061889978451</v>
      </c>
      <c r="I49" s="88">
        <v>2.5331635370069678</v>
      </c>
      <c r="J49" s="88">
        <f t="shared" si="0"/>
        <v>-0.33331246299303219</v>
      </c>
      <c r="K49" s="88">
        <f t="shared" si="1"/>
        <v>0.27062339692762105</v>
      </c>
      <c r="N49" s="83"/>
      <c r="O49" s="83"/>
      <c r="P49" s="83"/>
      <c r="Q49" s="83"/>
      <c r="R49" s="83"/>
    </row>
    <row r="50" spans="1:18">
      <c r="A50" s="160" t="s">
        <v>62</v>
      </c>
      <c r="B50" s="88">
        <v>2.5684273447689998</v>
      </c>
      <c r="C50" s="89">
        <v>2.6786344120799992</v>
      </c>
      <c r="D50" s="88">
        <v>3.6678309732200005</v>
      </c>
      <c r="E50" s="88">
        <v>3.2993712235694534</v>
      </c>
      <c r="F50" s="88">
        <v>3.1726474300000005</v>
      </c>
      <c r="G50" s="88">
        <v>3.3614975430113003</v>
      </c>
      <c r="H50" s="88">
        <v>2.9618420274942099</v>
      </c>
      <c r="I50" s="88">
        <v>3.1330268574554712</v>
      </c>
      <c r="J50" s="88">
        <f t="shared" si="0"/>
        <v>-3.9620572544529331E-2</v>
      </c>
      <c r="K50" s="88">
        <f t="shared" si="1"/>
        <v>-0.22847068555582917</v>
      </c>
      <c r="N50" s="83"/>
      <c r="O50" s="83"/>
      <c r="P50" s="83"/>
      <c r="Q50" s="83"/>
      <c r="R50" s="83"/>
    </row>
    <row r="51" spans="1:18">
      <c r="A51" s="160" t="s">
        <v>61</v>
      </c>
      <c r="B51" s="88">
        <v>35.517958007951222</v>
      </c>
      <c r="C51" s="89">
        <v>31.659654413186757</v>
      </c>
      <c r="D51" s="88">
        <v>31.208397153286136</v>
      </c>
      <c r="E51" s="88">
        <v>32.211916576148255</v>
      </c>
      <c r="F51" s="88">
        <v>32.706589661977965</v>
      </c>
      <c r="G51" s="88">
        <v>32.723194747417999</v>
      </c>
      <c r="H51" s="88">
        <v>31.09499503539211</v>
      </c>
      <c r="I51" s="88">
        <v>34.591706134746346</v>
      </c>
      <c r="J51" s="88">
        <f t="shared" si="0"/>
        <v>1.8851164727683809</v>
      </c>
      <c r="K51" s="88">
        <f t="shared" si="1"/>
        <v>1.868511387328347</v>
      </c>
      <c r="N51" s="83"/>
      <c r="O51" s="83"/>
      <c r="P51" s="83"/>
      <c r="Q51" s="83"/>
      <c r="R51" s="83"/>
    </row>
    <row r="52" spans="1:18">
      <c r="A52" s="161" t="s">
        <v>56</v>
      </c>
      <c r="B52" s="85">
        <f t="shared" ref="B52:I52" si="6">SUM(B43:B51)</f>
        <v>95.749052314248217</v>
      </c>
      <c r="C52" s="85">
        <f t="shared" si="6"/>
        <v>92.925027552688761</v>
      </c>
      <c r="D52" s="85">
        <f t="shared" si="6"/>
        <v>90.164051377539309</v>
      </c>
      <c r="E52" s="85">
        <f t="shared" si="6"/>
        <v>98.271466274485846</v>
      </c>
      <c r="F52" s="85">
        <f t="shared" si="6"/>
        <v>96.008960499486449</v>
      </c>
      <c r="G52" s="85">
        <f t="shared" si="6"/>
        <v>97.547317453983027</v>
      </c>
      <c r="H52" s="85">
        <f t="shared" si="6"/>
        <v>87.948457870250195</v>
      </c>
      <c r="I52" s="85">
        <f t="shared" si="6"/>
        <v>92.840874991457468</v>
      </c>
      <c r="J52" s="85">
        <f t="shared" si="0"/>
        <v>-3.1680855080289803</v>
      </c>
      <c r="K52" s="85">
        <f t="shared" si="1"/>
        <v>-4.7064424625255583</v>
      </c>
      <c r="N52" s="83"/>
      <c r="O52" s="83"/>
      <c r="P52" s="83"/>
      <c r="Q52" s="83"/>
      <c r="R52" s="83"/>
    </row>
    <row r="53" spans="1:18">
      <c r="A53" s="164" t="s">
        <v>44</v>
      </c>
      <c r="B53" s="90"/>
      <c r="C53" s="91"/>
      <c r="D53" s="90"/>
      <c r="E53" s="90"/>
      <c r="F53" s="90"/>
      <c r="G53" s="90"/>
      <c r="H53" s="90"/>
      <c r="I53" s="90"/>
      <c r="J53" s="90">
        <f t="shared" si="0"/>
        <v>0</v>
      </c>
      <c r="K53" s="90">
        <f t="shared" si="1"/>
        <v>0</v>
      </c>
      <c r="N53" s="83"/>
      <c r="O53" s="83"/>
      <c r="P53" s="83"/>
      <c r="Q53" s="83"/>
      <c r="R53" s="83"/>
    </row>
    <row r="54" spans="1:18">
      <c r="A54" s="160" t="s">
        <v>60</v>
      </c>
      <c r="B54" s="88">
        <v>21.063213405324625</v>
      </c>
      <c r="C54" s="89">
        <v>23.757402792679922</v>
      </c>
      <c r="D54" s="88">
        <v>25.418229424144208</v>
      </c>
      <c r="E54" s="88">
        <v>25.608999736058419</v>
      </c>
      <c r="F54" s="88">
        <v>24.947806045431765</v>
      </c>
      <c r="G54" s="88">
        <v>24.866495907829183</v>
      </c>
      <c r="H54" s="88">
        <v>15.752845562101083</v>
      </c>
      <c r="I54" s="88">
        <v>15.686345095326885</v>
      </c>
      <c r="J54" s="88">
        <f t="shared" si="0"/>
        <v>-9.2614609501048797</v>
      </c>
      <c r="K54" s="88">
        <f t="shared" si="1"/>
        <v>-9.1801508125022977</v>
      </c>
      <c r="N54" s="83"/>
      <c r="O54" s="83"/>
      <c r="P54" s="83"/>
      <c r="Q54" s="83"/>
      <c r="R54" s="83"/>
    </row>
    <row r="55" spans="1:18">
      <c r="A55" s="160" t="s">
        <v>59</v>
      </c>
      <c r="B55" s="88">
        <v>9.9337433600505989</v>
      </c>
      <c r="C55" s="89">
        <v>9.1387554749006732</v>
      </c>
      <c r="D55" s="88">
        <v>6.573119807571862</v>
      </c>
      <c r="E55" s="88">
        <v>10.914198906288814</v>
      </c>
      <c r="F55" s="88">
        <v>6.0983822337926146</v>
      </c>
      <c r="G55" s="88">
        <v>10.915601600987737</v>
      </c>
      <c r="H55" s="88">
        <v>9.7555124650369223</v>
      </c>
      <c r="I55" s="88">
        <v>9.3439902445739698</v>
      </c>
      <c r="J55" s="88">
        <f t="shared" si="0"/>
        <v>3.2456080107813552</v>
      </c>
      <c r="K55" s="88">
        <f t="shared" si="1"/>
        <v>-1.5716113564137668</v>
      </c>
      <c r="N55" s="83"/>
      <c r="O55" s="83"/>
      <c r="P55" s="83"/>
      <c r="Q55" s="83"/>
      <c r="R55" s="83"/>
    </row>
    <row r="56" spans="1:18">
      <c r="A56" s="161" t="s">
        <v>56</v>
      </c>
      <c r="B56" s="85">
        <f t="shared" ref="B56:I56" si="7">SUM(B54:B55)</f>
        <v>30.996956765375224</v>
      </c>
      <c r="C56" s="85">
        <f t="shared" si="7"/>
        <v>32.896158267580596</v>
      </c>
      <c r="D56" s="85">
        <f t="shared" si="7"/>
        <v>31.991349231716072</v>
      </c>
      <c r="E56" s="85">
        <f t="shared" si="7"/>
        <v>36.523198642347232</v>
      </c>
      <c r="F56" s="85">
        <f t="shared" si="7"/>
        <v>31.046188279224381</v>
      </c>
      <c r="G56" s="85">
        <f t="shared" si="7"/>
        <v>35.782097508816918</v>
      </c>
      <c r="H56" s="85">
        <f t="shared" si="7"/>
        <v>25.508358027138005</v>
      </c>
      <c r="I56" s="85">
        <f t="shared" si="7"/>
        <v>25.030335339900855</v>
      </c>
      <c r="J56" s="85">
        <f t="shared" si="0"/>
        <v>-6.0158529393235263</v>
      </c>
      <c r="K56" s="85">
        <f t="shared" si="1"/>
        <v>-10.751762168916063</v>
      </c>
      <c r="N56" s="83"/>
      <c r="O56" s="83"/>
      <c r="P56" s="83"/>
      <c r="Q56" s="83"/>
      <c r="R56" s="83"/>
    </row>
    <row r="57" spans="1:18" ht="26.25">
      <c r="A57" s="164" t="s">
        <v>11</v>
      </c>
      <c r="B57" s="90"/>
      <c r="C57" s="91"/>
      <c r="D57" s="90"/>
      <c r="E57" s="90"/>
      <c r="F57" s="90"/>
      <c r="G57" s="90"/>
      <c r="H57" s="90"/>
      <c r="I57" s="90"/>
      <c r="J57" s="90">
        <f t="shared" si="0"/>
        <v>0</v>
      </c>
      <c r="K57" s="90">
        <f t="shared" si="1"/>
        <v>0</v>
      </c>
      <c r="N57" s="83"/>
      <c r="O57" s="83"/>
      <c r="P57" s="83"/>
      <c r="Q57" s="83"/>
      <c r="R57" s="83"/>
    </row>
    <row r="58" spans="1:18">
      <c r="A58" s="160" t="s">
        <v>11</v>
      </c>
      <c r="B58" s="87">
        <v>55.096886308630737</v>
      </c>
      <c r="C58" s="92">
        <v>56.771713590689984</v>
      </c>
      <c r="D58" s="87">
        <v>58.526198247928455</v>
      </c>
      <c r="E58" s="87">
        <v>59.807546014871278</v>
      </c>
      <c r="F58" s="87">
        <v>50.4372710016128</v>
      </c>
      <c r="G58" s="87">
        <v>57.633722546806126</v>
      </c>
      <c r="H58" s="87">
        <v>45.627271609273564</v>
      </c>
      <c r="I58" s="87">
        <v>46.671725018489205</v>
      </c>
      <c r="J58" s="87">
        <f t="shared" si="0"/>
        <v>-3.7655459831235945</v>
      </c>
      <c r="K58" s="87">
        <f t="shared" si="1"/>
        <v>-10.961997528316921</v>
      </c>
      <c r="N58" s="83"/>
      <c r="O58" s="83"/>
      <c r="P58" s="83"/>
      <c r="Q58" s="83"/>
      <c r="R58" s="83"/>
    </row>
    <row r="59" spans="1:18">
      <c r="A59" s="161" t="s">
        <v>56</v>
      </c>
      <c r="B59" s="85">
        <f t="shared" ref="B59:I59" si="8">SUM(B58:B58)</f>
        <v>55.096886308630737</v>
      </c>
      <c r="C59" s="85">
        <f t="shared" si="8"/>
        <v>56.771713590689984</v>
      </c>
      <c r="D59" s="85">
        <f t="shared" si="8"/>
        <v>58.526198247928455</v>
      </c>
      <c r="E59" s="85">
        <f t="shared" si="8"/>
        <v>59.807546014871278</v>
      </c>
      <c r="F59" s="85">
        <f t="shared" si="8"/>
        <v>50.4372710016128</v>
      </c>
      <c r="G59" s="85">
        <f t="shared" si="8"/>
        <v>57.633722546806126</v>
      </c>
      <c r="H59" s="85">
        <f t="shared" si="8"/>
        <v>45.627271609273564</v>
      </c>
      <c r="I59" s="85">
        <f t="shared" si="8"/>
        <v>46.671725018489205</v>
      </c>
      <c r="J59" s="85">
        <f t="shared" ref="J59:J69" si="9">I59-F59</f>
        <v>-3.7655459831235945</v>
      </c>
      <c r="K59" s="85">
        <f t="shared" ref="K59:K69" si="10">I59-G59</f>
        <v>-10.961997528316921</v>
      </c>
      <c r="M59" s="83"/>
      <c r="N59" s="83"/>
      <c r="O59" s="83"/>
      <c r="P59" s="83"/>
      <c r="Q59" s="83"/>
      <c r="R59" s="83"/>
    </row>
    <row r="60" spans="1:18">
      <c r="A60" s="164" t="s">
        <v>58</v>
      </c>
      <c r="B60" s="90"/>
      <c r="C60" s="91"/>
      <c r="D60" s="90"/>
      <c r="E60" s="90"/>
      <c r="F60" s="90"/>
      <c r="G60" s="90"/>
      <c r="H60" s="90"/>
      <c r="I60" s="90"/>
      <c r="J60" s="90">
        <f t="shared" si="9"/>
        <v>0</v>
      </c>
      <c r="K60" s="90">
        <f t="shared" si="10"/>
        <v>0</v>
      </c>
      <c r="M60" s="83"/>
      <c r="N60" s="83"/>
      <c r="O60" s="83"/>
      <c r="P60" s="83"/>
      <c r="Q60" s="83"/>
      <c r="R60" s="83"/>
    </row>
    <row r="61" spans="1:18">
      <c r="A61" s="160" t="s">
        <v>57</v>
      </c>
      <c r="B61" s="88">
        <v>8.8066785900000006</v>
      </c>
      <c r="C61" s="89">
        <v>4.7914110499999989</v>
      </c>
      <c r="D61" s="88">
        <v>3.6226572600000004</v>
      </c>
      <c r="E61" s="88">
        <v>5.0410000000000004</v>
      </c>
      <c r="F61" s="88">
        <v>8.3841774200000003</v>
      </c>
      <c r="G61" s="88">
        <v>5.04718</v>
      </c>
      <c r="H61" s="88">
        <v>3.9049999999999998</v>
      </c>
      <c r="I61" s="88">
        <v>3.9049999999999998</v>
      </c>
      <c r="J61" s="88">
        <f t="shared" si="9"/>
        <v>-4.479177420000001</v>
      </c>
      <c r="K61" s="88">
        <f t="shared" si="10"/>
        <v>-1.1421800000000002</v>
      </c>
      <c r="N61" s="83"/>
      <c r="O61" s="83"/>
      <c r="P61" s="83"/>
      <c r="Q61" s="83"/>
      <c r="R61" s="83"/>
    </row>
    <row r="62" spans="1:18">
      <c r="A62" s="160" t="s">
        <v>43</v>
      </c>
      <c r="B62" s="87">
        <v>-116.78058777655998</v>
      </c>
      <c r="C62" s="87">
        <v>-127.30644982364004</v>
      </c>
      <c r="D62" s="87">
        <v>-142.79309640963604</v>
      </c>
      <c r="E62" s="87">
        <v>-149.70239907028201</v>
      </c>
      <c r="F62" s="87">
        <v>-130.93715556090407</v>
      </c>
      <c r="G62" s="87">
        <v>-148.49178736205101</v>
      </c>
      <c r="H62" s="87">
        <v>-133.56777577416378</v>
      </c>
      <c r="I62" s="87">
        <v>-138.14343626291162</v>
      </c>
      <c r="J62" s="87">
        <f t="shared" si="9"/>
        <v>-7.2062807020075468</v>
      </c>
      <c r="K62" s="87">
        <f t="shared" si="10"/>
        <v>10.348351099139393</v>
      </c>
      <c r="N62" s="83"/>
      <c r="O62" s="83"/>
      <c r="P62" s="83"/>
      <c r="Q62" s="83"/>
      <c r="R62" s="83"/>
    </row>
    <row r="63" spans="1:18">
      <c r="A63" s="160" t="s">
        <v>42</v>
      </c>
      <c r="B63" s="86">
        <v>63.856474000000013</v>
      </c>
      <c r="C63" s="86">
        <v>61.328181549999982</v>
      </c>
      <c r="D63" s="86">
        <v>50.69823242999999</v>
      </c>
      <c r="E63" s="86">
        <v>63.591598318868442</v>
      </c>
      <c r="F63" s="86">
        <v>65.297293139999994</v>
      </c>
      <c r="G63" s="86">
        <v>64.324514648423175</v>
      </c>
      <c r="H63" s="86">
        <v>67.19341901</v>
      </c>
      <c r="I63" s="86">
        <v>68.138583679999996</v>
      </c>
      <c r="J63" s="86">
        <v>3.4242972999999921</v>
      </c>
      <c r="K63" s="86">
        <v>3.8140690315768211</v>
      </c>
      <c r="N63" s="83"/>
      <c r="O63" s="83"/>
      <c r="P63" s="83"/>
      <c r="Q63" s="83"/>
      <c r="R63" s="83"/>
    </row>
    <row r="64" spans="1:18">
      <c r="A64" s="160" t="s">
        <v>134</v>
      </c>
      <c r="B64" s="86"/>
      <c r="C64" s="86"/>
      <c r="D64" s="86"/>
      <c r="E64" s="86">
        <v>-15</v>
      </c>
      <c r="F64" s="86"/>
      <c r="G64" s="86">
        <v>-15</v>
      </c>
      <c r="H64" s="86"/>
      <c r="I64" s="86"/>
      <c r="J64" s="86"/>
      <c r="K64" s="86"/>
      <c r="N64" s="83"/>
      <c r="O64" s="83"/>
      <c r="P64" s="83"/>
      <c r="Q64" s="83"/>
      <c r="R64" s="83"/>
    </row>
    <row r="65" spans="1:18">
      <c r="A65" s="160" t="s">
        <v>136</v>
      </c>
      <c r="B65" s="86"/>
      <c r="C65" s="86"/>
      <c r="D65" s="86"/>
      <c r="E65" s="86">
        <v>-11.4</v>
      </c>
      <c r="F65" s="86"/>
      <c r="G65" s="86">
        <v>-9.9</v>
      </c>
      <c r="H65" s="86"/>
      <c r="I65" s="86"/>
      <c r="J65" s="86"/>
      <c r="K65" s="86"/>
      <c r="N65" s="83"/>
      <c r="O65" s="83"/>
      <c r="P65" s="83"/>
      <c r="Q65" s="83"/>
      <c r="R65" s="83"/>
    </row>
    <row r="66" spans="1:18">
      <c r="A66" s="160" t="s">
        <v>135</v>
      </c>
      <c r="B66" s="86"/>
      <c r="C66" s="86"/>
      <c r="D66" s="86"/>
      <c r="E66" s="86">
        <v>-0.8</v>
      </c>
      <c r="F66" s="86"/>
      <c r="G66" s="86">
        <v>-2.1</v>
      </c>
      <c r="H66" s="86"/>
      <c r="I66" s="86"/>
      <c r="J66" s="86"/>
      <c r="K66" s="86"/>
      <c r="N66" s="83"/>
      <c r="O66" s="83"/>
      <c r="P66" s="83"/>
      <c r="Q66" s="83"/>
      <c r="R66" s="83"/>
    </row>
    <row r="67" spans="1:18">
      <c r="A67" s="160" t="s">
        <v>141</v>
      </c>
      <c r="B67" s="86"/>
      <c r="C67" s="86"/>
      <c r="D67" s="86"/>
      <c r="E67" s="86"/>
      <c r="F67" s="86"/>
      <c r="G67" s="86"/>
      <c r="H67" s="86">
        <v>-8.4029000000000006E-2</v>
      </c>
      <c r="I67" s="86">
        <v>-9.0149999999999994E-2</v>
      </c>
      <c r="J67" s="86"/>
      <c r="K67" s="86"/>
      <c r="N67" s="83"/>
      <c r="O67" s="83"/>
      <c r="P67" s="83"/>
      <c r="Q67" s="83"/>
      <c r="R67" s="83"/>
    </row>
    <row r="68" spans="1:18" ht="15.75" thickBot="1">
      <c r="A68" s="161" t="s">
        <v>56</v>
      </c>
      <c r="B68" s="85">
        <f t="shared" ref="B68:G68" si="11">SUM(B61:B66)</f>
        <v>-44.117435186559966</v>
      </c>
      <c r="C68" s="85">
        <f t="shared" si="11"/>
        <v>-61.186857223640061</v>
      </c>
      <c r="D68" s="85">
        <f t="shared" si="11"/>
        <v>-88.472206719636034</v>
      </c>
      <c r="E68" s="85">
        <f t="shared" si="11"/>
        <v>-108.26980075141357</v>
      </c>
      <c r="F68" s="85">
        <f t="shared" si="11"/>
        <v>-57.25568500090408</v>
      </c>
      <c r="G68" s="85">
        <f t="shared" si="11"/>
        <v>-106.12009271362784</v>
      </c>
      <c r="H68" s="85">
        <f>SUM(H61:H67)</f>
        <v>-62.553385764163778</v>
      </c>
      <c r="I68" s="85">
        <f>SUM(I61:I67)</f>
        <v>-66.190002582911617</v>
      </c>
      <c r="J68" s="85">
        <f t="shared" si="9"/>
        <v>-8.9343175820075373</v>
      </c>
      <c r="K68" s="85">
        <f t="shared" si="10"/>
        <v>39.930090130716223</v>
      </c>
      <c r="N68" s="83"/>
      <c r="O68" s="83"/>
      <c r="P68" s="83"/>
      <c r="Q68" s="83"/>
      <c r="R68" s="83"/>
    </row>
    <row r="69" spans="1:18" ht="16.5" thickTop="1" thickBot="1">
      <c r="A69" s="165" t="s">
        <v>21</v>
      </c>
      <c r="B69" s="84">
        <f t="shared" ref="B69:I69" si="12">SUMPRODUCT(--($A15:$A68="Sub-Total"), B$15:B$68)</f>
        <v>441.57421594457173</v>
      </c>
      <c r="C69" s="84">
        <f t="shared" si="12"/>
        <v>408.08976127217335</v>
      </c>
      <c r="D69" s="84">
        <f t="shared" si="12"/>
        <v>385.03188596456584</v>
      </c>
      <c r="E69" s="84">
        <f t="shared" si="12"/>
        <v>397.71319223881989</v>
      </c>
      <c r="F69" s="84">
        <f t="shared" si="12"/>
        <v>419.17271086678835</v>
      </c>
      <c r="G69" s="84">
        <f t="shared" si="12"/>
        <v>394.32988985346594</v>
      </c>
      <c r="H69" s="84">
        <f t="shared" si="12"/>
        <v>356.53047993102075</v>
      </c>
      <c r="I69" s="84">
        <f t="shared" si="12"/>
        <v>375.83192918066993</v>
      </c>
      <c r="J69" s="84">
        <f t="shared" si="9"/>
        <v>-43.340781686118419</v>
      </c>
      <c r="K69" s="84">
        <f t="shared" si="10"/>
        <v>-18.497960672796012</v>
      </c>
      <c r="N69" s="83"/>
      <c r="O69" s="83"/>
      <c r="P69" s="83"/>
      <c r="Q69" s="83"/>
      <c r="R69" s="83"/>
    </row>
    <row r="70" spans="1:18">
      <c r="A70" s="1"/>
      <c r="B70" s="1"/>
      <c r="C70" s="1"/>
      <c r="D70" s="1"/>
      <c r="E70" s="197"/>
      <c r="F70" s="1"/>
      <c r="G70" s="197"/>
      <c r="H70" s="1"/>
      <c r="I70" s="1"/>
      <c r="J70" s="1"/>
      <c r="K70" s="1"/>
    </row>
    <row r="71" spans="1:18">
      <c r="A71" s="82" t="s">
        <v>40</v>
      </c>
      <c r="B71" s="1"/>
      <c r="C71" s="1"/>
      <c r="D71" s="1"/>
      <c r="E71" s="1"/>
      <c r="F71" s="1"/>
      <c r="G71" s="1"/>
      <c r="H71" s="1"/>
      <c r="I71" s="4"/>
      <c r="J71" s="1"/>
      <c r="K71" s="1"/>
    </row>
    <row r="72" spans="1:18">
      <c r="A72" s="1"/>
      <c r="B72" s="81"/>
      <c r="C72" s="81"/>
      <c r="D72" s="81"/>
      <c r="E72" s="81"/>
      <c r="F72" s="81"/>
      <c r="G72" s="81"/>
      <c r="H72" s="81"/>
      <c r="I72" s="81"/>
      <c r="J72" s="1"/>
      <c r="K72" s="1"/>
    </row>
    <row r="73" spans="1:18" ht="27.75" customHeight="1">
      <c r="A73" s="215" t="s">
        <v>108</v>
      </c>
      <c r="B73" s="215"/>
      <c r="C73" s="215"/>
      <c r="D73" s="215"/>
      <c r="E73" s="215"/>
      <c r="F73" s="215"/>
      <c r="G73" s="215"/>
      <c r="H73" s="215"/>
      <c r="I73" s="215"/>
      <c r="J73" s="215"/>
      <c r="K73" s="215"/>
    </row>
    <row r="74" spans="1:18" ht="14.45" customHeight="1">
      <c r="A74" s="215" t="s">
        <v>109</v>
      </c>
      <c r="B74" s="215"/>
      <c r="C74" s="215"/>
      <c r="D74" s="215"/>
      <c r="E74" s="215"/>
      <c r="F74" s="215"/>
      <c r="G74" s="215"/>
      <c r="H74" s="215"/>
      <c r="I74" s="215"/>
      <c r="J74" s="215"/>
      <c r="K74" s="215"/>
    </row>
    <row r="75" spans="1:18">
      <c r="A75" s="80" t="s">
        <v>55</v>
      </c>
      <c r="B75" s="3"/>
      <c r="C75" s="3"/>
      <c r="D75" s="3"/>
      <c r="E75" s="3"/>
      <c r="F75" s="3"/>
      <c r="G75" s="3"/>
      <c r="H75" s="3"/>
      <c r="I75" s="3"/>
      <c r="J75" s="3"/>
      <c r="K75" s="1"/>
    </row>
    <row r="76" spans="1:18">
      <c r="A76" s="1"/>
      <c r="B76" s="1"/>
      <c r="C76" s="1"/>
      <c r="D76" s="1"/>
      <c r="E76" s="1"/>
      <c r="F76" s="1"/>
      <c r="G76" s="1"/>
      <c r="H76" s="1"/>
      <c r="I76" s="1"/>
      <c r="J76" s="1"/>
      <c r="K76" s="1"/>
    </row>
  </sheetData>
  <customSheetViews>
    <customSheetView guid="{8B0D79DB-D356-4CDE-901C-45872A546CBF}" showPageBreaks="1" fitToPage="1" printArea="1" hiddenRows="1" topLeftCell="A8">
      <selection activeCell="Q17" sqref="Q17"/>
      <pageMargins left="0.25" right="0.25" top="0.75" bottom="0.75" header="0.3" footer="0.3"/>
      <printOptions horizontalCentered="1"/>
      <pageSetup scale="70" fitToHeight="0" orientation="landscape" r:id="rId1"/>
    </customSheetView>
    <customSheetView guid="{B372A1E6-F683-4A8E-BC3E-FA2F69909FA8}" scale="80" showPageBreaks="1" fitToPage="1" printArea="1" topLeftCell="A9">
      <selection activeCell="P26" sqref="P26"/>
      <pageMargins left="0.25" right="0.25" top="0.75" bottom="0.75" header="0.3" footer="0.3"/>
      <printOptions horizontalCentered="1"/>
      <pageSetup scale="70" fitToHeight="0" orientation="landscape" r:id="rId2"/>
    </customSheetView>
    <customSheetView guid="{EE2A9195-95AB-40A3-8E8A-24B985F70420}" scale="80" showPageBreaks="1" fitToPage="1" printArea="1" topLeftCell="A10">
      <selection activeCell="E82" sqref="E82"/>
      <pageMargins left="0.25" right="0.25" top="0.75" bottom="0.75" header="0.3" footer="0.3"/>
      <printOptions horizontalCentered="1"/>
      <pageSetup scale="70" fitToHeight="0" orientation="landscape" r:id="rId3"/>
    </customSheetView>
    <customSheetView guid="{D89541C5-FEF8-4C44-9D7B-042A773131E8}" scale="55" showPageBreaks="1" fitToPage="1" printArea="1">
      <selection activeCell="C91" sqref="C91"/>
      <pageMargins left="0.25" right="0.25" top="0.75" bottom="0.75" header="0.3" footer="0.3"/>
      <printOptions horizontalCentered="1"/>
      <pageSetup scale="70" fitToHeight="0" orientation="landscape" r:id="rId4"/>
    </customSheetView>
    <customSheetView guid="{DE3729EF-DA10-46F0-B2E3-0106326E2216}" showPageBreaks="1" fitToPage="1" printArea="1">
      <selection activeCell="F13" sqref="F13"/>
      <pageMargins left="0.25" right="0.25" top="0.75" bottom="0.75" header="0.3" footer="0.3"/>
      <printOptions horizontalCentered="1"/>
      <pageSetup scale="70" fitToHeight="0" orientation="landscape" r:id="rId5"/>
    </customSheetView>
  </customSheetViews>
  <mergeCells count="4">
    <mergeCell ref="A73:K73"/>
    <mergeCell ref="A74:K74"/>
    <mergeCell ref="A9:K9"/>
    <mergeCell ref="A10:K10"/>
  </mergeCells>
  <dataValidations count="1">
    <dataValidation type="list" allowBlank="1" showInputMessage="1" showErrorMessage="1" sqref="B14:J14">
      <formula1>"CGAAP, MIFRS, USGAAP, ASPE"</formula1>
    </dataValidation>
  </dataValidations>
  <printOptions horizontalCentered="1"/>
  <pageMargins left="0.25" right="0.25" top="0.75" bottom="0.75" header="0.3" footer="0.3"/>
  <pageSetup scale="70" fitToHeight="0"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T47"/>
  <sheetViews>
    <sheetView topLeftCell="A8" zoomScaleNormal="100" workbookViewId="0">
      <selection activeCell="L38" sqref="A1:L38"/>
    </sheetView>
  </sheetViews>
  <sheetFormatPr defaultRowHeight="15"/>
  <cols>
    <col min="1" max="1" width="2.7109375" customWidth="1"/>
    <col min="2" max="2" width="6" customWidth="1"/>
    <col min="3" max="3" width="21.85546875" customWidth="1"/>
    <col min="4" max="4" width="14.7109375" customWidth="1"/>
    <col min="5" max="5" width="15.5703125" customWidth="1"/>
    <col min="6" max="7" width="14.7109375" customWidth="1"/>
    <col min="8" max="8" width="16.140625" customWidth="1"/>
    <col min="9" max="10" width="14.7109375" customWidth="1"/>
    <col min="11" max="11" width="15.7109375" customWidth="1"/>
    <col min="12" max="12" width="4.42578125" customWidth="1"/>
    <col min="13" max="13" width="10.7109375" customWidth="1"/>
    <col min="14" max="14" width="13.5703125" customWidth="1"/>
    <col min="15" max="17" width="14.28515625" bestFit="1" customWidth="1"/>
    <col min="18" max="18" width="23.5703125" bestFit="1" customWidth="1"/>
    <col min="19" max="19" width="18.42578125" bestFit="1" customWidth="1"/>
    <col min="20" max="20" width="15.7109375" bestFit="1" customWidth="1"/>
  </cols>
  <sheetData>
    <row r="1" spans="1:20" hidden="1">
      <c r="A1" s="1"/>
      <c r="B1" s="1"/>
      <c r="C1" s="1"/>
      <c r="D1" s="1"/>
      <c r="E1" s="1"/>
      <c r="F1" s="1"/>
      <c r="G1" s="1"/>
      <c r="H1" s="1"/>
      <c r="J1" s="67" t="s">
        <v>38</v>
      </c>
      <c r="K1" s="118" t="str">
        <f>'2-JA'!$N$1</f>
        <v>EB-2019-0082</v>
      </c>
      <c r="L1" s="1"/>
      <c r="N1" s="191"/>
      <c r="O1" s="65"/>
      <c r="P1" s="65"/>
      <c r="Q1" s="65"/>
      <c r="R1" s="65"/>
      <c r="S1" s="65"/>
      <c r="T1" s="65"/>
    </row>
    <row r="2" spans="1:20" hidden="1">
      <c r="A2" s="1"/>
      <c r="B2" s="1"/>
      <c r="C2" s="1"/>
      <c r="D2" s="1"/>
      <c r="E2" s="1"/>
      <c r="F2" s="1"/>
      <c r="G2" s="1"/>
      <c r="H2" s="1"/>
      <c r="J2" s="67" t="s">
        <v>37</v>
      </c>
      <c r="K2" s="72" t="s">
        <v>36</v>
      </c>
      <c r="L2" s="1"/>
      <c r="N2" s="192"/>
      <c r="O2" s="192"/>
      <c r="P2" s="192"/>
      <c r="Q2" s="192"/>
      <c r="R2" s="192"/>
      <c r="S2" s="192"/>
      <c r="T2" s="192"/>
    </row>
    <row r="3" spans="1:20" hidden="1">
      <c r="A3" s="1"/>
      <c r="B3" s="1"/>
      <c r="C3" s="1"/>
      <c r="D3" s="1"/>
      <c r="E3" s="1"/>
      <c r="F3" s="1"/>
      <c r="G3" s="1"/>
      <c r="H3" s="1"/>
      <c r="J3" s="67" t="s">
        <v>35</v>
      </c>
      <c r="K3" s="72">
        <v>1</v>
      </c>
      <c r="L3" s="1"/>
    </row>
    <row r="4" spans="1:20" hidden="1">
      <c r="A4" s="1"/>
      <c r="B4" s="1"/>
      <c r="C4" s="1"/>
      <c r="D4" s="1"/>
      <c r="E4" s="1"/>
      <c r="F4" s="1"/>
      <c r="G4" s="1"/>
      <c r="H4" s="1"/>
      <c r="J4" s="67" t="s">
        <v>34</v>
      </c>
      <c r="K4" s="71" t="s">
        <v>33</v>
      </c>
      <c r="L4" s="1"/>
    </row>
    <row r="5" spans="1:20" hidden="1">
      <c r="A5" s="1"/>
      <c r="B5" s="1"/>
      <c r="C5" s="1"/>
      <c r="D5" s="1"/>
      <c r="E5" s="1"/>
      <c r="F5" s="1"/>
      <c r="G5" s="1"/>
      <c r="H5" s="1"/>
      <c r="J5" s="67" t="s">
        <v>32</v>
      </c>
      <c r="K5" s="70" t="s">
        <v>97</v>
      </c>
      <c r="L5" s="1"/>
    </row>
    <row r="6" spans="1:20" hidden="1">
      <c r="A6" s="1"/>
      <c r="B6" s="1"/>
      <c r="C6" s="1"/>
      <c r="D6" s="1"/>
      <c r="E6" s="1"/>
      <c r="F6" s="1"/>
      <c r="G6" s="1"/>
      <c r="H6" s="1"/>
      <c r="J6" s="67"/>
      <c r="K6" s="68"/>
      <c r="L6" s="1"/>
    </row>
    <row r="7" spans="1:20" hidden="1">
      <c r="A7" s="1"/>
      <c r="B7" s="1"/>
      <c r="C7" s="1"/>
      <c r="D7" s="1"/>
      <c r="E7" s="1"/>
      <c r="F7" s="1"/>
      <c r="G7" s="1"/>
      <c r="H7" s="1"/>
      <c r="J7" s="67" t="s">
        <v>31</v>
      </c>
      <c r="K7" s="66">
        <v>43476</v>
      </c>
      <c r="L7" s="1"/>
    </row>
    <row r="8" spans="1:20">
      <c r="A8" s="1"/>
      <c r="B8" s="1"/>
      <c r="C8" s="1"/>
      <c r="D8" s="1"/>
      <c r="E8" s="1"/>
      <c r="F8" s="1"/>
      <c r="G8" s="1"/>
      <c r="H8" s="1"/>
      <c r="I8" s="1"/>
      <c r="J8" s="1"/>
      <c r="K8" s="1"/>
      <c r="L8" s="1"/>
    </row>
    <row r="9" spans="1:20" ht="18">
      <c r="A9" s="1"/>
      <c r="B9" s="216" t="s">
        <v>96</v>
      </c>
      <c r="C9" s="216"/>
      <c r="D9" s="216"/>
      <c r="E9" s="216"/>
      <c r="F9" s="216"/>
      <c r="G9" s="216"/>
      <c r="H9" s="216"/>
      <c r="I9" s="216"/>
      <c r="J9" s="216"/>
      <c r="K9" s="216"/>
      <c r="L9" s="1"/>
    </row>
    <row r="10" spans="1:20" ht="18">
      <c r="A10" s="1"/>
      <c r="B10" s="216" t="s">
        <v>95</v>
      </c>
      <c r="C10" s="216"/>
      <c r="D10" s="216"/>
      <c r="E10" s="216"/>
      <c r="F10" s="216"/>
      <c r="G10" s="216"/>
      <c r="H10" s="216"/>
      <c r="I10" s="216"/>
      <c r="J10" s="216"/>
      <c r="K10" s="216"/>
      <c r="L10" s="1"/>
    </row>
    <row r="11" spans="1:20" ht="18">
      <c r="A11" s="1"/>
      <c r="B11" s="117"/>
      <c r="C11" s="117"/>
      <c r="D11" s="117"/>
      <c r="E11" s="117"/>
      <c r="F11" s="117"/>
      <c r="G11" s="117"/>
      <c r="H11" s="117"/>
      <c r="I11" s="117"/>
      <c r="J11" s="119"/>
      <c r="K11" s="116"/>
      <c r="L11" s="1"/>
    </row>
    <row r="12" spans="1:20" ht="15.75" thickBot="1">
      <c r="A12" s="1"/>
      <c r="B12" s="1"/>
      <c r="C12" s="1"/>
      <c r="D12" s="1"/>
      <c r="E12" s="1"/>
      <c r="F12" s="1"/>
      <c r="G12" s="1"/>
      <c r="H12" s="1"/>
      <c r="I12" s="1"/>
      <c r="J12" s="1"/>
      <c r="K12" s="172"/>
      <c r="L12" s="1"/>
    </row>
    <row r="13" spans="1:20" ht="49.9" customHeight="1" thickBot="1">
      <c r="A13" s="1"/>
      <c r="B13" s="173"/>
      <c r="C13" s="174"/>
      <c r="D13" s="175" t="s">
        <v>94</v>
      </c>
      <c r="E13" s="175" t="s">
        <v>27</v>
      </c>
      <c r="F13" s="63" t="s">
        <v>72</v>
      </c>
      <c r="G13" s="63" t="s">
        <v>102</v>
      </c>
      <c r="H13" s="63" t="s">
        <v>140</v>
      </c>
      <c r="I13" s="63" t="s">
        <v>103</v>
      </c>
      <c r="J13" s="120" t="s">
        <v>128</v>
      </c>
      <c r="K13" s="62" t="s">
        <v>129</v>
      </c>
      <c r="L13" s="232"/>
    </row>
    <row r="14" spans="1:20" ht="15.75" thickBot="1">
      <c r="A14" s="1"/>
      <c r="B14" s="222" t="s">
        <v>25</v>
      </c>
      <c r="C14" s="223"/>
      <c r="D14" s="60" t="s">
        <v>24</v>
      </c>
      <c r="E14" s="60" t="s">
        <v>24</v>
      </c>
      <c r="F14" s="60" t="s">
        <v>24</v>
      </c>
      <c r="G14" s="60" t="s">
        <v>24</v>
      </c>
      <c r="H14" s="60" t="s">
        <v>24</v>
      </c>
      <c r="I14" s="60" t="s">
        <v>24</v>
      </c>
      <c r="J14" s="60" t="s">
        <v>24</v>
      </c>
      <c r="K14" s="59" t="s">
        <v>24</v>
      </c>
      <c r="L14" s="1"/>
    </row>
    <row r="15" spans="1:20">
      <c r="A15" s="1"/>
      <c r="B15" s="224" t="s">
        <v>93</v>
      </c>
      <c r="C15" s="225"/>
      <c r="D15" s="115"/>
      <c r="E15" s="115"/>
      <c r="F15" s="115"/>
      <c r="G15" s="115"/>
      <c r="H15" s="115"/>
      <c r="I15" s="115"/>
      <c r="J15" s="121"/>
      <c r="K15" s="114"/>
      <c r="L15" s="1"/>
    </row>
    <row r="16" spans="1:20">
      <c r="A16" s="1"/>
      <c r="B16" s="226" t="s">
        <v>92</v>
      </c>
      <c r="C16" s="227"/>
      <c r="D16" s="113">
        <f>1000000*'2-JC'!B69-D17</f>
        <v>345825163.63032353</v>
      </c>
      <c r="E16" s="113">
        <f>1000000*'2-JC'!C69-E17</f>
        <v>315164733.71948457</v>
      </c>
      <c r="F16" s="113">
        <f>1000000*'2-JC'!D69-F17</f>
        <v>294867834.5870266</v>
      </c>
      <c r="G16" s="113">
        <f>1000000*'2-JC'!E69-G17</f>
        <v>299441725.96433407</v>
      </c>
      <c r="H16" s="113">
        <f>1000000*'2-JC'!F69-H17</f>
        <v>323163750.36730188</v>
      </c>
      <c r="I16" s="113">
        <f>1000000*'2-JC'!G69-I17</f>
        <v>296782572.39948291</v>
      </c>
      <c r="J16" s="113">
        <f>1000000*'2-JC'!H69-J17</f>
        <v>268582022.06077051</v>
      </c>
      <c r="K16" s="176">
        <f>1000000*'2-JC'!I69-K17</f>
        <v>282991054.18921244</v>
      </c>
      <c r="L16" s="1"/>
    </row>
    <row r="17" spans="1:18">
      <c r="A17" s="1"/>
      <c r="B17" s="226" t="s">
        <v>91</v>
      </c>
      <c r="C17" s="227"/>
      <c r="D17" s="112">
        <f>'2-JC'!B52*1000000</f>
        <v>95749052.314248219</v>
      </c>
      <c r="E17" s="112">
        <f>'2-JC'!C52*1000000</f>
        <v>92925027.552688763</v>
      </c>
      <c r="F17" s="112">
        <f>'2-JC'!D52*1000000</f>
        <v>90164051.377539307</v>
      </c>
      <c r="G17" s="112">
        <f>'2-JC'!E52*1000000</f>
        <v>98271466.274485841</v>
      </c>
      <c r="H17" s="112">
        <f>'2-JC'!F52*1000000</f>
        <v>96008960.499486446</v>
      </c>
      <c r="I17" s="112">
        <f>'2-JC'!G52*1000000</f>
        <v>97547317.453983024</v>
      </c>
      <c r="J17" s="112">
        <f>'2-JC'!H52*1000000</f>
        <v>87948457.870250195</v>
      </c>
      <c r="K17" s="177">
        <f>'2-JC'!I52*1000000</f>
        <v>92840874.991457462</v>
      </c>
      <c r="L17" s="1"/>
      <c r="M17" s="111"/>
      <c r="N17" s="111"/>
      <c r="O17" s="111"/>
      <c r="P17" s="111"/>
      <c r="Q17" s="111"/>
      <c r="R17" s="111"/>
    </row>
    <row r="18" spans="1:18" ht="28.15" customHeight="1">
      <c r="A18" s="1"/>
      <c r="B18" s="226" t="s">
        <v>90</v>
      </c>
      <c r="C18" s="227"/>
      <c r="D18" s="110">
        <f t="shared" ref="D18:K18" si="0">SUM(D16:D17)</f>
        <v>441574215.94457173</v>
      </c>
      <c r="E18" s="110">
        <f t="shared" si="0"/>
        <v>408089761.27217335</v>
      </c>
      <c r="F18" s="110">
        <v>385038647.83922899</v>
      </c>
      <c r="G18" s="110">
        <f t="shared" si="0"/>
        <v>397713192.2388199</v>
      </c>
      <c r="H18" s="110">
        <f t="shared" si="0"/>
        <v>419172710.86678833</v>
      </c>
      <c r="I18" s="110">
        <f t="shared" si="0"/>
        <v>394329889.85346591</v>
      </c>
      <c r="J18" s="110">
        <f t="shared" si="0"/>
        <v>356530479.93102074</v>
      </c>
      <c r="K18" s="178">
        <f t="shared" si="0"/>
        <v>375831929.1806699</v>
      </c>
      <c r="L18" s="1"/>
    </row>
    <row r="19" spans="1:18">
      <c r="A19" s="1"/>
      <c r="B19" s="228" t="s">
        <v>98</v>
      </c>
      <c r="C19" s="229"/>
      <c r="D19" s="109">
        <v>669</v>
      </c>
      <c r="E19" s="109">
        <v>669</v>
      </c>
      <c r="F19" s="109">
        <v>667</v>
      </c>
      <c r="G19" s="109">
        <v>667</v>
      </c>
      <c r="H19" s="109">
        <v>668</v>
      </c>
      <c r="I19" s="109">
        <v>667</v>
      </c>
      <c r="J19" s="109">
        <v>667</v>
      </c>
      <c r="K19" s="179">
        <v>667</v>
      </c>
      <c r="L19" s="1"/>
    </row>
    <row r="20" spans="1:18">
      <c r="A20" s="1"/>
      <c r="B20" s="221" t="s">
        <v>89</v>
      </c>
      <c r="C20" s="220"/>
      <c r="D20" s="108">
        <v>8077</v>
      </c>
      <c r="E20" s="108">
        <v>8364</v>
      </c>
      <c r="F20" s="108">
        <v>8146</v>
      </c>
      <c r="G20" s="108" t="s">
        <v>104</v>
      </c>
      <c r="H20" s="108">
        <v>8429</v>
      </c>
      <c r="I20" s="108" t="s">
        <v>104</v>
      </c>
      <c r="J20" s="108">
        <v>9216</v>
      </c>
      <c r="K20" s="108">
        <v>9146</v>
      </c>
      <c r="L20" s="1"/>
    </row>
    <row r="21" spans="1:18">
      <c r="A21" s="1"/>
      <c r="B21" s="221" t="s">
        <v>88</v>
      </c>
      <c r="C21" s="220"/>
      <c r="D21" s="104">
        <f t="shared" ref="D21:K21" si="1">IF(D20=0,"",D19/D20)</f>
        <v>8.2827782592546736E-2</v>
      </c>
      <c r="E21" s="104">
        <f t="shared" si="1"/>
        <v>7.9985652797704448E-2</v>
      </c>
      <c r="F21" s="104">
        <f t="shared" si="1"/>
        <v>8.1880677633194204E-2</v>
      </c>
      <c r="G21" s="205" t="s">
        <v>142</v>
      </c>
      <c r="H21" s="104">
        <f t="shared" si="1"/>
        <v>7.9250207616561874E-2</v>
      </c>
      <c r="I21" s="205" t="s">
        <v>142</v>
      </c>
      <c r="J21" s="104">
        <f t="shared" si="1"/>
        <v>7.2374131944444448E-2</v>
      </c>
      <c r="K21" s="180">
        <f t="shared" si="1"/>
        <v>7.292805598075662E-2</v>
      </c>
      <c r="L21" s="1"/>
    </row>
    <row r="22" spans="1:18">
      <c r="A22" s="1"/>
      <c r="B22" s="221" t="s">
        <v>87</v>
      </c>
      <c r="C22" s="220"/>
      <c r="D22" s="106"/>
      <c r="E22" s="107"/>
      <c r="F22" s="106"/>
      <c r="G22" s="106"/>
      <c r="H22" s="106"/>
      <c r="I22" s="106"/>
      <c r="J22" s="106"/>
      <c r="K22" s="105"/>
      <c r="L22" s="1"/>
    </row>
    <row r="23" spans="1:18">
      <c r="A23" s="1"/>
      <c r="B23" s="219" t="s">
        <v>86</v>
      </c>
      <c r="C23" s="220"/>
      <c r="D23" s="153">
        <f t="shared" ref="D23:K23" si="2">IF(D19=0,"",D16/D19)</f>
        <v>516928.49571049854</v>
      </c>
      <c r="E23" s="153">
        <f t="shared" si="2"/>
        <v>471098.25668084389</v>
      </c>
      <c r="F23" s="153">
        <f t="shared" si="2"/>
        <v>442080.71152477752</v>
      </c>
      <c r="G23" s="153">
        <f t="shared" si="2"/>
        <v>448938.1198865578</v>
      </c>
      <c r="H23" s="153">
        <f t="shared" si="2"/>
        <v>483778.06941212859</v>
      </c>
      <c r="I23" s="153">
        <f t="shared" si="2"/>
        <v>444951.38290777046</v>
      </c>
      <c r="J23" s="153">
        <f t="shared" ref="J23" si="3">IF(J19=0,"",J16/J19)</f>
        <v>402671.69724253449</v>
      </c>
      <c r="K23" s="181">
        <f t="shared" si="2"/>
        <v>424274.44406178774</v>
      </c>
      <c r="L23" s="1"/>
    </row>
    <row r="24" spans="1:18">
      <c r="A24" s="1"/>
      <c r="B24" s="170" t="s">
        <v>85</v>
      </c>
      <c r="C24" s="171"/>
      <c r="D24" s="153">
        <f t="shared" ref="D24:K24" si="4">IF(D19=0,"",D17/D19)</f>
        <v>143122.64919917521</v>
      </c>
      <c r="E24" s="153">
        <f t="shared" si="4"/>
        <v>138901.38647636585</v>
      </c>
      <c r="F24" s="153">
        <f t="shared" si="4"/>
        <v>135178.48782239776</v>
      </c>
      <c r="G24" s="153">
        <f t="shared" si="4"/>
        <v>147333.53264540606</v>
      </c>
      <c r="H24" s="153">
        <f t="shared" si="4"/>
        <v>143725.9887716863</v>
      </c>
      <c r="I24" s="153">
        <f t="shared" si="4"/>
        <v>146247.85225484712</v>
      </c>
      <c r="J24" s="153">
        <f t="shared" ref="J24" si="5">IF(J19=0,"",J17/J19)</f>
        <v>131856.75842616221</v>
      </c>
      <c r="K24" s="181">
        <f t="shared" si="4"/>
        <v>139191.71662887177</v>
      </c>
      <c r="L24" s="1"/>
    </row>
    <row r="25" spans="1:18">
      <c r="A25" s="1"/>
      <c r="B25" s="170" t="s">
        <v>84</v>
      </c>
      <c r="C25" s="171"/>
      <c r="D25" s="153">
        <f t="shared" ref="D25:K25" si="6">IF(D19=0,"",D18/D19)</f>
        <v>660051.14490967372</v>
      </c>
      <c r="E25" s="153">
        <f t="shared" si="6"/>
        <v>609999.64315720974</v>
      </c>
      <c r="F25" s="153">
        <f t="shared" si="6"/>
        <v>577269.3370902983</v>
      </c>
      <c r="G25" s="153">
        <f t="shared" si="6"/>
        <v>596271.65253196389</v>
      </c>
      <c r="H25" s="153">
        <f t="shared" si="6"/>
        <v>627504.05818381486</v>
      </c>
      <c r="I25" s="153">
        <f t="shared" si="6"/>
        <v>591199.23516261752</v>
      </c>
      <c r="J25" s="153">
        <f t="shared" ref="J25" si="7">IF(J19=0,"",J18/J19)</f>
        <v>534528.45566869678</v>
      </c>
      <c r="K25" s="181">
        <f t="shared" si="6"/>
        <v>563466.16069065954</v>
      </c>
      <c r="L25" s="1"/>
      <c r="M25" s="189"/>
      <c r="N25" s="189"/>
    </row>
    <row r="26" spans="1:18">
      <c r="A26" s="1"/>
      <c r="B26" s="221" t="s">
        <v>83</v>
      </c>
      <c r="C26" s="220"/>
      <c r="D26" s="154"/>
      <c r="E26" s="154"/>
      <c r="F26" s="154"/>
      <c r="G26" s="154"/>
      <c r="H26" s="154"/>
      <c r="I26" s="154"/>
      <c r="J26" s="154"/>
      <c r="K26" s="155"/>
      <c r="L26" s="1"/>
    </row>
    <row r="27" spans="1:18">
      <c r="A27" s="1"/>
      <c r="B27" s="219" t="s">
        <v>82</v>
      </c>
      <c r="C27" s="220"/>
      <c r="D27" s="153">
        <f t="shared" ref="D27:K27" si="8">IF(D20=0,"",D16/D20)</f>
        <v>42816.041058601404</v>
      </c>
      <c r="E27" s="153">
        <f t="shared" si="8"/>
        <v>37681.101592477833</v>
      </c>
      <c r="F27" s="153">
        <f t="shared" si="8"/>
        <v>36197.868228213432</v>
      </c>
      <c r="G27" s="206" t="s">
        <v>142</v>
      </c>
      <c r="H27" s="153">
        <f t="shared" si="8"/>
        <v>38339.51244125067</v>
      </c>
      <c r="I27" s="206" t="s">
        <v>142</v>
      </c>
      <c r="J27" s="181">
        <f t="shared" si="8"/>
        <v>29143.014546524577</v>
      </c>
      <c r="K27" s="181">
        <f t="shared" si="8"/>
        <v>30941.510407742448</v>
      </c>
      <c r="L27" s="1"/>
    </row>
    <row r="28" spans="1:18">
      <c r="A28" s="1"/>
      <c r="B28" s="170" t="s">
        <v>81</v>
      </c>
      <c r="C28" s="171"/>
      <c r="D28" s="153">
        <f t="shared" ref="D28:K28" si="9">IF(D20=0,"",D17/D20)</f>
        <v>11854.531671938617</v>
      </c>
      <c r="E28" s="153">
        <f t="shared" si="9"/>
        <v>11110.11807181836</v>
      </c>
      <c r="F28" s="153">
        <f t="shared" si="9"/>
        <v>11068.50618432842</v>
      </c>
      <c r="G28" s="206" t="s">
        <v>142</v>
      </c>
      <c r="H28" s="153">
        <f t="shared" si="9"/>
        <v>11390.314450051779</v>
      </c>
      <c r="I28" s="206" t="s">
        <v>142</v>
      </c>
      <c r="J28" s="181">
        <f t="shared" si="9"/>
        <v>9543.0184321018005</v>
      </c>
      <c r="K28" s="181">
        <f t="shared" si="9"/>
        <v>10150.981302367971</v>
      </c>
      <c r="L28" s="1"/>
      <c r="M28" s="189"/>
    </row>
    <row r="29" spans="1:18" ht="15.75" thickBot="1">
      <c r="A29" s="1"/>
      <c r="B29" s="182" t="s">
        <v>80</v>
      </c>
      <c r="C29" s="183"/>
      <c r="D29" s="184">
        <f t="shared" ref="D29:K29" si="10">IF(D20=0,"",D18/D20)</f>
        <v>54670.572730540021</v>
      </c>
      <c r="E29" s="184">
        <f t="shared" si="10"/>
        <v>48791.219664296194</v>
      </c>
      <c r="F29" s="184">
        <f t="shared" si="10"/>
        <v>47267.204497818435</v>
      </c>
      <c r="G29" s="207" t="s">
        <v>142</v>
      </c>
      <c r="H29" s="184">
        <f t="shared" si="10"/>
        <v>49729.826891302444</v>
      </c>
      <c r="I29" s="207" t="s">
        <v>142</v>
      </c>
      <c r="J29" s="185">
        <f t="shared" si="10"/>
        <v>38686.032978626383</v>
      </c>
      <c r="K29" s="185">
        <f t="shared" si="10"/>
        <v>41092.491710110422</v>
      </c>
      <c r="L29" s="1"/>
      <c r="M29" s="189"/>
      <c r="N29" s="189"/>
    </row>
    <row r="30" spans="1:18">
      <c r="A30" s="1"/>
      <c r="B30" s="1"/>
      <c r="C30" s="1"/>
      <c r="D30" s="1"/>
      <c r="E30" s="1"/>
      <c r="F30" s="1"/>
      <c r="G30" s="1"/>
      <c r="H30" s="1"/>
      <c r="I30" s="1"/>
      <c r="J30" s="1"/>
      <c r="K30" s="1"/>
      <c r="L30" s="1"/>
    </row>
    <row r="31" spans="1:18">
      <c r="A31" s="1"/>
      <c r="B31" s="103" t="s">
        <v>40</v>
      </c>
      <c r="C31" s="1"/>
      <c r="D31" s="69"/>
      <c r="E31" s="1"/>
      <c r="F31" s="69"/>
      <c r="G31" s="69"/>
      <c r="H31" s="69"/>
      <c r="I31" s="69"/>
      <c r="J31" s="69"/>
      <c r="K31" s="69"/>
      <c r="L31" s="1"/>
    </row>
    <row r="32" spans="1:18">
      <c r="A32" s="1"/>
      <c r="B32" s="1"/>
      <c r="C32" s="1"/>
      <c r="D32" s="1"/>
      <c r="E32" s="1"/>
      <c r="F32" s="1"/>
      <c r="G32" s="1"/>
      <c r="H32" s="1"/>
      <c r="I32" s="1"/>
      <c r="J32" s="1"/>
      <c r="K32" s="1"/>
      <c r="L32" s="1"/>
    </row>
    <row r="33" spans="1:12" ht="27" customHeight="1">
      <c r="A33" s="1"/>
      <c r="B33" s="166">
        <v>1</v>
      </c>
      <c r="C33" s="217" t="s">
        <v>39</v>
      </c>
      <c r="D33" s="217"/>
      <c r="E33" s="217"/>
      <c r="F33" s="217"/>
      <c r="G33" s="217"/>
      <c r="H33" s="217"/>
      <c r="I33" s="217"/>
      <c r="J33" s="217"/>
      <c r="K33" s="217"/>
      <c r="L33" s="1"/>
    </row>
    <row r="34" spans="1:12">
      <c r="A34" s="1"/>
      <c r="B34" s="167"/>
      <c r="C34" s="217"/>
      <c r="D34" s="217"/>
      <c r="E34" s="217"/>
      <c r="F34" s="217"/>
      <c r="G34" s="217"/>
      <c r="H34" s="217"/>
      <c r="I34" s="217"/>
      <c r="J34" s="217"/>
      <c r="K34" s="217"/>
      <c r="L34" s="1"/>
    </row>
    <row r="35" spans="1:12">
      <c r="A35" s="1"/>
      <c r="B35" s="168">
        <v>2</v>
      </c>
      <c r="C35" s="211" t="s">
        <v>79</v>
      </c>
      <c r="D35" s="211"/>
      <c r="E35" s="211"/>
      <c r="F35" s="211"/>
      <c r="G35" s="211"/>
      <c r="H35" s="211"/>
      <c r="I35" s="211"/>
      <c r="J35" s="211"/>
      <c r="K35" s="211"/>
      <c r="L35" s="1"/>
    </row>
    <row r="36" spans="1:12" ht="14.45" customHeight="1">
      <c r="A36" s="1"/>
      <c r="B36" s="168">
        <v>3</v>
      </c>
      <c r="C36" s="215" t="s">
        <v>78</v>
      </c>
      <c r="D36" s="215"/>
      <c r="E36" s="215"/>
      <c r="F36" s="215"/>
      <c r="G36" s="215"/>
      <c r="H36" s="215"/>
      <c r="I36" s="215"/>
      <c r="J36" s="215"/>
      <c r="K36" s="215"/>
      <c r="L36" s="1"/>
    </row>
    <row r="37" spans="1:12" ht="14.45" customHeight="1">
      <c r="A37" s="1"/>
      <c r="B37" s="168">
        <v>4</v>
      </c>
      <c r="C37" s="215" t="s">
        <v>99</v>
      </c>
      <c r="D37" s="215"/>
      <c r="E37" s="215"/>
      <c r="F37" s="215"/>
      <c r="G37" s="215"/>
      <c r="H37" s="215"/>
      <c r="I37" s="215"/>
      <c r="J37" s="215"/>
      <c r="K37" s="215"/>
      <c r="L37" s="1"/>
    </row>
    <row r="38" spans="1:12" ht="14.45" customHeight="1">
      <c r="A38" s="1"/>
      <c r="B38" s="169">
        <v>5</v>
      </c>
      <c r="C38" s="215" t="s">
        <v>77</v>
      </c>
      <c r="D38" s="215"/>
      <c r="E38" s="215"/>
      <c r="F38" s="215"/>
      <c r="G38" s="215"/>
      <c r="H38" s="215"/>
      <c r="I38" s="215"/>
      <c r="J38" s="215"/>
      <c r="K38" s="215"/>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sheetData>
  <customSheetViews>
    <customSheetView guid="{8B0D79DB-D356-4CDE-901C-45872A546CBF}" showPageBreaks="1" fitToPage="1" printArea="1" hiddenRows="1" topLeftCell="A8">
      <selection activeCell="L38" sqref="A1:L38"/>
      <pageMargins left="0.7" right="0.7" top="1.25" bottom="0.75" header="0.3" footer="0.3"/>
      <printOptions horizontalCentered="1"/>
      <pageSetup scale="82" orientation="landscape" r:id="rId1"/>
    </customSheetView>
    <customSheetView guid="{B372A1E6-F683-4A8E-BC3E-FA2F69909FA8}" scale="80" showPageBreaks="1" fitToPage="1" printArea="1">
      <selection activeCell="H13" sqref="H13"/>
      <pageMargins left="0.7" right="0.7" top="1.25" bottom="0.75" header="0.3" footer="0.3"/>
      <printOptions horizontalCentered="1"/>
      <pageSetup scale="82" orientation="landscape" r:id="rId2"/>
    </customSheetView>
    <customSheetView guid="{EE2A9195-95AB-40A3-8E8A-24B985F70420}" scale="80" showPageBreaks="1" fitToPage="1" printArea="1">
      <selection activeCell="I30" sqref="I30"/>
      <pageMargins left="0.7" right="0.7" top="1.25" bottom="0.75" header="0.3" footer="0.3"/>
      <printOptions horizontalCentered="1"/>
      <pageSetup scale="82" orientation="landscape" r:id="rId3"/>
    </customSheetView>
    <customSheetView guid="{D89541C5-FEF8-4C44-9D7B-042A773131E8}" scale="80" showPageBreaks="1" fitToPage="1" printArea="1">
      <selection activeCell="G17" sqref="G17"/>
      <pageMargins left="0.7" right="0.7" top="1.25" bottom="0.75" header="0.3" footer="0.3"/>
      <printOptions horizontalCentered="1"/>
      <pageSetup scale="82" orientation="landscape" r:id="rId4"/>
    </customSheetView>
    <customSheetView guid="{DE3729EF-DA10-46F0-B2E3-0106326E2216}" showPageBreaks="1" fitToPage="1" printArea="1">
      <selection activeCell="H13" sqref="H13"/>
      <pageMargins left="0.7" right="0.7" top="1.25" bottom="0.75" header="0.3" footer="0.3"/>
      <printOptions horizontalCentered="1"/>
      <pageSetup scale="82" orientation="landscape" r:id="rId5"/>
    </customSheetView>
  </customSheetViews>
  <mergeCells count="19">
    <mergeCell ref="B9:K9"/>
    <mergeCell ref="B10:K10"/>
    <mergeCell ref="C38:K38"/>
    <mergeCell ref="B26:C26"/>
    <mergeCell ref="B27:C27"/>
    <mergeCell ref="C33:K34"/>
    <mergeCell ref="C35:K35"/>
    <mergeCell ref="C36:K36"/>
    <mergeCell ref="C37:K37"/>
    <mergeCell ref="B23:C23"/>
    <mergeCell ref="B20:C20"/>
    <mergeCell ref="B21:C21"/>
    <mergeCell ref="B22:C22"/>
    <mergeCell ref="B14:C14"/>
    <mergeCell ref="B15:C15"/>
    <mergeCell ref="B16:C16"/>
    <mergeCell ref="B17:C17"/>
    <mergeCell ref="B18:C18"/>
    <mergeCell ref="B19:C19"/>
  </mergeCells>
  <dataValidations count="1">
    <dataValidation type="list" allowBlank="1" showInputMessage="1" showErrorMessage="1" sqref="D14:J14">
      <formula1>"CGAAP, MIFRS, USGAAP, ASPE"</formula1>
    </dataValidation>
  </dataValidations>
  <printOptions horizontalCentered="1"/>
  <pageMargins left="0.7" right="0.7" top="1.25" bottom="0.75" header="0.3" footer="0.3"/>
  <pageSetup scale="82" orientation="landscape"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596246B4ACC1459DDB2FD0B43648E7" ma:contentTypeVersion="1" ma:contentTypeDescription="Create a new document." ma:contentTypeScope="" ma:versionID="1c709d5e00a528b8d43f70f28f0794ec">
  <xsd:schema xmlns:xsd="http://www.w3.org/2001/XMLSchema" xmlns:xs="http://www.w3.org/2001/XMLSchema" xmlns:p="http://schemas.microsoft.com/office/2006/metadata/properties" xmlns:ns2="f0af1d65-dfd0-4b99-b523-def3a954563f" xmlns:ns3="85e47f12-5c15-41f8-8a9e-205fb4d12ed4" targetNamespace="http://schemas.microsoft.com/office/2006/metadata/properties" ma:root="true" ma:fieldsID="21e976f6e9dae6b4827b02e923b2a671" ns2:_="" ns3:_="">
    <xsd:import namespace="f0af1d65-dfd0-4b99-b523-def3a954563f"/>
    <xsd:import namespace="85e47f12-5c15-41f8-8a9e-205fb4d12ed4"/>
    <xsd:element name="properties">
      <xsd:complexType>
        <xsd:sequence>
          <xsd:element name="documentManagement">
            <xsd:complexType>
              <xsd:all>
                <xsd:element ref="ns2:Hydro_x0020_One_x0020_Data_x0020_Classification"/>
                <xsd:element ref="ns3:RA_x0020_Review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85e47f12-5c15-41f8-8a9e-205fb4d12ed4" elementFormDefault="qualified">
    <xsd:import namespace="http://schemas.microsoft.com/office/2006/documentManagement/types"/>
    <xsd:import namespace="http://schemas.microsoft.com/office/infopath/2007/PartnerControls"/>
    <xsd:element name="RA_x0020_Reviewed" ma:index="9" nillable="true" ma:displayName="RA Reviewed" ma:default="0" ma:internalName="RA_x0020_Review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RA_x0020_Reviewed xmlns="85e47f12-5c15-41f8-8a9e-205fb4d12ed4">false</RA_x0020_Reviewed>
  </documentManagement>
</p:properties>
</file>

<file path=customXml/itemProps1.xml><?xml version="1.0" encoding="utf-8"?>
<ds:datastoreItem xmlns:ds="http://schemas.openxmlformats.org/officeDocument/2006/customXml" ds:itemID="{E598C645-38FC-4B21-B951-2098D116C0DB}"/>
</file>

<file path=customXml/itemProps2.xml><?xml version="1.0" encoding="utf-8"?>
<ds:datastoreItem xmlns:ds="http://schemas.openxmlformats.org/officeDocument/2006/customXml" ds:itemID="{8D219DED-67EC-4195-B7E5-BA0FA71051F1}"/>
</file>

<file path=customXml/itemProps3.xml><?xml version="1.0" encoding="utf-8"?>
<ds:datastoreItem xmlns:ds="http://schemas.openxmlformats.org/officeDocument/2006/customXml" ds:itemID="{62221E8E-CB70-4C68-BC78-6934F0D6FD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2-JA</vt:lpstr>
      <vt:lpstr>2-JB</vt:lpstr>
      <vt:lpstr>2-JC</vt:lpstr>
      <vt:lpstr>2-L</vt:lpstr>
      <vt:lpstr>'2-JA'!Print_Area</vt:lpstr>
      <vt:lpstr>'2-JB'!Print_Area</vt:lpstr>
      <vt:lpstr>'2-JC'!Print_Area</vt:lpstr>
      <vt:lpstr>'2-L'!Print_Area</vt:lpstr>
      <vt:lpstr>'2-JC'!Print_Titles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2-JA, 2-JB, 2-JC and 2-L</dc:title>
  <dc:creator>DENNENY Kelly</dc:creator>
  <cp:lastModifiedBy>LEE Julie(Qiu Ling)</cp:lastModifiedBy>
  <cp:lastPrinted>2019-06-14T21:30:03Z</cp:lastPrinted>
  <dcterms:created xsi:type="dcterms:W3CDTF">2017-11-17T18:30:08Z</dcterms:created>
  <dcterms:modified xsi:type="dcterms:W3CDTF">2019-06-14T21:30:08Z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0x01010023596246B4ACC1459DDB2FD0B43648E7</vt:lpwstr>
  </property>
  <property fmtid="{D5CDD505-2E9C-101B-9397-08002B2CF9AE}" pid="3" name="Comments">
    <vt:lpwstr/>
  </property>
  <property fmtid="{D5CDD505-2E9C-101B-9397-08002B2CF9AE}" pid="4" name="Order">
    <vt:r8>40800</vt:r8>
  </property>
  <property fmtid="{D5CDD505-2E9C-101B-9397-08002B2CF9AE}" pid="5" name="ISD_Category">
    <vt:lpwstr>Other</vt:lpwstr>
  </property>
  <property fmtid="{D5CDD505-2E9C-101B-9397-08002B2CF9AE}" pid="6" name="BluePage_Ready">
    <vt:bool>false</vt:bool>
  </property>
  <property fmtid="{D5CDD505-2E9C-101B-9397-08002B2CF9AE}" pid="7" name="Exhibit Status">
    <vt:lpwstr>Red</vt:lpwstr>
  </property>
  <property fmtid="{D5CDD505-2E9C-101B-9397-08002B2CF9AE}" pid="8" name="IA Review Complete">
    <vt:bool>false</vt:bool>
  </property>
  <property fmtid="{D5CDD505-2E9C-101B-9397-08002B2CF9AE}" pid="9" name="Schedule">
    <vt:r8>2</vt:r8>
  </property>
  <property fmtid="{D5CDD505-2E9C-101B-9397-08002B2CF9AE}" pid="10" name="Dir_Approved">
    <vt:bool>true</vt:bool>
  </property>
  <property fmtid="{D5CDD505-2E9C-101B-9397-08002B2CF9AE}" pid="11" name="Tab">
    <vt:lpwstr>1</vt:lpwstr>
  </property>
  <property fmtid="{D5CDD505-2E9C-101B-9397-08002B2CF9AE}" pid="12" name="Primary_Author">
    <vt:lpwstr>2238;#MALINOWSKI Michael</vt:lpwstr>
  </property>
  <property fmtid="{D5CDD505-2E9C-101B-9397-08002B2CF9AE}" pid="13" name="Jurisdiction">
    <vt:lpwstr>OEB</vt:lpwstr>
  </property>
  <property fmtid="{D5CDD505-2E9C-101B-9397-08002B2CF9AE}" pid="14" name="Case Number/Docket Number">
    <vt:lpwstr>EB-2019-0082</vt:lpwstr>
  </property>
  <property fmtid="{D5CDD505-2E9C-101B-9397-08002B2CF9AE}" pid="15" name="AESI Status">
    <vt:lpwstr>Not Ready</vt:lpwstr>
  </property>
  <property fmtid="{D5CDD505-2E9C-101B-9397-08002B2CF9AE}" pid="16" name="Witness">
    <vt:lpwstr>Joel Jodoin</vt:lpwstr>
  </property>
  <property fmtid="{D5CDD505-2E9C-101B-9397-08002B2CF9AE}" pid="17" name="Issue Date">
    <vt:filetime>2019-02-28T05:00:00Z</vt:filetime>
  </property>
  <property fmtid="{D5CDD505-2E9C-101B-9397-08002B2CF9AE}" pid="18" name="Authoring Party">
    <vt:lpwstr>Hydro One Networks - HONI</vt:lpwstr>
  </property>
  <property fmtid="{D5CDD505-2E9C-101B-9397-08002B2CF9AE}" pid="19" name="Document Type">
    <vt:lpwstr>Prefiled evidence</vt:lpwstr>
  </property>
  <property fmtid="{D5CDD505-2E9C-101B-9397-08002B2CF9AE}" pid="20" name="RA Contact">
    <vt:lpwstr>Alex Zbarcea</vt:lpwstr>
  </property>
  <property fmtid="{D5CDD505-2E9C-101B-9397-08002B2CF9AE}" pid="21" name="Additional_Reviewers">
    <vt:lpwstr>1889;#HUTCHINSON Scot</vt:lpwstr>
  </property>
  <property fmtid="{D5CDD505-2E9C-101B-9397-08002B2CF9AE}" pid="22" name="Dir_Contact">
    <vt:lpwstr>Jody McEachran</vt:lpwstr>
  </property>
  <property fmtid="{D5CDD505-2E9C-101B-9397-08002B2CF9AE}" pid="23" name="Legal">
    <vt:bool>false</vt:bool>
  </property>
  <property fmtid="{D5CDD505-2E9C-101B-9397-08002B2CF9AE}" pid="24" name="2018 Update">
    <vt:lpwstr>Yes</vt:lpwstr>
  </property>
  <property fmtid="{D5CDD505-2E9C-101B-9397-08002B2CF9AE}" pid="25" name="2018 Update Notes">
    <vt:lpwstr>2018 forecast to 2018 actuals and all calculations.</vt:lpwstr>
  </property>
  <property fmtid="{D5CDD505-2E9C-101B-9397-08002B2CF9AE}" pid="26" name="Strategic?">
    <vt:bool>false</vt:bool>
  </property>
  <property fmtid="{D5CDD505-2E9C-101B-9397-08002B2CF9AE}" pid="27" name="SR_Approved">
    <vt:bool>false</vt:bool>
  </property>
  <property fmtid="{D5CDD505-2E9C-101B-9397-08002B2CF9AE}" pid="28" name="Case Type">
    <vt:lpwstr>Electricity</vt:lpwstr>
  </property>
  <property fmtid="{D5CDD505-2E9C-101B-9397-08002B2CF9AE}" pid="29" name="Applicant">
    <vt:lpwstr>;#Hydro One Networks;#</vt:lpwstr>
  </property>
  <property fmtid="{D5CDD505-2E9C-101B-9397-08002B2CF9AE}" pid="30" name="RA_Approved">
    <vt:bool>true</vt:bool>
  </property>
  <property fmtid="{D5CDD505-2E9C-101B-9397-08002B2CF9AE}" pid="31" name="Draft_Ready">
    <vt:bool>true</vt:bool>
  </property>
  <property fmtid="{D5CDD505-2E9C-101B-9397-08002B2CF9AE}" pid="32" name="Exhibit">
    <vt:lpwstr>F</vt:lpwstr>
  </property>
  <property fmtid="{D5CDD505-2E9C-101B-9397-08002B2CF9AE}" pid="33" name="Filing Status">
    <vt:lpwstr>Draft</vt:lpwstr>
  </property>
</Properties>
</file>