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Toronto Hydro\Oral Hearing\Cross Examination\Capita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47" i="1"/>
  <c r="O49" i="1"/>
  <c r="O48" i="1"/>
  <c r="O47" i="1"/>
  <c r="P27" i="1"/>
  <c r="P39" i="1"/>
  <c r="O39" i="1"/>
  <c r="O38" i="1"/>
  <c r="P37" i="1"/>
  <c r="O37" i="1"/>
  <c r="P29" i="1"/>
  <c r="O29" i="1"/>
  <c r="O28" i="1"/>
  <c r="O27" i="1"/>
  <c r="P19" i="1"/>
  <c r="P17" i="1"/>
  <c r="O19" i="1"/>
  <c r="O18" i="1"/>
  <c r="O17" i="1"/>
  <c r="P9" i="1"/>
  <c r="P7" i="1"/>
  <c r="O9" i="1"/>
  <c r="O8" i="1"/>
  <c r="O7" i="1"/>
</calcChain>
</file>

<file path=xl/sharedStrings.xml><?xml version="1.0" encoding="utf-8"?>
<sst xmlns="http://schemas.openxmlformats.org/spreadsheetml/2006/main" count="301" uniqueCount="91">
  <si>
    <t>in $ Millions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</si>
  <si>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</si>
  <si>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</si>
  <si>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</si>
  <si>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</si>
  <si>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</si>
  <si>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</si>
  <si>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</si>
  <si>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</si>
  <si>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</si>
  <si>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</si>
  <si>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</si>
  <si>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</si>
  <si>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- 20</t>
  </si>
  <si>
    <t>- 21</t>
  </si>
  <si>
    <t>- 22</t>
  </si>
  <si>
    <t>- 23</t>
  </si>
  <si>
    <t>- 24</t>
  </si>
  <si>
    <t>- 28</t>
  </si>
  <si>
    <t>- 270</t>
  </si>
  <si>
    <t>Average NBV</t>
  </si>
  <si>
    <t>n/a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</si>
  <si>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</si>
  <si>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</si>
  <si>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</si>
  <si>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</si>
  <si>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</si>
  <si>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</si>
  <si>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</si>
  <si>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</si>
  <si>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</si>
  <si>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</si>
  <si>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</si>
  <si>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</si>
  <si>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- 25</t>
  </si>
  <si>
    <t>- 29</t>
  </si>
  <si>
    <t>- 284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</si>
  <si>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</si>
  <si>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</si>
  <si>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</si>
  <si>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</si>
  <si>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</si>
  <si>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</si>
  <si>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</si>
  <si>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</si>
  <si>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</si>
  <si>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</si>
  <si>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</si>
  <si>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</si>
  <si>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- 26</t>
  </si>
  <si>
    <t>- 31</t>
  </si>
  <si>
    <t>- 295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</si>
  <si>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</si>
  <si>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</si>
  <si>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</si>
  <si>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</si>
  <si>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</si>
  <si>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</si>
  <si>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</si>
  <si>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</si>
  <si>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</si>
  <si>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</si>
  <si>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</si>
  <si>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</si>
  <si>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- 27</t>
  </si>
  <si>
    <t>- 32</t>
  </si>
  <si>
    <t>- 313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</si>
  <si>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</si>
  <si>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</si>
  <si>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</si>
  <si>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</si>
  <si>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</si>
  <si>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</si>
  <si>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</si>
  <si>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</si>
  <si>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</si>
  <si>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</si>
  <si>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</si>
  <si>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</si>
  <si>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- 34</t>
  </si>
  <si>
    <t>- 327</t>
  </si>
  <si>
    <t>Applied Rate Base</t>
  </si>
  <si>
    <t>Average of Monthly Average RB</t>
  </si>
  <si>
    <t>RB Var</t>
  </si>
  <si>
    <t>2A-Staff-52-Appendix-A</t>
  </si>
  <si>
    <t>Opening NBV1</t>
  </si>
  <si>
    <t>In Service Additions2</t>
  </si>
  <si>
    <t>Depreciation (excluding allocated transportaion depreciation)3</t>
  </si>
  <si>
    <t>Closing NBV1</t>
  </si>
  <si>
    <t>WCA1</t>
  </si>
  <si>
    <t>Rate Base1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</si>
</sst>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,##0.0;#,##0.0"/>
    <numFmt numFmtId="165" formatCode="###0.0;###0.0"/>
    <numFmt numFmtId="166" formatCode="###0;###0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7"/>
      <color indexed="8"/>
      <name val="Arial"/>
      <family val="2"/>
    </font>
    <font>
      <sz val="5"/>
      <color indexed="8"/>
      <name val="Arial"/>
      <family val="2"/>
    </font>
    <font>
      <b/>
      <sz val="6"/>
      <color indexed="10"/>
      <name val="Calibri"/>
      <family val="1"/>
      <charset val="204"/>
    </font>
    <font>
      <b/>
      <i/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166" fontId="5" fillId="3" borderId="0" xfId="0" applyNumberFormat="1" applyFont="1" applyFill="1" applyAlignment="1">
      <alignment horizontal="left" vertical="top"/>
    </xf>
    <xf numFmtId="167" fontId="0" fillId="0" borderId="0" xfId="0" applyNumberFormat="1"/>
    <xf numFmtId="164" fontId="0" fillId="0" borderId="0" xfId="0" applyNumberFormat="1"/>
    <xf numFmtId="0" fontId="2" fillId="0" borderId="0" xfId="0" applyFont="1"/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1" fillId="3" borderId="0" xfId="0" applyFont="1" applyFill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left" vertical="top" wrapText="1"/>
    </xf>
    <xf numFmtId="165" fontId="4" fillId="3" borderId="2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/>
    <xf numFmtId="44" fontId="9" fillId="0" borderId="1" xfId="1" applyFont="1" applyBorder="1" applyAlignment="1">
      <alignment vertical="top" wrapText="1"/>
    </xf>
    <xf numFmtId="44" fontId="1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>
      <selection activeCell="N8" sqref="N8"/>
    </sheetView>
  </sheetViews>
  <sheetFormatPr defaultRowHeight="15" x14ac:dyDescent="0.25"/>
  <cols>
    <col min="2" max="14" width="9.28515625" bestFit="1" customWidth="1"/>
    <col min="15" max="15" width="10.28515625" bestFit="1" customWidth="1"/>
    <col min="16" max="16" width="17.7109375" bestFit="1" customWidth="1"/>
  </cols>
  <sheetData>
    <row r="1" spans="1:18" x14ac:dyDescent="0.25">
      <c r="A1" s="8" t="s">
        <v>84</v>
      </c>
    </row>
    <row r="2" spans="1:18" ht="27" x14ac:dyDescent="0.2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5" t="s">
        <v>81</v>
      </c>
      <c r="O2" s="10" t="s">
        <v>82</v>
      </c>
      <c r="P2" s="10" t="s">
        <v>83</v>
      </c>
    </row>
    <row r="3" spans="1:18" ht="18" x14ac:dyDescent="0.25">
      <c r="A3" s="11" t="s">
        <v>85</v>
      </c>
      <c r="B3" s="2">
        <v>4270.3999999999996</v>
      </c>
      <c r="C3" s="2">
        <v>4275.2</v>
      </c>
      <c r="D3" s="2">
        <v>4282.8</v>
      </c>
      <c r="E3" s="2">
        <v>4297.8999999999996</v>
      </c>
      <c r="F3" s="2">
        <v>4303.1000000000004</v>
      </c>
      <c r="G3" s="2">
        <v>4310.8999999999996</v>
      </c>
      <c r="H3" s="2">
        <v>4321.3999999999996</v>
      </c>
      <c r="I3" s="2">
        <v>4331.6000000000004</v>
      </c>
      <c r="J3" s="2">
        <v>4338.1000000000004</v>
      </c>
      <c r="K3" s="2">
        <v>4353.3999999999996</v>
      </c>
      <c r="L3" s="2">
        <v>4367.1000000000004</v>
      </c>
      <c r="M3" s="2">
        <v>4394.3</v>
      </c>
      <c r="N3" s="16">
        <v>4270.3999999999996</v>
      </c>
      <c r="O3" s="19"/>
      <c r="P3" s="20"/>
    </row>
    <row r="4" spans="1:18" ht="18" x14ac:dyDescent="0.25">
      <c r="A4" s="11" t="s">
        <v>86</v>
      </c>
      <c r="B4" s="3">
        <v>24.7</v>
      </c>
      <c r="C4" s="3">
        <v>28.1</v>
      </c>
      <c r="D4" s="3">
        <v>36.299999999999997</v>
      </c>
      <c r="E4" s="3">
        <v>26.7</v>
      </c>
      <c r="F4" s="3">
        <v>30</v>
      </c>
      <c r="G4" s="3">
        <v>32.799999999999997</v>
      </c>
      <c r="H4" s="3">
        <v>31.7</v>
      </c>
      <c r="I4" s="3">
        <v>29.5</v>
      </c>
      <c r="J4" s="3">
        <v>38.200000000000003</v>
      </c>
      <c r="K4" s="3">
        <v>37.1</v>
      </c>
      <c r="L4" s="3">
        <v>51.1</v>
      </c>
      <c r="M4" s="3">
        <v>123.8</v>
      </c>
      <c r="N4" s="17">
        <v>489.8</v>
      </c>
      <c r="O4" s="19"/>
      <c r="P4" s="20"/>
    </row>
    <row r="5" spans="1:18" ht="54" x14ac:dyDescent="0.25">
      <c r="A5" s="11" t="s">
        <v>87</v>
      </c>
      <c r="B5" s="11" t="s">
        <v>13</v>
      </c>
      <c r="C5" s="11" t="s">
        <v>14</v>
      </c>
      <c r="D5" s="11" t="s">
        <v>14</v>
      </c>
      <c r="E5" s="11" t="s">
        <v>15</v>
      </c>
      <c r="F5" s="11" t="s">
        <v>15</v>
      </c>
      <c r="G5" s="11" t="s">
        <v>15</v>
      </c>
      <c r="H5" s="11" t="s">
        <v>14</v>
      </c>
      <c r="I5" s="11" t="s">
        <v>16</v>
      </c>
      <c r="J5" s="11" t="s">
        <v>16</v>
      </c>
      <c r="K5" s="11" t="s">
        <v>16</v>
      </c>
      <c r="L5" s="11" t="s">
        <v>17</v>
      </c>
      <c r="M5" s="11" t="s">
        <v>18</v>
      </c>
      <c r="N5" s="18" t="s">
        <v>19</v>
      </c>
      <c r="O5" s="19"/>
      <c r="P5" s="20"/>
    </row>
    <row r="6" spans="1:18" x14ac:dyDescent="0.25">
      <c r="A6" s="11" t="s">
        <v>88</v>
      </c>
      <c r="B6" s="2">
        <v>4275.2</v>
      </c>
      <c r="C6" s="2">
        <v>4282.8</v>
      </c>
      <c r="D6" s="2">
        <v>4297.8999999999996</v>
      </c>
      <c r="E6" s="2">
        <v>4303.1000000000004</v>
      </c>
      <c r="F6" s="2">
        <v>4310.8999999999996</v>
      </c>
      <c r="G6" s="2">
        <v>4321.3999999999996</v>
      </c>
      <c r="H6" s="2">
        <v>4331.6000000000004</v>
      </c>
      <c r="I6" s="2">
        <v>4338.1000000000004</v>
      </c>
      <c r="J6" s="2">
        <v>4353.3999999999996</v>
      </c>
      <c r="K6" s="2">
        <v>4367.1000000000004</v>
      </c>
      <c r="L6" s="2">
        <v>4394.3</v>
      </c>
      <c r="M6" s="2">
        <v>4489.8</v>
      </c>
      <c r="N6" s="16">
        <v>4489.8</v>
      </c>
      <c r="O6" s="19"/>
      <c r="P6" s="20"/>
    </row>
    <row r="7" spans="1:18" ht="18" x14ac:dyDescent="0.25">
      <c r="A7" s="12" t="s">
        <v>20</v>
      </c>
      <c r="B7" s="2">
        <v>4272.8</v>
      </c>
      <c r="C7" s="2">
        <v>4279</v>
      </c>
      <c r="D7" s="2">
        <v>4290.3999999999996</v>
      </c>
      <c r="E7" s="2">
        <v>4300.5</v>
      </c>
      <c r="F7" s="2">
        <v>4307</v>
      </c>
      <c r="G7" s="2">
        <v>4316.2</v>
      </c>
      <c r="H7" s="2">
        <v>4326.5</v>
      </c>
      <c r="I7" s="2">
        <v>4334.8999999999996</v>
      </c>
      <c r="J7" s="2">
        <v>4345.7</v>
      </c>
      <c r="K7" s="2">
        <v>4360.2</v>
      </c>
      <c r="L7" s="2">
        <v>4380.7</v>
      </c>
      <c r="M7" s="2">
        <v>4442.1000000000004</v>
      </c>
      <c r="N7" s="16">
        <v>4380.1000000000004</v>
      </c>
      <c r="O7" s="21">
        <f>AVERAGE(B7:M7)</f>
        <v>4329.6666666666652</v>
      </c>
      <c r="P7" s="22">
        <f>O7-N7</f>
        <v>-50.433333333335213</v>
      </c>
      <c r="R7" s="7"/>
    </row>
    <row r="8" spans="1:18" x14ac:dyDescent="0.25">
      <c r="A8" s="11" t="s">
        <v>89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11" t="s">
        <v>21</v>
      </c>
      <c r="H8" s="11" t="s">
        <v>21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7">
        <v>235.2</v>
      </c>
      <c r="O8" s="21">
        <f>N8</f>
        <v>235.2</v>
      </c>
      <c r="P8" s="22"/>
    </row>
    <row r="9" spans="1:18" ht="18" x14ac:dyDescent="0.25">
      <c r="A9" s="12" t="s">
        <v>90</v>
      </c>
      <c r="B9" s="11" t="s">
        <v>21</v>
      </c>
      <c r="C9" s="11" t="s">
        <v>21</v>
      </c>
      <c r="D9" s="11" t="s">
        <v>21</v>
      </c>
      <c r="E9" s="11" t="s">
        <v>21</v>
      </c>
      <c r="F9" s="11" t="s">
        <v>21</v>
      </c>
      <c r="G9" s="11" t="s">
        <v>21</v>
      </c>
      <c r="H9" s="11" t="s">
        <v>21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6">
        <v>4615.3</v>
      </c>
      <c r="O9" s="21">
        <f>SUM(O7:O8)</f>
        <v>4564.866666666665</v>
      </c>
      <c r="P9" s="22">
        <f>O9-N9</f>
        <v>-50.433333333335213</v>
      </c>
    </row>
    <row r="10" spans="1:18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9"/>
      <c r="P10" s="20"/>
    </row>
    <row r="11" spans="1:18" x14ac:dyDescent="0.25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9"/>
      <c r="P11" s="20"/>
    </row>
    <row r="12" spans="1:18" ht="27" x14ac:dyDescent="0.25">
      <c r="A12" s="9" t="s">
        <v>0</v>
      </c>
      <c r="B12" s="10" t="s">
        <v>22</v>
      </c>
      <c r="C12" s="10" t="s">
        <v>23</v>
      </c>
      <c r="D12" s="10" t="s">
        <v>24</v>
      </c>
      <c r="E12" s="10" t="s">
        <v>25</v>
      </c>
      <c r="F12" s="10" t="s">
        <v>26</v>
      </c>
      <c r="G12" s="10" t="s">
        <v>27</v>
      </c>
      <c r="H12" s="10" t="s">
        <v>28</v>
      </c>
      <c r="I12" s="10" t="s">
        <v>29</v>
      </c>
      <c r="J12" s="10" t="s">
        <v>30</v>
      </c>
      <c r="K12" s="10" t="s">
        <v>31</v>
      </c>
      <c r="L12" s="10" t="s">
        <v>32</v>
      </c>
      <c r="M12" s="10" t="s">
        <v>33</v>
      </c>
      <c r="N12" s="15" t="s">
        <v>81</v>
      </c>
      <c r="O12" s="10" t="s">
        <v>82</v>
      </c>
      <c r="P12" s="10" t="s">
        <v>83</v>
      </c>
    </row>
    <row r="13" spans="1:18" ht="18" x14ac:dyDescent="0.25">
      <c r="A13" s="11" t="s">
        <v>85</v>
      </c>
      <c r="B13" s="2">
        <v>4489.8</v>
      </c>
      <c r="C13" s="2">
        <v>4487.6000000000004</v>
      </c>
      <c r="D13" s="2">
        <v>4491.5</v>
      </c>
      <c r="E13" s="2">
        <v>4498.6000000000004</v>
      </c>
      <c r="F13" s="2">
        <v>4500.7</v>
      </c>
      <c r="G13" s="2">
        <v>4506.3</v>
      </c>
      <c r="H13" s="2">
        <v>4514.1000000000004</v>
      </c>
      <c r="I13" s="2">
        <v>4521.3999999999996</v>
      </c>
      <c r="J13" s="2">
        <v>4537.7</v>
      </c>
      <c r="K13" s="2">
        <v>4551.5</v>
      </c>
      <c r="L13" s="2">
        <v>4564</v>
      </c>
      <c r="M13" s="2">
        <v>4588.3</v>
      </c>
      <c r="N13" s="16">
        <v>4489.8</v>
      </c>
      <c r="O13" s="19"/>
      <c r="P13" s="20"/>
    </row>
    <row r="14" spans="1:18" ht="18" x14ac:dyDescent="0.25">
      <c r="A14" s="11" t="s">
        <v>86</v>
      </c>
      <c r="B14" s="3">
        <v>19</v>
      </c>
      <c r="C14" s="3">
        <v>25.7</v>
      </c>
      <c r="D14" s="3">
        <v>29.5</v>
      </c>
      <c r="E14" s="3">
        <v>25</v>
      </c>
      <c r="F14" s="3">
        <v>29.1</v>
      </c>
      <c r="G14" s="3">
        <v>31.4</v>
      </c>
      <c r="H14" s="3">
        <v>29.7</v>
      </c>
      <c r="I14" s="3">
        <v>40.299999999999997</v>
      </c>
      <c r="J14" s="3">
        <v>37.6</v>
      </c>
      <c r="K14" s="3">
        <v>36.700000000000003</v>
      </c>
      <c r="L14" s="3">
        <v>48.8</v>
      </c>
      <c r="M14" s="3">
        <v>131</v>
      </c>
      <c r="N14" s="17">
        <v>483.7</v>
      </c>
      <c r="O14" s="19"/>
      <c r="P14" s="20"/>
    </row>
    <row r="15" spans="1:18" ht="54" x14ac:dyDescent="0.25">
      <c r="A15" s="11" t="s">
        <v>87</v>
      </c>
      <c r="B15" s="11" t="s">
        <v>14</v>
      </c>
      <c r="C15" s="11" t="s">
        <v>15</v>
      </c>
      <c r="D15" s="11" t="s">
        <v>15</v>
      </c>
      <c r="E15" s="11" t="s">
        <v>16</v>
      </c>
      <c r="F15" s="11" t="s">
        <v>16</v>
      </c>
      <c r="G15" s="11" t="s">
        <v>17</v>
      </c>
      <c r="H15" s="11" t="s">
        <v>15</v>
      </c>
      <c r="I15" s="11" t="s">
        <v>17</v>
      </c>
      <c r="J15" s="11" t="s">
        <v>17</v>
      </c>
      <c r="K15" s="11" t="s">
        <v>17</v>
      </c>
      <c r="L15" s="11" t="s">
        <v>34</v>
      </c>
      <c r="M15" s="11" t="s">
        <v>35</v>
      </c>
      <c r="N15" s="18" t="s">
        <v>36</v>
      </c>
      <c r="O15" s="19"/>
      <c r="P15" s="20"/>
    </row>
    <row r="16" spans="1:18" x14ac:dyDescent="0.25">
      <c r="A16" s="11" t="s">
        <v>88</v>
      </c>
      <c r="B16" s="2">
        <v>4487.6000000000004</v>
      </c>
      <c r="C16" s="2">
        <v>4491.5</v>
      </c>
      <c r="D16" s="2">
        <v>4498.6000000000004</v>
      </c>
      <c r="E16" s="2">
        <v>4500.7</v>
      </c>
      <c r="F16" s="2">
        <v>4506.3</v>
      </c>
      <c r="G16" s="2">
        <v>4514.1000000000004</v>
      </c>
      <c r="H16" s="2">
        <v>4521.3999999999996</v>
      </c>
      <c r="I16" s="2">
        <v>4537.7</v>
      </c>
      <c r="J16" s="2">
        <v>4551.5</v>
      </c>
      <c r="K16" s="2">
        <v>4564</v>
      </c>
      <c r="L16" s="2">
        <v>4588.3</v>
      </c>
      <c r="M16" s="2">
        <v>4689.8999999999996</v>
      </c>
      <c r="N16" s="16">
        <v>4689.8999999999996</v>
      </c>
      <c r="O16" s="19"/>
      <c r="P16" s="20"/>
    </row>
    <row r="17" spans="1:17" ht="18" x14ac:dyDescent="0.25">
      <c r="A17" s="12" t="s">
        <v>20</v>
      </c>
      <c r="B17" s="2">
        <v>4488.7</v>
      </c>
      <c r="C17" s="2">
        <v>4489.6000000000004</v>
      </c>
      <c r="D17" s="2">
        <v>4495</v>
      </c>
      <c r="E17" s="2">
        <v>4499.6000000000004</v>
      </c>
      <c r="F17" s="2">
        <v>4503.5</v>
      </c>
      <c r="G17" s="2">
        <v>4510.2</v>
      </c>
      <c r="H17" s="2">
        <v>4517.8</v>
      </c>
      <c r="I17" s="2">
        <v>4529.6000000000004</v>
      </c>
      <c r="J17" s="2">
        <v>4544.6000000000004</v>
      </c>
      <c r="K17" s="2">
        <v>4557.8</v>
      </c>
      <c r="L17" s="2">
        <v>4576.2</v>
      </c>
      <c r="M17" s="2">
        <v>4639.1000000000004</v>
      </c>
      <c r="N17" s="16">
        <v>4589.8999999999996</v>
      </c>
      <c r="O17" s="21">
        <f>AVERAGE(B17:M17)</f>
        <v>4529.3083333333334</v>
      </c>
      <c r="P17" s="22">
        <f>O17-N17</f>
        <v>-60.591666666666242</v>
      </c>
      <c r="Q17" s="6"/>
    </row>
    <row r="18" spans="1:17" x14ac:dyDescent="0.25">
      <c r="A18" s="11" t="s">
        <v>89</v>
      </c>
      <c r="B18" s="11" t="s">
        <v>21</v>
      </c>
      <c r="C18" s="11" t="s">
        <v>21</v>
      </c>
      <c r="D18" s="11" t="s">
        <v>21</v>
      </c>
      <c r="E18" s="11" t="s">
        <v>21</v>
      </c>
      <c r="F18" s="11" t="s">
        <v>21</v>
      </c>
      <c r="G18" s="11" t="s">
        <v>21</v>
      </c>
      <c r="H18" s="11" t="s">
        <v>21</v>
      </c>
      <c r="I18" s="11" t="s">
        <v>21</v>
      </c>
      <c r="J18" s="11" t="s">
        <v>21</v>
      </c>
      <c r="K18" s="11" t="s">
        <v>21</v>
      </c>
      <c r="L18" s="11" t="s">
        <v>21</v>
      </c>
      <c r="M18" s="11" t="s">
        <v>21</v>
      </c>
      <c r="N18" s="17">
        <v>239.1</v>
      </c>
      <c r="O18" s="21">
        <f>N18</f>
        <v>239.1</v>
      </c>
      <c r="P18" s="22"/>
    </row>
    <row r="19" spans="1:17" ht="18" x14ac:dyDescent="0.25">
      <c r="A19" s="12" t="s">
        <v>90</v>
      </c>
      <c r="B19" s="11" t="s">
        <v>21</v>
      </c>
      <c r="C19" s="11" t="s">
        <v>21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1" t="s">
        <v>21</v>
      </c>
      <c r="K19" s="11" t="s">
        <v>21</v>
      </c>
      <c r="L19" s="11" t="s">
        <v>21</v>
      </c>
      <c r="M19" s="11" t="s">
        <v>21</v>
      </c>
      <c r="N19" s="16">
        <v>4828.8999999999996</v>
      </c>
      <c r="O19" s="21">
        <f>SUM(O17:O18)</f>
        <v>4768.4083333333338</v>
      </c>
      <c r="P19" s="22">
        <f>O19-N19</f>
        <v>-60.491666666665878</v>
      </c>
    </row>
    <row r="20" spans="1:17" x14ac:dyDescent="0.25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9"/>
      <c r="P20" s="20"/>
    </row>
    <row r="21" spans="1:17" x14ac:dyDescent="0.2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9"/>
      <c r="P21" s="20"/>
    </row>
    <row r="22" spans="1:17" ht="27" x14ac:dyDescent="0.25">
      <c r="A22" s="9" t="s">
        <v>0</v>
      </c>
      <c r="B22" s="10" t="s">
        <v>37</v>
      </c>
      <c r="C22" s="10" t="s">
        <v>38</v>
      </c>
      <c r="D22" s="10" t="s">
        <v>39</v>
      </c>
      <c r="E22" s="10" t="s">
        <v>40</v>
      </c>
      <c r="F22" s="10" t="s">
        <v>41</v>
      </c>
      <c r="G22" s="10" t="s">
        <v>42</v>
      </c>
      <c r="H22" s="10" t="s">
        <v>43</v>
      </c>
      <c r="I22" s="10" t="s">
        <v>44</v>
      </c>
      <c r="J22" s="10" t="s">
        <v>45</v>
      </c>
      <c r="K22" s="10" t="s">
        <v>46</v>
      </c>
      <c r="L22" s="10" t="s">
        <v>47</v>
      </c>
      <c r="M22" s="10" t="s">
        <v>48</v>
      </c>
      <c r="N22" s="15" t="s">
        <v>81</v>
      </c>
      <c r="O22" s="10" t="s">
        <v>82</v>
      </c>
      <c r="P22" s="10" t="s">
        <v>83</v>
      </c>
    </row>
    <row r="23" spans="1:17" ht="18" x14ac:dyDescent="0.25">
      <c r="A23" s="11" t="s">
        <v>85</v>
      </c>
      <c r="B23" s="2">
        <v>4689.8999999999996</v>
      </c>
      <c r="C23" s="2">
        <v>4690.2</v>
      </c>
      <c r="D23" s="2">
        <v>4696.7</v>
      </c>
      <c r="E23" s="2">
        <v>4706.7</v>
      </c>
      <c r="F23" s="2">
        <v>4711.6000000000004</v>
      </c>
      <c r="G23" s="2">
        <v>4719.3999999999996</v>
      </c>
      <c r="H23" s="2">
        <v>4730</v>
      </c>
      <c r="I23" s="2">
        <v>4739.3999999999996</v>
      </c>
      <c r="J23" s="2">
        <v>4745.6000000000004</v>
      </c>
      <c r="K23" s="2">
        <v>4758.7</v>
      </c>
      <c r="L23" s="2">
        <v>4772.8999999999996</v>
      </c>
      <c r="M23" s="2">
        <v>4825</v>
      </c>
      <c r="N23" s="16">
        <v>4689.8999999999996</v>
      </c>
      <c r="O23" s="19"/>
      <c r="P23" s="20"/>
    </row>
    <row r="24" spans="1:17" ht="18" x14ac:dyDescent="0.25">
      <c r="A24" s="11" t="s">
        <v>86</v>
      </c>
      <c r="B24" s="3">
        <v>22.1</v>
      </c>
      <c r="C24" s="3">
        <v>29.1</v>
      </c>
      <c r="D24" s="3">
        <v>33.1</v>
      </c>
      <c r="E24" s="3">
        <v>28.4</v>
      </c>
      <c r="F24" s="3">
        <v>31.9</v>
      </c>
      <c r="G24" s="3">
        <v>34.9</v>
      </c>
      <c r="H24" s="3">
        <v>32.799999999999997</v>
      </c>
      <c r="I24" s="3">
        <v>31.2</v>
      </c>
      <c r="J24" s="3">
        <v>38.1</v>
      </c>
      <c r="K24" s="3">
        <v>39.5</v>
      </c>
      <c r="L24" s="3">
        <v>78.099999999999994</v>
      </c>
      <c r="M24" s="3">
        <v>191.7</v>
      </c>
      <c r="N24" s="17">
        <v>590.9</v>
      </c>
      <c r="O24" s="19"/>
      <c r="P24" s="20"/>
    </row>
    <row r="25" spans="1:17" ht="54" x14ac:dyDescent="0.25">
      <c r="A25" s="11" t="s">
        <v>87</v>
      </c>
      <c r="B25" s="11" t="s">
        <v>15</v>
      </c>
      <c r="C25" s="11" t="s">
        <v>16</v>
      </c>
      <c r="D25" s="11" t="s">
        <v>16</v>
      </c>
      <c r="E25" s="11" t="s">
        <v>17</v>
      </c>
      <c r="F25" s="11" t="s">
        <v>17</v>
      </c>
      <c r="G25" s="11" t="s">
        <v>17</v>
      </c>
      <c r="H25" s="11" t="s">
        <v>16</v>
      </c>
      <c r="I25" s="11" t="s">
        <v>34</v>
      </c>
      <c r="J25" s="11" t="s">
        <v>34</v>
      </c>
      <c r="K25" s="11" t="s">
        <v>34</v>
      </c>
      <c r="L25" s="11" t="s">
        <v>49</v>
      </c>
      <c r="M25" s="11" t="s">
        <v>50</v>
      </c>
      <c r="N25" s="18" t="s">
        <v>51</v>
      </c>
      <c r="O25" s="19"/>
      <c r="P25" s="20"/>
    </row>
    <row r="26" spans="1:17" x14ac:dyDescent="0.25">
      <c r="A26" s="11" t="s">
        <v>88</v>
      </c>
      <c r="B26" s="2">
        <v>4690.2</v>
      </c>
      <c r="C26" s="2">
        <v>4696.7</v>
      </c>
      <c r="D26" s="2">
        <v>4706.7</v>
      </c>
      <c r="E26" s="2">
        <v>4711.6000000000004</v>
      </c>
      <c r="F26" s="2">
        <v>4719.3999999999996</v>
      </c>
      <c r="G26" s="2">
        <v>4730</v>
      </c>
      <c r="H26" s="2">
        <v>4739.3999999999996</v>
      </c>
      <c r="I26" s="2">
        <v>4745.6000000000004</v>
      </c>
      <c r="J26" s="2">
        <v>4758.7</v>
      </c>
      <c r="K26" s="2">
        <v>4772.8999999999996</v>
      </c>
      <c r="L26" s="2">
        <v>4825</v>
      </c>
      <c r="M26" s="2">
        <v>4986.1000000000004</v>
      </c>
      <c r="N26" s="16">
        <v>4986.1000000000004</v>
      </c>
      <c r="O26" s="19"/>
      <c r="P26" s="20"/>
    </row>
    <row r="27" spans="1:17" ht="18" x14ac:dyDescent="0.25">
      <c r="A27" s="12" t="s">
        <v>20</v>
      </c>
      <c r="B27" s="2">
        <v>4690</v>
      </c>
      <c r="C27" s="2">
        <v>4693.3999999999996</v>
      </c>
      <c r="D27" s="2">
        <v>4701.7</v>
      </c>
      <c r="E27" s="2">
        <v>4709.1000000000004</v>
      </c>
      <c r="F27" s="2">
        <v>4715.5</v>
      </c>
      <c r="G27" s="2">
        <v>4724.7</v>
      </c>
      <c r="H27" s="2">
        <v>4734.7</v>
      </c>
      <c r="I27" s="2">
        <v>4742.5</v>
      </c>
      <c r="J27" s="2">
        <v>4752.1000000000004</v>
      </c>
      <c r="K27" s="2">
        <v>4765.8</v>
      </c>
      <c r="L27" s="2">
        <v>4798.8999999999996</v>
      </c>
      <c r="M27" s="2">
        <v>4905.5</v>
      </c>
      <c r="N27" s="16">
        <v>4838</v>
      </c>
      <c r="O27" s="21">
        <f>AVERAGE(B27:M27)</f>
        <v>4744.4916666666668</v>
      </c>
      <c r="P27" s="22">
        <f>O27-N27</f>
        <v>-93.508333333333212</v>
      </c>
    </row>
    <row r="28" spans="1:17" x14ac:dyDescent="0.25">
      <c r="A28" s="11" t="s">
        <v>89</v>
      </c>
      <c r="B28" s="11" t="s">
        <v>21</v>
      </c>
      <c r="C28" s="11" t="s">
        <v>21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1" t="s">
        <v>21</v>
      </c>
      <c r="K28" s="11" t="s">
        <v>21</v>
      </c>
      <c r="L28" s="11" t="s">
        <v>21</v>
      </c>
      <c r="M28" s="11" t="s">
        <v>21</v>
      </c>
      <c r="N28" s="17">
        <v>243.6</v>
      </c>
      <c r="O28" s="21">
        <f>N28</f>
        <v>243.6</v>
      </c>
      <c r="P28" s="22"/>
    </row>
    <row r="29" spans="1:17" ht="18" x14ac:dyDescent="0.25">
      <c r="A29" s="12" t="s">
        <v>90</v>
      </c>
      <c r="B29" s="11" t="s">
        <v>21</v>
      </c>
      <c r="C29" s="11" t="s">
        <v>21</v>
      </c>
      <c r="D29" s="11" t="s">
        <v>21</v>
      </c>
      <c r="E29" s="11" t="s">
        <v>21</v>
      </c>
      <c r="F29" s="11" t="s">
        <v>21</v>
      </c>
      <c r="G29" s="11" t="s">
        <v>21</v>
      </c>
      <c r="H29" s="11" t="s">
        <v>21</v>
      </c>
      <c r="I29" s="11" t="s">
        <v>21</v>
      </c>
      <c r="J29" s="11" t="s">
        <v>21</v>
      </c>
      <c r="K29" s="11" t="s">
        <v>21</v>
      </c>
      <c r="L29" s="11" t="s">
        <v>21</v>
      </c>
      <c r="M29" s="11" t="s">
        <v>21</v>
      </c>
      <c r="N29" s="16">
        <v>5081.6000000000004</v>
      </c>
      <c r="O29" s="21">
        <f>SUM(O27:O28)</f>
        <v>4988.0916666666672</v>
      </c>
      <c r="P29" s="22">
        <f>O29-N29</f>
        <v>-93.508333333333212</v>
      </c>
    </row>
    <row r="30" spans="1:17" x14ac:dyDescent="0.25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9"/>
      <c r="P30" s="20"/>
    </row>
    <row r="31" spans="1:17" x14ac:dyDescent="0.25">
      <c r="A31" s="1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9"/>
      <c r="P31" s="20"/>
    </row>
    <row r="32" spans="1:17" ht="27" x14ac:dyDescent="0.25">
      <c r="A32" s="9" t="s">
        <v>0</v>
      </c>
      <c r="B32" s="10" t="s">
        <v>52</v>
      </c>
      <c r="C32" s="10" t="s">
        <v>53</v>
      </c>
      <c r="D32" s="10" t="s">
        <v>54</v>
      </c>
      <c r="E32" s="10" t="s">
        <v>55</v>
      </c>
      <c r="F32" s="10" t="s">
        <v>56</v>
      </c>
      <c r="G32" s="10" t="s">
        <v>57</v>
      </c>
      <c r="H32" s="10" t="s">
        <v>58</v>
      </c>
      <c r="I32" s="10" t="s">
        <v>59</v>
      </c>
      <c r="J32" s="10" t="s">
        <v>60</v>
      </c>
      <c r="K32" s="10" t="s">
        <v>61</v>
      </c>
      <c r="L32" s="10" t="s">
        <v>62</v>
      </c>
      <c r="M32" s="10" t="s">
        <v>63</v>
      </c>
      <c r="N32" s="15" t="s">
        <v>81</v>
      </c>
      <c r="O32" s="10" t="s">
        <v>82</v>
      </c>
      <c r="P32" s="10" t="s">
        <v>83</v>
      </c>
    </row>
    <row r="33" spans="1:16" ht="18" x14ac:dyDescent="0.25">
      <c r="A33" s="11" t="s">
        <v>85</v>
      </c>
      <c r="B33" s="2">
        <v>4986.1000000000004</v>
      </c>
      <c r="C33" s="2">
        <v>4990.3</v>
      </c>
      <c r="D33" s="2">
        <v>5001.3</v>
      </c>
      <c r="E33" s="2">
        <v>5016</v>
      </c>
      <c r="F33" s="2">
        <v>5024.8</v>
      </c>
      <c r="G33" s="2">
        <v>5036.1000000000004</v>
      </c>
      <c r="H33" s="2">
        <v>5051.1000000000004</v>
      </c>
      <c r="I33" s="2">
        <v>5065.3</v>
      </c>
      <c r="J33" s="2">
        <v>5075.6000000000004</v>
      </c>
      <c r="K33" s="2">
        <v>5093.2</v>
      </c>
      <c r="L33" s="2">
        <v>5112</v>
      </c>
      <c r="M33" s="2">
        <v>5145.2</v>
      </c>
      <c r="N33" s="16">
        <v>4986.1000000000004</v>
      </c>
      <c r="O33" s="19"/>
      <c r="P33" s="20"/>
    </row>
    <row r="34" spans="1:16" ht="18" x14ac:dyDescent="0.25">
      <c r="A34" s="11" t="s">
        <v>86</v>
      </c>
      <c r="B34" s="3">
        <v>27.3</v>
      </c>
      <c r="C34" s="3">
        <v>34.700000000000003</v>
      </c>
      <c r="D34" s="3">
        <v>39.200000000000003</v>
      </c>
      <c r="E34" s="3">
        <v>33.700000000000003</v>
      </c>
      <c r="F34" s="3">
        <v>36.9</v>
      </c>
      <c r="G34" s="3">
        <v>40.799999999999997</v>
      </c>
      <c r="H34" s="3">
        <v>39.1</v>
      </c>
      <c r="I34" s="3">
        <v>37</v>
      </c>
      <c r="J34" s="3">
        <v>44.2</v>
      </c>
      <c r="K34" s="3">
        <v>45.7</v>
      </c>
      <c r="L34" s="3">
        <v>60.7</v>
      </c>
      <c r="M34" s="3">
        <v>153.69999999999999</v>
      </c>
      <c r="N34" s="17">
        <v>593</v>
      </c>
      <c r="O34" s="19"/>
      <c r="P34" s="20"/>
    </row>
    <row r="35" spans="1:16" ht="54" x14ac:dyDescent="0.25">
      <c r="A35" s="11" t="s">
        <v>87</v>
      </c>
      <c r="B35" s="11" t="s">
        <v>16</v>
      </c>
      <c r="C35" s="11" t="s">
        <v>17</v>
      </c>
      <c r="D35" s="11" t="s">
        <v>17</v>
      </c>
      <c r="E35" s="11" t="s">
        <v>34</v>
      </c>
      <c r="F35" s="11" t="s">
        <v>49</v>
      </c>
      <c r="G35" s="11" t="s">
        <v>49</v>
      </c>
      <c r="H35" s="11" t="s">
        <v>34</v>
      </c>
      <c r="I35" s="11" t="s">
        <v>64</v>
      </c>
      <c r="J35" s="11" t="s">
        <v>64</v>
      </c>
      <c r="K35" s="11" t="s">
        <v>64</v>
      </c>
      <c r="L35" s="11" t="s">
        <v>18</v>
      </c>
      <c r="M35" s="11" t="s">
        <v>65</v>
      </c>
      <c r="N35" s="18" t="s">
        <v>66</v>
      </c>
      <c r="O35" s="19"/>
      <c r="P35" s="20"/>
    </row>
    <row r="36" spans="1:16" x14ac:dyDescent="0.25">
      <c r="A36" s="11" t="s">
        <v>88</v>
      </c>
      <c r="B36" s="2">
        <v>4990.3</v>
      </c>
      <c r="C36" s="2">
        <v>5001.3</v>
      </c>
      <c r="D36" s="2">
        <v>5016</v>
      </c>
      <c r="E36" s="2">
        <v>5024.8</v>
      </c>
      <c r="F36" s="2">
        <v>5036.1000000000004</v>
      </c>
      <c r="G36" s="2">
        <v>5051.1000000000004</v>
      </c>
      <c r="H36" s="2">
        <v>5065.3</v>
      </c>
      <c r="I36" s="2">
        <v>5075.6000000000004</v>
      </c>
      <c r="J36" s="2">
        <v>5093.2</v>
      </c>
      <c r="K36" s="2">
        <v>5112</v>
      </c>
      <c r="L36" s="2">
        <v>5145.2</v>
      </c>
      <c r="M36" s="2">
        <v>5266.5</v>
      </c>
      <c r="N36" s="16">
        <v>5266.4</v>
      </c>
      <c r="O36" s="19"/>
      <c r="P36" s="20"/>
    </row>
    <row r="37" spans="1:16" ht="18" x14ac:dyDescent="0.25">
      <c r="A37" s="12" t="s">
        <v>20</v>
      </c>
      <c r="B37" s="2">
        <v>4988.2</v>
      </c>
      <c r="C37" s="2">
        <v>4995.8</v>
      </c>
      <c r="D37" s="2">
        <v>5008.6000000000004</v>
      </c>
      <c r="E37" s="2">
        <v>5020.3999999999996</v>
      </c>
      <c r="F37" s="2">
        <v>5030.3999999999996</v>
      </c>
      <c r="G37" s="2">
        <v>5043.6000000000004</v>
      </c>
      <c r="H37" s="2">
        <v>5058.2</v>
      </c>
      <c r="I37" s="2">
        <v>5070.5</v>
      </c>
      <c r="J37" s="2">
        <v>5084.3999999999996</v>
      </c>
      <c r="K37" s="2">
        <v>5102.6000000000004</v>
      </c>
      <c r="L37" s="2">
        <v>5128.6000000000004</v>
      </c>
      <c r="M37" s="2">
        <v>5205.8</v>
      </c>
      <c r="N37" s="16">
        <v>5126.3</v>
      </c>
      <c r="O37" s="21">
        <f>AVERAGE(B37:M37)</f>
        <v>5061.4250000000002</v>
      </c>
      <c r="P37" s="22">
        <f>O37-N37</f>
        <v>-64.875</v>
      </c>
    </row>
    <row r="38" spans="1:16" x14ac:dyDescent="0.25">
      <c r="A38" s="11" t="s">
        <v>89</v>
      </c>
      <c r="B38" s="11" t="s">
        <v>21</v>
      </c>
      <c r="C38" s="11" t="s">
        <v>21</v>
      </c>
      <c r="D38" s="11" t="s">
        <v>21</v>
      </c>
      <c r="E38" s="11" t="s">
        <v>21</v>
      </c>
      <c r="F38" s="11" t="s">
        <v>21</v>
      </c>
      <c r="G38" s="11" t="s">
        <v>21</v>
      </c>
      <c r="H38" s="11" t="s">
        <v>21</v>
      </c>
      <c r="I38" s="11" t="s">
        <v>21</v>
      </c>
      <c r="J38" s="11" t="s">
        <v>21</v>
      </c>
      <c r="K38" s="11" t="s">
        <v>21</v>
      </c>
      <c r="L38" s="11" t="s">
        <v>21</v>
      </c>
      <c r="M38" s="11" t="s">
        <v>21</v>
      </c>
      <c r="N38" s="17">
        <v>248.2</v>
      </c>
      <c r="O38" s="21">
        <f>N38</f>
        <v>248.2</v>
      </c>
      <c r="P38" s="22"/>
    </row>
    <row r="39" spans="1:16" ht="18" x14ac:dyDescent="0.25">
      <c r="A39" s="12" t="s">
        <v>90</v>
      </c>
      <c r="B39" s="11" t="s">
        <v>21</v>
      </c>
      <c r="C39" s="11" t="s">
        <v>21</v>
      </c>
      <c r="D39" s="11" t="s">
        <v>21</v>
      </c>
      <c r="E39" s="11" t="s">
        <v>21</v>
      </c>
      <c r="F39" s="11" t="s">
        <v>21</v>
      </c>
      <c r="G39" s="11" t="s">
        <v>21</v>
      </c>
      <c r="H39" s="11" t="s">
        <v>21</v>
      </c>
      <c r="I39" s="11" t="s">
        <v>21</v>
      </c>
      <c r="J39" s="11" t="s">
        <v>21</v>
      </c>
      <c r="K39" s="11" t="s">
        <v>21</v>
      </c>
      <c r="L39" s="11" t="s">
        <v>21</v>
      </c>
      <c r="M39" s="11" t="s">
        <v>21</v>
      </c>
      <c r="N39" s="16">
        <v>5374.5</v>
      </c>
      <c r="O39" s="21">
        <f>SUM(O37:O38)</f>
        <v>5309.625</v>
      </c>
      <c r="P39" s="22">
        <f>O39-N39</f>
        <v>-64.875</v>
      </c>
    </row>
    <row r="40" spans="1:16" x14ac:dyDescent="0.25">
      <c r="A40" s="1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9"/>
      <c r="P40" s="20"/>
    </row>
    <row r="41" spans="1:16" x14ac:dyDescent="0.25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9"/>
      <c r="P41" s="20"/>
    </row>
    <row r="42" spans="1:16" ht="27" x14ac:dyDescent="0.25">
      <c r="A42" s="9" t="s">
        <v>0</v>
      </c>
      <c r="B42" s="10" t="s">
        <v>67</v>
      </c>
      <c r="C42" s="10" t="s">
        <v>68</v>
      </c>
      <c r="D42" s="10" t="s">
        <v>69</v>
      </c>
      <c r="E42" s="10" t="s">
        <v>70</v>
      </c>
      <c r="F42" s="10" t="s">
        <v>71</v>
      </c>
      <c r="G42" s="10" t="s">
        <v>72</v>
      </c>
      <c r="H42" s="10" t="s">
        <v>73</v>
      </c>
      <c r="I42" s="10" t="s">
        <v>74</v>
      </c>
      <c r="J42" s="10" t="s">
        <v>75</v>
      </c>
      <c r="K42" s="10" t="s">
        <v>76</v>
      </c>
      <c r="L42" s="10" t="s">
        <v>77</v>
      </c>
      <c r="M42" s="10" t="s">
        <v>78</v>
      </c>
      <c r="N42" s="15" t="s">
        <v>81</v>
      </c>
      <c r="O42" s="10" t="s">
        <v>82</v>
      </c>
      <c r="P42" s="10" t="s">
        <v>83</v>
      </c>
    </row>
    <row r="43" spans="1:16" ht="18" x14ac:dyDescent="0.25">
      <c r="A43" s="11" t="s">
        <v>85</v>
      </c>
      <c r="B43" s="2">
        <v>5266.5</v>
      </c>
      <c r="C43" s="2">
        <v>5268</v>
      </c>
      <c r="D43" s="2">
        <v>5276.5</v>
      </c>
      <c r="E43" s="2">
        <v>5288.7</v>
      </c>
      <c r="F43" s="2">
        <v>5294.9</v>
      </c>
      <c r="G43" s="2">
        <v>5303.7</v>
      </c>
      <c r="H43" s="2">
        <v>5317.1</v>
      </c>
      <c r="I43" s="2">
        <v>5328.3</v>
      </c>
      <c r="J43" s="2">
        <v>5336.6</v>
      </c>
      <c r="K43" s="2">
        <v>5351.7</v>
      </c>
      <c r="L43" s="2">
        <v>5368.2</v>
      </c>
      <c r="M43" s="2">
        <v>5399.3</v>
      </c>
      <c r="N43" s="16">
        <v>5266.5</v>
      </c>
      <c r="O43" s="19"/>
      <c r="P43" s="20"/>
    </row>
    <row r="44" spans="1:16" ht="18" x14ac:dyDescent="0.25">
      <c r="A44" s="11" t="s">
        <v>86</v>
      </c>
      <c r="B44" s="3">
        <v>25.8</v>
      </c>
      <c r="C44" s="3">
        <v>33.4</v>
      </c>
      <c r="D44" s="3">
        <v>37.799999999999997</v>
      </c>
      <c r="E44" s="3">
        <v>32.299999999999997</v>
      </c>
      <c r="F44" s="3">
        <v>35.700000000000003</v>
      </c>
      <c r="G44" s="3">
        <v>40.299999999999997</v>
      </c>
      <c r="H44" s="3">
        <v>37.299999999999997</v>
      </c>
      <c r="I44" s="3">
        <v>36.1</v>
      </c>
      <c r="J44" s="3">
        <v>42.9</v>
      </c>
      <c r="K44" s="3">
        <v>44.7</v>
      </c>
      <c r="L44" s="3">
        <v>59.9</v>
      </c>
      <c r="M44" s="3">
        <v>159.9</v>
      </c>
      <c r="N44" s="17">
        <v>586.1</v>
      </c>
      <c r="O44" s="19"/>
      <c r="P44" s="20"/>
    </row>
    <row r="45" spans="1:16" ht="54" x14ac:dyDescent="0.25">
      <c r="A45" s="11" t="s">
        <v>87</v>
      </c>
      <c r="B45" s="11" t="s">
        <v>17</v>
      </c>
      <c r="C45" s="11" t="s">
        <v>34</v>
      </c>
      <c r="D45" s="11" t="s">
        <v>49</v>
      </c>
      <c r="E45" s="11" t="s">
        <v>49</v>
      </c>
      <c r="F45" s="11" t="s">
        <v>64</v>
      </c>
      <c r="G45" s="11" t="s">
        <v>64</v>
      </c>
      <c r="H45" s="11" t="s">
        <v>49</v>
      </c>
      <c r="I45" s="11" t="s">
        <v>18</v>
      </c>
      <c r="J45" s="11" t="s">
        <v>18</v>
      </c>
      <c r="K45" s="11" t="s">
        <v>18</v>
      </c>
      <c r="L45" s="11" t="s">
        <v>35</v>
      </c>
      <c r="M45" s="11" t="s">
        <v>79</v>
      </c>
      <c r="N45" s="18" t="s">
        <v>80</v>
      </c>
      <c r="O45" s="19"/>
      <c r="P45" s="20"/>
    </row>
    <row r="46" spans="1:16" x14ac:dyDescent="0.25">
      <c r="A46" s="11" t="s">
        <v>88</v>
      </c>
      <c r="B46" s="2">
        <v>5268</v>
      </c>
      <c r="C46" s="2">
        <v>5276.5</v>
      </c>
      <c r="D46" s="2">
        <v>5288.7</v>
      </c>
      <c r="E46" s="2">
        <v>5294.9</v>
      </c>
      <c r="F46" s="2">
        <v>5303.7</v>
      </c>
      <c r="G46" s="2">
        <v>5317.1</v>
      </c>
      <c r="H46" s="2">
        <v>5328.3</v>
      </c>
      <c r="I46" s="2">
        <v>5336.6</v>
      </c>
      <c r="J46" s="2">
        <v>5351.7</v>
      </c>
      <c r="K46" s="2">
        <v>5368.2</v>
      </c>
      <c r="L46" s="2">
        <v>5399.3</v>
      </c>
      <c r="M46" s="2">
        <v>5525.5</v>
      </c>
      <c r="N46" s="16">
        <v>5525.5</v>
      </c>
      <c r="O46" s="19"/>
      <c r="P46" s="20"/>
    </row>
    <row r="47" spans="1:16" ht="18" x14ac:dyDescent="0.25">
      <c r="A47" s="12" t="s">
        <v>20</v>
      </c>
      <c r="B47" s="2">
        <v>5267.2</v>
      </c>
      <c r="C47" s="2">
        <v>5272.2</v>
      </c>
      <c r="D47" s="2">
        <v>5282.6</v>
      </c>
      <c r="E47" s="2">
        <v>5291.8</v>
      </c>
      <c r="F47" s="2">
        <v>5299.3</v>
      </c>
      <c r="G47" s="2">
        <v>5310.4</v>
      </c>
      <c r="H47" s="2">
        <v>5322.7</v>
      </c>
      <c r="I47" s="2">
        <v>5332.5</v>
      </c>
      <c r="J47" s="2">
        <v>5344.2</v>
      </c>
      <c r="K47" s="2">
        <v>5360</v>
      </c>
      <c r="L47" s="2">
        <v>5383.8</v>
      </c>
      <c r="M47" s="2">
        <v>5462.4</v>
      </c>
      <c r="N47" s="16">
        <v>5396</v>
      </c>
      <c r="O47" s="21">
        <f>AVERAGE(B47:M47)</f>
        <v>5327.4250000000002</v>
      </c>
      <c r="P47" s="22">
        <f>O47-N47</f>
        <v>-68.574999999999818</v>
      </c>
    </row>
    <row r="48" spans="1:16" x14ac:dyDescent="0.25">
      <c r="A48" s="11" t="s">
        <v>89</v>
      </c>
      <c r="B48" s="11" t="s">
        <v>21</v>
      </c>
      <c r="C48" s="11" t="s">
        <v>21</v>
      </c>
      <c r="D48" s="11" t="s">
        <v>21</v>
      </c>
      <c r="E48" s="11" t="s">
        <v>21</v>
      </c>
      <c r="F48" s="11" t="s">
        <v>21</v>
      </c>
      <c r="G48" s="11" t="s">
        <v>21</v>
      </c>
      <c r="H48" s="11" t="s">
        <v>21</v>
      </c>
      <c r="I48" s="11" t="s">
        <v>21</v>
      </c>
      <c r="J48" s="11" t="s">
        <v>21</v>
      </c>
      <c r="K48" s="11" t="s">
        <v>21</v>
      </c>
      <c r="L48" s="11" t="s">
        <v>21</v>
      </c>
      <c r="M48" s="11" t="s">
        <v>21</v>
      </c>
      <c r="N48" s="17">
        <v>254</v>
      </c>
      <c r="O48" s="21">
        <f>N48</f>
        <v>254</v>
      </c>
      <c r="P48" s="22"/>
    </row>
    <row r="49" spans="1:16" ht="18" x14ac:dyDescent="0.25">
      <c r="A49" s="12" t="s">
        <v>90</v>
      </c>
      <c r="B49" s="11" t="s">
        <v>21</v>
      </c>
      <c r="C49" s="11" t="s">
        <v>21</v>
      </c>
      <c r="D49" s="11" t="s">
        <v>21</v>
      </c>
      <c r="E49" s="11" t="s">
        <v>21</v>
      </c>
      <c r="F49" s="11" t="s">
        <v>21</v>
      </c>
      <c r="G49" s="11" t="s">
        <v>21</v>
      </c>
      <c r="H49" s="11" t="s">
        <v>21</v>
      </c>
      <c r="I49" s="11" t="s">
        <v>21</v>
      </c>
      <c r="J49" s="11" t="s">
        <v>21</v>
      </c>
      <c r="K49" s="11" t="s">
        <v>21</v>
      </c>
      <c r="L49" s="11" t="s">
        <v>21</v>
      </c>
      <c r="M49" s="11" t="s">
        <v>21</v>
      </c>
      <c r="N49" s="16">
        <v>5650</v>
      </c>
      <c r="O49" s="21">
        <f>SUM(O47:O48)</f>
        <v>5581.4250000000002</v>
      </c>
      <c r="P49" s="22">
        <f>O49-N49</f>
        <v>-68.574999999999818</v>
      </c>
    </row>
    <row r="50" spans="1:16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6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6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dcterms:created xsi:type="dcterms:W3CDTF">2019-02-04T19:41:16Z</dcterms:created>
  <dcterms:modified xsi:type="dcterms:W3CDTF">2019-06-20T21:21:47Z</dcterms:modified>
</cp:coreProperties>
</file>