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-FPS01\Home\IngLi\1-TRIM\EB-2018-0165 THESL\COMPENDIUM\Panel 3\"/>
    </mc:Choice>
  </mc:AlternateContent>
  <bookViews>
    <workbookView xWindow="0" yWindow="0" windowWidth="28800" windowHeight="124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 l="1"/>
  <c r="F17" i="1"/>
  <c r="F21" i="1" l="1"/>
  <c r="F20" i="1"/>
  <c r="C13" i="1" l="1"/>
  <c r="D13" i="1"/>
  <c r="E13" i="1"/>
  <c r="F13" i="1"/>
  <c r="C12" i="1"/>
  <c r="D12" i="1"/>
  <c r="E12" i="1"/>
  <c r="F12" i="1"/>
  <c r="B13" i="1"/>
  <c r="B12" i="1"/>
  <c r="G10" i="1"/>
  <c r="G13" i="1" s="1"/>
  <c r="C4" i="1"/>
  <c r="D4" i="1"/>
  <c r="E4" i="1"/>
  <c r="F4" i="1"/>
  <c r="B4" i="1"/>
  <c r="H3" i="1"/>
  <c r="H4" i="1" s="1"/>
  <c r="H2" i="1"/>
  <c r="G3" i="1"/>
  <c r="G4" i="1" s="1"/>
  <c r="G2" i="1"/>
  <c r="G12" i="1" l="1"/>
</calcChain>
</file>

<file path=xl/sharedStrings.xml><?xml version="1.0" encoding="utf-8"?>
<sst xmlns="http://schemas.openxmlformats.org/spreadsheetml/2006/main" count="29" uniqueCount="25">
  <si>
    <t>Average</t>
  </si>
  <si>
    <t>Total</t>
  </si>
  <si>
    <t>Variance</t>
  </si>
  <si>
    <t xml:space="preserve">Ref: </t>
  </si>
  <si>
    <t xml:space="preserve">Toronto Hydro </t>
  </si>
  <si>
    <t>Ref:</t>
  </si>
  <si>
    <t>U-Staff-168 / Table 4 (net of stretch)</t>
  </si>
  <si>
    <t>Toronto Hydro</t>
  </si>
  <si>
    <t>CIR Proposed Funded Depreciation</t>
  </si>
  <si>
    <t>IRM Funded Depreciation</t>
  </si>
  <si>
    <t>U-Staff-168 / Table 4 (esclated for I-X)</t>
  </si>
  <si>
    <t>CIR Proposed Funded Depreciation / Net ISA</t>
  </si>
  <si>
    <t>Net CAPEX</t>
  </si>
  <si>
    <t>Net ISA</t>
  </si>
  <si>
    <t>IRM Funded Depreciation / Net ISA</t>
  </si>
  <si>
    <t>Actual Depreciation</t>
  </si>
  <si>
    <t>Actual Gross ISA</t>
  </si>
  <si>
    <t>Actual Depreciation / Actual Gross ISA</t>
  </si>
  <si>
    <t>Actual Net ISA</t>
  </si>
  <si>
    <t>Actual Depreciation / Actual Net ISA</t>
  </si>
  <si>
    <t xml:space="preserve">Net ISA </t>
  </si>
  <si>
    <t xml:space="preserve">Total </t>
  </si>
  <si>
    <t>Ontario LDCs</t>
  </si>
  <si>
    <t>J1.7</t>
  </si>
  <si>
    <t>RRR Data - Staff Panel 1 Compendium / p.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</si>
</sst>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">
    <xf numFmtId="0" fontId="0" fillId="0" borderId="0" xfId="0"/>
    <xf numFmtId="0" fontId="2" fillId="0" borderId="0" xfId="0" applyFont="1"/>
    <xf numFmtId="10" fontId="0" fillId="0" borderId="0" xfId="2" applyNumberFormat="1" applyFont="1"/>
    <xf numFmtId="44" fontId="0" fillId="0" borderId="0" xfId="1" applyFont="1"/>
    <xf numFmtId="44" fontId="0" fillId="0" borderId="0" xfId="0" applyNumberFormat="1"/>
    <xf numFmtId="0" fontId="3" fillId="0" borderId="0" xfId="0" applyFont="1"/>
    <xf numFmtId="10" fontId="2" fillId="0" borderId="0" xfId="2" applyNumberFormat="1" applyFont="1"/>
    <xf numFmtId="10" fontId="0" fillId="2" borderId="0" xfId="2" applyNumberFormat="1" applyFont="1" applyFill="1"/>
  </cellXfs>
  <cellStyles count="4">
    <cellStyle name="Currency" xfId="1" builtin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activeCell="J24" sqref="J24"/>
    </sheetView>
  </sheetViews>
  <sheetFormatPr defaultRowHeight="14.5" x14ac:dyDescent="0.35"/>
  <cols>
    <col min="1" max="1" width="35.453125" customWidth="1"/>
    <col min="2" max="3" width="11.453125" customWidth="1"/>
    <col min="4" max="4" width="11.7265625" customWidth="1"/>
    <col min="5" max="5" width="11.1796875" customWidth="1"/>
    <col min="6" max="6" width="13.54296875" customWidth="1"/>
    <col min="7" max="7" width="11.1796875" bestFit="1" customWidth="1"/>
    <col min="8" max="8" width="12.1796875" bestFit="1" customWidth="1"/>
  </cols>
  <sheetData>
    <row r="1" spans="1:9" x14ac:dyDescent="0.35">
      <c r="A1" s="1" t="s">
        <v>7</v>
      </c>
      <c r="B1" s="1">
        <v>2020</v>
      </c>
      <c r="C1" s="1">
        <v>2021</v>
      </c>
      <c r="D1" s="1">
        <v>2022</v>
      </c>
      <c r="E1" s="1">
        <v>2023</v>
      </c>
      <c r="F1" s="1">
        <v>2024</v>
      </c>
      <c r="G1" s="1" t="s">
        <v>1</v>
      </c>
      <c r="H1" s="1" t="s">
        <v>0</v>
      </c>
      <c r="I1" t="s">
        <v>3</v>
      </c>
    </row>
    <row r="2" spans="1:9" x14ac:dyDescent="0.35">
      <c r="A2" s="1" t="s">
        <v>12</v>
      </c>
      <c r="B2" s="3">
        <v>521.6</v>
      </c>
      <c r="C2" s="3">
        <v>581.79999999999995</v>
      </c>
      <c r="D2" s="3">
        <v>587.1</v>
      </c>
      <c r="E2" s="3">
        <v>565.70000000000005</v>
      </c>
      <c r="F2" s="3">
        <v>574.4</v>
      </c>
      <c r="G2" s="3">
        <f>SUM(B2:F2)</f>
        <v>2830.6</v>
      </c>
      <c r="H2" s="3">
        <f>AVERAGE(B2:F2)</f>
        <v>566.12</v>
      </c>
      <c r="I2" t="s">
        <v>23</v>
      </c>
    </row>
    <row r="3" spans="1:9" x14ac:dyDescent="0.35">
      <c r="A3" s="1" t="s">
        <v>13</v>
      </c>
      <c r="B3" s="3">
        <v>539.9</v>
      </c>
      <c r="C3" s="3">
        <v>475</v>
      </c>
      <c r="D3" s="3">
        <v>587.4</v>
      </c>
      <c r="E3" s="3">
        <v>590.5</v>
      </c>
      <c r="F3" s="3">
        <v>583.6</v>
      </c>
      <c r="G3" s="3">
        <f>SUM(B3:F3)</f>
        <v>2776.4</v>
      </c>
      <c r="H3" s="3">
        <f>AVERAGE(B3:F3)</f>
        <v>555.28</v>
      </c>
      <c r="I3" t="s">
        <v>23</v>
      </c>
    </row>
    <row r="4" spans="1:9" x14ac:dyDescent="0.35">
      <c r="A4" s="1" t="s">
        <v>2</v>
      </c>
      <c r="B4" s="2">
        <f>(B2-B3)/B2</f>
        <v>-3.5084355828220767E-2</v>
      </c>
      <c r="C4" s="2">
        <f t="shared" ref="C4:F4" si="0">(C2-C3)/C2</f>
        <v>0.18356823650739079</v>
      </c>
      <c r="D4" s="2">
        <f t="shared" si="0"/>
        <v>-5.1098620337243147E-4</v>
      </c>
      <c r="E4" s="2">
        <f t="shared" si="0"/>
        <v>-4.3839490896234672E-2</v>
      </c>
      <c r="F4" s="2">
        <f t="shared" si="0"/>
        <v>-1.6016713091922086E-2</v>
      </c>
      <c r="G4" s="2">
        <f>(G2-G3)/G2</f>
        <v>1.914788384088173E-2</v>
      </c>
      <c r="H4" s="2">
        <f>(H2-H3)/H2</f>
        <v>1.9147883840881848E-2</v>
      </c>
    </row>
    <row r="7" spans="1:9" x14ac:dyDescent="0.35">
      <c r="A7" s="1" t="s">
        <v>4</v>
      </c>
      <c r="B7" s="1">
        <v>2020</v>
      </c>
      <c r="C7" s="1">
        <v>2021</v>
      </c>
      <c r="D7" s="1">
        <v>2022</v>
      </c>
      <c r="E7" s="1">
        <v>2023</v>
      </c>
      <c r="F7" s="1">
        <v>2024</v>
      </c>
      <c r="G7" s="1" t="s">
        <v>1</v>
      </c>
      <c r="I7" t="s">
        <v>5</v>
      </c>
    </row>
    <row r="8" spans="1:9" x14ac:dyDescent="0.35">
      <c r="A8" s="5" t="s">
        <v>8</v>
      </c>
      <c r="B8" s="3">
        <v>265.5</v>
      </c>
      <c r="C8" s="3">
        <v>280.70350000000002</v>
      </c>
      <c r="D8" s="3">
        <v>290.65899999999999</v>
      </c>
      <c r="E8" s="3">
        <v>311.4821</v>
      </c>
      <c r="F8" s="3">
        <v>323.64010000000002</v>
      </c>
      <c r="G8" s="3">
        <v>1471.9847000000002</v>
      </c>
      <c r="I8" t="s">
        <v>6</v>
      </c>
    </row>
    <row r="9" spans="1:9" x14ac:dyDescent="0.35">
      <c r="A9" s="1" t="s">
        <v>9</v>
      </c>
      <c r="B9" s="3">
        <v>265.5</v>
      </c>
      <c r="C9" s="3">
        <v>267.88950000000006</v>
      </c>
      <c r="D9" s="3">
        <v>270.3005055000001</v>
      </c>
      <c r="E9" s="3">
        <v>272.73321004950014</v>
      </c>
      <c r="F9" s="3">
        <v>275.18780893994568</v>
      </c>
      <c r="G9" s="3">
        <v>1351.6110244894458</v>
      </c>
      <c r="I9" t="s">
        <v>10</v>
      </c>
    </row>
    <row r="10" spans="1:9" x14ac:dyDescent="0.35">
      <c r="A10" s="1" t="s">
        <v>20</v>
      </c>
      <c r="B10" s="3">
        <v>539.9</v>
      </c>
      <c r="C10" s="3">
        <v>475</v>
      </c>
      <c r="D10" s="3">
        <v>587.4</v>
      </c>
      <c r="E10" s="3">
        <v>590.5</v>
      </c>
      <c r="F10" s="3">
        <v>583.6</v>
      </c>
      <c r="G10" s="3">
        <f>SUM(B10:F10)</f>
        <v>2776.4</v>
      </c>
      <c r="I10" t="s">
        <v>23</v>
      </c>
    </row>
    <row r="12" spans="1:9" x14ac:dyDescent="0.35">
      <c r="A12" s="5" t="s">
        <v>11</v>
      </c>
      <c r="B12" s="7">
        <f>B8/B10</f>
        <v>0.4917577329135025</v>
      </c>
      <c r="C12" s="2">
        <f t="shared" ref="C12:G12" si="1">C8/C10</f>
        <v>0.59095473684210531</v>
      </c>
      <c r="D12" s="2">
        <f t="shared" si="1"/>
        <v>0.49482294858699355</v>
      </c>
      <c r="E12" s="2">
        <f t="shared" si="1"/>
        <v>0.52748873835732435</v>
      </c>
      <c r="F12" s="2">
        <f t="shared" si="1"/>
        <v>0.55455808773132287</v>
      </c>
      <c r="G12" s="7">
        <f t="shared" si="1"/>
        <v>0.53017746002017008</v>
      </c>
    </row>
    <row r="13" spans="1:9" x14ac:dyDescent="0.35">
      <c r="A13" s="1" t="s">
        <v>14</v>
      </c>
      <c r="B13" s="7">
        <f>B9/B10</f>
        <v>0.4917577329135025</v>
      </c>
      <c r="C13" s="2">
        <f t="shared" ref="C13:G13" si="2">C9/C10</f>
        <v>0.56397789473684223</v>
      </c>
      <c r="D13" s="2">
        <f t="shared" si="2"/>
        <v>0.46016429264555686</v>
      </c>
      <c r="E13" s="2">
        <f t="shared" si="2"/>
        <v>0.46186826426672334</v>
      </c>
      <c r="F13" s="2">
        <f t="shared" si="2"/>
        <v>0.47153497076755596</v>
      </c>
      <c r="G13" s="7">
        <f t="shared" si="2"/>
        <v>0.48682143224659474</v>
      </c>
    </row>
    <row r="15" spans="1:9" x14ac:dyDescent="0.35">
      <c r="G15" s="1"/>
    </row>
    <row r="16" spans="1:9" x14ac:dyDescent="0.35">
      <c r="A16" s="1" t="s">
        <v>22</v>
      </c>
      <c r="B16" s="1">
        <v>2015</v>
      </c>
      <c r="C16" s="1">
        <v>2016</v>
      </c>
      <c r="D16" s="1">
        <v>2017</v>
      </c>
      <c r="E16" s="1">
        <v>2018</v>
      </c>
      <c r="F16" s="1" t="s">
        <v>21</v>
      </c>
      <c r="G16" s="1"/>
      <c r="I16" t="s">
        <v>5</v>
      </c>
    </row>
    <row r="17" spans="1:9" x14ac:dyDescent="0.35">
      <c r="A17" s="1" t="s">
        <v>15</v>
      </c>
      <c r="B17" s="3">
        <v>863.84659999999997</v>
      </c>
      <c r="C17" s="3">
        <v>925.45532200000002</v>
      </c>
      <c r="D17" s="3">
        <v>946.04</v>
      </c>
      <c r="E17" s="3">
        <v>997.89</v>
      </c>
      <c r="F17" s="3">
        <f>SUM(B17:E17)</f>
        <v>3733.2319219999999</v>
      </c>
      <c r="G17" s="3"/>
      <c r="I17" t="s">
        <v>24</v>
      </c>
    </row>
    <row r="18" spans="1:9" x14ac:dyDescent="0.35">
      <c r="A18" s="1" t="s">
        <v>16</v>
      </c>
      <c r="B18" s="3">
        <v>2237.8234689999999</v>
      </c>
      <c r="C18" s="3">
        <v>2149.2105900000001</v>
      </c>
      <c r="D18" s="3">
        <v>2129.75711</v>
      </c>
      <c r="E18" s="3">
        <v>2097.15</v>
      </c>
      <c r="F18" s="3">
        <f>SUM(B18:E18)</f>
        <v>8613.9411689999997</v>
      </c>
      <c r="G18" s="3"/>
      <c r="H18" s="4"/>
    </row>
    <row r="19" spans="1:9" x14ac:dyDescent="0.35">
      <c r="A19" s="1" t="s">
        <v>18</v>
      </c>
      <c r="B19" s="3">
        <v>1956.222655</v>
      </c>
      <c r="C19" s="3">
        <v>1895.9170570000001</v>
      </c>
      <c r="D19" s="3">
        <v>1885.905</v>
      </c>
      <c r="E19" s="4">
        <v>1848.78</v>
      </c>
      <c r="F19" s="3">
        <f>SUM(B19:E19)</f>
        <v>7586.8247119999996</v>
      </c>
      <c r="G19" s="4"/>
    </row>
    <row r="20" spans="1:9" x14ac:dyDescent="0.35">
      <c r="A20" s="1" t="s">
        <v>17</v>
      </c>
      <c r="B20" s="2"/>
      <c r="C20" s="2"/>
      <c r="D20" s="2"/>
      <c r="E20" s="2"/>
      <c r="F20" s="2">
        <f>F17/F18</f>
        <v>0.43339417448487105</v>
      </c>
      <c r="G20" s="6"/>
      <c r="H20" s="2"/>
    </row>
    <row r="21" spans="1:9" x14ac:dyDescent="0.35">
      <c r="A21" s="1" t="s">
        <v>19</v>
      </c>
      <c r="B21" s="2"/>
      <c r="C21" s="2"/>
      <c r="D21" s="2"/>
      <c r="E21" s="2"/>
      <c r="F21" s="7">
        <f>F17/F19</f>
        <v>0.49206777060437246</v>
      </c>
    </row>
    <row r="22" spans="1:9" x14ac:dyDescent="0.35">
      <c r="H22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Lawrie Gluck</dc:creator>
  <cp:lastModifiedBy>Lillian Ing</cp:lastModifiedBy>
  <dcterms:created xsi:type="dcterms:W3CDTF">2019-06-17T15:34:40Z</dcterms:created>
  <dcterms:modified xsi:type="dcterms:W3CDTF">2019-07-05T21:38:15Z</dcterms:modified>
</cp:coreProperties>
</file>