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st of Service\2020 Cost of Service\0 - IR Process\4 - SEC\0 - WIP\"/>
    </mc:Choice>
  </mc:AlternateContent>
  <xr:revisionPtr revIDLastSave="0" documentId="13_ncr:1_{5CA78850-BE1D-41A4-9A54-73CDEDE1615D}" xr6:coauthVersionLast="43" xr6:coauthVersionMax="43" xr10:uidLastSave="{00000000-0000-0000-0000-000000000000}"/>
  <bookViews>
    <workbookView xWindow="28680" yWindow="-120" windowWidth="29040" windowHeight="17640" xr2:uid="{00000000-000D-0000-FFFF-FFFF00000000}"/>
  </bookViews>
  <sheets>
    <sheet name="IPI" sheetId="1" r:id="rId1"/>
  </sheets>
  <externalReferences>
    <externalReference r:id="rId2"/>
    <externalReference r:id="rId3"/>
  </externalReferences>
  <definedNames>
    <definedName name="BridgeYear">'[1]LDC Info'!$E$26</definedName>
    <definedName name="BRINKS">[2]Standards!$F$22</definedName>
    <definedName name="BRINKSYR2">[2]Standards!$G$22</definedName>
    <definedName name="COLLECT">[2]Standards!$F$23</definedName>
    <definedName name="COLLECTYR2">[2]Standards!$G$23</definedName>
    <definedName name="COWTAX">[2]Standards!$F$20</definedName>
    <definedName name="COWTAXYR2">[2]Standards!$G$20</definedName>
    <definedName name="EBNUMBER">'[1]LDC Info'!$E$16</definedName>
    <definedName name="EQUIFAX">[2]Standards!$F$21</definedName>
    <definedName name="EQUIFAXYR2">[2]Standards!$G$21</definedName>
    <definedName name="ITRON">[2]Standards!$F$16</definedName>
    <definedName name="ITRONYR2">[2]Standards!$G$16</definedName>
    <definedName name="LEAP">[2]Standards!$F$10</definedName>
    <definedName name="LEAPYR2">[2]Standards!$G$10</definedName>
    <definedName name="NEPTUNE">[2]Standards!$F$15</definedName>
    <definedName name="NEPTUNEYR2">[2]Standards!$G$15</definedName>
    <definedName name="READINGH">[2]Standards!$F$17</definedName>
    <definedName name="READINGHYR2">[2]Standards!$G$17</definedName>
    <definedName name="READINGW">[2]Standards!$F$19</definedName>
    <definedName name="READINGWYR2">[2]Standards!$G$19</definedName>
    <definedName name="RebaseYear">'[1]LDC Info'!$E$28</definedName>
    <definedName name="SCHOLAR">[2]Standards!$F$9</definedName>
    <definedName name="SCHOLARYR2">[2]Standards!$G$9</definedName>
    <definedName name="SENSUS">[2]Standards!$F$18</definedName>
    <definedName name="SENSUSYR2">[2]Standards!$G$18</definedName>
    <definedName name="STARTSTOP">[2]Standards!$F$12</definedName>
    <definedName name="STARTSTOPYR2">[2]Standards!$G$12</definedName>
    <definedName name="TestYear">'[1]LDC Info'!$E$24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0" i="1" l="1"/>
  <c r="B14" i="1" s="1"/>
  <c r="N5" i="1"/>
  <c r="E2" i="1"/>
  <c r="F2" i="1" s="1"/>
  <c r="G2" i="1" s="1"/>
  <c r="H2" i="1" s="1"/>
  <c r="I2" i="1" s="1"/>
  <c r="J2" i="1" s="1"/>
  <c r="K2" i="1" s="1"/>
  <c r="L2" i="1" s="1"/>
  <c r="M2" i="1" s="1"/>
  <c r="C14" i="1" l="1"/>
  <c r="D14" i="1" l="1"/>
  <c r="E14" i="1" s="1"/>
  <c r="F14" i="1" s="1"/>
  <c r="G14" i="1" s="1"/>
  <c r="H14" i="1" s="1"/>
  <c r="C10" i="1"/>
  <c r="I14" i="1" l="1"/>
  <c r="J14" i="1" s="1"/>
  <c r="K14" i="1" l="1"/>
  <c r="D10" i="1"/>
  <c r="E10" i="1"/>
  <c r="L14" i="1" l="1"/>
  <c r="M14" i="1" s="1"/>
  <c r="N14" i="1" s="1"/>
  <c r="F10" i="1"/>
  <c r="G10" i="1" l="1"/>
  <c r="H10" i="1" l="1"/>
  <c r="I10" i="1" l="1"/>
  <c r="J10" i="1" l="1"/>
  <c r="K10" i="1" l="1"/>
  <c r="M10" i="1" l="1"/>
  <c r="N10" i="1" s="1"/>
  <c r="L10" i="1"/>
</calcChain>
</file>

<file path=xl/sharedStrings.xml><?xml version="1.0" encoding="utf-8"?>
<sst xmlns="http://schemas.openxmlformats.org/spreadsheetml/2006/main" count="22" uniqueCount="22">
  <si>
    <t>OM&amp;A Summary</t>
  </si>
  <si>
    <t>2009 COS</t>
  </si>
  <si>
    <t>2009 OEB Approved</t>
  </si>
  <si>
    <t>2010 Actuals</t>
  </si>
  <si>
    <t>2011 Actuals</t>
  </si>
  <si>
    <t>2012 Actuals</t>
  </si>
  <si>
    <t>2013 Actuals</t>
  </si>
  <si>
    <t>2014 Actuals</t>
  </si>
  <si>
    <t>2015 Actuals</t>
  </si>
  <si>
    <t>2016 Actuals</t>
  </si>
  <si>
    <t>2017 Actuals</t>
  </si>
  <si>
    <t>2018 Forecast</t>
  </si>
  <si>
    <t>2019 Bridge Year</t>
  </si>
  <si>
    <t>2020 Test Year</t>
  </si>
  <si>
    <t>CAGR</t>
  </si>
  <si>
    <t>Normalize for IFRS</t>
  </si>
  <si>
    <t>Normalize for Omers cost increase in excess of IPI adjusted benchmark</t>
  </si>
  <si>
    <t>Normalized OM&amp;A</t>
  </si>
  <si>
    <t>IPI , adjusted for growth and stretch factor</t>
  </si>
  <si>
    <t xml:space="preserve">IPI - Stretch + Growth </t>
  </si>
  <si>
    <t>OM&amp;A From 2-JA</t>
  </si>
  <si>
    <t>Normalize for  EFB costs in excess of IPI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</si>
</sst>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  <numFmt numFmtId="166" formatCode="_(* #,##0_);_(* \(#,##0\);_(* &quot;-&quot;??_);_(@_)"/>
    <numFmt numFmtId="167" formatCode="_(* #,##0.0_);_(* \(#,##0.0\);_(* &quot;-&quot;??_);_(@_)"/>
    <numFmt numFmtId="168" formatCode="#,##0.0"/>
    <numFmt numFmtId="169" formatCode="mm/dd/yyyy"/>
    <numFmt numFmtId="170" formatCode="0\-0"/>
    <numFmt numFmtId="171" formatCode="_-* #,##0.00_-;\-* #,##0.00_-;_-* \-??_-;_-@_-"/>
    <numFmt numFmtId="172" formatCode="&quot;$&quot;#,##0_);\(&quot;$&quot;#,##0\)"/>
    <numFmt numFmtId="173" formatCode="##\-#"/>
    <numFmt numFmtId="174" formatCode="&quot;£ &quot;#,##0.00;[Red]\-&quot;£ &quot;#,##0.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color indexed="8"/>
      <name val="Arial"/>
      <family val="2"/>
    </font>
    <font>
      <sz val="10"/>
      <name val="Mangal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9" fillId="0" borderId="0"/>
    <xf numFmtId="168" fontId="19" fillId="0" borderId="0"/>
    <xf numFmtId="167" fontId="19" fillId="0" borderId="0"/>
    <xf numFmtId="167" fontId="19" fillId="0" borderId="0"/>
    <xf numFmtId="167" fontId="19" fillId="0" borderId="0"/>
    <xf numFmtId="167" fontId="19" fillId="0" borderId="0"/>
    <xf numFmtId="169" fontId="19" fillId="0" borderId="0"/>
    <xf numFmtId="170" fontId="19" fillId="0" borderId="0"/>
    <xf numFmtId="169" fontId="19" fillId="0" borderId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1" fillId="14" borderId="0" applyNumberFormat="0" applyBorder="0" applyAlignment="0" applyProtection="0"/>
    <xf numFmtId="0" fontId="20" fillId="36" borderId="0" applyNumberFormat="0" applyBorder="0" applyAlignment="0" applyProtection="0"/>
    <xf numFmtId="0" fontId="1" fillId="18" borderId="0" applyNumberFormat="0" applyBorder="0" applyAlignment="0" applyProtection="0"/>
    <xf numFmtId="0" fontId="20" fillId="37" borderId="0" applyNumberFormat="0" applyBorder="0" applyAlignment="0" applyProtection="0"/>
    <xf numFmtId="0" fontId="1" fillId="22" borderId="0" applyNumberFormat="0" applyBorder="0" applyAlignment="0" applyProtection="0"/>
    <xf numFmtId="0" fontId="20" fillId="38" borderId="0" applyNumberFormat="0" applyBorder="0" applyAlignment="0" applyProtection="0"/>
    <xf numFmtId="0" fontId="1" fillId="26" borderId="0" applyNumberFormat="0" applyBorder="0" applyAlignment="0" applyProtection="0"/>
    <xf numFmtId="0" fontId="20" fillId="39" borderId="0" applyNumberFormat="0" applyBorder="0" applyAlignment="0" applyProtection="0"/>
    <xf numFmtId="0" fontId="1" fillId="30" borderId="0" applyNumberFormat="0" applyBorder="0" applyAlignment="0" applyProtection="0"/>
    <xf numFmtId="0" fontId="20" fillId="40" borderId="0" applyNumberFormat="0" applyBorder="0" applyAlignment="0" applyProtection="0"/>
    <xf numFmtId="0" fontId="1" fillId="11" borderId="0" applyNumberFormat="0" applyBorder="0" applyAlignment="0" applyProtection="0"/>
    <xf numFmtId="0" fontId="20" fillId="41" borderId="0" applyNumberFormat="0" applyBorder="0" applyAlignment="0" applyProtection="0"/>
    <xf numFmtId="0" fontId="1" fillId="15" borderId="0" applyNumberFormat="0" applyBorder="0" applyAlignment="0" applyProtection="0"/>
    <xf numFmtId="0" fontId="20" fillId="42" borderId="0" applyNumberFormat="0" applyBorder="0" applyAlignment="0" applyProtection="0"/>
    <xf numFmtId="0" fontId="1" fillId="19" borderId="0" applyNumberFormat="0" applyBorder="0" applyAlignment="0" applyProtection="0"/>
    <xf numFmtId="0" fontId="20" fillId="43" borderId="0" applyNumberFormat="0" applyBorder="0" applyAlignment="0" applyProtection="0"/>
    <xf numFmtId="0" fontId="1" fillId="23" borderId="0" applyNumberFormat="0" applyBorder="0" applyAlignment="0" applyProtection="0"/>
    <xf numFmtId="0" fontId="20" fillId="38" borderId="0" applyNumberFormat="0" applyBorder="0" applyAlignment="0" applyProtection="0"/>
    <xf numFmtId="0" fontId="1" fillId="27" borderId="0" applyNumberFormat="0" applyBorder="0" applyAlignment="0" applyProtection="0"/>
    <xf numFmtId="0" fontId="20" fillId="41" borderId="0" applyNumberFormat="0" applyBorder="0" applyAlignment="0" applyProtection="0"/>
    <xf numFmtId="0" fontId="1" fillId="31" borderId="0" applyNumberFormat="0" applyBorder="0" applyAlignment="0" applyProtection="0"/>
    <xf numFmtId="0" fontId="20" fillId="44" borderId="0" applyNumberFormat="0" applyBorder="0" applyAlignment="0" applyProtection="0"/>
    <xf numFmtId="0" fontId="17" fillId="12" borderId="0" applyNumberFormat="0" applyBorder="0" applyAlignment="0" applyProtection="0"/>
    <xf numFmtId="0" fontId="21" fillId="45" borderId="0" applyNumberFormat="0" applyBorder="0" applyAlignment="0" applyProtection="0"/>
    <xf numFmtId="0" fontId="17" fillId="16" borderId="0" applyNumberFormat="0" applyBorder="0" applyAlignment="0" applyProtection="0"/>
    <xf numFmtId="0" fontId="21" fillId="42" borderId="0" applyNumberFormat="0" applyBorder="0" applyAlignment="0" applyProtection="0"/>
    <xf numFmtId="0" fontId="17" fillId="20" borderId="0" applyNumberFormat="0" applyBorder="0" applyAlignment="0" applyProtection="0"/>
    <xf numFmtId="0" fontId="21" fillId="43" borderId="0" applyNumberFormat="0" applyBorder="0" applyAlignment="0" applyProtection="0"/>
    <xf numFmtId="0" fontId="17" fillId="24" borderId="0" applyNumberFormat="0" applyBorder="0" applyAlignment="0" applyProtection="0"/>
    <xf numFmtId="0" fontId="21" fillId="46" borderId="0" applyNumberFormat="0" applyBorder="0" applyAlignment="0" applyProtection="0"/>
    <xf numFmtId="0" fontId="17" fillId="28" borderId="0" applyNumberFormat="0" applyBorder="0" applyAlignment="0" applyProtection="0"/>
    <xf numFmtId="0" fontId="21" fillId="47" borderId="0" applyNumberFormat="0" applyBorder="0" applyAlignment="0" applyProtection="0"/>
    <xf numFmtId="0" fontId="17" fillId="32" borderId="0" applyNumberFormat="0" applyBorder="0" applyAlignment="0" applyProtection="0"/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21" fillId="51" borderId="0" applyNumberFormat="0" applyBorder="0" applyAlignment="0" applyProtection="0"/>
    <xf numFmtId="0" fontId="17" fillId="21" borderId="0" applyNumberFormat="0" applyBorder="0" applyAlignment="0" applyProtection="0"/>
    <xf numFmtId="0" fontId="21" fillId="46" borderId="0" applyNumberFormat="0" applyBorder="0" applyAlignment="0" applyProtection="0"/>
    <xf numFmtId="0" fontId="17" fillId="25" borderId="0" applyNumberFormat="0" applyBorder="0" applyAlignment="0" applyProtection="0"/>
    <xf numFmtId="0" fontId="21" fillId="47" borderId="0" applyNumberFormat="0" applyBorder="0" applyAlignment="0" applyProtection="0"/>
    <xf numFmtId="0" fontId="17" fillId="29" borderId="0" applyNumberFormat="0" applyBorder="0" applyAlignment="0" applyProtection="0"/>
    <xf numFmtId="0" fontId="21" fillId="52" borderId="0" applyNumberFormat="0" applyBorder="0" applyAlignment="0" applyProtection="0"/>
    <xf numFmtId="0" fontId="7" fillId="3" borderId="0" applyNumberFormat="0" applyBorder="0" applyAlignment="0" applyProtection="0"/>
    <xf numFmtId="0" fontId="22" fillId="36" borderId="0" applyNumberFormat="0" applyBorder="0" applyAlignment="0" applyProtection="0"/>
    <xf numFmtId="0" fontId="11" fillId="6" borderId="4" applyNumberFormat="0" applyAlignment="0" applyProtection="0"/>
    <xf numFmtId="0" fontId="23" fillId="53" borderId="14" applyNumberFormat="0" applyAlignment="0" applyProtection="0"/>
    <xf numFmtId="0" fontId="13" fillId="7" borderId="7" applyNumberFormat="0" applyAlignment="0" applyProtection="0"/>
    <xf numFmtId="0" fontId="24" fillId="54" borderId="15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6" fillId="0" borderId="0" applyFill="0" applyBorder="0" applyAlignment="0" applyProtection="0"/>
    <xf numFmtId="4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5" fillId="0" borderId="0" applyFont="0" applyFill="0" applyBorder="0" applyAlignment="0" applyProtection="0"/>
    <xf numFmtId="172" fontId="19" fillId="0" borderId="0" applyFont="0" applyFill="0" applyBorder="0" applyAlignment="0" applyProtection="0"/>
    <xf numFmtId="14" fontId="1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2" fontId="19" fillId="0" borderId="0" applyFont="0" applyFill="0" applyBorder="0" applyAlignment="0" applyProtection="0"/>
    <xf numFmtId="0" fontId="6" fillId="2" borderId="0" applyNumberFormat="0" applyBorder="0" applyAlignment="0" applyProtection="0"/>
    <xf numFmtId="0" fontId="28" fillId="37" borderId="0" applyNumberFormat="0" applyBorder="0" applyAlignment="0" applyProtection="0"/>
    <xf numFmtId="38" fontId="29" fillId="34" borderId="0" applyNumberFormat="0" applyBorder="0" applyAlignment="0" applyProtection="0"/>
    <xf numFmtId="0" fontId="3" fillId="0" borderId="1" applyNumberFormat="0" applyFill="0" applyAlignment="0" applyProtection="0"/>
    <xf numFmtId="0" fontId="30" fillId="0" borderId="16" applyNumberFormat="0" applyFill="0" applyAlignment="0" applyProtection="0"/>
    <xf numFmtId="0" fontId="4" fillId="0" borderId="2" applyNumberFormat="0" applyFill="0" applyAlignment="0" applyProtection="0"/>
    <xf numFmtId="0" fontId="31" fillId="0" borderId="17" applyNumberFormat="0" applyFill="0" applyAlignment="0" applyProtection="0"/>
    <xf numFmtId="0" fontId="5" fillId="0" borderId="3" applyNumberFormat="0" applyFill="0" applyAlignment="0" applyProtection="0"/>
    <xf numFmtId="0" fontId="32" fillId="0" borderId="18" applyNumberFormat="0" applyFill="0" applyAlignment="0" applyProtection="0"/>
    <xf numFmtId="0" fontId="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0" fontId="29" fillId="55" borderId="13" applyNumberFormat="0" applyBorder="0" applyAlignment="0" applyProtection="0"/>
    <xf numFmtId="0" fontId="9" fillId="5" borderId="4" applyNumberFormat="0" applyAlignment="0" applyProtection="0"/>
    <xf numFmtId="0" fontId="33" fillId="40" borderId="14" applyNumberFormat="0" applyAlignment="0" applyProtection="0"/>
    <xf numFmtId="0" fontId="33" fillId="40" borderId="14" applyNumberFormat="0" applyAlignment="0" applyProtection="0"/>
    <xf numFmtId="0" fontId="33" fillId="40" borderId="14" applyNumberFormat="0" applyAlignment="0" applyProtection="0"/>
    <xf numFmtId="0" fontId="12" fillId="0" borderId="6" applyNumberFormat="0" applyFill="0" applyAlignment="0" applyProtection="0"/>
    <xf numFmtId="0" fontId="34" fillId="0" borderId="19" applyNumberFormat="0" applyFill="0" applyAlignment="0" applyProtection="0"/>
    <xf numFmtId="173" fontId="19" fillId="0" borderId="0"/>
    <xf numFmtId="166" fontId="19" fillId="0" borderId="0"/>
    <xf numFmtId="173" fontId="19" fillId="0" borderId="0"/>
    <xf numFmtId="173" fontId="19" fillId="0" borderId="0"/>
    <xf numFmtId="173" fontId="19" fillId="0" borderId="0"/>
    <xf numFmtId="173" fontId="19" fillId="0" borderId="0"/>
    <xf numFmtId="0" fontId="8" fillId="4" borderId="0" applyNumberFormat="0" applyBorder="0" applyAlignment="0" applyProtection="0"/>
    <xf numFmtId="0" fontId="35" fillId="56" borderId="0" applyNumberFormat="0" applyBorder="0" applyAlignment="0" applyProtection="0"/>
    <xf numFmtId="174" fontId="19" fillId="0" borderId="0"/>
    <xf numFmtId="0" fontId="19" fillId="0" borderId="0"/>
    <xf numFmtId="0" fontId="36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9" fillId="57" borderId="20" applyNumberFormat="0" applyFont="0" applyAlignment="0" applyProtection="0"/>
    <xf numFmtId="0" fontId="10" fillId="6" borderId="5" applyNumberFormat="0" applyAlignment="0" applyProtection="0"/>
    <xf numFmtId="0" fontId="37" fillId="53" borderId="21" applyNumberFormat="0" applyAlignment="0" applyProtection="0"/>
    <xf numFmtId="10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9" fillId="0" borderId="22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14">
    <xf numFmtId="0" fontId="0" fillId="0" borderId="0" xfId="0"/>
    <xf numFmtId="0" fontId="18" fillId="33" borderId="10" xfId="0" applyFont="1" applyFill="1" applyBorder="1"/>
    <xf numFmtId="0" fontId="0" fillId="0" borderId="0" xfId="0" applyAlignment="1">
      <alignment wrapText="1"/>
    </xf>
    <xf numFmtId="0" fontId="0" fillId="0" borderId="11" xfId="0" applyBorder="1" applyAlignment="1">
      <alignment horizontal="center" wrapText="1"/>
    </xf>
    <xf numFmtId="164" fontId="0" fillId="0" borderId="0" xfId="1" applyNumberFormat="1" applyFont="1"/>
    <xf numFmtId="10" fontId="0" fillId="0" borderId="0" xfId="3" applyNumberFormat="1" applyFont="1"/>
    <xf numFmtId="37" fontId="0" fillId="0" borderId="0" xfId="1" applyNumberFormat="1" applyFont="1"/>
    <xf numFmtId="0" fontId="0" fillId="0" borderId="0" xfId="0" applyFill="1"/>
    <xf numFmtId="164" fontId="0" fillId="0" borderId="12" xfId="1" applyNumberFormat="1" applyFont="1" applyBorder="1"/>
    <xf numFmtId="164" fontId="0" fillId="0" borderId="0" xfId="1" applyNumberFormat="1" applyFont="1" applyBorder="1"/>
    <xf numFmtId="165" fontId="0" fillId="0" borderId="0" xfId="2" applyNumberFormat="1" applyFont="1"/>
    <xf numFmtId="165" fontId="0" fillId="0" borderId="0" xfId="0" applyNumberFormat="1" applyFill="1"/>
    <xf numFmtId="165" fontId="14" fillId="0" borderId="0" xfId="0" applyNumberFormat="1" applyFont="1" applyFill="1"/>
    <xf numFmtId="0" fontId="14" fillId="0" borderId="0" xfId="0" applyFont="1" applyFill="1"/>
  </cellXfs>
  <cellStyles count="148">
    <cellStyle name="$" xfId="4" xr:uid="{00000000-0005-0000-0000-000000000000}"/>
    <cellStyle name="$.00" xfId="5" xr:uid="{00000000-0005-0000-0000-000001000000}"/>
    <cellStyle name="$_9. Rev2Cost_GDPIPI" xfId="6" xr:uid="{00000000-0005-0000-0000-000002000000}"/>
    <cellStyle name="$_lists" xfId="7" xr:uid="{00000000-0005-0000-0000-000003000000}"/>
    <cellStyle name="$_lists_4. Current Monthly Fixed Charge" xfId="8" xr:uid="{00000000-0005-0000-0000-000004000000}"/>
    <cellStyle name="$_Sheet4" xfId="9" xr:uid="{00000000-0005-0000-0000-000005000000}"/>
    <cellStyle name="$M" xfId="10" xr:uid="{00000000-0005-0000-0000-000006000000}"/>
    <cellStyle name="$M.00" xfId="11" xr:uid="{00000000-0005-0000-0000-000007000000}"/>
    <cellStyle name="$M_9. Rev2Cost_GDPIPI" xfId="12" xr:uid="{00000000-0005-0000-0000-000008000000}"/>
    <cellStyle name="20% - Accent1 2" xfId="13" xr:uid="{00000000-0005-0000-0000-000009000000}"/>
    <cellStyle name="20% - Accent1 3" xfId="14" xr:uid="{00000000-0005-0000-0000-00000A000000}"/>
    <cellStyle name="20% - Accent2 2" xfId="15" xr:uid="{00000000-0005-0000-0000-00000B000000}"/>
    <cellStyle name="20% - Accent2 3" xfId="16" xr:uid="{00000000-0005-0000-0000-00000C000000}"/>
    <cellStyle name="20% - Accent3 2" xfId="17" xr:uid="{00000000-0005-0000-0000-00000D000000}"/>
    <cellStyle name="20% - Accent3 3" xfId="18" xr:uid="{00000000-0005-0000-0000-00000E000000}"/>
    <cellStyle name="20% - Accent4 2" xfId="19" xr:uid="{00000000-0005-0000-0000-00000F000000}"/>
    <cellStyle name="20% - Accent4 3" xfId="20" xr:uid="{00000000-0005-0000-0000-000010000000}"/>
    <cellStyle name="20% - Accent5 2" xfId="21" xr:uid="{00000000-0005-0000-0000-000011000000}"/>
    <cellStyle name="20% - Accent5 3" xfId="22" xr:uid="{00000000-0005-0000-0000-000012000000}"/>
    <cellStyle name="20% - Accent6 2" xfId="23" xr:uid="{00000000-0005-0000-0000-000013000000}"/>
    <cellStyle name="20% - Accent6 3" xfId="24" xr:uid="{00000000-0005-0000-0000-000014000000}"/>
    <cellStyle name="40% - Accent1 2" xfId="25" xr:uid="{00000000-0005-0000-0000-000015000000}"/>
    <cellStyle name="40% - Accent1 3" xfId="26" xr:uid="{00000000-0005-0000-0000-000016000000}"/>
    <cellStyle name="40% - Accent2 2" xfId="27" xr:uid="{00000000-0005-0000-0000-000017000000}"/>
    <cellStyle name="40% - Accent2 3" xfId="28" xr:uid="{00000000-0005-0000-0000-000018000000}"/>
    <cellStyle name="40% - Accent3 2" xfId="29" xr:uid="{00000000-0005-0000-0000-000019000000}"/>
    <cellStyle name="40% - Accent3 3" xfId="30" xr:uid="{00000000-0005-0000-0000-00001A000000}"/>
    <cellStyle name="40% - Accent4 2" xfId="31" xr:uid="{00000000-0005-0000-0000-00001B000000}"/>
    <cellStyle name="40% - Accent4 3" xfId="32" xr:uid="{00000000-0005-0000-0000-00001C000000}"/>
    <cellStyle name="40% - Accent5 2" xfId="33" xr:uid="{00000000-0005-0000-0000-00001D000000}"/>
    <cellStyle name="40% - Accent5 3" xfId="34" xr:uid="{00000000-0005-0000-0000-00001E000000}"/>
    <cellStyle name="40% - Accent6 2" xfId="35" xr:uid="{00000000-0005-0000-0000-00001F000000}"/>
    <cellStyle name="40% - Accent6 3" xfId="36" xr:uid="{00000000-0005-0000-0000-000020000000}"/>
    <cellStyle name="60% - Accent1 2" xfId="37" xr:uid="{00000000-0005-0000-0000-000021000000}"/>
    <cellStyle name="60% - Accent1 3" xfId="38" xr:uid="{00000000-0005-0000-0000-000022000000}"/>
    <cellStyle name="60% - Accent2 2" xfId="39" xr:uid="{00000000-0005-0000-0000-000023000000}"/>
    <cellStyle name="60% - Accent2 3" xfId="40" xr:uid="{00000000-0005-0000-0000-000024000000}"/>
    <cellStyle name="60% - Accent3 2" xfId="41" xr:uid="{00000000-0005-0000-0000-000025000000}"/>
    <cellStyle name="60% - Accent3 3" xfId="42" xr:uid="{00000000-0005-0000-0000-000026000000}"/>
    <cellStyle name="60% - Accent4 2" xfId="43" xr:uid="{00000000-0005-0000-0000-000027000000}"/>
    <cellStyle name="60% - Accent4 3" xfId="44" xr:uid="{00000000-0005-0000-0000-000028000000}"/>
    <cellStyle name="60% - Accent5 2" xfId="45" xr:uid="{00000000-0005-0000-0000-000029000000}"/>
    <cellStyle name="60% - Accent5 3" xfId="46" xr:uid="{00000000-0005-0000-0000-00002A000000}"/>
    <cellStyle name="60% - Accent6 2" xfId="47" xr:uid="{00000000-0005-0000-0000-00002B000000}"/>
    <cellStyle name="60% - Accent6 3" xfId="48" xr:uid="{00000000-0005-0000-0000-00002C000000}"/>
    <cellStyle name="Accent1 2" xfId="49" xr:uid="{00000000-0005-0000-0000-00002D000000}"/>
    <cellStyle name="Accent1 3" xfId="50" xr:uid="{00000000-0005-0000-0000-00002E000000}"/>
    <cellStyle name="Accent2 2" xfId="51" xr:uid="{00000000-0005-0000-0000-00002F000000}"/>
    <cellStyle name="Accent2 3" xfId="52" xr:uid="{00000000-0005-0000-0000-000030000000}"/>
    <cellStyle name="Accent3 2" xfId="53" xr:uid="{00000000-0005-0000-0000-000031000000}"/>
    <cellStyle name="Accent3 3" xfId="54" xr:uid="{00000000-0005-0000-0000-000032000000}"/>
    <cellStyle name="Accent4 2" xfId="55" xr:uid="{00000000-0005-0000-0000-000033000000}"/>
    <cellStyle name="Accent4 3" xfId="56" xr:uid="{00000000-0005-0000-0000-000034000000}"/>
    <cellStyle name="Accent5 2" xfId="57" xr:uid="{00000000-0005-0000-0000-000035000000}"/>
    <cellStyle name="Accent5 3" xfId="58" xr:uid="{00000000-0005-0000-0000-000036000000}"/>
    <cellStyle name="Accent6 2" xfId="59" xr:uid="{00000000-0005-0000-0000-000037000000}"/>
    <cellStyle name="Accent6 3" xfId="60" xr:uid="{00000000-0005-0000-0000-000038000000}"/>
    <cellStyle name="Bad 2" xfId="61" xr:uid="{00000000-0005-0000-0000-000039000000}"/>
    <cellStyle name="Bad 3" xfId="62" xr:uid="{00000000-0005-0000-0000-00003A000000}"/>
    <cellStyle name="Calculation 2" xfId="63" xr:uid="{00000000-0005-0000-0000-00003B000000}"/>
    <cellStyle name="Calculation 3" xfId="64" xr:uid="{00000000-0005-0000-0000-00003C000000}"/>
    <cellStyle name="Check Cell 2" xfId="65" xr:uid="{00000000-0005-0000-0000-00003D000000}"/>
    <cellStyle name="Check Cell 3" xfId="66" xr:uid="{00000000-0005-0000-0000-00003E000000}"/>
    <cellStyle name="Comma" xfId="1" builtinId="3"/>
    <cellStyle name="Comma 2" xfId="67" xr:uid="{00000000-0005-0000-0000-000040000000}"/>
    <cellStyle name="Comma 3" xfId="68" xr:uid="{00000000-0005-0000-0000-000041000000}"/>
    <cellStyle name="Comma 3 2" xfId="69" xr:uid="{00000000-0005-0000-0000-000042000000}"/>
    <cellStyle name="Comma 3 2 2" xfId="70" xr:uid="{00000000-0005-0000-0000-000043000000}"/>
    <cellStyle name="Comma 33" xfId="71" xr:uid="{00000000-0005-0000-0000-000044000000}"/>
    <cellStyle name="Comma 4" xfId="72" xr:uid="{00000000-0005-0000-0000-000045000000}"/>
    <cellStyle name="Comma 5" xfId="73" xr:uid="{00000000-0005-0000-0000-000046000000}"/>
    <cellStyle name="Comma 6" xfId="74" xr:uid="{00000000-0005-0000-0000-000047000000}"/>
    <cellStyle name="Comma 7" xfId="75" xr:uid="{00000000-0005-0000-0000-000048000000}"/>
    <cellStyle name="Comma0" xfId="76" xr:uid="{00000000-0005-0000-0000-000049000000}"/>
    <cellStyle name="Currency" xfId="2" builtinId="4"/>
    <cellStyle name="Currency 2" xfId="77" xr:uid="{00000000-0005-0000-0000-00004B000000}"/>
    <cellStyle name="Currency 2 2" xfId="78" xr:uid="{00000000-0005-0000-0000-00004C000000}"/>
    <cellStyle name="Currency 3" xfId="79" xr:uid="{00000000-0005-0000-0000-00004D000000}"/>
    <cellStyle name="Currency 4" xfId="80" xr:uid="{00000000-0005-0000-0000-00004E000000}"/>
    <cellStyle name="Currency 5" xfId="81" xr:uid="{00000000-0005-0000-0000-00004F000000}"/>
    <cellStyle name="Currency 6" xfId="82" xr:uid="{00000000-0005-0000-0000-000050000000}"/>
    <cellStyle name="Currency0" xfId="83" xr:uid="{00000000-0005-0000-0000-000051000000}"/>
    <cellStyle name="Date" xfId="84" xr:uid="{00000000-0005-0000-0000-000052000000}"/>
    <cellStyle name="Explanatory Text 2" xfId="85" xr:uid="{00000000-0005-0000-0000-000053000000}"/>
    <cellStyle name="Explanatory Text 3" xfId="86" xr:uid="{00000000-0005-0000-0000-000054000000}"/>
    <cellStyle name="Fixed" xfId="87" xr:uid="{00000000-0005-0000-0000-000055000000}"/>
    <cellStyle name="Good 2" xfId="88" xr:uid="{00000000-0005-0000-0000-000056000000}"/>
    <cellStyle name="Good 3" xfId="89" xr:uid="{00000000-0005-0000-0000-000057000000}"/>
    <cellStyle name="Grey" xfId="90" xr:uid="{00000000-0005-0000-0000-000058000000}"/>
    <cellStyle name="Heading 1 2" xfId="91" xr:uid="{00000000-0005-0000-0000-000059000000}"/>
    <cellStyle name="Heading 1 3" xfId="92" xr:uid="{00000000-0005-0000-0000-00005A000000}"/>
    <cellStyle name="Heading 2 2" xfId="93" xr:uid="{00000000-0005-0000-0000-00005B000000}"/>
    <cellStyle name="Heading 2 3" xfId="94" xr:uid="{00000000-0005-0000-0000-00005C000000}"/>
    <cellStyle name="Heading 3 2" xfId="95" xr:uid="{00000000-0005-0000-0000-00005D000000}"/>
    <cellStyle name="Heading 3 3" xfId="96" xr:uid="{00000000-0005-0000-0000-00005E000000}"/>
    <cellStyle name="Heading 4 2" xfId="97" xr:uid="{00000000-0005-0000-0000-00005F000000}"/>
    <cellStyle name="Heading 4 3" xfId="98" xr:uid="{00000000-0005-0000-0000-000060000000}"/>
    <cellStyle name="Input [yellow]" xfId="99" xr:uid="{00000000-0005-0000-0000-000061000000}"/>
    <cellStyle name="Input 2" xfId="100" xr:uid="{00000000-0005-0000-0000-000062000000}"/>
    <cellStyle name="Input 3" xfId="101" xr:uid="{00000000-0005-0000-0000-000063000000}"/>
    <cellStyle name="Input 4" xfId="102" xr:uid="{00000000-0005-0000-0000-000064000000}"/>
    <cellStyle name="Input 5" xfId="103" xr:uid="{00000000-0005-0000-0000-000065000000}"/>
    <cellStyle name="Linked Cell 2" xfId="104" xr:uid="{00000000-0005-0000-0000-000066000000}"/>
    <cellStyle name="Linked Cell 3" xfId="105" xr:uid="{00000000-0005-0000-0000-000067000000}"/>
    <cellStyle name="M" xfId="106" xr:uid="{00000000-0005-0000-0000-000068000000}"/>
    <cellStyle name="M.00" xfId="107" xr:uid="{00000000-0005-0000-0000-000069000000}"/>
    <cellStyle name="M_9. Rev2Cost_GDPIPI" xfId="108" xr:uid="{00000000-0005-0000-0000-00006A000000}"/>
    <cellStyle name="M_lists" xfId="109" xr:uid="{00000000-0005-0000-0000-00006B000000}"/>
    <cellStyle name="M_lists_4. Current Monthly Fixed Charge" xfId="110" xr:uid="{00000000-0005-0000-0000-00006C000000}"/>
    <cellStyle name="M_Sheet4" xfId="111" xr:uid="{00000000-0005-0000-0000-00006D000000}"/>
    <cellStyle name="Neutral 2" xfId="112" xr:uid="{00000000-0005-0000-0000-00006E000000}"/>
    <cellStyle name="Neutral 3" xfId="113" xr:uid="{00000000-0005-0000-0000-00006F000000}"/>
    <cellStyle name="Normal" xfId="0" builtinId="0"/>
    <cellStyle name="Normal - Style1" xfId="114" xr:uid="{00000000-0005-0000-0000-000071000000}"/>
    <cellStyle name="Normal 10" xfId="115" xr:uid="{00000000-0005-0000-0000-000072000000}"/>
    <cellStyle name="Normal 16" xfId="116" xr:uid="{00000000-0005-0000-0000-000073000000}"/>
    <cellStyle name="Normal 2" xfId="117" xr:uid="{00000000-0005-0000-0000-000074000000}"/>
    <cellStyle name="Normal 3" xfId="118" xr:uid="{00000000-0005-0000-0000-000075000000}"/>
    <cellStyle name="Normal 4" xfId="119" xr:uid="{00000000-0005-0000-0000-000076000000}"/>
    <cellStyle name="Normal 5" xfId="120" xr:uid="{00000000-0005-0000-0000-000077000000}"/>
    <cellStyle name="Normal 5 2" xfId="121" xr:uid="{00000000-0005-0000-0000-000078000000}"/>
    <cellStyle name="Normal 5 2 2" xfId="122" xr:uid="{00000000-0005-0000-0000-000079000000}"/>
    <cellStyle name="Normal 6" xfId="123" xr:uid="{00000000-0005-0000-0000-00007A000000}"/>
    <cellStyle name="Normal 7" xfId="124" xr:uid="{00000000-0005-0000-0000-00007B000000}"/>
    <cellStyle name="Normal 8" xfId="125" xr:uid="{00000000-0005-0000-0000-00007C000000}"/>
    <cellStyle name="Normal 9" xfId="126" xr:uid="{00000000-0005-0000-0000-00007D000000}"/>
    <cellStyle name="Note 2" xfId="127" xr:uid="{00000000-0005-0000-0000-00007E000000}"/>
    <cellStyle name="Note 3" xfId="128" xr:uid="{00000000-0005-0000-0000-00007F000000}"/>
    <cellStyle name="Output 2" xfId="129" xr:uid="{00000000-0005-0000-0000-000080000000}"/>
    <cellStyle name="Output 3" xfId="130" xr:uid="{00000000-0005-0000-0000-000081000000}"/>
    <cellStyle name="Percent" xfId="3" builtinId="5"/>
    <cellStyle name="Percent [2]" xfId="131" xr:uid="{00000000-0005-0000-0000-000083000000}"/>
    <cellStyle name="Percent 2" xfId="132" xr:uid="{00000000-0005-0000-0000-000084000000}"/>
    <cellStyle name="Percent 3" xfId="133" xr:uid="{00000000-0005-0000-0000-000085000000}"/>
    <cellStyle name="Percent 3 2" xfId="134" xr:uid="{00000000-0005-0000-0000-000086000000}"/>
    <cellStyle name="Percent 3 2 2" xfId="135" xr:uid="{00000000-0005-0000-0000-000087000000}"/>
    <cellStyle name="Percent 4" xfId="136" xr:uid="{00000000-0005-0000-0000-000088000000}"/>
    <cellStyle name="Percent 5" xfId="137" xr:uid="{00000000-0005-0000-0000-000089000000}"/>
    <cellStyle name="Percent 6" xfId="138" xr:uid="{00000000-0005-0000-0000-00008A000000}"/>
    <cellStyle name="Percent 7" xfId="139" xr:uid="{00000000-0005-0000-0000-00008B000000}"/>
    <cellStyle name="Percent 8" xfId="140" xr:uid="{00000000-0005-0000-0000-00008C000000}"/>
    <cellStyle name="Percent 9" xfId="141" xr:uid="{00000000-0005-0000-0000-00008D000000}"/>
    <cellStyle name="Title 2" xfId="142" xr:uid="{00000000-0005-0000-0000-00008E000000}"/>
    <cellStyle name="Title 3" xfId="143" xr:uid="{00000000-0005-0000-0000-00008F000000}"/>
    <cellStyle name="Total 2" xfId="144" xr:uid="{00000000-0005-0000-0000-000090000000}"/>
    <cellStyle name="Total 3" xfId="145" xr:uid="{00000000-0005-0000-0000-000091000000}"/>
    <cellStyle name="Warning Text 2" xfId="146" xr:uid="{00000000-0005-0000-0000-000092000000}"/>
    <cellStyle name="Warning Text 3" xfId="147" xr:uid="{00000000-0005-0000-0000-00009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Normalized OM&amp;A Costs Compared to</a:t>
            </a:r>
          </a:p>
          <a:p>
            <a:pPr>
              <a:defRPr/>
            </a:pPr>
            <a:r>
              <a:rPr lang="en-CA"/>
              <a:t>"IPI - Stretch Factor + Growth"</a:t>
            </a:r>
          </a:p>
        </c:rich>
      </c:tx>
      <c:layout>
        <c:manualLayout>
          <c:xMode val="edge"/>
          <c:yMode val="edge"/>
          <c:x val="0.25650658128779796"/>
          <c:y val="3.985508383404194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IPI!$A$10</c:f>
              <c:strCache>
                <c:ptCount val="1"/>
                <c:pt idx="0">
                  <c:v>Normalized OM&amp;A</c:v>
                </c:pt>
              </c:strCache>
            </c:strRef>
          </c:tx>
          <c:marker>
            <c:symbol val="none"/>
          </c:marker>
          <c:val>
            <c:numRef>
              <c:f>IPI!$B$10:$M$10</c:f>
              <c:numCache>
                <c:formatCode>_-* #,##0_-;\-* #,##0_-;_-* "-"??_-;_-@_-</c:formatCode>
                <c:ptCount val="12"/>
                <c:pt idx="0">
                  <c:v>21623868</c:v>
                </c:pt>
                <c:pt idx="1">
                  <c:v>21305292.096373893</c:v>
                </c:pt>
                <c:pt idx="2">
                  <c:v>22429656.073060036</c:v>
                </c:pt>
                <c:pt idx="3">
                  <c:v>24424150.809020724</c:v>
                </c:pt>
                <c:pt idx="4">
                  <c:v>20639892.448997464</c:v>
                </c:pt>
                <c:pt idx="5">
                  <c:v>22404530.496771429</c:v>
                </c:pt>
                <c:pt idx="6">
                  <c:v>22500557.924371153</c:v>
                </c:pt>
                <c:pt idx="7">
                  <c:v>23485720.935421996</c:v>
                </c:pt>
                <c:pt idx="8">
                  <c:v>24026585.131230626</c:v>
                </c:pt>
                <c:pt idx="9">
                  <c:v>25199980.193670131</c:v>
                </c:pt>
                <c:pt idx="10">
                  <c:v>25544131.810363431</c:v>
                </c:pt>
                <c:pt idx="11">
                  <c:v>25996100.35677994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}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F54-45A9-9F5F-4A4FAC67E1F7}"/>
            </c:ext>
          </c:extLst>
        </c:ser>
        <c:ser>
          <c:idx val="1"/>
          <c:order val="1"/>
          <c:tx>
            <c:strRef>
              <c:f>IPI!$A$14</c:f>
              <c:strCache>
                <c:ptCount val="1"/>
                <c:pt idx="0">
                  <c:v>IPI - Stretch + Growth </c:v>
                </c:pt>
              </c:strCache>
            </c:strRef>
          </c:tx>
          <c:marker>
            <c:symbol val="none"/>
          </c:marker>
          <c:val>
            <c:numRef>
              <c:f>IPI!$B$14:$M$14</c:f>
              <c:numCache>
                <c:formatCode>_-* #,##0_-;\-* #,##0_-;_-* "-"??_-;_-@_-</c:formatCode>
                <c:ptCount val="12"/>
                <c:pt idx="0">
                  <c:v>21623868</c:v>
                </c:pt>
                <c:pt idx="1">
                  <c:v>21936289.644864</c:v>
                </c:pt>
                <c:pt idx="2">
                  <c:v>22253225.157652996</c:v>
                </c:pt>
                <c:pt idx="3">
                  <c:v>22730512.330834337</c:v>
                </c:pt>
                <c:pt idx="4">
                  <c:v>23127114.309982732</c:v>
                </c:pt>
                <c:pt idx="5">
                  <c:v>23530636.20046331</c:v>
                </c:pt>
                <c:pt idx="6">
                  <c:v>23941198.74088899</c:v>
                </c:pt>
                <c:pt idx="7">
                  <c:v>24478630.770224467</c:v>
                </c:pt>
                <c:pt idx="8">
                  <c:v>24979169.812214017</c:v>
                </c:pt>
                <c:pt idx="9">
                  <c:v>25315089.687848669</c:v>
                </c:pt>
                <c:pt idx="10">
                  <c:v>25731472.283034403</c:v>
                </c:pt>
                <c:pt idx="11">
                  <c:v>26154703.539145753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54-45A9-9F5F-4A4FAC67E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5688832"/>
        <c:axId val="465770752"/>
      </c:lineChart>
      <c:catAx>
        <c:axId val="4656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65770752"/>
        <c:crosses val="autoZero"/>
        <c:auto val="1"/>
        <c:lblAlgn val="ctr"/>
        <c:lblOffset val="100"/>
        <c:noMultiLvlLbl val="0"/>
      </c:catAx>
      <c:valAx>
        <c:axId val="465770752"/>
        <c:scaling>
          <c:orientation val="minMax"/>
          <c:min val="19000000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4656888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171450</xdr:rowOff>
    </xdr:from>
    <xdr:to>
      <xdr:col>9</xdr:col>
      <xdr:colOff>22860</xdr:colOff>
      <xdr:row>36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gleason\AppData\Roaming\OpenText\OTEdit\EC_Prd\c276009\2017_Filing_Requirements_Chapter2_Appendic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tion%20Technology/Admin/Budgets/2019%20Budgets/130055%20Info%20Tech%20Services%20Proposed%20Budget%202019%20V5%20VP%20mtg%20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>
            <v>0</v>
          </cell>
        </row>
        <row r="24">
          <cell r="E24">
            <v>2017</v>
          </cell>
        </row>
        <row r="26">
          <cell r="E26">
            <v>2016</v>
          </cell>
        </row>
        <row r="28">
          <cell r="E28">
            <v>2013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ement Summary"/>
      <sheetName val="Operating Expense Rec"/>
      <sheetName val="Dept"/>
      <sheetName val="MSA"/>
      <sheetName val="Justification"/>
      <sheetName val="G&amp;A Detail"/>
      <sheetName val="Training &amp; Travel Detail"/>
      <sheetName val="Revenue"/>
      <sheetName val="Misc Revenue "/>
      <sheetName val="Capital Expenditures"/>
      <sheetName val="SCADA"/>
      <sheetName val="O&amp;M Feeder Form"/>
      <sheetName val="O&amp;M Material and Services"/>
      <sheetName val="Burdens"/>
      <sheetName val="Wages"/>
      <sheetName val="Salaries"/>
      <sheetName val="Non Productive Time"/>
      <sheetName val="Labour Allocation 2019"/>
      <sheetName val="Labour Allocation 2020"/>
      <sheetName val="Labour Allocation 2021"/>
      <sheetName val="Trucking 2019"/>
      <sheetName val="Trucking 2020"/>
      <sheetName val="Trucking 2021"/>
      <sheetName val="Material Burden"/>
      <sheetName val="Standards"/>
      <sheetName val="Reviewer Comments"/>
      <sheetName val="130055 Info Tech Services Prop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0">
          <cell r="F10">
            <v>60000</v>
          </cell>
          <cell r="G10">
            <v>60000</v>
          </cell>
        </row>
        <row r="12">
          <cell r="F12">
            <v>3.99</v>
          </cell>
          <cell r="G12">
            <v>3.99</v>
          </cell>
        </row>
        <row r="15">
          <cell r="F15">
            <v>20700</v>
          </cell>
          <cell r="G15">
            <v>20700</v>
          </cell>
        </row>
        <row r="16">
          <cell r="F16">
            <v>25893</v>
          </cell>
          <cell r="G16">
            <v>39411</v>
          </cell>
        </row>
        <row r="17">
          <cell r="F17">
            <v>19200</v>
          </cell>
          <cell r="G17">
            <v>19584</v>
          </cell>
        </row>
        <row r="18">
          <cell r="F18">
            <v>310992</v>
          </cell>
          <cell r="G18">
            <v>316334</v>
          </cell>
        </row>
        <row r="19">
          <cell r="F19">
            <v>355702</v>
          </cell>
          <cell r="G19">
            <v>362816</v>
          </cell>
        </row>
        <row r="22">
          <cell r="F22">
            <v>10500</v>
          </cell>
          <cell r="G22">
            <v>10500</v>
          </cell>
        </row>
        <row r="23">
          <cell r="F23">
            <v>144000</v>
          </cell>
          <cell r="G23">
            <v>144000</v>
          </cell>
        </row>
      </sheetData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0"/>
  <sheetViews>
    <sheetView tabSelected="1" workbookViewId="0">
      <selection activeCell="R9" sqref="R9"/>
    </sheetView>
  </sheetViews>
  <sheetFormatPr defaultRowHeight="15" x14ac:dyDescent="0.25"/>
  <cols>
    <col min="1" max="1" width="20.140625" customWidth="1"/>
    <col min="2" max="14" width="13.28515625" customWidth="1"/>
    <col min="16" max="16" width="14.85546875" customWidth="1"/>
  </cols>
  <sheetData>
    <row r="1" spans="1:17" ht="19.5" thickBot="1" x14ac:dyDescent="0.35">
      <c r="A1" s="1" t="s">
        <v>0</v>
      </c>
    </row>
    <row r="2" spans="1:17" hidden="1" x14ac:dyDescent="0.25">
      <c r="B2" t="s">
        <v>1</v>
      </c>
      <c r="C2">
        <v>2010</v>
      </c>
      <c r="D2">
        <v>2011</v>
      </c>
      <c r="E2">
        <f>+D2+1</f>
        <v>2012</v>
      </c>
      <c r="F2">
        <f t="shared" ref="F2:M2" si="0">+E2+1</f>
        <v>2013</v>
      </c>
      <c r="G2">
        <f t="shared" si="0"/>
        <v>2014</v>
      </c>
      <c r="H2">
        <f t="shared" si="0"/>
        <v>2015</v>
      </c>
      <c r="I2">
        <f t="shared" si="0"/>
        <v>2016</v>
      </c>
      <c r="J2">
        <f t="shared" si="0"/>
        <v>2017</v>
      </c>
      <c r="K2">
        <f t="shared" si="0"/>
        <v>2018</v>
      </c>
      <c r="L2">
        <f t="shared" si="0"/>
        <v>2019</v>
      </c>
      <c r="M2">
        <f t="shared" si="0"/>
        <v>2020</v>
      </c>
    </row>
    <row r="3" spans="1:17" s="2" customFormat="1" ht="30.75" thickBot="1" x14ac:dyDescent="0.3"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</row>
    <row r="5" spans="1:17" x14ac:dyDescent="0.25">
      <c r="A5" t="s">
        <v>20</v>
      </c>
      <c r="B5" s="4">
        <v>21623868</v>
      </c>
      <c r="C5" s="4">
        <v>21458480</v>
      </c>
      <c r="D5" s="4">
        <v>22779515</v>
      </c>
      <c r="E5" s="4">
        <v>26415939</v>
      </c>
      <c r="F5" s="4">
        <v>23013871</v>
      </c>
      <c r="G5" s="4">
        <v>25078981</v>
      </c>
      <c r="H5" s="4">
        <v>25393125</v>
      </c>
      <c r="I5" s="4">
        <v>26108153</v>
      </c>
      <c r="J5" s="4">
        <v>26758566</v>
      </c>
      <c r="K5" s="4">
        <v>27523058</v>
      </c>
      <c r="L5" s="4">
        <v>28773361</v>
      </c>
      <c r="M5" s="4">
        <v>29347816</v>
      </c>
      <c r="N5" s="5">
        <f>(M5/$B5)^(1/(11))-1</f>
        <v>2.8154547047671175E-2</v>
      </c>
    </row>
    <row r="6" spans="1:17" ht="21" customHeight="1" x14ac:dyDescent="0.25">
      <c r="A6" t="s">
        <v>15</v>
      </c>
      <c r="B6" s="6"/>
      <c r="C6" s="6"/>
      <c r="D6" s="6"/>
      <c r="E6" s="6">
        <v>-1401664</v>
      </c>
      <c r="F6" s="6">
        <v>-1660493</v>
      </c>
      <c r="G6" s="6">
        <v>-1923192</v>
      </c>
      <c r="H6" s="6">
        <v>-2076917</v>
      </c>
      <c r="I6" s="6">
        <v>-1756261</v>
      </c>
      <c r="J6" s="6">
        <v>-1778932</v>
      </c>
      <c r="K6" s="6">
        <v>-1222520</v>
      </c>
      <c r="L6" s="6">
        <v>-2160408</v>
      </c>
      <c r="M6" s="6">
        <v>-2195237</v>
      </c>
      <c r="N6" s="5"/>
      <c r="Q6" s="7"/>
    </row>
    <row r="7" spans="1:17" ht="60" x14ac:dyDescent="0.25">
      <c r="A7" s="2" t="s">
        <v>16</v>
      </c>
      <c r="B7" s="6"/>
      <c r="C7" s="6">
        <v>-108050.63860937825</v>
      </c>
      <c r="D7" s="6">
        <v>-259966.33646518318</v>
      </c>
      <c r="E7" s="6">
        <v>-469044.38191635604</v>
      </c>
      <c r="F7" s="6">
        <v>-554391.37025072472</v>
      </c>
      <c r="G7" s="6">
        <v>-554735.4769760936</v>
      </c>
      <c r="H7" s="6">
        <v>-582293.94632485928</v>
      </c>
      <c r="I7" s="6">
        <v>-606716.85535758222</v>
      </c>
      <c r="J7" s="6">
        <v>-664374.89075299422</v>
      </c>
      <c r="K7" s="6">
        <v>-768734.85893130838</v>
      </c>
      <c r="L7" s="6">
        <v>-700657.60134610673</v>
      </c>
      <c r="M7" s="6">
        <v>-752553.9113944869</v>
      </c>
      <c r="N7" s="5"/>
      <c r="Q7" s="7"/>
    </row>
    <row r="8" spans="1:17" ht="30" x14ac:dyDescent="0.25">
      <c r="A8" s="2" t="s">
        <v>21</v>
      </c>
      <c r="B8" s="6"/>
      <c r="C8" s="6">
        <v>-45137.265016727149</v>
      </c>
      <c r="D8" s="6">
        <v>-89892.590474779718</v>
      </c>
      <c r="E8" s="6">
        <v>-121079.80906291935</v>
      </c>
      <c r="F8" s="6">
        <v>-159094.18075181311</v>
      </c>
      <c r="G8" s="6">
        <v>-196523.02625247976</v>
      </c>
      <c r="H8" s="6">
        <v>-233356.1293039876</v>
      </c>
      <c r="I8" s="6">
        <v>-259454.2092204215</v>
      </c>
      <c r="J8" s="6">
        <v>-288673.97801637882</v>
      </c>
      <c r="K8" s="6">
        <v>-331822.94739856105</v>
      </c>
      <c r="L8" s="6">
        <v>-368163.5882904632</v>
      </c>
      <c r="M8" s="6">
        <v>-403924.73182557337</v>
      </c>
      <c r="N8" s="5"/>
      <c r="Q8" s="7"/>
    </row>
    <row r="9" spans="1:1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5"/>
      <c r="Q9" s="7"/>
    </row>
    <row r="10" spans="1:17" x14ac:dyDescent="0.25">
      <c r="A10" t="s">
        <v>17</v>
      </c>
      <c r="B10" s="8">
        <f>SUM(B5:B9)</f>
        <v>21623868</v>
      </c>
      <c r="C10" s="8">
        <f t="shared" ref="C10:M10" si="1">SUM(C5:C9)</f>
        <v>21305292.096373893</v>
      </c>
      <c r="D10" s="8">
        <f t="shared" si="1"/>
        <v>22429656.073060036</v>
      </c>
      <c r="E10" s="8">
        <f t="shared" si="1"/>
        <v>24424150.809020724</v>
      </c>
      <c r="F10" s="8">
        <f t="shared" si="1"/>
        <v>20639892.448997464</v>
      </c>
      <c r="G10" s="8">
        <f t="shared" si="1"/>
        <v>22404530.496771429</v>
      </c>
      <c r="H10" s="8">
        <f t="shared" si="1"/>
        <v>22500557.924371153</v>
      </c>
      <c r="I10" s="8">
        <f t="shared" si="1"/>
        <v>23485720.935421996</v>
      </c>
      <c r="J10" s="8">
        <f t="shared" si="1"/>
        <v>24026585.131230626</v>
      </c>
      <c r="K10" s="8">
        <f t="shared" si="1"/>
        <v>25199980.193670131</v>
      </c>
      <c r="L10" s="8">
        <f t="shared" si="1"/>
        <v>25544131.810363431</v>
      </c>
      <c r="M10" s="8">
        <f t="shared" si="1"/>
        <v>25996100.35677994</v>
      </c>
      <c r="N10" s="5">
        <f>(M10/$B10)^(1/(11))-1</f>
        <v>1.6881715738762182E-2</v>
      </c>
      <c r="Q10" s="7"/>
    </row>
    <row r="11" spans="1:17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5"/>
      <c r="Q11" s="7"/>
    </row>
    <row r="12" spans="1:17" ht="45" x14ac:dyDescent="0.25">
      <c r="A12" s="2" t="s">
        <v>18</v>
      </c>
      <c r="B12" s="5"/>
      <c r="C12" s="5">
        <v>1.4447999999999999E-2</v>
      </c>
      <c r="D12" s="5">
        <v>1.4447999999999999E-2</v>
      </c>
      <c r="E12" s="5">
        <v>2.1448000000000002E-2</v>
      </c>
      <c r="F12" s="5">
        <v>1.7448000000000002E-2</v>
      </c>
      <c r="G12" s="5">
        <v>1.7448000000000002E-2</v>
      </c>
      <c r="H12" s="5">
        <v>1.7448000000000002E-2</v>
      </c>
      <c r="I12" s="5">
        <v>2.2448000000000003E-2</v>
      </c>
      <c r="J12" s="5">
        <v>2.0448000000000001E-2</v>
      </c>
      <c r="K12" s="5">
        <v>1.3448000000000002E-2</v>
      </c>
      <c r="L12" s="5">
        <v>1.6448000000000001E-2</v>
      </c>
      <c r="M12" s="5">
        <v>1.6448000000000001E-2</v>
      </c>
      <c r="P12" s="11"/>
      <c r="Q12" s="7"/>
    </row>
    <row r="13" spans="1:17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P13" s="11"/>
      <c r="Q13" s="7"/>
    </row>
    <row r="14" spans="1:17" x14ac:dyDescent="0.25">
      <c r="A14" t="s">
        <v>19</v>
      </c>
      <c r="B14" s="4">
        <f>+B10</f>
        <v>21623868</v>
      </c>
      <c r="C14" s="4">
        <f>+B14*(1++C$12)</f>
        <v>21936289.644864</v>
      </c>
      <c r="D14" s="4">
        <f t="shared" ref="D14:M14" si="2">+C14*(1++D12)</f>
        <v>22253225.157652996</v>
      </c>
      <c r="E14" s="4">
        <f t="shared" si="2"/>
        <v>22730512.330834337</v>
      </c>
      <c r="F14" s="4">
        <f t="shared" si="2"/>
        <v>23127114.309982732</v>
      </c>
      <c r="G14" s="4">
        <f t="shared" si="2"/>
        <v>23530636.20046331</v>
      </c>
      <c r="H14" s="4">
        <f t="shared" si="2"/>
        <v>23941198.74088899</v>
      </c>
      <c r="I14" s="4">
        <f t="shared" si="2"/>
        <v>24478630.770224467</v>
      </c>
      <c r="J14" s="4">
        <f t="shared" si="2"/>
        <v>24979169.812214017</v>
      </c>
      <c r="K14" s="4">
        <f t="shared" si="2"/>
        <v>25315089.687848669</v>
      </c>
      <c r="L14" s="4">
        <f t="shared" si="2"/>
        <v>25731472.283034403</v>
      </c>
      <c r="M14" s="4">
        <f t="shared" si="2"/>
        <v>26154703.539145753</v>
      </c>
      <c r="N14" s="5">
        <f>(M14/$B14)^(1/(11))-1</f>
        <v>1.7444160732905001E-2</v>
      </c>
      <c r="P14" s="12"/>
      <c r="Q14" s="13"/>
    </row>
    <row r="15" spans="1:17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7"/>
    </row>
    <row r="16" spans="1:17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7"/>
    </row>
    <row r="17" spans="2:14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7"/>
    </row>
    <row r="18" spans="2:14" x14ac:dyDescent="0.25">
      <c r="N18" s="7"/>
    </row>
    <row r="19" spans="2:14" x14ac:dyDescent="0.25">
      <c r="N19" s="7"/>
    </row>
    <row r="20" spans="2:14" x14ac:dyDescent="0.25">
      <c r="N20" s="7"/>
    </row>
    <row r="21" spans="2:14" x14ac:dyDescent="0.25">
      <c r="N21" s="7"/>
    </row>
    <row r="22" spans="2:14" x14ac:dyDescent="0.25">
      <c r="N22" s="7"/>
    </row>
    <row r="23" spans="2:14" x14ac:dyDescent="0.25">
      <c r="N23" s="7"/>
    </row>
    <row r="24" spans="2:14" x14ac:dyDescent="0.25">
      <c r="N24" s="7"/>
    </row>
    <row r="25" spans="2:14" x14ac:dyDescent="0.25">
      <c r="N25" s="7"/>
    </row>
    <row r="26" spans="2:14" x14ac:dyDescent="0.25">
      <c r="N26" s="7"/>
    </row>
    <row r="27" spans="2:14" x14ac:dyDescent="0.25">
      <c r="N27" s="7"/>
    </row>
    <row r="28" spans="2:14" x14ac:dyDescent="0.25">
      <c r="N28" s="7"/>
    </row>
    <row r="29" spans="2:14" x14ac:dyDescent="0.25">
      <c r="N29" s="7"/>
    </row>
    <row r="30" spans="2:14" x14ac:dyDescent="0.25">
      <c r="N30" s="7"/>
    </row>
    <row r="31" spans="2:14" x14ac:dyDescent="0.25">
      <c r="N31" s="7"/>
    </row>
    <row r="32" spans="2:14" x14ac:dyDescent="0.25">
      <c r="N32" s="7"/>
    </row>
    <row r="33" spans="14:14" x14ac:dyDescent="0.25">
      <c r="N33" s="7"/>
    </row>
    <row r="34" spans="14:14" x14ac:dyDescent="0.25">
      <c r="N34" s="7"/>
    </row>
    <row r="35" spans="14:14" x14ac:dyDescent="0.25">
      <c r="N35" s="7"/>
    </row>
    <row r="36" spans="14:14" x14ac:dyDescent="0.25">
      <c r="N36" s="7"/>
    </row>
    <row r="37" spans="14:14" x14ac:dyDescent="0.25">
      <c r="N37" s="7"/>
    </row>
    <row r="38" spans="14:14" x14ac:dyDescent="0.25">
      <c r="N38" s="7"/>
    </row>
    <row r="39" spans="14:14" x14ac:dyDescent="0.25">
      <c r="N39" s="7"/>
    </row>
    <row r="40" spans="14:14" x14ac:dyDescent="0.25">
      <c r="N40" s="7"/>
    </row>
    <row r="41" spans="14:14" x14ac:dyDescent="0.25">
      <c r="N41" s="7"/>
    </row>
    <row r="42" spans="14:14" x14ac:dyDescent="0.25">
      <c r="N42" s="7"/>
    </row>
    <row r="43" spans="14:14" x14ac:dyDescent="0.25">
      <c r="N43" s="7"/>
    </row>
    <row r="44" spans="14:14" x14ac:dyDescent="0.25">
      <c r="N44" s="7"/>
    </row>
    <row r="45" spans="14:14" x14ac:dyDescent="0.25">
      <c r="N45" s="7"/>
    </row>
    <row r="46" spans="14:14" x14ac:dyDescent="0.25">
      <c r="N46" s="7"/>
    </row>
    <row r="47" spans="14:14" x14ac:dyDescent="0.25">
      <c r="N47" s="7"/>
    </row>
    <row r="48" spans="14:14" x14ac:dyDescent="0.25">
      <c r="N48" s="7"/>
    </row>
    <row r="49" spans="14:14" x14ac:dyDescent="0.25">
      <c r="N49" s="7"/>
    </row>
    <row r="50" spans="14:14" x14ac:dyDescent="0.25">
      <c r="N50" s="7"/>
    </row>
    <row r="51" spans="14:14" x14ac:dyDescent="0.25">
      <c r="N51" s="7"/>
    </row>
    <row r="52" spans="14:14" x14ac:dyDescent="0.25">
      <c r="N52" s="7"/>
    </row>
    <row r="53" spans="14:14" x14ac:dyDescent="0.25">
      <c r="N53" s="7"/>
    </row>
    <row r="54" spans="14:14" x14ac:dyDescent="0.25">
      <c r="N54" s="7"/>
    </row>
    <row r="55" spans="14:14" x14ac:dyDescent="0.25">
      <c r="N55" s="7"/>
    </row>
    <row r="56" spans="14:14" x14ac:dyDescent="0.25">
      <c r="N56" s="7"/>
    </row>
    <row r="57" spans="14:14" x14ac:dyDescent="0.25">
      <c r="N57" s="7"/>
    </row>
    <row r="58" spans="14:14" x14ac:dyDescent="0.25">
      <c r="N58" s="7"/>
    </row>
    <row r="59" spans="14:14" x14ac:dyDescent="0.25">
      <c r="N59" s="7"/>
    </row>
    <row r="60" spans="14:14" x14ac:dyDescent="0.25">
      <c r="N60" s="7"/>
    </row>
    <row r="61" spans="14:14" x14ac:dyDescent="0.25">
      <c r="N61" s="7"/>
    </row>
    <row r="62" spans="14:14" x14ac:dyDescent="0.25">
      <c r="N62" s="7"/>
    </row>
    <row r="63" spans="14:14" x14ac:dyDescent="0.25">
      <c r="N63" s="7"/>
    </row>
    <row r="64" spans="14:14" x14ac:dyDescent="0.25">
      <c r="N64" s="7"/>
    </row>
    <row r="65" spans="14:14" x14ac:dyDescent="0.25">
      <c r="N65" s="7"/>
    </row>
    <row r="66" spans="14:14" x14ac:dyDescent="0.25">
      <c r="N66" s="7"/>
    </row>
    <row r="67" spans="14:14" x14ac:dyDescent="0.25">
      <c r="N67" s="7"/>
    </row>
    <row r="68" spans="14:14" x14ac:dyDescent="0.25">
      <c r="N68" s="7"/>
    </row>
    <row r="69" spans="14:14" x14ac:dyDescent="0.25">
      <c r="N69" s="7"/>
    </row>
    <row r="70" spans="14:14" x14ac:dyDescent="0.25">
      <c r="N70" s="7"/>
    </row>
    <row r="71" spans="14:14" x14ac:dyDescent="0.25">
      <c r="N71" s="7"/>
    </row>
    <row r="72" spans="14:14" x14ac:dyDescent="0.25">
      <c r="N72" s="7"/>
    </row>
    <row r="73" spans="14:14" x14ac:dyDescent="0.25">
      <c r="N73" s="7"/>
    </row>
    <row r="74" spans="14:14" x14ac:dyDescent="0.25">
      <c r="N74" s="7"/>
    </row>
    <row r="75" spans="14:14" x14ac:dyDescent="0.25">
      <c r="N75" s="7"/>
    </row>
    <row r="76" spans="14:14" x14ac:dyDescent="0.25">
      <c r="N76" s="7"/>
    </row>
    <row r="77" spans="14:14" x14ac:dyDescent="0.25">
      <c r="N77" s="7"/>
    </row>
    <row r="78" spans="14:14" x14ac:dyDescent="0.25">
      <c r="N78" s="7"/>
    </row>
    <row r="79" spans="14:14" x14ac:dyDescent="0.25">
      <c r="N79" s="7"/>
    </row>
    <row r="80" spans="14:14" x14ac:dyDescent="0.25">
      <c r="N80" s="7"/>
    </row>
    <row r="81" spans="14:14" x14ac:dyDescent="0.25">
      <c r="N81" s="7"/>
    </row>
    <row r="82" spans="14:14" x14ac:dyDescent="0.25">
      <c r="N82" s="7"/>
    </row>
    <row r="83" spans="14:14" x14ac:dyDescent="0.25">
      <c r="N83" s="7"/>
    </row>
    <row r="84" spans="14:14" x14ac:dyDescent="0.25">
      <c r="N84" s="7"/>
    </row>
    <row r="85" spans="14:14" x14ac:dyDescent="0.25">
      <c r="N85" s="7"/>
    </row>
    <row r="86" spans="14:14" x14ac:dyDescent="0.25">
      <c r="N86" s="7"/>
    </row>
    <row r="87" spans="14:14" x14ac:dyDescent="0.25">
      <c r="N87" s="7"/>
    </row>
    <row r="88" spans="14:14" x14ac:dyDescent="0.25">
      <c r="N88" s="7"/>
    </row>
    <row r="89" spans="14:14" x14ac:dyDescent="0.25">
      <c r="N89" s="7"/>
    </row>
    <row r="90" spans="14:14" x14ac:dyDescent="0.25">
      <c r="N90" s="7"/>
    </row>
    <row r="91" spans="14:14" x14ac:dyDescent="0.25">
      <c r="N91" s="7"/>
    </row>
    <row r="92" spans="14:14" x14ac:dyDescent="0.25">
      <c r="N92" s="7"/>
    </row>
    <row r="93" spans="14:14" x14ac:dyDescent="0.25">
      <c r="N93" s="7"/>
    </row>
    <row r="94" spans="14:14" x14ac:dyDescent="0.25">
      <c r="N94" s="7"/>
    </row>
    <row r="95" spans="14:14" x14ac:dyDescent="0.25">
      <c r="N95" s="7"/>
    </row>
    <row r="96" spans="14:14" x14ac:dyDescent="0.25">
      <c r="N96" s="7"/>
    </row>
    <row r="97" spans="14:14" x14ac:dyDescent="0.25">
      <c r="N97" s="7"/>
    </row>
    <row r="98" spans="14:14" x14ac:dyDescent="0.25">
      <c r="N98" s="7"/>
    </row>
    <row r="99" spans="14:14" x14ac:dyDescent="0.25">
      <c r="N99" s="7"/>
    </row>
    <row r="100" spans="14:14" x14ac:dyDescent="0.25">
      <c r="N100" s="7"/>
    </row>
  </sheetData>
  <pageMargins left="0.7" right="0.7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Sauve</dc:creator>
  <cp:lastModifiedBy>Josh Charles</cp:lastModifiedBy>
  <cp:lastPrinted>2019-07-16T22:25:02Z</cp:lastPrinted>
  <dcterms:created xsi:type="dcterms:W3CDTF">2019-07-16T22:22:35Z</dcterms:created>
  <dcterms:modified xsi:type="dcterms:W3CDTF">2019-07-31T23:29:05Z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14.7</vt:lpwstr>
  </property>
</Properties>
</file>