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10" yWindow="-110" windowWidth="19430" windowHeight="10430"/>
  </bookViews>
  <sheets>
    <sheet name="4-SEC-30 - 2017" sheetId="1" r:id="rId1"/>
    <sheet name="4-SEC-30 - 2018" sheetId="2" r:id="rId2"/>
    <sheet name="4-SEC-30 - 2019" sheetId="3" r:id="rId3"/>
    <sheet name="4-SEC-30 - 2020" sheetId="4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13" i="2"/>
  <c r="C13" i="3"/>
  <c r="C13" i="4"/>
  <c r="E10" i="4" l="1"/>
  <c r="C10" i="4" s="1"/>
  <c r="J10" i="4" s="1"/>
  <c r="H15" i="4"/>
  <c r="G15" i="4"/>
  <c r="F15" i="4"/>
  <c r="D15" i="4"/>
  <c r="L13" i="4"/>
  <c r="C12" i="4"/>
  <c r="J12" i="4" s="1"/>
  <c r="C11" i="4"/>
  <c r="L11" i="4" s="1"/>
  <c r="C9" i="4"/>
  <c r="L9" i="4" s="1"/>
  <c r="C8" i="4"/>
  <c r="J8" i="4" s="1"/>
  <c r="C7" i="4"/>
  <c r="L7" i="4" s="1"/>
  <c r="C6" i="4"/>
  <c r="J6" i="4" s="1"/>
  <c r="C5" i="4"/>
  <c r="L5" i="4" s="1"/>
  <c r="H15" i="3"/>
  <c r="G15" i="3"/>
  <c r="F15" i="3"/>
  <c r="E15" i="3"/>
  <c r="D15" i="3"/>
  <c r="L13" i="3"/>
  <c r="C12" i="3"/>
  <c r="J12" i="3" s="1"/>
  <c r="C11" i="3"/>
  <c r="L11" i="3" s="1"/>
  <c r="C10" i="3"/>
  <c r="J10" i="3" s="1"/>
  <c r="C9" i="3"/>
  <c r="L9" i="3" s="1"/>
  <c r="C8" i="3"/>
  <c r="J8" i="3" s="1"/>
  <c r="C7" i="3"/>
  <c r="L7" i="3" s="1"/>
  <c r="C6" i="3"/>
  <c r="J6" i="3" s="1"/>
  <c r="C5" i="3"/>
  <c r="L5" i="3" s="1"/>
  <c r="H15" i="2"/>
  <c r="G15" i="2"/>
  <c r="F15" i="2"/>
  <c r="E15" i="2"/>
  <c r="D15" i="2"/>
  <c r="L13" i="2"/>
  <c r="C12" i="2"/>
  <c r="M12" i="2" s="1"/>
  <c r="C11" i="2"/>
  <c r="K11" i="2" s="1"/>
  <c r="C10" i="2"/>
  <c r="J10" i="2" s="1"/>
  <c r="C9" i="2"/>
  <c r="L9" i="2" s="1"/>
  <c r="C8" i="2"/>
  <c r="M8" i="2" s="1"/>
  <c r="C7" i="2"/>
  <c r="L7" i="2" s="1"/>
  <c r="C6" i="2"/>
  <c r="J6" i="2" s="1"/>
  <c r="C5" i="2"/>
  <c r="L5" i="2" s="1"/>
  <c r="H15" i="1"/>
  <c r="G15" i="1"/>
  <c r="F15" i="1"/>
  <c r="E15" i="1"/>
  <c r="D15" i="1"/>
  <c r="C6" i="1"/>
  <c r="M6" i="1" s="1"/>
  <c r="C7" i="1"/>
  <c r="L7" i="1" s="1"/>
  <c r="C8" i="1"/>
  <c r="L8" i="1" s="1"/>
  <c r="C9" i="1"/>
  <c r="M9" i="1" s="1"/>
  <c r="C10" i="1"/>
  <c r="L10" i="1" s="1"/>
  <c r="C11" i="1"/>
  <c r="L11" i="1" s="1"/>
  <c r="C12" i="1"/>
  <c r="L12" i="1" s="1"/>
  <c r="C5" i="1"/>
  <c r="L5" i="1" s="1"/>
  <c r="L13" i="1"/>
  <c r="E15" i="4" l="1"/>
  <c r="I11" i="4"/>
  <c r="J9" i="4"/>
  <c r="I7" i="4"/>
  <c r="K12" i="4"/>
  <c r="M9" i="4"/>
  <c r="K8" i="4"/>
  <c r="M5" i="4"/>
  <c r="J5" i="4"/>
  <c r="I13" i="4"/>
  <c r="M13" i="4"/>
  <c r="J11" i="4"/>
  <c r="J7" i="4"/>
  <c r="I5" i="4"/>
  <c r="K6" i="4"/>
  <c r="M7" i="4"/>
  <c r="I9" i="4"/>
  <c r="K10" i="4"/>
  <c r="M11" i="4"/>
  <c r="L6" i="4"/>
  <c r="L8" i="4"/>
  <c r="L10" i="4"/>
  <c r="L12" i="4"/>
  <c r="J13" i="4"/>
  <c r="C15" i="4"/>
  <c r="J15" i="4" s="1"/>
  <c r="K5" i="4"/>
  <c r="I6" i="4"/>
  <c r="M6" i="4"/>
  <c r="K7" i="4"/>
  <c r="I8" i="4"/>
  <c r="M8" i="4"/>
  <c r="K9" i="4"/>
  <c r="I10" i="4"/>
  <c r="M10" i="4"/>
  <c r="K11" i="4"/>
  <c r="I12" i="4"/>
  <c r="M12" i="4"/>
  <c r="K13" i="4"/>
  <c r="I5" i="3"/>
  <c r="M5" i="3"/>
  <c r="K6" i="3"/>
  <c r="I7" i="3"/>
  <c r="M7" i="3"/>
  <c r="K8" i="3"/>
  <c r="I9" i="3"/>
  <c r="M9" i="3"/>
  <c r="K10" i="3"/>
  <c r="I11" i="3"/>
  <c r="M11" i="3"/>
  <c r="K12" i="3"/>
  <c r="I13" i="3"/>
  <c r="M13" i="3"/>
  <c r="J5" i="3"/>
  <c r="L6" i="3"/>
  <c r="J7" i="3"/>
  <c r="L8" i="3"/>
  <c r="J9" i="3"/>
  <c r="L10" i="3"/>
  <c r="J11" i="3"/>
  <c r="L12" i="3"/>
  <c r="J13" i="3"/>
  <c r="C15" i="3"/>
  <c r="I15" i="3" s="1"/>
  <c r="K5" i="3"/>
  <c r="I6" i="3"/>
  <c r="M6" i="3"/>
  <c r="K7" i="3"/>
  <c r="I8" i="3"/>
  <c r="M8" i="3"/>
  <c r="K9" i="3"/>
  <c r="I10" i="3"/>
  <c r="M10" i="3"/>
  <c r="K11" i="3"/>
  <c r="I12" i="3"/>
  <c r="M12" i="3"/>
  <c r="K13" i="3"/>
  <c r="J8" i="2"/>
  <c r="L11" i="2"/>
  <c r="J12" i="2"/>
  <c r="I5" i="2"/>
  <c r="M5" i="2"/>
  <c r="K6" i="2"/>
  <c r="I7" i="2"/>
  <c r="M7" i="2"/>
  <c r="K8" i="2"/>
  <c r="I9" i="2"/>
  <c r="M9" i="2"/>
  <c r="K10" i="2"/>
  <c r="I11" i="2"/>
  <c r="M11" i="2"/>
  <c r="K12" i="2"/>
  <c r="I13" i="2"/>
  <c r="M13" i="2"/>
  <c r="J5" i="2"/>
  <c r="L6" i="2"/>
  <c r="J7" i="2"/>
  <c r="L8" i="2"/>
  <c r="J9" i="2"/>
  <c r="J13" i="2"/>
  <c r="C15" i="2"/>
  <c r="L10" i="2"/>
  <c r="J11" i="2"/>
  <c r="L12" i="2"/>
  <c r="K5" i="2"/>
  <c r="I6" i="2"/>
  <c r="M6" i="2"/>
  <c r="K7" i="2"/>
  <c r="I8" i="2"/>
  <c r="K9" i="2"/>
  <c r="I10" i="2"/>
  <c r="M10" i="2"/>
  <c r="I12" i="2"/>
  <c r="K13" i="2"/>
  <c r="C15" i="1"/>
  <c r="K13" i="1"/>
  <c r="I13" i="1"/>
  <c r="M13" i="1"/>
  <c r="J13" i="1"/>
  <c r="I12" i="1"/>
  <c r="M12" i="1"/>
  <c r="J12" i="1"/>
  <c r="K12" i="1"/>
  <c r="I11" i="1"/>
  <c r="M11" i="1"/>
  <c r="J11" i="1"/>
  <c r="K11" i="1"/>
  <c r="M10" i="1"/>
  <c r="J10" i="1"/>
  <c r="I10" i="1"/>
  <c r="K10" i="1"/>
  <c r="J9" i="1"/>
  <c r="K9" i="1"/>
  <c r="L9" i="1"/>
  <c r="I9" i="1"/>
  <c r="I8" i="1"/>
  <c r="M8" i="1"/>
  <c r="J8" i="1"/>
  <c r="K8" i="1"/>
  <c r="I7" i="1"/>
  <c r="M7" i="1"/>
  <c r="J7" i="1"/>
  <c r="K7" i="1"/>
  <c r="J5" i="1"/>
  <c r="I5" i="1"/>
  <c r="M5" i="1"/>
  <c r="K5" i="1"/>
  <c r="L6" i="1"/>
  <c r="J6" i="1"/>
  <c r="K6" i="1"/>
  <c r="I6" i="1"/>
  <c r="I15" i="4" l="1"/>
  <c r="M15" i="4"/>
  <c r="M15" i="3"/>
  <c r="K15" i="4"/>
  <c r="L15" i="4"/>
  <c r="L15" i="3"/>
  <c r="J15" i="3"/>
  <c r="K15" i="3"/>
  <c r="M15" i="2"/>
  <c r="I15" i="2"/>
  <c r="K15" i="2"/>
  <c r="L15" i="2"/>
  <c r="J15" i="2"/>
  <c r="M15" i="1"/>
  <c r="L15" i="1"/>
  <c r="K15" i="1"/>
  <c r="J15" i="1"/>
  <c r="I15" i="1"/>
</calcChain>
</file>

<file path=xl/sharedStrings.xml><?xml version="1.0" encoding="utf-8"?>
<sst xmlns="http://schemas.openxmlformats.org/spreadsheetml/2006/main" count="144" uniqueCount="34">
  <si>
    <t>Based For Allocation</t>
  </si>
  <si>
    <t>Category (1)</t>
  </si>
  <si>
    <t>(1) Based on categories contained at Ex.4, p.52</t>
  </si>
  <si>
    <t>4-SEC-30</t>
  </si>
  <si>
    <t>Human Resources Services</t>
  </si>
  <si>
    <t>Financial Services</t>
  </si>
  <si>
    <t>Customer Service &amp; Collections</t>
  </si>
  <si>
    <t>Purchasing and Inventory</t>
  </si>
  <si>
    <t>Fleet and Site maintenance</t>
  </si>
  <si>
    <t>Information Technology Services</t>
  </si>
  <si>
    <t>Technical &amp; Customer Services</t>
  </si>
  <si>
    <t>Management Services</t>
  </si>
  <si>
    <t>Shared Services - 2017</t>
  </si>
  <si>
    <t>Allocation ($ 000's)</t>
  </si>
  <si>
    <t>Total Shared costs</t>
  </si>
  <si>
    <t># of bills by service type, customer counts and time allocations</t>
  </si>
  <si>
    <t>PO's issued, stockroom issuances and time allocations</t>
  </si>
  <si>
    <t>Vehicle counts and floor space</t>
  </si>
  <si>
    <t>FTE and specific charges isolated within the actuarial reports</t>
  </si>
  <si>
    <t># of devices/licenses, IT development time and time allocations</t>
  </si>
  <si>
    <t>FTE, floor space, net book value of assets, time allocations, IT allocations, # of bills by service type.</t>
  </si>
  <si>
    <t>Water production, transmission, distribution, engineering and administrative services for the Windsor Utilities Commission</t>
  </si>
  <si>
    <t>Specific costs isolated for Water operations.  These are full isolated and fully allocated to Water operations.</t>
  </si>
  <si>
    <t>Weighted average cost of staff based on time</t>
  </si>
  <si>
    <t>meter counts and specific non work order wages</t>
  </si>
  <si>
    <t>Allocation (%)</t>
  </si>
  <si>
    <t>ENWIN Utilities Ltd.</t>
  </si>
  <si>
    <t>City of Windsor</t>
  </si>
  <si>
    <t>ENWIN Energy Ltd.</t>
  </si>
  <si>
    <t>Windsor Utilities Commission</t>
  </si>
  <si>
    <t>Conservation (CDM)</t>
  </si>
  <si>
    <t>Shared Services - 2018</t>
  </si>
  <si>
    <t>Shared Services - 2019</t>
  </si>
  <si>
    <t>Shared Services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</si>
</sst>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;[Red]&quot;$&quot;#,##0.0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3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2" fillId="3" borderId="15" xfId="0" applyFont="1" applyFill="1" applyBorder="1"/>
    <xf numFmtId="0" fontId="3" fillId="3" borderId="6" xfId="0" applyFont="1" applyFill="1" applyBorder="1" applyAlignment="1"/>
    <xf numFmtId="0" fontId="4" fillId="4" borderId="0" xfId="0" applyFont="1" applyFill="1"/>
    <xf numFmtId="0" fontId="0" fillId="0" borderId="8" xfId="0" applyFont="1" applyFill="1" applyBorder="1" applyAlignment="1">
      <alignment horizontal="center"/>
    </xf>
    <xf numFmtId="164" fontId="0" fillId="0" borderId="0" xfId="0" applyNumberFormat="1"/>
    <xf numFmtId="0" fontId="2" fillId="3" borderId="6" xfId="0" applyFont="1" applyFill="1" applyBorder="1"/>
    <xf numFmtId="9" fontId="0" fillId="0" borderId="0" xfId="2" applyFont="1" applyBorder="1"/>
    <xf numFmtId="9" fontId="0" fillId="0" borderId="9" xfId="2" applyFont="1" applyBorder="1"/>
    <xf numFmtId="165" fontId="0" fillId="0" borderId="0" xfId="1" applyNumberFormat="1" applyFont="1" applyBorder="1"/>
    <xf numFmtId="165" fontId="0" fillId="0" borderId="0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Fill="1" applyBorder="1"/>
    <xf numFmtId="165" fontId="0" fillId="0" borderId="2" xfId="1" applyNumberFormat="1" applyFont="1" applyBorder="1"/>
    <xf numFmtId="165" fontId="0" fillId="0" borderId="11" xfId="0" applyNumberFormat="1" applyBorder="1"/>
    <xf numFmtId="9" fontId="0" fillId="0" borderId="11" xfId="2" applyFont="1" applyBorder="1"/>
    <xf numFmtId="9" fontId="0" fillId="0" borderId="12" xfId="2" applyFont="1" applyBorder="1"/>
    <xf numFmtId="9" fontId="0" fillId="0" borderId="18" xfId="2" applyFont="1" applyBorder="1"/>
    <xf numFmtId="165" fontId="0" fillId="0" borderId="18" xfId="0" applyNumberFormat="1" applyBorder="1"/>
    <xf numFmtId="165" fontId="0" fillId="0" borderId="1" xfId="1" applyNumberFormat="1" applyFont="1" applyFill="1" applyBorder="1"/>
    <xf numFmtId="9" fontId="0" fillId="0" borderId="0" xfId="2" applyFont="1" applyFill="1" applyBorder="1"/>
    <xf numFmtId="9" fontId="0" fillId="0" borderId="9" xfId="2" applyFont="1" applyFill="1" applyBorder="1"/>
    <xf numFmtId="165" fontId="0" fillId="0" borderId="2" xfId="1" applyNumberFormat="1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8" xfId="0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2" fillId="0" borderId="0" xfId="0" applyFont="1"/>
    <xf numFmtId="0" fontId="3" fillId="3" borderId="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165" fontId="0" fillId="0" borderId="19" xfId="0" applyNumberFormat="1" applyBorder="1"/>
    <xf numFmtId="9" fontId="0" fillId="0" borderId="19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/>
  </sheetViews>
  <sheetFormatPr defaultRowHeight="14.5" x14ac:dyDescent="0.35"/>
  <cols>
    <col min="1" max="1" width="29.6328125" customWidth="1"/>
    <col min="2" max="2" width="53.6328125" customWidth="1"/>
    <col min="3" max="3" width="16.1796875" customWidth="1"/>
    <col min="4" max="5" width="8.6328125" customWidth="1"/>
    <col min="6" max="7" width="11.6328125" customWidth="1"/>
    <col min="8" max="8" width="9.1796875" customWidth="1"/>
    <col min="9" max="10" width="8.6328125" customWidth="1"/>
    <col min="11" max="12" width="11.6328125" customWidth="1"/>
    <col min="13" max="13" width="9.1796875" customWidth="1"/>
  </cols>
  <sheetData>
    <row r="1" spans="1:15" x14ac:dyDescent="0.35">
      <c r="A1" s="15" t="s">
        <v>3</v>
      </c>
    </row>
    <row r="2" spans="1:15" ht="15" thickBot="1" x14ac:dyDescent="0.4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35">
      <c r="A3" s="11"/>
      <c r="B3" s="12"/>
      <c r="C3" s="13"/>
      <c r="D3" s="18"/>
      <c r="E3" s="14" t="s">
        <v>13</v>
      </c>
      <c r="F3" s="14"/>
      <c r="G3" s="14"/>
      <c r="H3" s="12"/>
      <c r="I3" s="36" t="s">
        <v>25</v>
      </c>
      <c r="J3" s="36"/>
      <c r="K3" s="36"/>
      <c r="L3" s="36"/>
      <c r="M3" s="37"/>
    </row>
    <row r="4" spans="1:15" ht="58" x14ac:dyDescent="0.35">
      <c r="A4" s="9" t="s">
        <v>1</v>
      </c>
      <c r="B4" s="10" t="s">
        <v>0</v>
      </c>
      <c r="C4" s="41" t="s">
        <v>14</v>
      </c>
      <c r="D4" s="47" t="s">
        <v>26</v>
      </c>
      <c r="E4" s="47" t="s">
        <v>28</v>
      </c>
      <c r="F4" s="47" t="s">
        <v>29</v>
      </c>
      <c r="G4" s="47" t="s">
        <v>30</v>
      </c>
      <c r="H4" s="48" t="s">
        <v>27</v>
      </c>
      <c r="I4" s="47" t="s">
        <v>26</v>
      </c>
      <c r="J4" s="47" t="s">
        <v>28</v>
      </c>
      <c r="K4" s="47" t="s">
        <v>29</v>
      </c>
      <c r="L4" s="47" t="s">
        <v>30</v>
      </c>
      <c r="M4" s="49" t="s">
        <v>27</v>
      </c>
    </row>
    <row r="5" spans="1:15" x14ac:dyDescent="0.35">
      <c r="A5" s="16" t="s">
        <v>4</v>
      </c>
      <c r="B5" s="42" t="s">
        <v>18</v>
      </c>
      <c r="C5" s="24">
        <f>SUM(D5:H5)</f>
        <v>2564</v>
      </c>
      <c r="D5" s="21">
        <v>1374</v>
      </c>
      <c r="E5" s="22">
        <v>21</v>
      </c>
      <c r="F5" s="22">
        <v>964</v>
      </c>
      <c r="G5" s="22">
        <v>36</v>
      </c>
      <c r="H5" s="23">
        <v>169</v>
      </c>
      <c r="I5" s="19">
        <f t="shared" ref="I5:I13" si="0">D5/C5</f>
        <v>0.53588143525741028</v>
      </c>
      <c r="J5" s="19">
        <f t="shared" ref="J5:J13" si="1">E5/C5</f>
        <v>8.1903276131045245E-3</v>
      </c>
      <c r="K5" s="19">
        <f t="shared" ref="K5:K13" si="2">F5/C5</f>
        <v>0.37597503900156004</v>
      </c>
      <c r="L5" s="19">
        <f t="shared" ref="L5:L13" si="3">G5/C5</f>
        <v>1.4040561622464899E-2</v>
      </c>
      <c r="M5" s="20">
        <f t="shared" ref="M5:M13" si="4">H5/C5</f>
        <v>6.5912636505460212E-2</v>
      </c>
      <c r="O5" s="17"/>
    </row>
    <row r="6" spans="1:15" x14ac:dyDescent="0.35">
      <c r="A6" s="3" t="s">
        <v>5</v>
      </c>
      <c r="B6" s="43" t="s">
        <v>23</v>
      </c>
      <c r="C6" s="24">
        <f t="shared" ref="C6:C12" si="5">SUM(D6:H6)</f>
        <v>1074</v>
      </c>
      <c r="D6" s="21">
        <v>654</v>
      </c>
      <c r="E6" s="21">
        <v>32</v>
      </c>
      <c r="F6" s="21">
        <v>373</v>
      </c>
      <c r="G6" s="25">
        <v>11</v>
      </c>
      <c r="H6" s="26">
        <v>4</v>
      </c>
      <c r="I6" s="19">
        <f t="shared" si="0"/>
        <v>0.60893854748603349</v>
      </c>
      <c r="J6" s="19">
        <f t="shared" si="1"/>
        <v>2.9795158286778398E-2</v>
      </c>
      <c r="K6" s="19">
        <f t="shared" si="2"/>
        <v>0.3472998137802607</v>
      </c>
      <c r="L6" s="19">
        <f t="shared" si="3"/>
        <v>1.0242085661080074E-2</v>
      </c>
      <c r="M6" s="20">
        <f t="shared" si="4"/>
        <v>3.7243947858472998E-3</v>
      </c>
    </row>
    <row r="7" spans="1:15" x14ac:dyDescent="0.35">
      <c r="A7" s="3" t="s">
        <v>6</v>
      </c>
      <c r="B7" s="43" t="s">
        <v>15</v>
      </c>
      <c r="C7" s="24">
        <f t="shared" si="5"/>
        <v>4329</v>
      </c>
      <c r="D7" s="21">
        <v>1534</v>
      </c>
      <c r="E7" s="21">
        <v>4</v>
      </c>
      <c r="F7" s="21">
        <v>1519</v>
      </c>
      <c r="G7" s="21">
        <v>0</v>
      </c>
      <c r="H7" s="26">
        <v>1272</v>
      </c>
      <c r="I7" s="19">
        <f t="shared" si="0"/>
        <v>0.35435435435435436</v>
      </c>
      <c r="J7" s="19">
        <f t="shared" si="1"/>
        <v>9.2400092400092397E-4</v>
      </c>
      <c r="K7" s="19">
        <f t="shared" si="2"/>
        <v>0.35088935088935091</v>
      </c>
      <c r="L7" s="19">
        <f t="shared" si="3"/>
        <v>0</v>
      </c>
      <c r="M7" s="20">
        <f t="shared" si="4"/>
        <v>0.29383229383229381</v>
      </c>
    </row>
    <row r="8" spans="1:15" x14ac:dyDescent="0.35">
      <c r="A8" s="3" t="s">
        <v>7</v>
      </c>
      <c r="B8" s="43" t="s">
        <v>16</v>
      </c>
      <c r="C8" s="24">
        <f t="shared" si="5"/>
        <v>1816</v>
      </c>
      <c r="D8" s="21">
        <v>1182</v>
      </c>
      <c r="E8" s="21">
        <v>4</v>
      </c>
      <c r="F8" s="21">
        <v>615</v>
      </c>
      <c r="G8" s="21">
        <v>4</v>
      </c>
      <c r="H8" s="26">
        <v>11</v>
      </c>
      <c r="I8" s="19">
        <f t="shared" si="0"/>
        <v>0.65088105726872247</v>
      </c>
      <c r="J8" s="19">
        <f t="shared" si="1"/>
        <v>2.2026431718061676E-3</v>
      </c>
      <c r="K8" s="19">
        <f t="shared" si="2"/>
        <v>0.33865638766519823</v>
      </c>
      <c r="L8" s="19">
        <f t="shared" si="3"/>
        <v>2.2026431718061676E-3</v>
      </c>
      <c r="M8" s="20">
        <f t="shared" si="4"/>
        <v>6.0572687224669606E-3</v>
      </c>
    </row>
    <row r="9" spans="1:15" x14ac:dyDescent="0.35">
      <c r="A9" s="3" t="s">
        <v>8</v>
      </c>
      <c r="B9" s="43" t="s">
        <v>17</v>
      </c>
      <c r="C9" s="24">
        <f t="shared" si="5"/>
        <v>2918</v>
      </c>
      <c r="D9" s="21">
        <v>1947</v>
      </c>
      <c r="E9" s="21">
        <v>4</v>
      </c>
      <c r="F9" s="21">
        <v>900</v>
      </c>
      <c r="G9" s="21">
        <v>6</v>
      </c>
      <c r="H9" s="26">
        <v>61</v>
      </c>
      <c r="I9" s="19">
        <f t="shared" si="0"/>
        <v>0.66723783413296778</v>
      </c>
      <c r="J9" s="19">
        <f t="shared" si="1"/>
        <v>1.3708019191226869E-3</v>
      </c>
      <c r="K9" s="19">
        <f t="shared" si="2"/>
        <v>0.30843043180260454</v>
      </c>
      <c r="L9" s="19">
        <f t="shared" si="3"/>
        <v>2.0562028786840301E-3</v>
      </c>
      <c r="M9" s="20">
        <f t="shared" si="4"/>
        <v>2.0904729266620972E-2</v>
      </c>
    </row>
    <row r="10" spans="1:15" x14ac:dyDescent="0.35">
      <c r="A10" s="3" t="s">
        <v>9</v>
      </c>
      <c r="B10" s="43" t="s">
        <v>19</v>
      </c>
      <c r="C10" s="24">
        <f t="shared" si="5"/>
        <v>5832</v>
      </c>
      <c r="D10" s="21">
        <v>3149</v>
      </c>
      <c r="E10" s="21">
        <v>14</v>
      </c>
      <c r="F10" s="21">
        <v>2370</v>
      </c>
      <c r="G10" s="21">
        <v>134</v>
      </c>
      <c r="H10" s="26">
        <v>165</v>
      </c>
      <c r="I10" s="19">
        <f t="shared" si="0"/>
        <v>0.53995198902606312</v>
      </c>
      <c r="J10" s="19">
        <f t="shared" si="1"/>
        <v>2.4005486968449933E-3</v>
      </c>
      <c r="K10" s="19">
        <f t="shared" si="2"/>
        <v>0.40637860082304528</v>
      </c>
      <c r="L10" s="19">
        <f t="shared" si="3"/>
        <v>2.2976680384087792E-2</v>
      </c>
      <c r="M10" s="20">
        <f t="shared" si="4"/>
        <v>2.8292181069958847E-2</v>
      </c>
    </row>
    <row r="11" spans="1:15" x14ac:dyDescent="0.35">
      <c r="A11" s="3" t="s">
        <v>10</v>
      </c>
      <c r="B11" s="43" t="s">
        <v>24</v>
      </c>
      <c r="C11" s="24">
        <f t="shared" si="5"/>
        <v>926</v>
      </c>
      <c r="D11" s="21">
        <v>288</v>
      </c>
      <c r="E11" s="21">
        <v>18</v>
      </c>
      <c r="F11" s="21">
        <v>310</v>
      </c>
      <c r="G11" s="21">
        <v>0</v>
      </c>
      <c r="H11" s="26">
        <v>310</v>
      </c>
      <c r="I11" s="19">
        <f t="shared" si="0"/>
        <v>0.31101511879049676</v>
      </c>
      <c r="J11" s="19">
        <f t="shared" si="1"/>
        <v>1.9438444924406047E-2</v>
      </c>
      <c r="K11" s="19">
        <f t="shared" si="2"/>
        <v>0.33477321814254862</v>
      </c>
      <c r="L11" s="19">
        <f t="shared" si="3"/>
        <v>0</v>
      </c>
      <c r="M11" s="20">
        <f t="shared" si="4"/>
        <v>0.33477321814254862</v>
      </c>
    </row>
    <row r="12" spans="1:15" ht="29" x14ac:dyDescent="0.35">
      <c r="A12" s="39" t="s">
        <v>11</v>
      </c>
      <c r="B12" s="44" t="s">
        <v>20</v>
      </c>
      <c r="C12" s="24">
        <f t="shared" si="5"/>
        <v>4004</v>
      </c>
      <c r="D12" s="21">
        <v>2149</v>
      </c>
      <c r="E12" s="21">
        <v>21</v>
      </c>
      <c r="F12" s="21">
        <v>1455</v>
      </c>
      <c r="G12" s="21">
        <v>27</v>
      </c>
      <c r="H12" s="26">
        <v>352</v>
      </c>
      <c r="I12" s="19">
        <f t="shared" si="0"/>
        <v>0.53671328671328666</v>
      </c>
      <c r="J12" s="19">
        <f t="shared" si="1"/>
        <v>5.244755244755245E-3</v>
      </c>
      <c r="K12" s="19">
        <f t="shared" si="2"/>
        <v>0.36338661338661338</v>
      </c>
      <c r="L12" s="19">
        <f t="shared" si="3"/>
        <v>6.743256743256743E-3</v>
      </c>
      <c r="M12" s="20">
        <f t="shared" si="4"/>
        <v>8.7912087912087919E-2</v>
      </c>
    </row>
    <row r="13" spans="1:15" ht="58" x14ac:dyDescent="0.35">
      <c r="A13" s="40" t="s">
        <v>21</v>
      </c>
      <c r="B13" s="45" t="s">
        <v>22</v>
      </c>
      <c r="C13" s="24">
        <f>SUM(D13:H13)</f>
        <v>8639</v>
      </c>
      <c r="D13" s="21">
        <v>0</v>
      </c>
      <c r="E13" s="21">
        <v>0</v>
      </c>
      <c r="F13" s="21">
        <v>8639</v>
      </c>
      <c r="G13" s="21">
        <v>0</v>
      </c>
      <c r="H13" s="26">
        <v>0</v>
      </c>
      <c r="I13" s="19">
        <f t="shared" si="0"/>
        <v>0</v>
      </c>
      <c r="J13" s="19">
        <f t="shared" si="1"/>
        <v>0</v>
      </c>
      <c r="K13" s="19">
        <f t="shared" si="2"/>
        <v>1</v>
      </c>
      <c r="L13" s="19">
        <f t="shared" si="3"/>
        <v>0</v>
      </c>
      <c r="M13" s="20">
        <f t="shared" si="4"/>
        <v>0</v>
      </c>
    </row>
    <row r="14" spans="1:15" x14ac:dyDescent="0.35">
      <c r="A14" s="7"/>
      <c r="B14" s="2"/>
      <c r="C14" s="1"/>
      <c r="D14" s="6"/>
      <c r="E14" s="6"/>
      <c r="F14" s="6"/>
      <c r="G14" s="6"/>
      <c r="H14" s="2"/>
      <c r="I14" s="6"/>
      <c r="J14" s="6"/>
      <c r="K14" s="6"/>
      <c r="L14" s="6"/>
      <c r="M14" s="8"/>
    </row>
    <row r="15" spans="1:15" ht="15" thickBot="1" x14ac:dyDescent="0.4">
      <c r="A15" s="4" t="s">
        <v>2</v>
      </c>
      <c r="B15" s="5"/>
      <c r="C15" s="50">
        <f>SUM(C5:C14)</f>
        <v>32102</v>
      </c>
      <c r="D15" s="27">
        <f>SUM(D5:D14)</f>
        <v>12277</v>
      </c>
      <c r="E15" s="27">
        <f>SUM(E5:E14)</f>
        <v>118</v>
      </c>
      <c r="F15" s="27">
        <f>SUM(F5:F14)</f>
        <v>17145</v>
      </c>
      <c r="G15" s="27">
        <f>SUM(G5:G14)</f>
        <v>218</v>
      </c>
      <c r="H15" s="27">
        <f>SUM(H5:H14)</f>
        <v>2344</v>
      </c>
      <c r="I15" s="51">
        <f>D15/C15</f>
        <v>0.38243723132515106</v>
      </c>
      <c r="J15" s="28">
        <f>E15/C15</f>
        <v>3.6757834402840945E-3</v>
      </c>
      <c r="K15" s="28">
        <f>F15/C15</f>
        <v>0.53407887359043049</v>
      </c>
      <c r="L15" s="28">
        <f>G15/C15</f>
        <v>6.790854152389259E-3</v>
      </c>
      <c r="M15" s="29">
        <f>H15/C15</f>
        <v>7.3017257491745063E-2</v>
      </c>
    </row>
  </sheetData>
  <mergeCells count="2">
    <mergeCell ref="I3:M3"/>
    <mergeCell ref="A2:M2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A3" sqref="A3"/>
    </sheetView>
  </sheetViews>
  <sheetFormatPr defaultRowHeight="14.5" x14ac:dyDescent="0.35"/>
  <cols>
    <col min="1" max="1" width="29.6328125" customWidth="1"/>
    <col min="2" max="2" width="53.6328125" customWidth="1"/>
    <col min="3" max="3" width="16.1796875" customWidth="1"/>
    <col min="4" max="5" width="8.6328125" customWidth="1"/>
    <col min="6" max="7" width="11.6328125" customWidth="1"/>
    <col min="8" max="8" width="9.1796875" customWidth="1"/>
    <col min="9" max="10" width="8.6328125" customWidth="1"/>
    <col min="11" max="12" width="11.6328125" customWidth="1"/>
    <col min="13" max="13" width="9.1796875" customWidth="1"/>
  </cols>
  <sheetData>
    <row r="1" spans="1:15" x14ac:dyDescent="0.35">
      <c r="A1" s="15" t="s">
        <v>3</v>
      </c>
    </row>
    <row r="2" spans="1:15" ht="15" thickBot="1" x14ac:dyDescent="0.4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35">
      <c r="A3" s="11"/>
      <c r="B3" s="12"/>
      <c r="C3" s="13"/>
      <c r="D3" s="18"/>
      <c r="E3" s="14" t="s">
        <v>13</v>
      </c>
      <c r="F3" s="14"/>
      <c r="G3" s="14"/>
      <c r="H3" s="12"/>
      <c r="I3" s="36" t="s">
        <v>25</v>
      </c>
      <c r="J3" s="36"/>
      <c r="K3" s="36"/>
      <c r="L3" s="36"/>
      <c r="M3" s="37"/>
    </row>
    <row r="4" spans="1:15" ht="58" x14ac:dyDescent="0.35">
      <c r="A4" s="9" t="s">
        <v>1</v>
      </c>
      <c r="B4" s="10" t="s">
        <v>0</v>
      </c>
      <c r="C4" s="41" t="s">
        <v>14</v>
      </c>
      <c r="D4" s="47" t="s">
        <v>26</v>
      </c>
      <c r="E4" s="47" t="s">
        <v>28</v>
      </c>
      <c r="F4" s="47" t="s">
        <v>29</v>
      </c>
      <c r="G4" s="47" t="s">
        <v>30</v>
      </c>
      <c r="H4" s="48" t="s">
        <v>27</v>
      </c>
      <c r="I4" s="47" t="s">
        <v>26</v>
      </c>
      <c r="J4" s="47" t="s">
        <v>28</v>
      </c>
      <c r="K4" s="47" t="s">
        <v>29</v>
      </c>
      <c r="L4" s="47" t="s">
        <v>30</v>
      </c>
      <c r="M4" s="48" t="s">
        <v>27</v>
      </c>
    </row>
    <row r="5" spans="1:15" x14ac:dyDescent="0.35">
      <c r="A5" s="16" t="s">
        <v>4</v>
      </c>
      <c r="B5" s="42" t="s">
        <v>18</v>
      </c>
      <c r="C5" s="32">
        <f>SUM(D5:H5)</f>
        <v>2539</v>
      </c>
      <c r="D5" s="25">
        <v>1366</v>
      </c>
      <c r="E5" s="22">
        <v>20</v>
      </c>
      <c r="F5" s="22">
        <v>955</v>
      </c>
      <c r="G5" s="22">
        <v>30</v>
      </c>
      <c r="H5" s="23">
        <v>168</v>
      </c>
      <c r="I5" s="33">
        <f t="shared" ref="I5:I13" si="0">D5/C5</f>
        <v>0.53800708940527764</v>
      </c>
      <c r="J5" s="33">
        <f t="shared" ref="J5:J13" si="1">E5/C5</f>
        <v>7.8771169751870821E-3</v>
      </c>
      <c r="K5" s="33">
        <f t="shared" ref="K5:K13" si="2">F5/C5</f>
        <v>0.37613233556518316</v>
      </c>
      <c r="L5" s="33">
        <f t="shared" ref="L5:L13" si="3">G5/C5</f>
        <v>1.1815675462780622E-2</v>
      </c>
      <c r="M5" s="34">
        <f t="shared" ref="M5:M13" si="4">H5/C5</f>
        <v>6.6167782591571481E-2</v>
      </c>
      <c r="O5" s="17"/>
    </row>
    <row r="6" spans="1:15" x14ac:dyDescent="0.35">
      <c r="A6" s="3" t="s">
        <v>5</v>
      </c>
      <c r="B6" s="43" t="s">
        <v>23</v>
      </c>
      <c r="C6" s="32">
        <f t="shared" ref="C6:C12" si="5">SUM(D6:H6)</f>
        <v>1192</v>
      </c>
      <c r="D6" s="25">
        <v>759</v>
      </c>
      <c r="E6" s="25">
        <v>32</v>
      </c>
      <c r="F6" s="25">
        <v>383</v>
      </c>
      <c r="G6" s="25">
        <v>14</v>
      </c>
      <c r="H6" s="35">
        <v>4</v>
      </c>
      <c r="I6" s="33">
        <f t="shared" si="0"/>
        <v>0.63674496644295298</v>
      </c>
      <c r="J6" s="33">
        <f t="shared" si="1"/>
        <v>2.6845637583892617E-2</v>
      </c>
      <c r="K6" s="33">
        <f t="shared" si="2"/>
        <v>0.32130872483221479</v>
      </c>
      <c r="L6" s="33">
        <f t="shared" si="3"/>
        <v>1.1744966442953021E-2</v>
      </c>
      <c r="M6" s="34">
        <f t="shared" si="4"/>
        <v>3.3557046979865771E-3</v>
      </c>
    </row>
    <row r="7" spans="1:15" x14ac:dyDescent="0.35">
      <c r="A7" s="3" t="s">
        <v>6</v>
      </c>
      <c r="B7" s="43" t="s">
        <v>15</v>
      </c>
      <c r="C7" s="32">
        <f t="shared" si="5"/>
        <v>4515</v>
      </c>
      <c r="D7" s="25">
        <v>1606</v>
      </c>
      <c r="E7" s="25">
        <v>5</v>
      </c>
      <c r="F7" s="25">
        <v>1579</v>
      </c>
      <c r="G7" s="25">
        <v>0</v>
      </c>
      <c r="H7" s="35">
        <v>1325</v>
      </c>
      <c r="I7" s="33">
        <f t="shared" si="0"/>
        <v>0.355703211517165</v>
      </c>
      <c r="J7" s="33">
        <f t="shared" si="1"/>
        <v>1.1074197120708748E-3</v>
      </c>
      <c r="K7" s="33">
        <f t="shared" si="2"/>
        <v>0.34972314507198227</v>
      </c>
      <c r="L7" s="33">
        <f t="shared" si="3"/>
        <v>0</v>
      </c>
      <c r="M7" s="34">
        <f t="shared" si="4"/>
        <v>0.29346622369878184</v>
      </c>
    </row>
    <row r="8" spans="1:15" x14ac:dyDescent="0.35">
      <c r="A8" s="3" t="s">
        <v>7</v>
      </c>
      <c r="B8" s="43" t="s">
        <v>16</v>
      </c>
      <c r="C8" s="32">
        <f t="shared" si="5"/>
        <v>1885</v>
      </c>
      <c r="D8" s="25">
        <v>1135</v>
      </c>
      <c r="E8" s="25">
        <v>3</v>
      </c>
      <c r="F8" s="25">
        <v>734</v>
      </c>
      <c r="G8" s="25">
        <v>3</v>
      </c>
      <c r="H8" s="35">
        <v>10</v>
      </c>
      <c r="I8" s="33">
        <f t="shared" si="0"/>
        <v>0.60212201591511938</v>
      </c>
      <c r="J8" s="33">
        <f t="shared" si="1"/>
        <v>1.5915119363395225E-3</v>
      </c>
      <c r="K8" s="33">
        <f t="shared" si="2"/>
        <v>0.38938992042440318</v>
      </c>
      <c r="L8" s="33">
        <f t="shared" si="3"/>
        <v>1.5915119363395225E-3</v>
      </c>
      <c r="M8" s="34">
        <f t="shared" si="4"/>
        <v>5.3050397877984082E-3</v>
      </c>
    </row>
    <row r="9" spans="1:15" x14ac:dyDescent="0.35">
      <c r="A9" s="3" t="s">
        <v>8</v>
      </c>
      <c r="B9" s="43" t="s">
        <v>17</v>
      </c>
      <c r="C9" s="32">
        <f t="shared" si="5"/>
        <v>2924</v>
      </c>
      <c r="D9" s="25">
        <v>1890</v>
      </c>
      <c r="E9" s="25">
        <v>4</v>
      </c>
      <c r="F9" s="25">
        <v>948</v>
      </c>
      <c r="G9" s="25">
        <v>19</v>
      </c>
      <c r="H9" s="35">
        <v>63</v>
      </c>
      <c r="I9" s="33">
        <f t="shared" si="0"/>
        <v>0.646374829001368</v>
      </c>
      <c r="J9" s="33">
        <f t="shared" si="1"/>
        <v>1.3679890560875513E-3</v>
      </c>
      <c r="K9" s="33">
        <f t="shared" si="2"/>
        <v>0.32421340629274964</v>
      </c>
      <c r="L9" s="33">
        <f t="shared" si="3"/>
        <v>6.4979480164158686E-3</v>
      </c>
      <c r="M9" s="34">
        <f t="shared" si="4"/>
        <v>2.1545827633378933E-2</v>
      </c>
    </row>
    <row r="10" spans="1:15" x14ac:dyDescent="0.35">
      <c r="A10" s="3" t="s">
        <v>9</v>
      </c>
      <c r="B10" s="43" t="s">
        <v>19</v>
      </c>
      <c r="C10" s="32">
        <f t="shared" si="5"/>
        <v>5939</v>
      </c>
      <c r="D10" s="25">
        <v>3334</v>
      </c>
      <c r="E10" s="25">
        <v>13</v>
      </c>
      <c r="F10" s="25">
        <v>2343</v>
      </c>
      <c r="G10" s="25">
        <v>93</v>
      </c>
      <c r="H10" s="35">
        <v>156</v>
      </c>
      <c r="I10" s="33">
        <f t="shared" si="0"/>
        <v>0.56137396868159628</v>
      </c>
      <c r="J10" s="33">
        <f t="shared" si="1"/>
        <v>2.1889206937194812E-3</v>
      </c>
      <c r="K10" s="33">
        <f t="shared" si="2"/>
        <v>0.39451086041421113</v>
      </c>
      <c r="L10" s="33">
        <f t="shared" si="3"/>
        <v>1.5659201885839368E-2</v>
      </c>
      <c r="M10" s="34">
        <f t="shared" si="4"/>
        <v>2.6267048324633776E-2</v>
      </c>
    </row>
    <row r="11" spans="1:15" x14ac:dyDescent="0.35">
      <c r="A11" s="3" t="s">
        <v>10</v>
      </c>
      <c r="B11" s="43" t="s">
        <v>24</v>
      </c>
      <c r="C11" s="32">
        <f t="shared" si="5"/>
        <v>1415</v>
      </c>
      <c r="D11" s="25">
        <v>730</v>
      </c>
      <c r="E11" s="25">
        <v>0</v>
      </c>
      <c r="F11" s="25">
        <v>390</v>
      </c>
      <c r="G11" s="25">
        <v>0</v>
      </c>
      <c r="H11" s="35">
        <v>295</v>
      </c>
      <c r="I11" s="33">
        <f t="shared" si="0"/>
        <v>0.51590106007067138</v>
      </c>
      <c r="J11" s="33">
        <f t="shared" si="1"/>
        <v>0</v>
      </c>
      <c r="K11" s="33">
        <f t="shared" si="2"/>
        <v>0.2756183745583039</v>
      </c>
      <c r="L11" s="33">
        <f t="shared" si="3"/>
        <v>0</v>
      </c>
      <c r="M11" s="34">
        <f t="shared" si="4"/>
        <v>0.20848056537102475</v>
      </c>
    </row>
    <row r="12" spans="1:15" ht="29" x14ac:dyDescent="0.35">
      <c r="A12" s="39" t="s">
        <v>11</v>
      </c>
      <c r="B12" s="44" t="s">
        <v>20</v>
      </c>
      <c r="C12" s="32">
        <f t="shared" si="5"/>
        <v>3979</v>
      </c>
      <c r="D12" s="25">
        <v>2162</v>
      </c>
      <c r="E12" s="25">
        <v>21</v>
      </c>
      <c r="F12" s="25">
        <v>1436</v>
      </c>
      <c r="G12" s="25">
        <v>23</v>
      </c>
      <c r="H12" s="35">
        <v>337</v>
      </c>
      <c r="I12" s="33">
        <f t="shared" si="0"/>
        <v>0.54335260115606931</v>
      </c>
      <c r="J12" s="33">
        <f t="shared" si="1"/>
        <v>5.2777079668258359E-3</v>
      </c>
      <c r="K12" s="33">
        <f t="shared" si="2"/>
        <v>0.36089469716009048</v>
      </c>
      <c r="L12" s="33">
        <f t="shared" si="3"/>
        <v>5.7803468208092483E-3</v>
      </c>
      <c r="M12" s="34">
        <f t="shared" si="4"/>
        <v>8.4694646896205081E-2</v>
      </c>
    </row>
    <row r="13" spans="1:15" ht="58" x14ac:dyDescent="0.35">
      <c r="A13" s="40" t="s">
        <v>21</v>
      </c>
      <c r="B13" s="45" t="s">
        <v>22</v>
      </c>
      <c r="C13" s="32">
        <f>SUM(D13:H13)</f>
        <v>9062</v>
      </c>
      <c r="D13" s="25">
        <v>0</v>
      </c>
      <c r="E13" s="25">
        <v>0</v>
      </c>
      <c r="F13" s="25">
        <v>9062</v>
      </c>
      <c r="G13" s="25">
        <v>0</v>
      </c>
      <c r="H13" s="35">
        <v>0</v>
      </c>
      <c r="I13" s="33">
        <f t="shared" si="0"/>
        <v>0</v>
      </c>
      <c r="J13" s="33">
        <f t="shared" si="1"/>
        <v>0</v>
      </c>
      <c r="K13" s="33">
        <f t="shared" si="2"/>
        <v>1</v>
      </c>
      <c r="L13" s="33">
        <f t="shared" si="3"/>
        <v>0</v>
      </c>
      <c r="M13" s="34">
        <f t="shared" si="4"/>
        <v>0</v>
      </c>
    </row>
    <row r="14" spans="1:15" x14ac:dyDescent="0.35">
      <c r="A14" s="7"/>
      <c r="B14" s="2"/>
      <c r="C14" s="1"/>
      <c r="D14" s="6"/>
      <c r="E14" s="6"/>
      <c r="F14" s="6"/>
      <c r="G14" s="6"/>
      <c r="H14" s="2"/>
      <c r="I14" s="6"/>
      <c r="J14" s="6"/>
      <c r="K14" s="6"/>
      <c r="L14" s="6"/>
      <c r="M14" s="8"/>
    </row>
    <row r="15" spans="1:15" ht="15" thickBot="1" x14ac:dyDescent="0.4">
      <c r="A15" s="4" t="s">
        <v>2</v>
      </c>
      <c r="B15" s="5"/>
      <c r="C15" s="31">
        <f>SUM(C5:C14)</f>
        <v>33450</v>
      </c>
      <c r="D15" s="27">
        <f>SUM(D5:D14)</f>
        <v>12982</v>
      </c>
      <c r="E15" s="27">
        <f>SUM(E5:E14)</f>
        <v>98</v>
      </c>
      <c r="F15" s="27">
        <f>SUM(F5:F14)</f>
        <v>17830</v>
      </c>
      <c r="G15" s="27">
        <f>SUM(G5:G14)</f>
        <v>182</v>
      </c>
      <c r="H15" s="27">
        <f>SUM(H5:H14)</f>
        <v>2358</v>
      </c>
      <c r="I15" s="30">
        <f>D15/C15</f>
        <v>0.38810164424514199</v>
      </c>
      <c r="J15" s="28">
        <f>E15/C15</f>
        <v>2.9297458893871452E-3</v>
      </c>
      <c r="K15" s="28">
        <f>F15/C15</f>
        <v>0.53303437967115097</v>
      </c>
      <c r="L15" s="28">
        <f>G15/C15</f>
        <v>5.4409566517189837E-3</v>
      </c>
      <c r="M15" s="29">
        <f>H15/C15</f>
        <v>7.049327354260089E-2</v>
      </c>
    </row>
  </sheetData>
  <mergeCells count="2">
    <mergeCell ref="A2:M2"/>
    <mergeCell ref="I3:M3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A3" sqref="A3"/>
    </sheetView>
  </sheetViews>
  <sheetFormatPr defaultRowHeight="14.5" x14ac:dyDescent="0.35"/>
  <cols>
    <col min="1" max="1" width="29.6328125" customWidth="1"/>
    <col min="2" max="2" width="53.6328125" customWidth="1"/>
    <col min="3" max="3" width="16.1796875" customWidth="1"/>
    <col min="4" max="5" width="8.6328125" customWidth="1"/>
    <col min="6" max="7" width="11.6328125" customWidth="1"/>
    <col min="8" max="8" width="9.1796875" customWidth="1"/>
    <col min="9" max="10" width="8.6328125" customWidth="1"/>
    <col min="11" max="12" width="11.6328125" customWidth="1"/>
    <col min="13" max="13" width="9.1796875" customWidth="1"/>
  </cols>
  <sheetData>
    <row r="1" spans="1:15" x14ac:dyDescent="0.35">
      <c r="A1" s="15" t="s">
        <v>3</v>
      </c>
    </row>
    <row r="2" spans="1:15" ht="15" thickBot="1" x14ac:dyDescent="0.4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35">
      <c r="A3" s="11"/>
      <c r="B3" s="12"/>
      <c r="C3" s="13"/>
      <c r="D3" s="18"/>
      <c r="E3" s="14" t="s">
        <v>13</v>
      </c>
      <c r="F3" s="14"/>
      <c r="G3" s="14"/>
      <c r="H3" s="12"/>
      <c r="I3" s="36" t="s">
        <v>25</v>
      </c>
      <c r="J3" s="36"/>
      <c r="K3" s="36"/>
      <c r="L3" s="36"/>
      <c r="M3" s="37"/>
      <c r="N3" s="46"/>
      <c r="O3" s="46"/>
    </row>
    <row r="4" spans="1:15" ht="58" x14ac:dyDescent="0.35">
      <c r="A4" s="9" t="s">
        <v>1</v>
      </c>
      <c r="B4" s="10" t="s">
        <v>0</v>
      </c>
      <c r="C4" s="41" t="s">
        <v>14</v>
      </c>
      <c r="D4" s="47" t="s">
        <v>26</v>
      </c>
      <c r="E4" s="47" t="s">
        <v>28</v>
      </c>
      <c r="F4" s="47" t="s">
        <v>29</v>
      </c>
      <c r="G4" s="47" t="s">
        <v>30</v>
      </c>
      <c r="H4" s="48" t="s">
        <v>27</v>
      </c>
      <c r="I4" s="47" t="s">
        <v>26</v>
      </c>
      <c r="J4" s="47" t="s">
        <v>28</v>
      </c>
      <c r="K4" s="47" t="s">
        <v>29</v>
      </c>
      <c r="L4" s="47" t="s">
        <v>30</v>
      </c>
      <c r="M4" s="48" t="s">
        <v>27</v>
      </c>
      <c r="N4" s="46"/>
      <c r="O4" s="46"/>
    </row>
    <row r="5" spans="1:15" x14ac:dyDescent="0.35">
      <c r="A5" s="16" t="s">
        <v>4</v>
      </c>
      <c r="B5" s="42" t="s">
        <v>18</v>
      </c>
      <c r="C5" s="32">
        <f>SUM(D5:H5)</f>
        <v>3065</v>
      </c>
      <c r="D5" s="25">
        <v>1658</v>
      </c>
      <c r="E5" s="22">
        <v>25</v>
      </c>
      <c r="F5" s="22">
        <v>1133</v>
      </c>
      <c r="G5" s="22">
        <v>42</v>
      </c>
      <c r="H5" s="23">
        <v>207</v>
      </c>
      <c r="I5" s="33">
        <f t="shared" ref="I5:I13" si="0">D5/C5</f>
        <v>0.54094616639477977</v>
      </c>
      <c r="J5" s="33">
        <f t="shared" ref="J5:J13" si="1">E5/C5</f>
        <v>8.1566068515497546E-3</v>
      </c>
      <c r="K5" s="33">
        <f t="shared" ref="K5:K13" si="2">F5/C5</f>
        <v>0.36965742251223493</v>
      </c>
      <c r="L5" s="33">
        <f t="shared" ref="L5:L13" si="3">G5/C5</f>
        <v>1.3703099510603589E-2</v>
      </c>
      <c r="M5" s="34">
        <f t="shared" ref="M5:M13" si="4">H5/C5</f>
        <v>6.7536704730831967E-2</v>
      </c>
      <c r="O5" s="17"/>
    </row>
    <row r="6" spans="1:15" x14ac:dyDescent="0.35">
      <c r="A6" s="3" t="s">
        <v>5</v>
      </c>
      <c r="B6" s="43" t="s">
        <v>23</v>
      </c>
      <c r="C6" s="32">
        <f t="shared" ref="C6:C12" si="5">SUM(D6:H6)</f>
        <v>1376</v>
      </c>
      <c r="D6" s="25">
        <v>850</v>
      </c>
      <c r="E6" s="25">
        <v>39</v>
      </c>
      <c r="F6" s="25">
        <v>460</v>
      </c>
      <c r="G6" s="25">
        <v>21</v>
      </c>
      <c r="H6" s="35">
        <v>6</v>
      </c>
      <c r="I6" s="33">
        <f t="shared" si="0"/>
        <v>0.61773255813953487</v>
      </c>
      <c r="J6" s="33">
        <f t="shared" si="1"/>
        <v>2.8343023255813952E-2</v>
      </c>
      <c r="K6" s="33">
        <f t="shared" si="2"/>
        <v>0.33430232558139533</v>
      </c>
      <c r="L6" s="33">
        <f t="shared" si="3"/>
        <v>1.5261627906976744E-2</v>
      </c>
      <c r="M6" s="34">
        <f t="shared" si="4"/>
        <v>4.3604651162790697E-3</v>
      </c>
    </row>
    <row r="7" spans="1:15" x14ac:dyDescent="0.35">
      <c r="A7" s="3" t="s">
        <v>6</v>
      </c>
      <c r="B7" s="43" t="s">
        <v>15</v>
      </c>
      <c r="C7" s="32">
        <f t="shared" si="5"/>
        <v>4823</v>
      </c>
      <c r="D7" s="25">
        <v>1713</v>
      </c>
      <c r="E7" s="25">
        <v>5</v>
      </c>
      <c r="F7" s="25">
        <v>1685</v>
      </c>
      <c r="G7" s="25">
        <v>0</v>
      </c>
      <c r="H7" s="35">
        <v>1420</v>
      </c>
      <c r="I7" s="33">
        <f t="shared" si="0"/>
        <v>0.35517312875803442</v>
      </c>
      <c r="J7" s="33">
        <f t="shared" si="1"/>
        <v>1.0366991499066972E-3</v>
      </c>
      <c r="K7" s="33">
        <f t="shared" si="2"/>
        <v>0.34936761351855694</v>
      </c>
      <c r="L7" s="33">
        <f t="shared" si="3"/>
        <v>0</v>
      </c>
      <c r="M7" s="34">
        <f t="shared" si="4"/>
        <v>0.29442255857350197</v>
      </c>
    </row>
    <row r="8" spans="1:15" x14ac:dyDescent="0.35">
      <c r="A8" s="3" t="s">
        <v>7</v>
      </c>
      <c r="B8" s="43" t="s">
        <v>16</v>
      </c>
      <c r="C8" s="32">
        <f t="shared" si="5"/>
        <v>2034</v>
      </c>
      <c r="D8" s="25">
        <v>1229</v>
      </c>
      <c r="E8" s="25">
        <v>1</v>
      </c>
      <c r="F8" s="25">
        <v>788</v>
      </c>
      <c r="G8" s="25">
        <v>4</v>
      </c>
      <c r="H8" s="35">
        <v>12</v>
      </c>
      <c r="I8" s="33">
        <f t="shared" si="0"/>
        <v>0.60422812192723696</v>
      </c>
      <c r="J8" s="33">
        <f t="shared" si="1"/>
        <v>4.9164208456243857E-4</v>
      </c>
      <c r="K8" s="33">
        <f t="shared" si="2"/>
        <v>0.38741396263520156</v>
      </c>
      <c r="L8" s="33">
        <f t="shared" si="3"/>
        <v>1.9665683382497543E-3</v>
      </c>
      <c r="M8" s="34">
        <f t="shared" si="4"/>
        <v>5.8997050147492625E-3</v>
      </c>
    </row>
    <row r="9" spans="1:15" x14ac:dyDescent="0.35">
      <c r="A9" s="3" t="s">
        <v>8</v>
      </c>
      <c r="B9" s="43" t="s">
        <v>17</v>
      </c>
      <c r="C9" s="32">
        <f t="shared" si="5"/>
        <v>3201</v>
      </c>
      <c r="D9" s="25">
        <v>2151</v>
      </c>
      <c r="E9" s="25">
        <v>4</v>
      </c>
      <c r="F9" s="25">
        <v>960</v>
      </c>
      <c r="G9" s="25">
        <v>17</v>
      </c>
      <c r="H9" s="35">
        <v>69</v>
      </c>
      <c r="I9" s="33">
        <f t="shared" si="0"/>
        <v>0.67197750702905346</v>
      </c>
      <c r="J9" s="33">
        <f t="shared" si="1"/>
        <v>1.2496094970321774E-3</v>
      </c>
      <c r="K9" s="33">
        <f t="shared" si="2"/>
        <v>0.29990627928772257</v>
      </c>
      <c r="L9" s="33">
        <f t="shared" si="3"/>
        <v>5.3108403623867541E-3</v>
      </c>
      <c r="M9" s="34">
        <f t="shared" si="4"/>
        <v>2.1555763823805061E-2</v>
      </c>
    </row>
    <row r="10" spans="1:15" x14ac:dyDescent="0.35">
      <c r="A10" s="3" t="s">
        <v>9</v>
      </c>
      <c r="B10" s="43" t="s">
        <v>19</v>
      </c>
      <c r="C10" s="32">
        <f t="shared" si="5"/>
        <v>6881</v>
      </c>
      <c r="D10" s="25">
        <v>3931</v>
      </c>
      <c r="E10" s="25">
        <v>14</v>
      </c>
      <c r="F10" s="25">
        <v>2608</v>
      </c>
      <c r="G10" s="25">
        <v>145</v>
      </c>
      <c r="H10" s="35">
        <v>183</v>
      </c>
      <c r="I10" s="33">
        <f t="shared" si="0"/>
        <v>0.57128324371457639</v>
      </c>
      <c r="J10" s="33">
        <f t="shared" si="1"/>
        <v>2.0345879959308239E-3</v>
      </c>
      <c r="K10" s="33">
        <f t="shared" si="2"/>
        <v>0.37901467809911349</v>
      </c>
      <c r="L10" s="33">
        <f t="shared" si="3"/>
        <v>2.1072518529283536E-2</v>
      </c>
      <c r="M10" s="34">
        <f t="shared" si="4"/>
        <v>2.659497166109577E-2</v>
      </c>
    </row>
    <row r="11" spans="1:15" x14ac:dyDescent="0.35">
      <c r="A11" s="3" t="s">
        <v>10</v>
      </c>
      <c r="B11" s="43" t="s">
        <v>24</v>
      </c>
      <c r="C11" s="32">
        <f t="shared" si="5"/>
        <v>1457</v>
      </c>
      <c r="D11" s="25">
        <v>809</v>
      </c>
      <c r="E11" s="25">
        <v>0</v>
      </c>
      <c r="F11" s="25">
        <v>377</v>
      </c>
      <c r="G11" s="25">
        <v>0</v>
      </c>
      <c r="H11" s="35">
        <v>271</v>
      </c>
      <c r="I11" s="33">
        <f t="shared" si="0"/>
        <v>0.55525051475634868</v>
      </c>
      <c r="J11" s="33">
        <f t="shared" si="1"/>
        <v>0</v>
      </c>
      <c r="K11" s="33">
        <f t="shared" si="2"/>
        <v>0.25875085792724778</v>
      </c>
      <c r="L11" s="33">
        <f t="shared" si="3"/>
        <v>0</v>
      </c>
      <c r="M11" s="34">
        <f t="shared" si="4"/>
        <v>0.18599862731640357</v>
      </c>
    </row>
    <row r="12" spans="1:15" ht="29" x14ac:dyDescent="0.35">
      <c r="A12" s="39" t="s">
        <v>11</v>
      </c>
      <c r="B12" s="44" t="s">
        <v>20</v>
      </c>
      <c r="C12" s="32">
        <f t="shared" si="5"/>
        <v>4357</v>
      </c>
      <c r="D12" s="25">
        <v>2386</v>
      </c>
      <c r="E12" s="25">
        <v>22</v>
      </c>
      <c r="F12" s="25">
        <v>1545</v>
      </c>
      <c r="G12" s="25">
        <v>32</v>
      </c>
      <c r="H12" s="35">
        <v>372</v>
      </c>
      <c r="I12" s="33">
        <f t="shared" si="0"/>
        <v>0.54762451227909115</v>
      </c>
      <c r="J12" s="33">
        <f t="shared" si="1"/>
        <v>5.049345880192793E-3</v>
      </c>
      <c r="K12" s="33">
        <f t="shared" si="2"/>
        <v>0.35460179022263028</v>
      </c>
      <c r="L12" s="33">
        <f t="shared" si="3"/>
        <v>7.3445030984622449E-3</v>
      </c>
      <c r="M12" s="34">
        <f t="shared" si="4"/>
        <v>8.5379848519623588E-2</v>
      </c>
    </row>
    <row r="13" spans="1:15" ht="58" x14ac:dyDescent="0.35">
      <c r="A13" s="40" t="s">
        <v>21</v>
      </c>
      <c r="B13" s="45" t="s">
        <v>22</v>
      </c>
      <c r="C13" s="32">
        <f>SUM(D13:H13)</f>
        <v>8676</v>
      </c>
      <c r="D13" s="25">
        <v>0</v>
      </c>
      <c r="E13" s="25">
        <v>0</v>
      </c>
      <c r="F13" s="25">
        <v>8676</v>
      </c>
      <c r="G13" s="25">
        <v>0</v>
      </c>
      <c r="H13" s="35">
        <v>0</v>
      </c>
      <c r="I13" s="33">
        <f t="shared" si="0"/>
        <v>0</v>
      </c>
      <c r="J13" s="33">
        <f t="shared" si="1"/>
        <v>0</v>
      </c>
      <c r="K13" s="33">
        <f t="shared" si="2"/>
        <v>1</v>
      </c>
      <c r="L13" s="33">
        <f t="shared" si="3"/>
        <v>0</v>
      </c>
      <c r="M13" s="34">
        <f t="shared" si="4"/>
        <v>0</v>
      </c>
    </row>
    <row r="14" spans="1:15" x14ac:dyDescent="0.35">
      <c r="A14" s="7"/>
      <c r="B14" s="2"/>
      <c r="C14" s="1"/>
      <c r="D14" s="6"/>
      <c r="E14" s="6"/>
      <c r="F14" s="6"/>
      <c r="G14" s="6"/>
      <c r="H14" s="2"/>
      <c r="I14" s="6"/>
      <c r="J14" s="6"/>
      <c r="K14" s="6"/>
      <c r="L14" s="6"/>
      <c r="M14" s="8"/>
    </row>
    <row r="15" spans="1:15" ht="15" thickBot="1" x14ac:dyDescent="0.4">
      <c r="A15" s="4" t="s">
        <v>2</v>
      </c>
      <c r="B15" s="5"/>
      <c r="C15" s="50">
        <f>SUM(C5:C14)</f>
        <v>35870</v>
      </c>
      <c r="D15" s="27">
        <f>SUM(D5:D14)</f>
        <v>14727</v>
      </c>
      <c r="E15" s="27">
        <f>SUM(E5:E14)</f>
        <v>110</v>
      </c>
      <c r="F15" s="27">
        <f>SUM(F5:F14)</f>
        <v>18232</v>
      </c>
      <c r="G15" s="27">
        <f>SUM(G5:G14)</f>
        <v>261</v>
      </c>
      <c r="H15" s="27">
        <f>SUM(H5:H14)</f>
        <v>2540</v>
      </c>
      <c r="I15" s="51">
        <f>D15/C15</f>
        <v>0.41056593253415108</v>
      </c>
      <c r="J15" s="28">
        <f>E15/C15</f>
        <v>3.0666294954000556E-3</v>
      </c>
      <c r="K15" s="28">
        <f>F15/C15</f>
        <v>0.50827989963758013</v>
      </c>
      <c r="L15" s="28">
        <f>G15/C15</f>
        <v>7.2762754390855869E-3</v>
      </c>
      <c r="M15" s="29">
        <f>H15/C15</f>
        <v>7.0811262893783103E-2</v>
      </c>
    </row>
  </sheetData>
  <mergeCells count="2">
    <mergeCell ref="A2:M2"/>
    <mergeCell ref="I3:M3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A3" sqref="A3"/>
    </sheetView>
  </sheetViews>
  <sheetFormatPr defaultRowHeight="14.5" x14ac:dyDescent="0.35"/>
  <cols>
    <col min="1" max="1" width="29.6328125" customWidth="1"/>
    <col min="2" max="2" width="53.6328125" customWidth="1"/>
    <col min="3" max="3" width="16.1796875" customWidth="1"/>
    <col min="4" max="5" width="8.6328125" customWidth="1"/>
    <col min="6" max="7" width="11.6328125" customWidth="1"/>
    <col min="8" max="8" width="9.1796875" customWidth="1"/>
    <col min="9" max="10" width="8.6328125" customWidth="1"/>
    <col min="11" max="12" width="11.6328125" customWidth="1"/>
    <col min="13" max="13" width="9.1796875" customWidth="1"/>
  </cols>
  <sheetData>
    <row r="1" spans="1:15" x14ac:dyDescent="0.35">
      <c r="A1" s="15" t="s">
        <v>3</v>
      </c>
    </row>
    <row r="2" spans="1:15" ht="15" thickBot="1" x14ac:dyDescent="0.4">
      <c r="A2" s="38" t="s">
        <v>33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35">
      <c r="A3" s="11"/>
      <c r="B3" s="12"/>
      <c r="C3" s="13"/>
      <c r="D3" s="18"/>
      <c r="E3" s="14" t="s">
        <v>13</v>
      </c>
      <c r="F3" s="14"/>
      <c r="G3" s="14"/>
      <c r="H3" s="12"/>
      <c r="I3" s="36" t="s">
        <v>25</v>
      </c>
      <c r="J3" s="36"/>
      <c r="K3" s="36"/>
      <c r="L3" s="36"/>
      <c r="M3" s="37"/>
    </row>
    <row r="4" spans="1:15" ht="58" x14ac:dyDescent="0.35">
      <c r="A4" s="9" t="s">
        <v>1</v>
      </c>
      <c r="B4" s="10" t="s">
        <v>0</v>
      </c>
      <c r="C4" s="41" t="s">
        <v>14</v>
      </c>
      <c r="D4" s="47" t="s">
        <v>26</v>
      </c>
      <c r="E4" s="47" t="s">
        <v>28</v>
      </c>
      <c r="F4" s="47" t="s">
        <v>29</v>
      </c>
      <c r="G4" s="47" t="s">
        <v>30</v>
      </c>
      <c r="H4" s="48" t="s">
        <v>27</v>
      </c>
      <c r="I4" s="47" t="s">
        <v>26</v>
      </c>
      <c r="J4" s="47" t="s">
        <v>28</v>
      </c>
      <c r="K4" s="47" t="s">
        <v>29</v>
      </c>
      <c r="L4" s="47" t="s">
        <v>30</v>
      </c>
      <c r="M4" s="48" t="s">
        <v>27</v>
      </c>
    </row>
    <row r="5" spans="1:15" x14ac:dyDescent="0.35">
      <c r="A5" s="16" t="s">
        <v>4</v>
      </c>
      <c r="B5" s="42" t="s">
        <v>18</v>
      </c>
      <c r="C5" s="32">
        <f>SUM(D5:H5)</f>
        <v>3095</v>
      </c>
      <c r="D5" s="25">
        <v>1670</v>
      </c>
      <c r="E5" s="22">
        <v>24</v>
      </c>
      <c r="F5" s="22">
        <v>1146</v>
      </c>
      <c r="G5" s="22">
        <v>42</v>
      </c>
      <c r="H5" s="23">
        <v>213</v>
      </c>
      <c r="I5" s="33">
        <f t="shared" ref="I5:I13" si="0">D5/C5</f>
        <v>0.5395799676898223</v>
      </c>
      <c r="J5" s="33">
        <f t="shared" ref="J5:J13" si="1">E5/C5</f>
        <v>7.7544426494345715E-3</v>
      </c>
      <c r="K5" s="33">
        <f t="shared" ref="K5:K13" si="2">F5/C5</f>
        <v>0.3702746365105008</v>
      </c>
      <c r="L5" s="33">
        <f t="shared" ref="L5:L13" si="3">G5/C5</f>
        <v>1.3570274636510501E-2</v>
      </c>
      <c r="M5" s="34">
        <f t="shared" ref="M5:M13" si="4">H5/C5</f>
        <v>6.8820678513731831E-2</v>
      </c>
      <c r="O5" s="17"/>
    </row>
    <row r="6" spans="1:15" x14ac:dyDescent="0.35">
      <c r="A6" s="3" t="s">
        <v>5</v>
      </c>
      <c r="B6" s="43" t="s">
        <v>23</v>
      </c>
      <c r="C6" s="32">
        <f t="shared" ref="C6:C12" si="5">SUM(D6:H6)</f>
        <v>1301</v>
      </c>
      <c r="D6" s="25">
        <v>804</v>
      </c>
      <c r="E6" s="25">
        <v>37</v>
      </c>
      <c r="F6" s="25">
        <v>434</v>
      </c>
      <c r="G6" s="25">
        <v>20</v>
      </c>
      <c r="H6" s="35">
        <v>6</v>
      </c>
      <c r="I6" s="33">
        <f t="shared" si="0"/>
        <v>0.61798616448885468</v>
      </c>
      <c r="J6" s="33">
        <f t="shared" si="1"/>
        <v>2.8439661798616449E-2</v>
      </c>
      <c r="K6" s="33">
        <f t="shared" si="2"/>
        <v>0.33358954650269024</v>
      </c>
      <c r="L6" s="33">
        <f t="shared" si="3"/>
        <v>1.5372790161414296E-2</v>
      </c>
      <c r="M6" s="34">
        <f t="shared" si="4"/>
        <v>4.6118370484242886E-3</v>
      </c>
    </row>
    <row r="7" spans="1:15" x14ac:dyDescent="0.35">
      <c r="A7" s="3" t="s">
        <v>6</v>
      </c>
      <c r="B7" s="43" t="s">
        <v>15</v>
      </c>
      <c r="C7" s="32">
        <f t="shared" si="5"/>
        <v>4915</v>
      </c>
      <c r="D7" s="25">
        <v>1745</v>
      </c>
      <c r="E7" s="25">
        <v>5</v>
      </c>
      <c r="F7" s="25">
        <v>1718</v>
      </c>
      <c r="G7" s="25">
        <v>0</v>
      </c>
      <c r="H7" s="35">
        <v>1447</v>
      </c>
      <c r="I7" s="33">
        <f t="shared" si="0"/>
        <v>0.35503560528992878</v>
      </c>
      <c r="J7" s="33">
        <f t="shared" si="1"/>
        <v>1.017293997965412E-3</v>
      </c>
      <c r="K7" s="33">
        <f t="shared" si="2"/>
        <v>0.34954221770091559</v>
      </c>
      <c r="L7" s="33">
        <f t="shared" si="3"/>
        <v>0</v>
      </c>
      <c r="M7" s="34">
        <f t="shared" si="4"/>
        <v>0.29440488301119022</v>
      </c>
    </row>
    <row r="8" spans="1:15" x14ac:dyDescent="0.35">
      <c r="A8" s="3" t="s">
        <v>7</v>
      </c>
      <c r="B8" s="43" t="s">
        <v>16</v>
      </c>
      <c r="C8" s="32">
        <f t="shared" si="5"/>
        <v>2083</v>
      </c>
      <c r="D8" s="25">
        <v>1258</v>
      </c>
      <c r="E8" s="25">
        <v>1</v>
      </c>
      <c r="F8" s="25">
        <v>808</v>
      </c>
      <c r="G8" s="25">
        <v>4</v>
      </c>
      <c r="H8" s="35">
        <v>12</v>
      </c>
      <c r="I8" s="33">
        <f t="shared" si="0"/>
        <v>0.60393662986077767</v>
      </c>
      <c r="J8" s="33">
        <f t="shared" si="1"/>
        <v>4.8007681228996637E-4</v>
      </c>
      <c r="K8" s="33">
        <f t="shared" si="2"/>
        <v>0.38790206433029284</v>
      </c>
      <c r="L8" s="33">
        <f t="shared" si="3"/>
        <v>1.9203072491598655E-3</v>
      </c>
      <c r="M8" s="34">
        <f t="shared" si="4"/>
        <v>5.7609217474795969E-3</v>
      </c>
    </row>
    <row r="9" spans="1:15" x14ac:dyDescent="0.35">
      <c r="A9" s="3" t="s">
        <v>8</v>
      </c>
      <c r="B9" s="43" t="s">
        <v>17</v>
      </c>
      <c r="C9" s="32">
        <f t="shared" si="5"/>
        <v>2414</v>
      </c>
      <c r="D9" s="25">
        <v>1762</v>
      </c>
      <c r="E9" s="25">
        <v>0</v>
      </c>
      <c r="F9" s="25">
        <v>645</v>
      </c>
      <c r="G9" s="25">
        <v>7</v>
      </c>
      <c r="H9" s="35">
        <v>0</v>
      </c>
      <c r="I9" s="33">
        <f t="shared" si="0"/>
        <v>0.72990886495443252</v>
      </c>
      <c r="J9" s="33">
        <f t="shared" si="1"/>
        <v>0</v>
      </c>
      <c r="K9" s="33">
        <f t="shared" si="2"/>
        <v>0.26719138359569178</v>
      </c>
      <c r="L9" s="33">
        <f t="shared" si="3"/>
        <v>2.8997514498757251E-3</v>
      </c>
      <c r="M9" s="34">
        <f t="shared" si="4"/>
        <v>0</v>
      </c>
    </row>
    <row r="10" spans="1:15" x14ac:dyDescent="0.35">
      <c r="A10" s="3" t="s">
        <v>9</v>
      </c>
      <c r="B10" s="43" t="s">
        <v>19</v>
      </c>
      <c r="C10" s="32">
        <f t="shared" si="5"/>
        <v>6807</v>
      </c>
      <c r="D10" s="25">
        <v>3932</v>
      </c>
      <c r="E10" s="25">
        <f>9</f>
        <v>9</v>
      </c>
      <c r="F10" s="25">
        <v>2603</v>
      </c>
      <c r="G10" s="25">
        <v>145</v>
      </c>
      <c r="H10" s="35">
        <v>118</v>
      </c>
      <c r="I10" s="33">
        <f t="shared" si="0"/>
        <v>0.57764066402232994</v>
      </c>
      <c r="J10" s="33">
        <f t="shared" si="1"/>
        <v>1.3221683561040105E-3</v>
      </c>
      <c r="K10" s="33">
        <f t="shared" si="2"/>
        <v>0.38240047010430439</v>
      </c>
      <c r="L10" s="33">
        <f t="shared" si="3"/>
        <v>2.1301601292786836E-2</v>
      </c>
      <c r="M10" s="34">
        <f t="shared" si="4"/>
        <v>1.7335096224474805E-2</v>
      </c>
    </row>
    <row r="11" spans="1:15" x14ac:dyDescent="0.35">
      <c r="A11" s="3" t="s">
        <v>10</v>
      </c>
      <c r="B11" s="43" t="s">
        <v>24</v>
      </c>
      <c r="C11" s="32">
        <f t="shared" si="5"/>
        <v>1407</v>
      </c>
      <c r="D11" s="25">
        <v>849</v>
      </c>
      <c r="E11" s="25">
        <v>0</v>
      </c>
      <c r="F11" s="25">
        <v>334</v>
      </c>
      <c r="G11" s="25">
        <v>0</v>
      </c>
      <c r="H11" s="35">
        <v>224</v>
      </c>
      <c r="I11" s="33">
        <f t="shared" si="0"/>
        <v>0.60341151385927505</v>
      </c>
      <c r="J11" s="33">
        <f t="shared" si="1"/>
        <v>0</v>
      </c>
      <c r="K11" s="33">
        <f t="shared" si="2"/>
        <v>0.23738450604122247</v>
      </c>
      <c r="L11" s="33">
        <f t="shared" si="3"/>
        <v>0</v>
      </c>
      <c r="M11" s="34">
        <f t="shared" si="4"/>
        <v>0.15920398009950248</v>
      </c>
    </row>
    <row r="12" spans="1:15" ht="29" x14ac:dyDescent="0.35">
      <c r="A12" s="39" t="s">
        <v>11</v>
      </c>
      <c r="B12" s="44" t="s">
        <v>20</v>
      </c>
      <c r="C12" s="32">
        <f t="shared" si="5"/>
        <v>4438</v>
      </c>
      <c r="D12" s="25">
        <v>2431</v>
      </c>
      <c r="E12" s="25">
        <v>22</v>
      </c>
      <c r="F12" s="25">
        <v>1575</v>
      </c>
      <c r="G12" s="25">
        <v>32</v>
      </c>
      <c r="H12" s="35">
        <v>378</v>
      </c>
      <c r="I12" s="33">
        <f t="shared" si="0"/>
        <v>0.54776926543488058</v>
      </c>
      <c r="J12" s="33">
        <f t="shared" si="1"/>
        <v>4.9571879224876072E-3</v>
      </c>
      <c r="K12" s="33">
        <f t="shared" si="2"/>
        <v>0.35488958990536279</v>
      </c>
      <c r="L12" s="33">
        <f t="shared" si="3"/>
        <v>7.210455159981974E-3</v>
      </c>
      <c r="M12" s="34">
        <f t="shared" si="4"/>
        <v>8.5173501577287064E-2</v>
      </c>
    </row>
    <row r="13" spans="1:15" ht="58" x14ac:dyDescent="0.35">
      <c r="A13" s="40" t="s">
        <v>21</v>
      </c>
      <c r="B13" s="45" t="s">
        <v>22</v>
      </c>
      <c r="C13" s="32">
        <f>SUM(D13:H13)</f>
        <v>8873</v>
      </c>
      <c r="D13" s="25">
        <v>0</v>
      </c>
      <c r="E13" s="25">
        <v>0</v>
      </c>
      <c r="F13" s="25">
        <v>8873</v>
      </c>
      <c r="G13" s="25">
        <v>0</v>
      </c>
      <c r="H13" s="35">
        <v>0</v>
      </c>
      <c r="I13" s="33">
        <f t="shared" si="0"/>
        <v>0</v>
      </c>
      <c r="J13" s="33">
        <f t="shared" si="1"/>
        <v>0</v>
      </c>
      <c r="K13" s="33">
        <f t="shared" si="2"/>
        <v>1</v>
      </c>
      <c r="L13" s="33">
        <f t="shared" si="3"/>
        <v>0</v>
      </c>
      <c r="M13" s="34">
        <f t="shared" si="4"/>
        <v>0</v>
      </c>
    </row>
    <row r="14" spans="1:15" x14ac:dyDescent="0.35">
      <c r="A14" s="7"/>
      <c r="B14" s="2"/>
      <c r="C14" s="1"/>
      <c r="D14" s="6"/>
      <c r="E14" s="6"/>
      <c r="F14" s="6"/>
      <c r="G14" s="6"/>
      <c r="H14" s="2"/>
      <c r="I14" s="6"/>
      <c r="J14" s="6"/>
      <c r="K14" s="6"/>
      <c r="L14" s="6"/>
      <c r="M14" s="8"/>
    </row>
    <row r="15" spans="1:15" ht="15" thickBot="1" x14ac:dyDescent="0.4">
      <c r="A15" s="4" t="s">
        <v>2</v>
      </c>
      <c r="B15" s="5"/>
      <c r="C15" s="31">
        <f>SUM(C5:C14)</f>
        <v>35333</v>
      </c>
      <c r="D15" s="27">
        <f>SUM(D5:D14)</f>
        <v>14451</v>
      </c>
      <c r="E15" s="27">
        <f>SUM(E5:E14)</f>
        <v>98</v>
      </c>
      <c r="F15" s="27">
        <f>SUM(F5:F14)</f>
        <v>18136</v>
      </c>
      <c r="G15" s="27">
        <f>SUM(G5:G14)</f>
        <v>250</v>
      </c>
      <c r="H15" s="27">
        <f>SUM(H5:H14)</f>
        <v>2398</v>
      </c>
      <c r="I15" s="30">
        <f>D15/C15</f>
        <v>0.40899442447570261</v>
      </c>
      <c r="J15" s="28">
        <f>E15/C15</f>
        <v>2.7736110718025644E-3</v>
      </c>
      <c r="K15" s="28">
        <f>F15/C15</f>
        <v>0.51328786120623782</v>
      </c>
      <c r="L15" s="28">
        <f>G15/C15</f>
        <v>7.0755384484759293E-3</v>
      </c>
      <c r="M15" s="29">
        <f>H15/C15</f>
        <v>6.7868564797781111E-2</v>
      </c>
    </row>
  </sheetData>
  <mergeCells count="2">
    <mergeCell ref="A2:M2"/>
    <mergeCell ref="I3:M3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4-SEC-30 - 2017</vt:lpstr>
      <vt:lpstr>4-SEC-30 - 2018</vt:lpstr>
      <vt:lpstr>4-SEC-30 - 2019</vt:lpstr>
      <vt:lpstr>4-SEC-30 - 2020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2019-07-17T20:54:00Z</dcterms:created>
  <dcterms:modified xsi:type="dcterms:W3CDTF">2019-07-19T14:58:55Z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