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k.wells\Desktop\final for filing\"/>
    </mc:Choice>
  </mc:AlternateContent>
  <xr:revisionPtr revIDLastSave="0" documentId="13_ncr:1_{B7824E65-57BE-4299-9B1B-5A3354A89E94}" xr6:coauthVersionLast="36" xr6:coauthVersionMax="36" xr10:uidLastSave="{00000000-0000-0000-0000-000000000000}"/>
  <bookViews>
    <workbookView xWindow="13770" yWindow="60" windowWidth="15015" windowHeight="9660" tabRatio="880" xr2:uid="{00000000-000D-0000-FFFF-FFFF00000000}"/>
  </bookViews>
  <sheets>
    <sheet name="GA Analysis  2018" sheetId="2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llHistory">'[1]Work Units'!$B$2:$R$48,'[1]Work Units'!$B$51:$R$86</definedName>
    <definedName name="AllPages">[2]List99!$A$1:$F$58,[2]List99!$A$62:$F$120,[2]List99!$A$123:$F$186,[2]List99!$A$189:$F$247,[2]List99!$A$250:$F$308,[2]List99!$A$311:$F$370,[2]List99!$A$430:$F$488,[2]List99!$A$491:$F$549,[2]List99!$A$550:$F$608,[2]List99!$A$609:$F$667,[2]List99!$A$668:$F$779</definedName>
    <definedName name="AllSum98">[3]SUM2001!$A$6:$K$45,[3]SUM2001!$A$46:$K$79,[3]SUM2001!$A$80:$K$135</definedName>
    <definedName name="area1">[4]CALC1!$AH$1:$AO$50,[4]CALC1!$CB$1:$CH$23,[4]CALC1!$AR$1:$AW$47,[4]CALC1!$AZ$1:$BH$51,[4]CALC1!$BK$1:$BS$49,[4]CALC1!$BV$1:$BY$33</definedName>
    <definedName name="area2">[4]CALC1!$CB$1:$CH$23,[4]CALC1!$S$1:$Z$33</definedName>
    <definedName name="asasd" localSheetId="0">[2]List99!$A$288:$F$346,[2]List99!#REF!,[2]List99!$A$350:$F$466</definedName>
    <definedName name="asasd">[2]List99!$A$288:$F$346,[2]List99!#REF!,[2]List99!$A$350:$F$466</definedName>
    <definedName name="budget" localSheetId="0">'[5]E&amp;O Comparison'!#REF!</definedName>
    <definedName name="budget">'[5]E&amp;O Comparison'!#REF!</definedName>
    <definedName name="Budget3" localSheetId="0">'[5]E&amp;O Comparison'!#REF!</definedName>
    <definedName name="Budget3">'[5]E&amp;O Comparison'!#REF!</definedName>
    <definedName name="Budget4" localSheetId="0">'[5]E&amp;O Comparison'!#REF!</definedName>
    <definedName name="Budget4">'[5]E&amp;O Comparison'!#REF!</definedName>
    <definedName name="Budget5" localSheetId="0">'[5]E&amp;O Comparison'!#REF!</definedName>
    <definedName name="Budget5">'[5]E&amp;O Comparison'!#REF!</definedName>
    <definedName name="BudgetBook">[6]Budget!$B$3:$P$33,[6]Budget!$B$37:$N$86,[6]Budget!$B$142:$K$195,[6]Budget!$B$198:$K$237</definedName>
    <definedName name="CDM_2007" localSheetId="0">#REF!</definedName>
    <definedName name="CDM_2007">#REF!</definedName>
    <definedName name="contactf" localSheetId="0">#REF!</definedName>
    <definedName name="contactf">#REF!</definedName>
    <definedName name="COVER">[6]SUM95!$AV$14:$BF$37,[6]SUM95!$AV$40:$BF$58</definedName>
    <definedName name="distribution" localSheetId="0">[2]List99!$A$288:$F$346,[2]List99!#REF!,[2]List99!$A$350:$F$466</definedName>
    <definedName name="distribution">[2]List99!$A$288:$F$346,[2]List99!#REF!,[2]List99!$A$350:$F$466</definedName>
    <definedName name="EDR_06_OthInfo" localSheetId="0">'[7]4. 2006 Smart Meter Information'!#REF!</definedName>
    <definedName name="EDR_06_OthInfo">'[7]4. 2006 Smart Meter Information'!#REF!</definedName>
    <definedName name="EDR06Tariffs" localSheetId="0">'[7]3. 2006 Tariff Sheet'!#REF!</definedName>
    <definedName name="EDR06Tariffs">'[7]3. 2006 Tariff Sheet'!#REF!</definedName>
    <definedName name="Final98">[8]Items98!$A$1:$G$58,[8]Items98!$A$62:$G$120,[8]Items98!$A$123:$G$181,[8]Items98!$A$184:$G$242,[8]Items98!$A$245:$G$303,[8]Items98!$A$306:$G$364,[8]Items98!$A$367:$G$425,[8]Items98!$A$428:$G$486,[8]Items98!$A$489:$G$545,[8]Items98!$A$548:$G$604,[8]Items98!$A$607:$G$657,[8]Items98!$A$662:$G$716</definedName>
    <definedName name="FinalList" localSheetId="0">[2]List99!$A$1:$F$59,[2]List99!$A$60:$F$111,[2]List99!#REF!,[2]List99!$A$112:$F$164,[2]List99!$A$165:$F$228,[2]List99!$A$288:$F$346,[2]List99!#REF!,[2]List99!$A$350:$F$466,[2]List99!$A$229:$F$287,[2]List99!$A$467:$F$519</definedName>
    <definedName name="FinalList">[2]List99!$A$1:$F$59,[2]List99!$A$60:$F$111,[2]List99!#REF!,[2]List99!$A$112:$F$164,[2]List99!$A$165:$F$228,[2]List99!$A$288:$F$346,[2]List99!#REF!,[2]List99!$A$350:$F$466,[2]List99!$A$229:$F$287,[2]List99!$A$467:$F$519</definedName>
    <definedName name="FinalProjects" localSheetId="0">[2]List99!$A$1:$F$59,[2]List99!$A$60:$F$111,[2]List99!#REF!,[2]List99!$A$112:$F$164,[2]List99!$A$165:$F$228,[2]List99!$A$288:$F$346,[2]List99!#REF!,[2]List99!$A$350:$F$466,[2]List99!$A$229:$F$287,[2]List99!$A$467:$F$519,[2]List99!$A$522:$F$574</definedName>
    <definedName name="FinalProjects">[2]List99!$A$1:$F$59,[2]List99!$A$60:$F$111,[2]List99!#REF!,[2]List99!$A$112:$F$164,[2]List99!$A$165:$F$228,[2]List99!$A$288:$F$346,[2]List99!#REF!,[2]List99!$A$350:$F$466,[2]List99!$A$229:$F$287,[2]List99!$A$467:$F$519,[2]List99!$A$522:$F$574</definedName>
    <definedName name="forecast97">[9]Forecast97!$S$3:$V$32,[9]Forecast97!$X$3:$AC$32</definedName>
    <definedName name="GARate" localSheetId="0">#REF!</definedName>
    <definedName name="GARate">#REF!</definedName>
    <definedName name="Group1">[6]SUM96!$A$203:$K$252,[6]SUM96!$A$253:$K$299,[6]SUM96!$A$300:$K$342,[6]SUM96!$A$343:$L$391</definedName>
    <definedName name="hello" localSheetId="0">#REF!</definedName>
    <definedName name="hello">#REF!</definedName>
    <definedName name="histdate">[10]Financials!$E$76</definedName>
    <definedName name="HOEPApr">[11]Hoep!$E$6</definedName>
    <definedName name="HOEPAug">[11]Hoep!$E$10</definedName>
    <definedName name="HOEPDec">[11]Hoep!$E$14</definedName>
    <definedName name="HOEPFeb">[11]Hoep!$E$4</definedName>
    <definedName name="HOEPJan">[11]Hoep!$E$3</definedName>
    <definedName name="HOEPJul">[11]Hoep!$E$9</definedName>
    <definedName name="HOEPJun">[11]Hoep!$E$8</definedName>
    <definedName name="HOEPMar">[11]Hoep!$E$5</definedName>
    <definedName name="HOEPMay">[11]Hoep!$E$7</definedName>
    <definedName name="HOEPNov">[11]Hoep!$E$13</definedName>
    <definedName name="HOEPOct">[11]Hoep!$E$12</definedName>
    <definedName name="HOEPSep">[11]Hoep!$E$11</definedName>
    <definedName name="impactdata">'[12]8-7 OTHER CHGS, COMMOD (Input)'!$B$15:$AS$118</definedName>
    <definedName name="Incr2000" localSheetId="0">#REF!</definedName>
    <definedName name="Incr2000">#REF!</definedName>
    <definedName name="increase" localSheetId="0">#REF!</definedName>
    <definedName name="increase">#REF!</definedName>
    <definedName name="Items1997">[13]Items!$C$4:$E$29,[13]Items!$C$30:$E$59,[13]Items!$C$62:$E$95,[13]Items!$C$102:$E$137,[13]Items!$C$145:$E$169</definedName>
    <definedName name="Items98">[8]Items98!$A$2:$F$58,[8]Items98!$A$62:$F$120,[8]Items98!$A$123:$F$181,[8]Items98!$A$184:$F$242,[8]Items98!$A$245:$F$303,[8]Items98!$A$306:$F$364,[8]Items98!$A$367:$F$486,[8]Items98!$A$489:$F$545,[8]Items98!$A$548:$F$604,[8]Items98!$A$607:$F$657,[8]Items98!$A$662:$F$716</definedName>
    <definedName name="jjj" localSheetId="0">'[5]E&amp;O Comparison'!#REF!</definedName>
    <definedName name="jjj">'[5]E&amp;O Comparison'!#REF!</definedName>
    <definedName name="john" localSheetId="0">'[5]E&amp;O Comparison'!#REF!</definedName>
    <definedName name="john">'[5]E&amp;O Comparison'!#REF!</definedName>
    <definedName name="LastSheet" hidden="1">"Total Bill Impacts_All Customer"</definedName>
    <definedName name="LIMIT" localSheetId="0">#REF!</definedName>
    <definedName name="LIMIT">#REF!</definedName>
    <definedName name="list" localSheetId="0">[2]List99!$A$1:$F$59,[2]List99!$A$60:$F$111,[2]List99!#REF!,[2]List99!$A$112:$F$164,[2]List99!$A$165:$F$228,[2]List99!$A$229:$F$287,[2]List99!$A$467:$F$519,[2]List99!$A$288:$F$346,[2]List99!#REF!,[2]List99!$A$350:$F$466</definedName>
    <definedName name="list">[2]List99!$A$1:$F$59,[2]List99!$A$60:$F$111,[2]List99!#REF!,[2]List99!$A$112:$F$164,[2]List99!$A$165:$F$228,[2]List99!$A$229:$F$287,[2]List99!$A$467:$F$519,[2]List99!$A$288:$F$346,[2]List99!#REF!,[2]List99!$A$350:$F$466</definedName>
    <definedName name="List2001">'[2]List 2001'!$A$1:$F$58,'[2]List 2001'!$A$62:$F$111,'[2]List 2001'!$A$115:$F$173,'[2]List 2001'!$A$176:$F$234,'[2]List 2001'!$A$237:$F$296,'[2]List 2001'!$A$299:$F$357,'[2]List 2001'!$A$360:$F$416,'[2]List 2001'!$A$419:$F$475,'[2]List 2001'!$A$478:$F$528,'[2]List 2001'!$A$533:$F$587</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odel_Organization" localSheetId="0">#REF!</definedName>
    <definedName name="Model_Organization">#REF!</definedName>
    <definedName name="MofF" localSheetId="0">#REF!</definedName>
    <definedName name="MofF">#REF!</definedName>
    <definedName name="NONBENF" localSheetId="0">#REF!</definedName>
    <definedName name="NONBENF">#REF!</definedName>
    <definedName name="nonreg" localSheetId="0">#REF!</definedName>
    <definedName name="nonreg">#REF!</definedName>
    <definedName name="nonregf" localSheetId="0">#REF!</definedName>
    <definedName name="nonregf">#REF!</definedName>
    <definedName name="note5d" localSheetId="0">#REF!</definedName>
    <definedName name="note5d">#REF!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erRateCharges" localSheetId="0">#REF!</definedName>
    <definedName name="OtherRateCharges">#REF!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3" localSheetId="0">[8]RPCAP97!#REF!</definedName>
    <definedName name="page3">[8]RPCAP97!#REF!</definedName>
    <definedName name="page7a" localSheetId="0">[8]RPCAP97!#REF!</definedName>
    <definedName name="page7a">[8]RPCAP97!#REF!</definedName>
    <definedName name="PageAll">[8]RPCAP97!$A$1:$F$59,[8]RPCAP97!$A$60:$F$111,[8]RPCAP97!$A$112:$F$164,[8]RPCAP97!$A$165:$F$223,[8]RPCAP97!$A$283:$F$341,[8]RPCAP97!$A$345:$F$403,[8]RPCAP97!$A$224:$F$282,[8]RPCAP97!$A$404:$F$456,[8]RPCAP97!$A$459:$F$511</definedName>
    <definedName name="PagePart">[8]RPCAP97!$A$1:$F$59,[8]RPCAP97!$A$60:$F$111,[8]RPCAP97!$A$112:$F$164,[8]RPCAP97!$A$165:$F$223</definedName>
    <definedName name="Pages2000a">[2]List99!$A$1:$F$58,[2]List99!$A$62:$F$120,[2]List99!$A$123:$F$186,[2]List99!$A$189:$F$247,[2]List99!$A$250:$F$308,[2]List99!$A$311:$F$370</definedName>
    <definedName name="Pages2000b">[2]List99!$A$373:$F$427,[2]List99!$A$430:$F$488,[2]List99!$A$491:$F$549,[2]List99!$A$551:$F$608,[2]List99!$A$610:$F$667,[2]List99!$A$669:$F$720,[2]List99!$A$724:$F$779</definedName>
    <definedName name="PagesAll">[2]List99!$A$1:$F$58,[2]List99!$A$62:$F$120,[2]List99!$A$123:$F$186,[2]List99!$A$189:$F$247,[2]List99!$A$250:$F$308,[2]List99!$A$311:$F$370,[2]List99!$A$430:$F$488,[2]List99!$A$491:$F$549,[2]List99!$A$550:$F$608,[2]List99!$A$609:$F$667,[2]List99!$A$668:$F$720,[2]List99!$A$723:$F$779</definedName>
    <definedName name="PriceCapParams" localSheetId="0">#REF!</definedName>
    <definedName name="PriceCapParams">#REF!</definedName>
    <definedName name="primary" localSheetId="0">[2]List99!$A$288:$F$346,[2]List99!#REF!,[2]List99!$A$350:$F$466</definedName>
    <definedName name="primary">[2]List99!$A$288:$F$346,[2]List99!#REF!,[2]List99!$A$350:$F$466</definedName>
    <definedName name="Print">'[14]Nov DEGDAYS'!$A$1:$N$36</definedName>
    <definedName name="_xlnm.Print_Area" localSheetId="0">'GA Analysis  2018'!$A$1:$K$82</definedName>
    <definedName name="_xlnm.Print_Area">#REF!</definedName>
    <definedName name="print_end" localSheetId="0">#REF!</definedName>
    <definedName name="print_end">#REF!</definedName>
    <definedName name="Qend">'[15]RSVA &amp; Other'!$A$3</definedName>
    <definedName name="Rate_Riders" localSheetId="0">#REF!</definedName>
    <definedName name="Rate_Riders">#REF!</definedName>
    <definedName name="Ratebase" localSheetId="0">#REF!</definedName>
    <definedName name="Ratebase">#REF!</definedName>
    <definedName name="rearrange95">[6]SUM95!$A$75:$I$109,[6]SUM95!$A$110:$I$141,[6]SUM95!$A$142:$I$177</definedName>
    <definedName name="RPP_Data" localSheetId="0">#REF!</definedName>
    <definedName name="RPP_Data">#REF!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ubtrans" localSheetId="0">[2]List99!$A$1:$F$59,[2]List99!$A$60:$F$111,[2]List99!#REF!,[2]List99!$A$112:$F$164,[2]List99!$A$165:$F$228</definedName>
    <definedName name="subtrans">[2]List99!$A$1:$F$59,[2]List99!$A$60:$F$111,[2]List99!#REF!,[2]List99!$A$112:$F$164,[2]List99!$A$165:$F$228</definedName>
    <definedName name="Surtax" localSheetId="0">#REF!</definedName>
    <definedName name="Surtax">#REF!</definedName>
    <definedName name="SysPageAll">'[13]MSCalc (2)'!$H$14:$AF$42,'[13]MSCalc (2)'!$H$43:$AF$85,'[13]MSCalc (2)'!$H$86:$AF$129,'[13]MSCalc (2)'!$H$130:$AF$201,'[13]MSCalc (2)'!$H$202:$AF$256,'[13]MSCalc (2)'!$H$257:$AF$279</definedName>
    <definedName name="SYSTEM">[16]OPTTABLE!$A$2:$E$15,[16]OPTTABLE!$Q$2:$T$15,[16]OPTTABLE!$AA$2:$AE$15,[16]OPTTABLE!$AG$2:$AK$15,[16]OPTTABLE!$AW$2:$AZ$15,[16]OPTTABLE!$BB$2:$BF$15,[16]OPTTABLE!$U$2:$Y$15,[16]OPTTABLE!$BH$2:$BH$15</definedName>
    <definedName name="TableLarge">[6]SUM96!$A$203:$K$252,[6]SUM96!$A$253:$K$297,[6]SUM96!$A$300:$K$370,[6]SUM96!$A$371:$K$392</definedName>
    <definedName name="TableReportAll">[6]SUM96!$A$203:$K$299,[6]SUM96!$A$300:$K$342,[6]SUM96!$A$343:$K$390</definedName>
    <definedName name="TEMPA" localSheetId="0">#REF!</definedName>
    <definedName name="TEMPA">#REF!</definedName>
    <definedName name="terr_name">'[17]1-1 GENERAL (Input)'!$C$56:$D$59</definedName>
    <definedName name="total">[16]OPTTABLE!$A$2:$E$15,[16]OPTTABLE!$Q$2:$T$15,[16]OPTTABLE!$AA$2:$AE$15,[16]OPTTABLE!$AG$2:$AK$15,[16]OPTTABLE!$AW$2:$AZ$15,[16]OPTTABLE!$BB$2:$BF$15,[16]OPTTABLE!$BH$2:$BH$15,[16]OPTTABLE!$U$2:$Y$15</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tility">[10]Financials!$A$1</definedName>
    <definedName name="UtilityInfo" localSheetId="0">#REF!</definedName>
    <definedName name="UtilityInfo">#REF!</definedName>
    <definedName name="utitliy1">[18]Financials!$A$1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Z_Factor_Analysis" localSheetId="0">#REF!</definedName>
    <definedName name="Z_Factor_Analysis">#REF!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6" i="27" l="1"/>
  <c r="I23" i="27"/>
  <c r="I25" i="27" l="1"/>
  <c r="I26" i="27"/>
  <c r="H24" i="27"/>
  <c r="D24" i="27"/>
  <c r="F48" i="27" l="1"/>
  <c r="J48" i="27" s="1"/>
  <c r="I24" i="27"/>
  <c r="D22" i="27"/>
  <c r="F47" i="27"/>
  <c r="C59" i="27"/>
  <c r="H48" i="27" l="1"/>
  <c r="K48" i="27" s="1"/>
  <c r="H47" i="27"/>
  <c r="J47" i="27"/>
  <c r="F23" i="27"/>
  <c r="F25" i="27"/>
  <c r="I22" i="27"/>
  <c r="F26" i="27"/>
  <c r="F24" i="27"/>
  <c r="F50" i="27" l="1"/>
  <c r="F49" i="27"/>
  <c r="J49" i="27" s="1"/>
  <c r="K47" i="27"/>
  <c r="F51" i="27" l="1"/>
  <c r="H50" i="27"/>
  <c r="J50" i="27"/>
  <c r="H49" i="27"/>
  <c r="K49" i="27" s="1"/>
  <c r="K50" i="27" l="1"/>
  <c r="J51" i="27"/>
  <c r="H51" i="27"/>
  <c r="K51" i="27" l="1"/>
  <c r="F53" i="27"/>
  <c r="F52" i="27"/>
  <c r="J52" i="27" l="1"/>
  <c r="H52" i="27"/>
  <c r="J53" i="27"/>
  <c r="H53" i="27"/>
  <c r="K53" i="27" l="1"/>
  <c r="K52" i="27"/>
  <c r="F55" i="27"/>
  <c r="F54" i="27"/>
  <c r="J54" i="27" l="1"/>
  <c r="H54" i="27"/>
  <c r="H55" i="27"/>
  <c r="J55" i="27"/>
  <c r="K55" i="27" l="1"/>
  <c r="F56" i="27"/>
  <c r="K54" i="27"/>
  <c r="J56" i="27" l="1"/>
  <c r="H56" i="27"/>
  <c r="K56" i="27" l="1"/>
  <c r="F57" i="27" l="1"/>
  <c r="D59" i="27" l="1"/>
  <c r="J57" i="27"/>
  <c r="H57" i="27"/>
  <c r="K57" i="27" l="1"/>
  <c r="E59" i="27"/>
  <c r="F58" i="27"/>
  <c r="H58" i="27" l="1"/>
  <c r="H59" i="27" s="1"/>
  <c r="J58" i="27"/>
  <c r="F59" i="27"/>
  <c r="F61" i="27" s="1"/>
  <c r="J59" i="27" l="1"/>
  <c r="K58" i="27"/>
  <c r="K59" i="27" s="1"/>
  <c r="D80" i="27" l="1"/>
  <c r="D79" i="27" l="1"/>
  <c r="D81" i="27" s="1"/>
  <c r="D82" i="27" s="1"/>
  <c r="E82" i="27" s="1"/>
</calcChain>
</file>

<file path=xl/sharedStrings.xml><?xml version="1.0" encoding="utf-8"?>
<sst xmlns="http://schemas.openxmlformats.org/spreadsheetml/2006/main" count="102" uniqueCount="93">
  <si>
    <t>Analysis of Expected GA Amount</t>
  </si>
  <si>
    <t>Differences in GA IESO posted rate and rate charged on IESO invoice</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</si>
  <si>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</si>
  <si>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</si>
  <si>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</si>
  <si>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</si>
  <si>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</si>
  <si>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</si>
  <si>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</si>
  <si>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</si>
  <si>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 xml:space="preserve">Per RRR </t>
  </si>
  <si>
    <t>Total Metered excluding WMP</t>
  </si>
  <si>
    <t>C = A+B</t>
  </si>
  <si>
    <t>kWh</t>
  </si>
  <si>
    <t xml:space="preserve">RPP </t>
  </si>
  <si>
    <t>A</t>
  </si>
  <si>
    <t>WMP</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</si>
  <si>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</si>
  <si>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</si>
  <si>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</si>
  <si>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</si>
  <si>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</si>
  <si>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</si>
  <si>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</si>
  <si>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</si>
  <si>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</si>
  <si>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</si>
  <si>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</si>
  <si>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GA Billing Rate Description</t>
  </si>
  <si>
    <t>Note 4</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</si>
  <si>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</si>
  <si>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</si>
  <si>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</si>
  <si>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</si>
  <si>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</si>
  <si>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</si>
  <si>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</si>
  <si>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</si>
  <si>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</si>
  <si>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</si>
  <si>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</si>
  <si>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</si>
  <si>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</si>
  <si>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</si>
  <si>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</si>
  <si>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</si>
  <si>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</si>
  <si>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</si>
  <si>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</si>
  <si>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</si>
  <si>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</si>
  <si>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</si>
  <si>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</si>
  <si>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</si>
  <si>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</si>
  <si>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</si>
  <si>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</si>
  <si>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</si>
  <si>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</si>
  <si>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</si>
  <si>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</si>
  <si>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</si>
  <si>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 xml:space="preserve">Note 5 </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</si>
  <si>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</si>
  <si>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</si>
  <si>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</si>
  <si>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</si>
  <si>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</si>
  <si>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</si>
  <si>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</si>
  <si>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</si>
  <si>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Y</t>
  </si>
  <si>
    <t>1b</t>
  </si>
  <si>
    <t>Add impacts to GA from current year RPP Settlement true up process that are booked in subsequent year</t>
  </si>
  <si>
    <t>2a</t>
  </si>
  <si>
    <t>Remove prior year end unbilled to actual revenue differences</t>
  </si>
  <si>
    <t>2b</t>
  </si>
  <si>
    <t>Add current year end unbilled to actual revenue differences</t>
  </si>
  <si>
    <t>3a</t>
  </si>
  <si>
    <t>Remove difference between prior year accrual to forecast from long term load transfers</t>
  </si>
  <si>
    <t>3b</t>
  </si>
  <si>
    <t>Add difference between current year accrual to forecast from long term load transfers</t>
  </si>
  <si>
    <t>Remove GA balances pertaining to Class A customers</t>
  </si>
  <si>
    <t>Significant prior period billing adjustments included in current year GL balance but would not be included in the billing consumption used in the GA Analysis</t>
  </si>
  <si>
    <t>Note 6</t>
  </si>
  <si>
    <t>Adjusted Net Change in Principal Balance in the GL</t>
  </si>
  <si>
    <t>Net Change in Expected GA Balance in the Year Per Analysis</t>
  </si>
  <si>
    <t>Unresolved Difference</t>
  </si>
  <si>
    <t>Unresolved Difference as % of Expected GA Payments to IESO</t>
  </si>
  <si>
    <t>DR $4,540k over accrual related to prior year but included in the GL in the current year, therefore, should record CR in current year</t>
  </si>
  <si>
    <t>Calculated Loss Factor</t>
  </si>
  <si>
    <t>$5,344k transferred to GL1588 for RPP Settlement relates to current year but recorded in the GL in the following year, therefore, should record the CR in current year.</t>
  </si>
  <si>
    <t>$3,052k over accrual relates to current year but recorded in the GL in the following year, therefore, should record the DR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</si>
</sst>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quot;$&quot;* #,##0_-;\-&quot;$&quot;* #,##0_-;_-&quot;$&quot;* &quot;-&quot;??_-;_-@_-"/>
    <numFmt numFmtId="170" formatCode="0.00000"/>
    <numFmt numFmtId="171" formatCode="_-* #,##0_-;\-* #,##0_-;_-* &quot;-&quot;??_-;_-@_-"/>
    <numFmt numFmtId="172" formatCode="_([$€-2]* #,##0.00_);_([$€-2]* \(#,##0.00\);_([$€-2]* &quot;-&quot;??_)"/>
    <numFmt numFmtId="173" formatCode="_(&quot;$&quot;* #,##0_);_(&quot;$&quot;* \(#,##0\);_(&quot;$&quot;* &quot;-&quot;??_);_(@_)"/>
    <numFmt numFmtId="174" formatCode="_(* #,##0_);_(* \(#,##0\);_(* &quot;-&quot;??_);_(@_)"/>
    <numFmt numFmtId="175" formatCode="_(* #,##0.0_);_(* \(#,##0.0\);_(* &quot;-&quot;??_);_(@_)"/>
    <numFmt numFmtId="176" formatCode="#,##0.0"/>
    <numFmt numFmtId="177" formatCode="mm/dd/yyyy"/>
    <numFmt numFmtId="178" formatCode="0\-0"/>
    <numFmt numFmtId="179" formatCode="_-* #,##0.0_-;\-* #,##0.0_-;_-* &quot;-&quot;??_-;_-@_-"/>
    <numFmt numFmtId="180" formatCode="_-* #,##0.000_-;\-* #,##0.000_-;_-* &quot;-&quot;??_-;_-@_-"/>
    <numFmt numFmtId="181" formatCode="##\-#"/>
    <numFmt numFmtId="182" formatCode="&quot;£ &quot;#,##0.00;[Red]\-&quot;£ &quot;#,##0.00"/>
    <numFmt numFmtId="183" formatCode="[$-409]mmm\-yy;@"/>
    <numFmt numFmtId="184" formatCode="[$-409]d\-mmm\-yy;@"/>
    <numFmt numFmtId="185" formatCode="0.0000"/>
  </numFmts>
  <fonts count="8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2"/>
      <name val="Arial"/>
      <family val="2"/>
    </font>
    <font>
      <b/>
      <sz val="12"/>
      <name val="Arial"/>
      <family val="2"/>
    </font>
    <font>
      <sz val="11"/>
      <color rgb="FFFF0000"/>
      <name val="Arial"/>
      <family val="2"/>
    </font>
    <font>
      <b/>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0"/>
      <name val="Times New Roman"/>
      <family val="1"/>
    </font>
    <font>
      <sz val="10"/>
      <color indexed="8"/>
      <name val="Arial"/>
      <family val="2"/>
    </font>
    <font>
      <sz val="11"/>
      <color indexed="8"/>
      <name val="Calibri"/>
      <family val="2"/>
    </font>
    <font>
      <sz val="10"/>
      <color theme="1"/>
      <name val="Arial"/>
      <family val="2"/>
    </font>
    <font>
      <sz val="10"/>
      <color indexed="9"/>
      <name val="Arial"/>
      <family val="2"/>
    </font>
    <font>
      <sz val="11"/>
      <color indexed="9"/>
      <name val="Calibri"/>
      <family val="2"/>
    </font>
    <font>
      <sz val="10"/>
      <color theme="0"/>
      <name val="Arial"/>
      <family val="2"/>
    </font>
    <font>
      <sz val="10"/>
      <color indexed="20"/>
      <name val="Arial"/>
      <family val="2"/>
    </font>
    <font>
      <sz val="11"/>
      <color indexed="20"/>
      <name val="Calibri"/>
      <family val="2"/>
    </font>
    <font>
      <sz val="10"/>
      <color rgb="FF9C0006"/>
      <name val="Arial"/>
      <family val="2"/>
    </font>
    <font>
      <b/>
      <sz val="10"/>
      <color indexed="52"/>
      <name val="Arial"/>
      <family val="2"/>
    </font>
    <font>
      <b/>
      <sz val="11"/>
      <color indexed="52"/>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72"/>
      <name val="MS Sans Serif"/>
      <family val="2"/>
    </font>
    <font>
      <sz val="10"/>
      <name val="Tahoma"/>
      <family val="2"/>
    </font>
    <font>
      <i/>
      <sz val="10"/>
      <color indexed="23"/>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sz val="10"/>
      <color indexed="17"/>
      <name val="Arial"/>
      <family val="2"/>
    </font>
    <font>
      <sz val="8"/>
      <name val="Arial"/>
      <family val="2"/>
    </font>
    <font>
      <b/>
      <sz val="16"/>
      <name val="Times New Roman"/>
      <family val="1"/>
    </font>
    <font>
      <b/>
      <sz val="15"/>
      <color indexed="56"/>
      <name val="Arial"/>
      <family val="2"/>
    </font>
    <font>
      <b/>
      <sz val="15"/>
      <color indexed="56"/>
      <name val="Calibri"/>
      <family val="2"/>
    </font>
    <font>
      <b/>
      <sz val="15"/>
      <color theme="3"/>
      <name val="Arial"/>
      <family val="2"/>
    </font>
    <font>
      <b/>
      <sz val="18"/>
      <name val="Arial"/>
      <family val="2"/>
    </font>
    <font>
      <b/>
      <sz val="13"/>
      <color indexed="56"/>
      <name val="Arial"/>
      <family val="2"/>
    </font>
    <font>
      <b/>
      <sz val="13"/>
      <color indexed="56"/>
      <name val="Calibri"/>
      <family val="2"/>
    </font>
    <font>
      <b/>
      <sz val="13"/>
      <color theme="3"/>
      <name val="Arial"/>
      <family val="2"/>
    </font>
    <font>
      <b/>
      <sz val="11"/>
      <color indexed="56"/>
      <name val="Arial"/>
      <family val="2"/>
    </font>
    <font>
      <b/>
      <sz val="11"/>
      <color indexed="56"/>
      <name val="Calibri"/>
      <family val="2"/>
    </font>
    <font>
      <b/>
      <sz val="11"/>
      <color theme="3"/>
      <name val="Arial"/>
      <family val="2"/>
    </font>
    <font>
      <u/>
      <sz val="10"/>
      <color indexed="12"/>
      <name val="Arial"/>
      <family val="2"/>
    </font>
    <font>
      <u/>
      <sz val="12"/>
      <color theme="10"/>
      <name val="Arial"/>
      <family val="2"/>
    </font>
    <font>
      <u/>
      <sz val="7.5"/>
      <color indexed="12"/>
      <name val="Arial"/>
      <family val="2"/>
    </font>
    <font>
      <u/>
      <sz val="10"/>
      <color theme="10"/>
      <name val="Arial"/>
      <family val="2"/>
    </font>
    <font>
      <sz val="10"/>
      <color indexed="62"/>
      <name val="Arial"/>
      <family val="2"/>
    </font>
    <font>
      <sz val="11"/>
      <color indexed="62"/>
      <name val="Calibri"/>
      <family val="2"/>
    </font>
    <font>
      <sz val="10"/>
      <color rgb="FF3F3F76"/>
      <name val="Arial"/>
      <family val="2"/>
    </font>
    <font>
      <sz val="10"/>
      <color indexed="52"/>
      <name val="Arial"/>
      <family val="2"/>
    </font>
    <font>
      <sz val="11"/>
      <color indexed="52"/>
      <name val="Calibri"/>
      <family val="2"/>
    </font>
    <font>
      <sz val="10"/>
      <color rgb="FFFA7D00"/>
      <name val="Arial"/>
      <family val="2"/>
    </font>
    <font>
      <sz val="10"/>
      <color indexed="60"/>
      <name val="Arial"/>
      <family val="2"/>
    </font>
    <font>
      <sz val="11"/>
      <color indexed="60"/>
      <name val="Calibri"/>
      <family val="2"/>
    </font>
    <font>
      <sz val="10"/>
      <color rgb="FF9C6500"/>
      <name val="Arial"/>
      <family val="2"/>
    </font>
    <font>
      <b/>
      <sz val="10"/>
      <color indexed="63"/>
      <name val="Arial"/>
      <family val="2"/>
    </font>
    <font>
      <b/>
      <sz val="11"/>
      <color indexed="63"/>
      <name val="Calibri"/>
      <family val="2"/>
    </font>
    <font>
      <b/>
      <sz val="10"/>
      <color rgb="FF3F3F3F"/>
      <name val="Arial"/>
      <family val="2"/>
    </font>
    <font>
      <b/>
      <sz val="18"/>
      <color indexed="56"/>
      <name val="Cambria"/>
      <family val="2"/>
    </font>
    <font>
      <b/>
      <sz val="10"/>
      <color indexed="8"/>
      <name val="Arial"/>
      <family val="2"/>
    </font>
    <font>
      <b/>
      <sz val="11"/>
      <color indexed="8"/>
      <name val="Calibri"/>
      <family val="2"/>
    </font>
    <font>
      <b/>
      <sz val="10"/>
      <color theme="1"/>
      <name val="Arial"/>
      <family val="2"/>
    </font>
    <font>
      <sz val="10"/>
      <color indexed="10"/>
      <name val="Arial"/>
      <family val="2"/>
    </font>
    <font>
      <sz val="11"/>
      <color indexed="10"/>
      <name val="Calibri"/>
      <family val="2"/>
    </font>
    <font>
      <sz val="10"/>
      <color rgb="FFFF0000"/>
      <name val="Arial"/>
      <family val="2"/>
    </font>
    <font>
      <sz val="10"/>
      <name val="Arial"/>
      <family val="2"/>
    </font>
    <font>
      <u/>
      <sz val="11"/>
      <color theme="10"/>
      <name val="Calibri"/>
      <family val="2"/>
      <scheme val="minor"/>
    </font>
    <font>
      <sz val="10"/>
      <name val="Arial"/>
      <family val="2"/>
    </font>
    <font>
      <sz val="11"/>
      <color theme="0"/>
      <name val="Arial"/>
      <family val="2"/>
    </font>
    <font>
      <sz val="11"/>
      <color indexed="8"/>
      <name val="Calibri"/>
      <family val="2"/>
      <scheme val="minor"/>
    </font>
  </fonts>
  <fills count="6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881">
    <xf numFmtId="0" fontId="0" fillId="0" borderId="0"/>
    <xf numFmtId="166"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72" fontId="1" fillId="0" borderId="0"/>
    <xf numFmtId="166"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6" fontId="5" fillId="0" borderId="0"/>
    <xf numFmtId="176" fontId="5" fillId="0" borderId="0"/>
    <xf numFmtId="176" fontId="5" fillId="0" borderId="0"/>
    <xf numFmtId="176" fontId="5" fillId="0" borderId="0"/>
    <xf numFmtId="176" fontId="5" fillId="0" borderId="0"/>
    <xf numFmtId="175" fontId="5" fillId="0" borderId="0"/>
    <xf numFmtId="175" fontId="5" fillId="0" borderId="0"/>
    <xf numFmtId="175" fontId="5" fillId="0" borderId="0"/>
    <xf numFmtId="14" fontId="5" fillId="0" borderId="0"/>
    <xf numFmtId="177" fontId="5" fillId="0" borderId="0"/>
    <xf numFmtId="177" fontId="5" fillId="0" borderId="0"/>
    <xf numFmtId="177" fontId="5" fillId="0" borderId="0"/>
    <xf numFmtId="177" fontId="5" fillId="0" borderId="0"/>
    <xf numFmtId="178" fontId="5" fillId="0" borderId="0"/>
    <xf numFmtId="178" fontId="5" fillId="0" borderId="0"/>
    <xf numFmtId="178" fontId="5" fillId="0" borderId="0"/>
    <xf numFmtId="178" fontId="5" fillId="0" borderId="0"/>
    <xf numFmtId="178" fontId="5" fillId="0" borderId="0"/>
    <xf numFmtId="14" fontId="5" fillId="0" borderId="0"/>
    <xf numFmtId="172" fontId="18" fillId="36" borderId="0" applyNumberFormat="0" applyBorder="0" applyAlignment="0" applyProtection="0"/>
    <xf numFmtId="172" fontId="19" fillId="36" borderId="0" applyNumberFormat="0" applyBorder="0" applyAlignment="0" applyProtection="0"/>
    <xf numFmtId="172" fontId="20" fillId="13" borderId="0" applyNumberFormat="0" applyBorder="0" applyAlignment="0" applyProtection="0"/>
    <xf numFmtId="172" fontId="19" fillId="36" borderId="0" applyNumberFormat="0" applyBorder="0" applyAlignment="0" applyProtection="0"/>
    <xf numFmtId="172" fontId="18" fillId="37" borderId="0" applyNumberFormat="0" applyBorder="0" applyAlignment="0" applyProtection="0"/>
    <xf numFmtId="172" fontId="19" fillId="37" borderId="0" applyNumberFormat="0" applyBorder="0" applyAlignment="0" applyProtection="0"/>
    <xf numFmtId="172" fontId="20" fillId="17" borderId="0" applyNumberFormat="0" applyBorder="0" applyAlignment="0" applyProtection="0"/>
    <xf numFmtId="172" fontId="19" fillId="37" borderId="0" applyNumberFormat="0" applyBorder="0" applyAlignment="0" applyProtection="0"/>
    <xf numFmtId="172" fontId="18" fillId="38" borderId="0" applyNumberFormat="0" applyBorder="0" applyAlignment="0" applyProtection="0"/>
    <xf numFmtId="172" fontId="19" fillId="38" borderId="0" applyNumberFormat="0" applyBorder="0" applyAlignment="0" applyProtection="0"/>
    <xf numFmtId="172" fontId="20" fillId="21" borderId="0" applyNumberFormat="0" applyBorder="0" applyAlignment="0" applyProtection="0"/>
    <xf numFmtId="172" fontId="19" fillId="38" borderId="0" applyNumberFormat="0" applyBorder="0" applyAlignment="0" applyProtection="0"/>
    <xf numFmtId="172" fontId="18" fillId="39" borderId="0" applyNumberFormat="0" applyBorder="0" applyAlignment="0" applyProtection="0"/>
    <xf numFmtId="172" fontId="19" fillId="39" borderId="0" applyNumberFormat="0" applyBorder="0" applyAlignment="0" applyProtection="0"/>
    <xf numFmtId="172" fontId="20" fillId="25" borderId="0" applyNumberFormat="0" applyBorder="0" applyAlignment="0" applyProtection="0"/>
    <xf numFmtId="172" fontId="19" fillId="39" borderId="0" applyNumberFormat="0" applyBorder="0" applyAlignment="0" applyProtection="0"/>
    <xf numFmtId="172" fontId="18" fillId="40" borderId="0" applyNumberFormat="0" applyBorder="0" applyAlignment="0" applyProtection="0"/>
    <xf numFmtId="172" fontId="19" fillId="40" borderId="0" applyNumberFormat="0" applyBorder="0" applyAlignment="0" applyProtection="0"/>
    <xf numFmtId="172" fontId="20" fillId="29" borderId="0" applyNumberFormat="0" applyBorder="0" applyAlignment="0" applyProtection="0"/>
    <xf numFmtId="172" fontId="19" fillId="40" borderId="0" applyNumberFormat="0" applyBorder="0" applyAlignment="0" applyProtection="0"/>
    <xf numFmtId="172" fontId="18" fillId="41" borderId="0" applyNumberFormat="0" applyBorder="0" applyAlignment="0" applyProtection="0"/>
    <xf numFmtId="172" fontId="19" fillId="41" borderId="0" applyNumberFormat="0" applyBorder="0" applyAlignment="0" applyProtection="0"/>
    <xf numFmtId="172" fontId="20" fillId="33" borderId="0" applyNumberFormat="0" applyBorder="0" applyAlignment="0" applyProtection="0"/>
    <xf numFmtId="172" fontId="19" fillId="41" borderId="0" applyNumberFormat="0" applyBorder="0" applyAlignment="0" applyProtection="0"/>
    <xf numFmtId="172" fontId="18" fillId="42" borderId="0" applyNumberFormat="0" applyBorder="0" applyAlignment="0" applyProtection="0"/>
    <xf numFmtId="172" fontId="19" fillId="42" borderId="0" applyNumberFormat="0" applyBorder="0" applyAlignment="0" applyProtection="0"/>
    <xf numFmtId="172" fontId="20" fillId="14" borderId="0" applyNumberFormat="0" applyBorder="0" applyAlignment="0" applyProtection="0"/>
    <xf numFmtId="172" fontId="19" fillId="42" borderId="0" applyNumberFormat="0" applyBorder="0" applyAlignment="0" applyProtection="0"/>
    <xf numFmtId="172" fontId="18" fillId="43" borderId="0" applyNumberFormat="0" applyBorder="0" applyAlignment="0" applyProtection="0"/>
    <xf numFmtId="172" fontId="19" fillId="43" borderId="0" applyNumberFormat="0" applyBorder="0" applyAlignment="0" applyProtection="0"/>
    <xf numFmtId="172" fontId="20" fillId="18" borderId="0" applyNumberFormat="0" applyBorder="0" applyAlignment="0" applyProtection="0"/>
    <xf numFmtId="172" fontId="19" fillId="43" borderId="0" applyNumberFormat="0" applyBorder="0" applyAlignment="0" applyProtection="0"/>
    <xf numFmtId="172" fontId="18" fillId="44" borderId="0" applyNumberFormat="0" applyBorder="0" applyAlignment="0" applyProtection="0"/>
    <xf numFmtId="172" fontId="19" fillId="44" borderId="0" applyNumberFormat="0" applyBorder="0" applyAlignment="0" applyProtection="0"/>
    <xf numFmtId="172" fontId="20" fillId="22" borderId="0" applyNumberFormat="0" applyBorder="0" applyAlignment="0" applyProtection="0"/>
    <xf numFmtId="172" fontId="19" fillId="44" borderId="0" applyNumberFormat="0" applyBorder="0" applyAlignment="0" applyProtection="0"/>
    <xf numFmtId="172" fontId="18" fillId="39" borderId="0" applyNumberFormat="0" applyBorder="0" applyAlignment="0" applyProtection="0"/>
    <xf numFmtId="172" fontId="19" fillId="39" borderId="0" applyNumberFormat="0" applyBorder="0" applyAlignment="0" applyProtection="0"/>
    <xf numFmtId="172" fontId="20" fillId="26" borderId="0" applyNumberFormat="0" applyBorder="0" applyAlignment="0" applyProtection="0"/>
    <xf numFmtId="172" fontId="19" fillId="39" borderId="0" applyNumberFormat="0" applyBorder="0" applyAlignment="0" applyProtection="0"/>
    <xf numFmtId="172" fontId="18" fillId="42" borderId="0" applyNumberFormat="0" applyBorder="0" applyAlignment="0" applyProtection="0"/>
    <xf numFmtId="172" fontId="19" fillId="42" borderId="0" applyNumberFormat="0" applyBorder="0" applyAlignment="0" applyProtection="0"/>
    <xf numFmtId="172" fontId="20" fillId="30" borderId="0" applyNumberFormat="0" applyBorder="0" applyAlignment="0" applyProtection="0"/>
    <xf numFmtId="172" fontId="19" fillId="42" borderId="0" applyNumberFormat="0" applyBorder="0" applyAlignment="0" applyProtection="0"/>
    <xf numFmtId="172" fontId="18" fillId="45" borderId="0" applyNumberFormat="0" applyBorder="0" applyAlignment="0" applyProtection="0"/>
    <xf numFmtId="172" fontId="19" fillId="45" borderId="0" applyNumberFormat="0" applyBorder="0" applyAlignment="0" applyProtection="0"/>
    <xf numFmtId="172" fontId="20" fillId="34" borderId="0" applyNumberFormat="0" applyBorder="0" applyAlignment="0" applyProtection="0"/>
    <xf numFmtId="172" fontId="19" fillId="45" borderId="0" applyNumberFormat="0" applyBorder="0" applyAlignment="0" applyProtection="0"/>
    <xf numFmtId="172" fontId="21" fillId="46" borderId="0" applyNumberFormat="0" applyBorder="0" applyAlignment="0" applyProtection="0"/>
    <xf numFmtId="172" fontId="22" fillId="46" borderId="0" applyNumberFormat="0" applyBorder="0" applyAlignment="0" applyProtection="0"/>
    <xf numFmtId="172" fontId="23" fillId="15" borderId="0" applyNumberFormat="0" applyBorder="0" applyAlignment="0" applyProtection="0"/>
    <xf numFmtId="172" fontId="22" fillId="46" borderId="0" applyNumberFormat="0" applyBorder="0" applyAlignment="0" applyProtection="0"/>
    <xf numFmtId="172" fontId="21" fillId="43" borderId="0" applyNumberFormat="0" applyBorder="0" applyAlignment="0" applyProtection="0"/>
    <xf numFmtId="172" fontId="22" fillId="43" borderId="0" applyNumberFormat="0" applyBorder="0" applyAlignment="0" applyProtection="0"/>
    <xf numFmtId="172" fontId="23" fillId="19" borderId="0" applyNumberFormat="0" applyBorder="0" applyAlignment="0" applyProtection="0"/>
    <xf numFmtId="172" fontId="22" fillId="43" borderId="0" applyNumberFormat="0" applyBorder="0" applyAlignment="0" applyProtection="0"/>
    <xf numFmtId="172" fontId="21" fillId="44" borderId="0" applyNumberFormat="0" applyBorder="0" applyAlignment="0" applyProtection="0"/>
    <xf numFmtId="172" fontId="22" fillId="44" borderId="0" applyNumberFormat="0" applyBorder="0" applyAlignment="0" applyProtection="0"/>
    <xf numFmtId="172" fontId="23" fillId="23" borderId="0" applyNumberFormat="0" applyBorder="0" applyAlignment="0" applyProtection="0"/>
    <xf numFmtId="172" fontId="22" fillId="44" borderId="0" applyNumberFormat="0" applyBorder="0" applyAlignment="0" applyProtection="0"/>
    <xf numFmtId="172" fontId="21" fillId="47" borderId="0" applyNumberFormat="0" applyBorder="0" applyAlignment="0" applyProtection="0"/>
    <xf numFmtId="172" fontId="22" fillId="47" borderId="0" applyNumberFormat="0" applyBorder="0" applyAlignment="0" applyProtection="0"/>
    <xf numFmtId="172" fontId="23" fillId="27" borderId="0" applyNumberFormat="0" applyBorder="0" applyAlignment="0" applyProtection="0"/>
    <xf numFmtId="172" fontId="22" fillId="47" borderId="0" applyNumberFormat="0" applyBorder="0" applyAlignment="0" applyProtection="0"/>
    <xf numFmtId="172" fontId="21" fillId="48" borderId="0" applyNumberFormat="0" applyBorder="0" applyAlignment="0" applyProtection="0"/>
    <xf numFmtId="172" fontId="22" fillId="48" borderId="0" applyNumberFormat="0" applyBorder="0" applyAlignment="0" applyProtection="0"/>
    <xf numFmtId="172" fontId="23" fillId="31" borderId="0" applyNumberFormat="0" applyBorder="0" applyAlignment="0" applyProtection="0"/>
    <xf numFmtId="172" fontId="22" fillId="48" borderId="0" applyNumberFormat="0" applyBorder="0" applyAlignment="0" applyProtection="0"/>
    <xf numFmtId="172" fontId="21" fillId="49" borderId="0" applyNumberFormat="0" applyBorder="0" applyAlignment="0" applyProtection="0"/>
    <xf numFmtId="172" fontId="22" fillId="49" borderId="0" applyNumberFormat="0" applyBorder="0" applyAlignment="0" applyProtection="0"/>
    <xf numFmtId="172" fontId="23" fillId="35" borderId="0" applyNumberFormat="0" applyBorder="0" applyAlignment="0" applyProtection="0"/>
    <xf numFmtId="172" fontId="22" fillId="49" borderId="0" applyNumberFormat="0" applyBorder="0" applyAlignment="0" applyProtection="0"/>
    <xf numFmtId="172" fontId="21" fillId="50" borderId="0" applyNumberFormat="0" applyBorder="0" applyAlignment="0" applyProtection="0"/>
    <xf numFmtId="172" fontId="22" fillId="50" borderId="0" applyNumberFormat="0" applyBorder="0" applyAlignment="0" applyProtection="0"/>
    <xf numFmtId="172" fontId="23" fillId="12" borderId="0" applyNumberFormat="0" applyBorder="0" applyAlignment="0" applyProtection="0"/>
    <xf numFmtId="172" fontId="22" fillId="50" borderId="0" applyNumberFormat="0" applyBorder="0" applyAlignment="0" applyProtection="0"/>
    <xf numFmtId="172" fontId="21" fillId="51" borderId="0" applyNumberFormat="0" applyBorder="0" applyAlignment="0" applyProtection="0"/>
    <xf numFmtId="172" fontId="22" fillId="51" borderId="0" applyNumberFormat="0" applyBorder="0" applyAlignment="0" applyProtection="0"/>
    <xf numFmtId="172" fontId="23" fillId="16" borderId="0" applyNumberFormat="0" applyBorder="0" applyAlignment="0" applyProtection="0"/>
    <xf numFmtId="172" fontId="22" fillId="51" borderId="0" applyNumberFormat="0" applyBorder="0" applyAlignment="0" applyProtection="0"/>
    <xf numFmtId="172" fontId="21" fillId="52" borderId="0" applyNumberFormat="0" applyBorder="0" applyAlignment="0" applyProtection="0"/>
    <xf numFmtId="172" fontId="22" fillId="52" borderId="0" applyNumberFormat="0" applyBorder="0" applyAlignment="0" applyProtection="0"/>
    <xf numFmtId="172" fontId="23" fillId="20" borderId="0" applyNumberFormat="0" applyBorder="0" applyAlignment="0" applyProtection="0"/>
    <xf numFmtId="172" fontId="22" fillId="52" borderId="0" applyNumberFormat="0" applyBorder="0" applyAlignment="0" applyProtection="0"/>
    <xf numFmtId="172" fontId="21" fillId="47" borderId="0" applyNumberFormat="0" applyBorder="0" applyAlignment="0" applyProtection="0"/>
    <xf numFmtId="172" fontId="22" fillId="47" borderId="0" applyNumberFormat="0" applyBorder="0" applyAlignment="0" applyProtection="0"/>
    <xf numFmtId="172" fontId="23" fillId="24" borderId="0" applyNumberFormat="0" applyBorder="0" applyAlignment="0" applyProtection="0"/>
    <xf numFmtId="172" fontId="22" fillId="47" borderId="0" applyNumberFormat="0" applyBorder="0" applyAlignment="0" applyProtection="0"/>
    <xf numFmtId="172" fontId="21" fillId="48" borderId="0" applyNumberFormat="0" applyBorder="0" applyAlignment="0" applyProtection="0"/>
    <xf numFmtId="172" fontId="22" fillId="48" borderId="0" applyNumberFormat="0" applyBorder="0" applyAlignment="0" applyProtection="0"/>
    <xf numFmtId="172" fontId="23" fillId="28" borderId="0" applyNumberFormat="0" applyBorder="0" applyAlignment="0" applyProtection="0"/>
    <xf numFmtId="172" fontId="22" fillId="48" borderId="0" applyNumberFormat="0" applyBorder="0" applyAlignment="0" applyProtection="0"/>
    <xf numFmtId="172" fontId="21" fillId="53" borderId="0" applyNumberFormat="0" applyBorder="0" applyAlignment="0" applyProtection="0"/>
    <xf numFmtId="172" fontId="22" fillId="53" borderId="0" applyNumberFormat="0" applyBorder="0" applyAlignment="0" applyProtection="0"/>
    <xf numFmtId="172" fontId="23" fillId="32" borderId="0" applyNumberFormat="0" applyBorder="0" applyAlignment="0" applyProtection="0"/>
    <xf numFmtId="172" fontId="22" fillId="53" borderId="0" applyNumberFormat="0" applyBorder="0" applyAlignment="0" applyProtection="0"/>
    <xf numFmtId="172" fontId="24" fillId="37" borderId="0" applyNumberFormat="0" applyBorder="0" applyAlignment="0" applyProtection="0"/>
    <xf numFmtId="172" fontId="25" fillId="37" borderId="0" applyNumberFormat="0" applyBorder="0" applyAlignment="0" applyProtection="0"/>
    <xf numFmtId="172" fontId="26" fillId="6" borderId="0" applyNumberFormat="0" applyBorder="0" applyAlignment="0" applyProtection="0"/>
    <xf numFmtId="172" fontId="25" fillId="37" borderId="0" applyNumberFormat="0" applyBorder="0" applyAlignment="0" applyProtection="0"/>
    <xf numFmtId="172" fontId="27" fillId="54" borderId="25" applyNumberFormat="0" applyAlignment="0" applyProtection="0"/>
    <xf numFmtId="172" fontId="28" fillId="54" borderId="25" applyNumberFormat="0" applyAlignment="0" applyProtection="0"/>
    <xf numFmtId="172" fontId="29" fillId="9" borderId="29" applyNumberFormat="0" applyAlignment="0" applyProtection="0"/>
    <xf numFmtId="172" fontId="28" fillId="54" borderId="25" applyNumberFormat="0" applyAlignment="0" applyProtection="0"/>
    <xf numFmtId="172" fontId="30" fillId="55" borderId="35" applyNumberFormat="0" applyAlignment="0" applyProtection="0"/>
    <xf numFmtId="172" fontId="31" fillId="55" borderId="35" applyNumberFormat="0" applyAlignment="0" applyProtection="0"/>
    <xf numFmtId="172" fontId="32" fillId="10" borderId="32" applyNumberFormat="0" applyAlignment="0" applyProtection="0"/>
    <xf numFmtId="172" fontId="31" fillId="55" borderId="35" applyNumberFormat="0" applyAlignment="0" applyProtection="0"/>
    <xf numFmtId="172" fontId="16" fillId="10" borderId="32" applyNumberFormat="0" applyAlignment="0" applyProtection="0"/>
    <xf numFmtId="167"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167" fontId="19"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6" fontId="17" fillId="0" borderId="0" applyFont="0" applyFill="0" applyBorder="0" applyAlignment="0" applyProtection="0"/>
    <xf numFmtId="173" fontId="5" fillId="0" borderId="0" applyFont="0" applyFill="0" applyBorder="0" applyAlignment="0" applyProtection="0"/>
    <xf numFmtId="167" fontId="19"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19"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alignment vertical="center"/>
    </xf>
    <xf numFmtId="172" fontId="33" fillId="0" borderId="0" applyAlignment="0">
      <alignment vertical="top" wrapText="1"/>
      <protection locked="0"/>
    </xf>
    <xf numFmtId="17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79" fontId="5" fillId="0" borderId="0" applyFont="0" applyFill="0" applyBorder="0" applyAlignment="0" applyProtection="0"/>
    <xf numFmtId="41"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74" fontId="5" fillId="0" borderId="0" applyFont="0" applyFill="0" applyBorder="0" applyAlignment="0" applyProtection="0"/>
    <xf numFmtId="166" fontId="19" fillId="0" borderId="0" applyFont="0" applyFill="0" applyBorder="0" applyAlignment="0" applyProtection="0"/>
    <xf numFmtId="43" fontId="5" fillId="0" borderId="0" applyFont="0" applyFill="0" applyBorder="0" applyAlignment="0" applyProtection="0"/>
    <xf numFmtId="166" fontId="9" fillId="0" borderId="0" applyFont="0" applyFill="0" applyBorder="0" applyAlignment="0" applyProtection="0"/>
    <xf numFmtId="44" fontId="5" fillId="0" borderId="0" applyFont="0" applyFill="0" applyBorder="0" applyAlignment="0" applyProtection="0"/>
    <xf numFmtId="166" fontId="9"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6" fontId="17" fillId="0" borderId="0" applyFont="0" applyFill="0" applyBorder="0" applyAlignment="0" applyProtection="0"/>
    <xf numFmtId="174" fontId="5" fillId="0" borderId="0" applyFont="0" applyFill="0" applyBorder="0" applyAlignment="0" applyProtection="0"/>
    <xf numFmtId="172" fontId="33" fillId="0" borderId="0" applyNumberFormat="0" applyFill="0" applyBorder="0" applyProtection="0">
      <alignment horizontal="left" vertical="center"/>
      <protection locked="0"/>
    </xf>
    <xf numFmtId="166" fontId="5" fillId="0" borderId="0" applyFont="0" applyFill="0" applyBorder="0" applyAlignment="0" applyProtection="0"/>
    <xf numFmtId="43" fontId="5" fillId="0" borderId="0" applyFont="0" applyFill="0" applyBorder="0" applyAlignment="0" applyProtection="0"/>
    <xf numFmtId="166" fontId="19" fillId="0" borderId="0" applyFont="0" applyFill="0" applyBorder="0" applyAlignment="0" applyProtection="0"/>
    <xf numFmtId="174" fontId="5" fillId="0" borderId="0" applyFont="0" applyFill="0" applyBorder="0" applyAlignment="0" applyProtection="0"/>
    <xf numFmtId="166" fontId="5" fillId="0" borderId="0" applyFont="0" applyFill="0" applyBorder="0" applyAlignment="0" applyProtection="0"/>
    <xf numFmtId="168" fontId="17" fillId="0" borderId="0" applyFont="0" applyFill="0" applyBorder="0" applyAlignment="0" applyProtection="0"/>
    <xf numFmtId="180" fontId="5" fillId="0" borderId="0" applyFont="0" applyFill="0" applyBorder="0" applyAlignment="0" applyProtection="0"/>
    <xf numFmtId="44" fontId="5" fillId="0" borderId="0" applyFont="0" applyFill="0" applyBorder="0" applyAlignment="0" applyProtection="0"/>
    <xf numFmtId="166" fontId="19"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4" fontId="34" fillId="0" borderId="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35" fillId="0" borderId="0" applyNumberFormat="0" applyFill="0" applyBorder="0" applyAlignment="0" applyProtection="0"/>
    <xf numFmtId="172" fontId="36" fillId="0" borderId="0" applyNumberFormat="0" applyFill="0" applyBorder="0" applyAlignment="0" applyProtection="0"/>
    <xf numFmtId="172" fontId="37" fillId="0" borderId="0" applyNumberFormat="0" applyFill="0" applyBorder="0" applyAlignment="0" applyProtection="0"/>
    <xf numFmtId="172" fontId="36"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72" fontId="15" fillId="5" borderId="0" applyNumberFormat="0" applyBorder="0" applyAlignment="0" applyProtection="0"/>
    <xf numFmtId="172" fontId="38" fillId="38" borderId="0" applyNumberFormat="0" applyBorder="0" applyAlignment="0" applyProtection="0"/>
    <xf numFmtId="172" fontId="39" fillId="5" borderId="0" applyNumberFormat="0" applyBorder="0" applyAlignment="0" applyProtection="0"/>
    <xf numFmtId="172" fontId="40" fillId="38" borderId="0" applyNumberFormat="0" applyBorder="0" applyAlignment="0" applyProtection="0"/>
    <xf numFmtId="172" fontId="38" fillId="38" borderId="0" applyNumberFormat="0" applyBorder="0" applyAlignment="0" applyProtection="0"/>
    <xf numFmtId="38" fontId="41" fillId="56" borderId="0" applyNumberFormat="0" applyBorder="0" applyAlignment="0" applyProtection="0"/>
    <xf numFmtId="38" fontId="41" fillId="56" borderId="0" applyNumberFormat="0" applyBorder="0" applyAlignment="0" applyProtection="0"/>
    <xf numFmtId="172" fontId="42" fillId="0" borderId="0"/>
    <xf numFmtId="172" fontId="10" fillId="0" borderId="18" applyNumberFormat="0" applyAlignment="0" applyProtection="0">
      <alignment horizontal="left" vertical="center"/>
    </xf>
    <xf numFmtId="172" fontId="10" fillId="0" borderId="22">
      <alignment horizontal="left" vertical="center"/>
    </xf>
    <xf numFmtId="172" fontId="43" fillId="0" borderId="36" applyNumberFormat="0" applyFill="0" applyAlignment="0" applyProtection="0"/>
    <xf numFmtId="172" fontId="44" fillId="0" borderId="36" applyNumberFormat="0" applyFill="0" applyAlignment="0" applyProtection="0"/>
    <xf numFmtId="172" fontId="13" fillId="0" borderId="26" applyNumberFormat="0" applyFill="0" applyAlignment="0" applyProtection="0"/>
    <xf numFmtId="172" fontId="44" fillId="0" borderId="36" applyNumberFormat="0" applyFill="0" applyAlignment="0" applyProtection="0"/>
    <xf numFmtId="172" fontId="45" fillId="0" borderId="26" applyNumberFormat="0" applyFill="0" applyAlignment="0" applyProtection="0"/>
    <xf numFmtId="172" fontId="46" fillId="0" borderId="0" applyNumberFormat="0" applyFont="0" applyFill="0" applyAlignment="0" applyProtection="0"/>
    <xf numFmtId="172" fontId="47" fillId="0" borderId="37" applyNumberFormat="0" applyFill="0" applyAlignment="0" applyProtection="0"/>
    <xf numFmtId="172" fontId="48" fillId="0" borderId="37" applyNumberFormat="0" applyFill="0" applyAlignment="0" applyProtection="0"/>
    <xf numFmtId="172" fontId="14" fillId="0" borderId="27" applyNumberFormat="0" applyFill="0" applyAlignment="0" applyProtection="0"/>
    <xf numFmtId="172" fontId="48" fillId="0" borderId="37" applyNumberFormat="0" applyFill="0" applyAlignment="0" applyProtection="0"/>
    <xf numFmtId="172" fontId="49" fillId="0" borderId="27" applyNumberFormat="0" applyFill="0" applyAlignment="0" applyProtection="0"/>
    <xf numFmtId="172" fontId="10" fillId="0" borderId="0" applyNumberFormat="0" applyFont="0" applyFill="0" applyAlignment="0" applyProtection="0"/>
    <xf numFmtId="172" fontId="50" fillId="0" borderId="38" applyNumberFormat="0" applyFill="0" applyAlignment="0" applyProtection="0"/>
    <xf numFmtId="172" fontId="51" fillId="0" borderId="38" applyNumberFormat="0" applyFill="0" applyAlignment="0" applyProtection="0"/>
    <xf numFmtId="172" fontId="52" fillId="0" borderId="28" applyNumberFormat="0" applyFill="0" applyAlignment="0" applyProtection="0"/>
    <xf numFmtId="172" fontId="51" fillId="0" borderId="38" applyNumberFormat="0" applyFill="0" applyAlignment="0" applyProtection="0"/>
    <xf numFmtId="172" fontId="50" fillId="0" borderId="0" applyNumberFormat="0" applyFill="0" applyBorder="0" applyAlignment="0" applyProtection="0"/>
    <xf numFmtId="172" fontId="51" fillId="0" borderId="0" applyNumberFormat="0" applyFill="0" applyBorder="0" applyAlignment="0" applyProtection="0"/>
    <xf numFmtId="172" fontId="52" fillId="0" borderId="0" applyNumberFormat="0" applyFill="0" applyBorder="0" applyAlignment="0" applyProtection="0"/>
    <xf numFmtId="172" fontId="51" fillId="0" borderId="0" applyNumberFormat="0" applyFill="0" applyBorder="0" applyAlignment="0" applyProtection="0"/>
    <xf numFmtId="172" fontId="53" fillId="0" borderId="0" applyNumberFormat="0" applyFill="0" applyBorder="0" applyAlignment="0" applyProtection="0">
      <alignment vertical="top"/>
      <protection locked="0"/>
    </xf>
    <xf numFmtId="172" fontId="53" fillId="0" borderId="0" applyNumberFormat="0" applyFill="0" applyBorder="0" applyAlignment="0" applyProtection="0">
      <alignment vertical="top"/>
      <protection locked="0"/>
    </xf>
    <xf numFmtId="172" fontId="54" fillId="0" borderId="0" applyNumberFormat="0" applyFill="0" applyBorder="0" applyAlignment="0" applyProtection="0"/>
    <xf numFmtId="172" fontId="55" fillId="0" borderId="0" applyNumberFormat="0" applyFill="0" applyBorder="0" applyAlignment="0" applyProtection="0">
      <alignment vertical="top"/>
      <protection locked="0"/>
    </xf>
    <xf numFmtId="172" fontId="56" fillId="0" borderId="0" applyNumberFormat="0" applyFill="0" applyBorder="0" applyAlignment="0" applyProtection="0"/>
    <xf numFmtId="172" fontId="56" fillId="0" borderId="0" applyNumberFormat="0" applyFill="0" applyBorder="0" applyAlignment="0" applyProtection="0"/>
    <xf numFmtId="10" fontId="41" fillId="57" borderId="2" applyNumberFormat="0" applyBorder="0" applyAlignment="0" applyProtection="0"/>
    <xf numFmtId="10" fontId="41" fillId="57" borderId="2" applyNumberFormat="0" applyBorder="0" applyAlignment="0" applyProtection="0"/>
    <xf numFmtId="172" fontId="57" fillId="41" borderId="25" applyNumberFormat="0" applyAlignment="0" applyProtection="0"/>
    <xf numFmtId="172" fontId="58" fillId="41" borderId="25" applyNumberFormat="0" applyAlignment="0" applyProtection="0"/>
    <xf numFmtId="172" fontId="59" fillId="8" borderId="29" applyNumberFormat="0" applyAlignment="0" applyProtection="0"/>
    <xf numFmtId="172" fontId="57" fillId="41" borderId="25" applyNumberFormat="0" applyAlignment="0" applyProtection="0"/>
    <xf numFmtId="172" fontId="58" fillId="41" borderId="25" applyNumberFormat="0" applyAlignment="0" applyProtection="0"/>
    <xf numFmtId="172" fontId="59" fillId="8" borderId="29" applyNumberFormat="0" applyAlignment="0" applyProtection="0"/>
    <xf numFmtId="172" fontId="57" fillId="41" borderId="25" applyNumberFormat="0" applyAlignment="0" applyProtection="0"/>
    <xf numFmtId="172" fontId="58" fillId="41" borderId="25" applyNumberFormat="0" applyAlignment="0" applyProtection="0"/>
    <xf numFmtId="172" fontId="57" fillId="41" borderId="25" applyNumberFormat="0" applyAlignment="0" applyProtection="0"/>
    <xf numFmtId="172" fontId="60" fillId="0" borderId="39" applyNumberFormat="0" applyFill="0" applyAlignment="0" applyProtection="0"/>
    <xf numFmtId="172" fontId="61" fillId="0" borderId="39" applyNumberFormat="0" applyFill="0" applyAlignment="0" applyProtection="0"/>
    <xf numFmtId="172" fontId="62" fillId="0" borderId="31" applyNumberFormat="0" applyFill="0" applyAlignment="0" applyProtection="0"/>
    <xf numFmtId="172" fontId="61" fillId="0" borderId="39" applyNumberFormat="0" applyFill="0" applyAlignment="0" applyProtection="0"/>
    <xf numFmtId="181" fontId="5" fillId="0" borderId="0"/>
    <xf numFmtId="181" fontId="5" fillId="0" borderId="0"/>
    <xf numFmtId="181" fontId="5" fillId="0" borderId="0"/>
    <xf numFmtId="181" fontId="5" fillId="0" borderId="0"/>
    <xf numFmtId="181" fontId="5" fillId="0" borderId="0"/>
    <xf numFmtId="174" fontId="5" fillId="0" borderId="0"/>
    <xf numFmtId="174" fontId="5" fillId="0" borderId="0"/>
    <xf numFmtId="174" fontId="5" fillId="0" borderId="0"/>
    <xf numFmtId="174" fontId="5" fillId="0" borderId="0"/>
    <xf numFmtId="174" fontId="5" fillId="0" borderId="0"/>
    <xf numFmtId="181" fontId="5" fillId="0" borderId="0"/>
    <xf numFmtId="181" fontId="5" fillId="0" borderId="0"/>
    <xf numFmtId="181" fontId="5" fillId="0" borderId="0"/>
    <xf numFmtId="172" fontId="63" fillId="58" borderId="0" applyNumberFormat="0" applyBorder="0" applyAlignment="0" applyProtection="0"/>
    <xf numFmtId="172" fontId="64" fillId="58" borderId="0" applyNumberFormat="0" applyBorder="0" applyAlignment="0" applyProtection="0"/>
    <xf numFmtId="172" fontId="65" fillId="7" borderId="0" applyNumberFormat="0" applyBorder="0" applyAlignment="0" applyProtection="0"/>
    <xf numFmtId="172" fontId="64" fillId="58" borderId="0" applyNumberFormat="0" applyBorder="0" applyAlignment="0" applyProtection="0"/>
    <xf numFmtId="182" fontId="5" fillId="0" borderId="0"/>
    <xf numFmtId="172" fontId="5" fillId="0" borderId="0"/>
    <xf numFmtId="182" fontId="5" fillId="0" borderId="0"/>
    <xf numFmtId="182" fontId="5" fillId="0" borderId="0"/>
    <xf numFmtId="182" fontId="5" fillId="0" borderId="0"/>
    <xf numFmtId="182" fontId="5" fillId="0" borderId="0"/>
    <xf numFmtId="172" fontId="5" fillId="0" borderId="0"/>
    <xf numFmtId="172" fontId="20" fillId="0" borderId="0"/>
    <xf numFmtId="172" fontId="5" fillId="0" borderId="0"/>
    <xf numFmtId="172" fontId="20" fillId="0" borderId="0"/>
    <xf numFmtId="172" fontId="20" fillId="0" borderId="0"/>
    <xf numFmtId="172" fontId="20" fillId="0" borderId="0"/>
    <xf numFmtId="172" fontId="5" fillId="0" borderId="0"/>
    <xf numFmtId="172" fontId="5" fillId="0" borderId="0"/>
    <xf numFmtId="172" fontId="5" fillId="0" borderId="0"/>
    <xf numFmtId="172" fontId="5" fillId="0" borderId="0"/>
    <xf numFmtId="172" fontId="5" fillId="0" borderId="0"/>
    <xf numFmtId="172" fontId="17" fillId="0" borderId="0"/>
    <xf numFmtId="172" fontId="1" fillId="0" borderId="0"/>
    <xf numFmtId="172" fontId="17" fillId="0" borderId="0"/>
    <xf numFmtId="172" fontId="5" fillId="0" borderId="0"/>
    <xf numFmtId="172" fontId="1" fillId="0" borderId="0"/>
    <xf numFmtId="172" fontId="5" fillId="0" borderId="0"/>
    <xf numFmtId="172" fontId="5" fillId="0" borderId="0"/>
    <xf numFmtId="172" fontId="5" fillId="0" borderId="0"/>
    <xf numFmtId="172" fontId="20" fillId="0" borderId="0"/>
    <xf numFmtId="172" fontId="5" fillId="0" borderId="0"/>
    <xf numFmtId="172" fontId="33" fillId="0" borderId="0" applyAlignment="0">
      <alignment vertical="top" wrapText="1"/>
      <protection locked="0"/>
    </xf>
    <xf numFmtId="172" fontId="5" fillId="0" borderId="0"/>
    <xf numFmtId="172" fontId="9" fillId="0" borderId="0"/>
    <xf numFmtId="172" fontId="5" fillId="0" borderId="0"/>
    <xf numFmtId="172" fontId="1" fillId="0" borderId="0"/>
    <xf numFmtId="172" fontId="18" fillId="0" borderId="0"/>
    <xf numFmtId="172" fontId="9" fillId="0" borderId="0"/>
    <xf numFmtId="172" fontId="19" fillId="0" borderId="0"/>
    <xf numFmtId="172" fontId="1" fillId="0" borderId="0"/>
    <xf numFmtId="172" fontId="9" fillId="0" borderId="0"/>
    <xf numFmtId="172" fontId="20" fillId="0" borderId="0"/>
    <xf numFmtId="172" fontId="9" fillId="0" borderId="0"/>
    <xf numFmtId="172" fontId="20" fillId="0" borderId="0"/>
    <xf numFmtId="172" fontId="5" fillId="0" borderId="0"/>
    <xf numFmtId="172" fontId="20" fillId="0" borderId="0"/>
    <xf numFmtId="172" fontId="5" fillId="0" borderId="0"/>
    <xf numFmtId="172" fontId="20" fillId="0" borderId="0"/>
    <xf numFmtId="172" fontId="5" fillId="59" borderId="40"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19" fillId="11" borderId="33" applyNumberFormat="0" applyFont="0" applyAlignment="0" applyProtection="0"/>
    <xf numFmtId="172" fontId="19" fillId="59" borderId="40" applyNumberFormat="0" applyFont="0" applyAlignment="0" applyProtection="0"/>
    <xf numFmtId="172" fontId="18" fillId="11" borderId="33"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5" fillId="59" borderId="40" applyNumberFormat="0" applyFont="0" applyAlignment="0" applyProtection="0"/>
    <xf numFmtId="172" fontId="19" fillId="59" borderId="40" applyNumberFormat="0" applyFont="0" applyAlignment="0" applyProtection="0"/>
    <xf numFmtId="172" fontId="5" fillId="59" borderId="40" applyNumberFormat="0" applyFont="0" applyAlignment="0" applyProtection="0"/>
    <xf numFmtId="172" fontId="66" fillId="54" borderId="41" applyNumberFormat="0" applyAlignment="0" applyProtection="0"/>
    <xf numFmtId="172" fontId="67" fillId="54" borderId="41" applyNumberFormat="0" applyAlignment="0" applyProtection="0"/>
    <xf numFmtId="172" fontId="68" fillId="9" borderId="30" applyNumberFormat="0" applyAlignment="0" applyProtection="0"/>
    <xf numFmtId="172" fontId="67" fillId="54" borderId="41" applyNumberFormat="0" applyAlignment="0" applyProtection="0"/>
    <xf numFmtId="172" fontId="30" fillId="6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33" fillId="0" borderId="0" applyFill="0" applyBorder="0" applyProtection="0">
      <alignment horizontal="right" vertical="center"/>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172" fontId="69" fillId="0" borderId="0" applyNumberFormat="0" applyFill="0" applyBorder="0" applyAlignment="0" applyProtection="0"/>
    <xf numFmtId="172" fontId="70" fillId="0" borderId="42" applyNumberFormat="0" applyFill="0" applyAlignment="0" applyProtection="0"/>
    <xf numFmtId="172" fontId="71" fillId="0" borderId="42" applyNumberFormat="0" applyFill="0" applyAlignment="0" applyProtection="0"/>
    <xf numFmtId="172" fontId="12" fillId="0" borderId="34" applyNumberFormat="0" applyFill="0" applyAlignment="0" applyProtection="0"/>
    <xf numFmtId="172" fontId="71" fillId="0" borderId="42" applyNumberFormat="0" applyFill="0" applyAlignment="0" applyProtection="0"/>
    <xf numFmtId="172" fontId="72" fillId="0" borderId="34" applyNumberFormat="0" applyFill="0" applyAlignment="0" applyProtection="0"/>
    <xf numFmtId="172" fontId="5" fillId="0" borderId="43" applyNumberFormat="0" applyFont="0" applyBorder="0" applyAlignment="0" applyProtection="0"/>
    <xf numFmtId="172" fontId="5" fillId="0" borderId="43" applyNumberFormat="0" applyFont="0" applyBorder="0" applyAlignment="0" applyProtection="0"/>
    <xf numFmtId="172" fontId="73" fillId="0" borderId="0" applyNumberFormat="0" applyFill="0" applyBorder="0" applyAlignment="0" applyProtection="0"/>
    <xf numFmtId="172" fontId="74" fillId="0" borderId="0" applyNumberFormat="0" applyFill="0" applyBorder="0" applyAlignment="0" applyProtection="0"/>
    <xf numFmtId="172" fontId="75" fillId="0" borderId="0" applyNumberFormat="0" applyFill="0" applyBorder="0" applyAlignment="0" applyProtection="0"/>
    <xf numFmtId="172" fontId="74" fillId="0" borderId="0" applyNumberFormat="0" applyFill="0" applyBorder="0" applyAlignment="0" applyProtection="0"/>
    <xf numFmtId="0" fontId="76" fillId="0" borderId="0"/>
    <xf numFmtId="166" fontId="76" fillId="0" borderId="0" applyFont="0" applyFill="0" applyBorder="0" applyAlignment="0" applyProtection="0"/>
    <xf numFmtId="167" fontId="76" fillId="0" borderId="0" applyFont="0" applyFill="0" applyBorder="0" applyAlignment="0" applyProtection="0"/>
    <xf numFmtId="167" fontId="5"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4"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8" fillId="36" borderId="0" applyNumberFormat="0" applyBorder="0" applyAlignment="0" applyProtection="0"/>
    <xf numFmtId="0" fontId="20" fillId="13" borderId="0" applyNumberFormat="0" applyBorder="0" applyAlignment="0" applyProtection="0"/>
    <xf numFmtId="0" fontId="19" fillId="36" borderId="0" applyNumberFormat="0" applyBorder="0" applyAlignment="0" applyProtection="0"/>
    <xf numFmtId="0" fontId="18" fillId="37" borderId="0" applyNumberFormat="0" applyBorder="0" applyAlignment="0" applyProtection="0"/>
    <xf numFmtId="0" fontId="20" fillId="17" borderId="0" applyNumberFormat="0" applyBorder="0" applyAlignment="0" applyProtection="0"/>
    <xf numFmtId="0" fontId="19" fillId="37" borderId="0" applyNumberFormat="0" applyBorder="0" applyAlignment="0" applyProtection="0"/>
    <xf numFmtId="0" fontId="18" fillId="38" borderId="0" applyNumberFormat="0" applyBorder="0" applyAlignment="0" applyProtection="0"/>
    <xf numFmtId="0" fontId="20" fillId="21" borderId="0" applyNumberFormat="0" applyBorder="0" applyAlignment="0" applyProtection="0"/>
    <xf numFmtId="0" fontId="19" fillId="38" borderId="0" applyNumberFormat="0" applyBorder="0" applyAlignment="0" applyProtection="0"/>
    <xf numFmtId="0" fontId="18" fillId="39" borderId="0" applyNumberFormat="0" applyBorder="0" applyAlignment="0" applyProtection="0"/>
    <xf numFmtId="0" fontId="20" fillId="25" borderId="0" applyNumberFormat="0" applyBorder="0" applyAlignment="0" applyProtection="0"/>
    <xf numFmtId="0" fontId="19" fillId="39" borderId="0" applyNumberFormat="0" applyBorder="0" applyAlignment="0" applyProtection="0"/>
    <xf numFmtId="0" fontId="18" fillId="40" borderId="0" applyNumberFormat="0" applyBorder="0" applyAlignment="0" applyProtection="0"/>
    <xf numFmtId="0" fontId="20" fillId="29" borderId="0" applyNumberFormat="0" applyBorder="0" applyAlignment="0" applyProtection="0"/>
    <xf numFmtId="0" fontId="19" fillId="40" borderId="0" applyNumberFormat="0" applyBorder="0" applyAlignment="0" applyProtection="0"/>
    <xf numFmtId="0" fontId="18" fillId="41" borderId="0" applyNumberFormat="0" applyBorder="0" applyAlignment="0" applyProtection="0"/>
    <xf numFmtId="0" fontId="20" fillId="33" borderId="0" applyNumberFormat="0" applyBorder="0" applyAlignment="0" applyProtection="0"/>
    <xf numFmtId="0" fontId="19" fillId="41" borderId="0" applyNumberFormat="0" applyBorder="0" applyAlignment="0" applyProtection="0"/>
    <xf numFmtId="0" fontId="18" fillId="42" borderId="0" applyNumberFormat="0" applyBorder="0" applyAlignment="0" applyProtection="0"/>
    <xf numFmtId="0" fontId="20" fillId="14" borderId="0" applyNumberFormat="0" applyBorder="0" applyAlignment="0" applyProtection="0"/>
    <xf numFmtId="0" fontId="19" fillId="42" borderId="0" applyNumberFormat="0" applyBorder="0" applyAlignment="0" applyProtection="0"/>
    <xf numFmtId="0" fontId="18" fillId="43" borderId="0" applyNumberFormat="0" applyBorder="0" applyAlignment="0" applyProtection="0"/>
    <xf numFmtId="0" fontId="20" fillId="18" borderId="0" applyNumberFormat="0" applyBorder="0" applyAlignment="0" applyProtection="0"/>
    <xf numFmtId="0" fontId="19" fillId="43" borderId="0" applyNumberFormat="0" applyBorder="0" applyAlignment="0" applyProtection="0"/>
    <xf numFmtId="0" fontId="18" fillId="44" borderId="0" applyNumberFormat="0" applyBorder="0" applyAlignment="0" applyProtection="0"/>
    <xf numFmtId="0" fontId="20" fillId="22" borderId="0" applyNumberFormat="0" applyBorder="0" applyAlignment="0" applyProtection="0"/>
    <xf numFmtId="0" fontId="19" fillId="44" borderId="0" applyNumberFormat="0" applyBorder="0" applyAlignment="0" applyProtection="0"/>
    <xf numFmtId="0" fontId="18" fillId="39" borderId="0" applyNumberFormat="0" applyBorder="0" applyAlignment="0" applyProtection="0"/>
    <xf numFmtId="0" fontId="20" fillId="26" borderId="0" applyNumberFormat="0" applyBorder="0" applyAlignment="0" applyProtection="0"/>
    <xf numFmtId="0" fontId="19" fillId="39" borderId="0" applyNumberFormat="0" applyBorder="0" applyAlignment="0" applyProtection="0"/>
    <xf numFmtId="0" fontId="18" fillId="42" borderId="0" applyNumberFormat="0" applyBorder="0" applyAlignment="0" applyProtection="0"/>
    <xf numFmtId="0" fontId="20" fillId="30" borderId="0" applyNumberFormat="0" applyBorder="0" applyAlignment="0" applyProtection="0"/>
    <xf numFmtId="0" fontId="19" fillId="42" borderId="0" applyNumberFormat="0" applyBorder="0" applyAlignment="0" applyProtection="0"/>
    <xf numFmtId="0" fontId="18" fillId="45" borderId="0" applyNumberFormat="0" applyBorder="0" applyAlignment="0" applyProtection="0"/>
    <xf numFmtId="0" fontId="20" fillId="34" borderId="0" applyNumberFormat="0" applyBorder="0" applyAlignment="0" applyProtection="0"/>
    <xf numFmtId="0" fontId="19" fillId="45" borderId="0" applyNumberFormat="0" applyBorder="0" applyAlignment="0" applyProtection="0"/>
    <xf numFmtId="0" fontId="21" fillId="46" borderId="0" applyNumberFormat="0" applyBorder="0" applyAlignment="0" applyProtection="0"/>
    <xf numFmtId="0" fontId="23" fillId="15" borderId="0" applyNumberFormat="0" applyBorder="0" applyAlignment="0" applyProtection="0"/>
    <xf numFmtId="0" fontId="22" fillId="46" borderId="0" applyNumberFormat="0" applyBorder="0" applyAlignment="0" applyProtection="0"/>
    <xf numFmtId="0" fontId="21" fillId="43" borderId="0" applyNumberFormat="0" applyBorder="0" applyAlignment="0" applyProtection="0"/>
    <xf numFmtId="0" fontId="23" fillId="19" borderId="0" applyNumberFormat="0" applyBorder="0" applyAlignment="0" applyProtection="0"/>
    <xf numFmtId="0" fontId="22" fillId="43" borderId="0" applyNumberFormat="0" applyBorder="0" applyAlignment="0" applyProtection="0"/>
    <xf numFmtId="0" fontId="21" fillId="44" borderId="0" applyNumberFormat="0" applyBorder="0" applyAlignment="0" applyProtection="0"/>
    <xf numFmtId="0" fontId="23" fillId="23" borderId="0" applyNumberFormat="0" applyBorder="0" applyAlignment="0" applyProtection="0"/>
    <xf numFmtId="0" fontId="22" fillId="44" borderId="0" applyNumberFormat="0" applyBorder="0" applyAlignment="0" applyProtection="0"/>
    <xf numFmtId="0" fontId="21" fillId="47" borderId="0" applyNumberFormat="0" applyBorder="0" applyAlignment="0" applyProtection="0"/>
    <xf numFmtId="0" fontId="23" fillId="27" borderId="0" applyNumberFormat="0" applyBorder="0" applyAlignment="0" applyProtection="0"/>
    <xf numFmtId="0" fontId="22" fillId="47" borderId="0" applyNumberFormat="0" applyBorder="0" applyAlignment="0" applyProtection="0"/>
    <xf numFmtId="0" fontId="21" fillId="48" borderId="0" applyNumberFormat="0" applyBorder="0" applyAlignment="0" applyProtection="0"/>
    <xf numFmtId="0" fontId="23" fillId="31" borderId="0" applyNumberFormat="0" applyBorder="0" applyAlignment="0" applyProtection="0"/>
    <xf numFmtId="0" fontId="22" fillId="48" borderId="0" applyNumberFormat="0" applyBorder="0" applyAlignment="0" applyProtection="0"/>
    <xf numFmtId="0" fontId="21" fillId="49" borderId="0" applyNumberFormat="0" applyBorder="0" applyAlignment="0" applyProtection="0"/>
    <xf numFmtId="0" fontId="23" fillId="35" borderId="0" applyNumberFormat="0" applyBorder="0" applyAlignment="0" applyProtection="0"/>
    <xf numFmtId="0" fontId="22" fillId="49" borderId="0" applyNumberFormat="0" applyBorder="0" applyAlignment="0" applyProtection="0"/>
    <xf numFmtId="0" fontId="21" fillId="50" borderId="0" applyNumberFormat="0" applyBorder="0" applyAlignment="0" applyProtection="0"/>
    <xf numFmtId="0" fontId="23" fillId="12" borderId="0" applyNumberFormat="0" applyBorder="0" applyAlignment="0" applyProtection="0"/>
    <xf numFmtId="0" fontId="22" fillId="50" borderId="0" applyNumberFormat="0" applyBorder="0" applyAlignment="0" applyProtection="0"/>
    <xf numFmtId="0" fontId="21" fillId="51" borderId="0" applyNumberFormat="0" applyBorder="0" applyAlignment="0" applyProtection="0"/>
    <xf numFmtId="0" fontId="23" fillId="16" borderId="0" applyNumberFormat="0" applyBorder="0" applyAlignment="0" applyProtection="0"/>
    <xf numFmtId="0" fontId="22" fillId="51" borderId="0" applyNumberFormat="0" applyBorder="0" applyAlignment="0" applyProtection="0"/>
    <xf numFmtId="0" fontId="21" fillId="52" borderId="0" applyNumberFormat="0" applyBorder="0" applyAlignment="0" applyProtection="0"/>
    <xf numFmtId="0" fontId="23" fillId="20" borderId="0" applyNumberFormat="0" applyBorder="0" applyAlignment="0" applyProtection="0"/>
    <xf numFmtId="0" fontId="22" fillId="52" borderId="0" applyNumberFormat="0" applyBorder="0" applyAlignment="0" applyProtection="0"/>
    <xf numFmtId="0" fontId="21" fillId="47" borderId="0" applyNumberFormat="0" applyBorder="0" applyAlignment="0" applyProtection="0"/>
    <xf numFmtId="0" fontId="23" fillId="24" borderId="0" applyNumberFormat="0" applyBorder="0" applyAlignment="0" applyProtection="0"/>
    <xf numFmtId="0" fontId="22" fillId="47" borderId="0" applyNumberFormat="0" applyBorder="0" applyAlignment="0" applyProtection="0"/>
    <xf numFmtId="0" fontId="21" fillId="48" borderId="0" applyNumberFormat="0" applyBorder="0" applyAlignment="0" applyProtection="0"/>
    <xf numFmtId="0" fontId="23" fillId="28" borderId="0" applyNumberFormat="0" applyBorder="0" applyAlignment="0" applyProtection="0"/>
    <xf numFmtId="0" fontId="22" fillId="48" borderId="0" applyNumberFormat="0" applyBorder="0" applyAlignment="0" applyProtection="0"/>
    <xf numFmtId="0" fontId="21" fillId="53" borderId="0" applyNumberFormat="0" applyBorder="0" applyAlignment="0" applyProtection="0"/>
    <xf numFmtId="0" fontId="23" fillId="32" borderId="0" applyNumberFormat="0" applyBorder="0" applyAlignment="0" applyProtection="0"/>
    <xf numFmtId="0" fontId="22" fillId="53" borderId="0" applyNumberFormat="0" applyBorder="0" applyAlignment="0" applyProtection="0"/>
    <xf numFmtId="0" fontId="24" fillId="37" borderId="0" applyNumberFormat="0" applyBorder="0" applyAlignment="0" applyProtection="0"/>
    <xf numFmtId="0" fontId="26" fillId="6" borderId="0" applyNumberFormat="0" applyBorder="0" applyAlignment="0" applyProtection="0"/>
    <xf numFmtId="0" fontId="25" fillId="37" borderId="0" applyNumberFormat="0" applyBorder="0" applyAlignment="0" applyProtection="0"/>
    <xf numFmtId="0" fontId="27" fillId="54" borderId="25" applyNumberFormat="0" applyAlignment="0" applyProtection="0"/>
    <xf numFmtId="0" fontId="29" fillId="9" borderId="29" applyNumberFormat="0" applyAlignment="0" applyProtection="0"/>
    <xf numFmtId="0" fontId="28" fillId="54" borderId="25" applyNumberFormat="0" applyAlignment="0" applyProtection="0"/>
    <xf numFmtId="0" fontId="30" fillId="55" borderId="35" applyNumberFormat="0" applyAlignment="0" applyProtection="0"/>
    <xf numFmtId="0" fontId="32" fillId="10" borderId="32" applyNumberFormat="0" applyAlignment="0" applyProtection="0"/>
    <xf numFmtId="0" fontId="16" fillId="10" borderId="32" applyNumberFormat="0" applyAlignment="0" applyProtection="0"/>
    <xf numFmtId="165" fontId="5" fillId="0" borderId="0" applyFont="0" applyFill="0" applyBorder="0" applyAlignment="0" applyProtection="0"/>
    <xf numFmtId="167" fontId="19"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73" fontId="5" fillId="0" borderId="0" applyFont="0" applyFill="0" applyBorder="0" applyAlignment="0" applyProtection="0"/>
    <xf numFmtId="167" fontId="5"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7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1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1" fontId="5" fillId="0" borderId="0" applyFont="0" applyFill="0" applyBorder="0" applyAlignment="0" applyProtection="0"/>
    <xf numFmtId="166" fontId="5" fillId="0" borderId="0" applyFont="0" applyFill="0" applyBorder="0" applyAlignment="0" applyProtection="0"/>
    <xf numFmtId="171"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171"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5" fillId="5" borderId="0" applyNumberFormat="0" applyBorder="0" applyAlignment="0" applyProtection="0"/>
    <xf numFmtId="0" fontId="38" fillId="38" borderId="0" applyNumberFormat="0" applyBorder="0" applyAlignment="0" applyProtection="0"/>
    <xf numFmtId="0" fontId="40" fillId="38" borderId="0" applyNumberFormat="0" applyBorder="0" applyAlignment="0" applyProtection="0"/>
    <xf numFmtId="0" fontId="38" fillId="38" borderId="0" applyNumberFormat="0" applyBorder="0" applyAlignment="0" applyProtection="0"/>
    <xf numFmtId="0" fontId="44" fillId="0" borderId="36" applyNumberFormat="0" applyFill="0" applyAlignment="0" applyProtection="0"/>
    <xf numFmtId="0" fontId="44" fillId="0" borderId="36"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50" fillId="0" borderId="38" applyNumberFormat="0" applyFill="0" applyAlignment="0" applyProtection="0"/>
    <xf numFmtId="0" fontId="52" fillId="0" borderId="28" applyNumberFormat="0" applyFill="0" applyAlignment="0" applyProtection="0"/>
    <xf numFmtId="0" fontId="51" fillId="0" borderId="38" applyNumberFormat="0" applyFill="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77" fillId="0" borderId="0" applyNumberFormat="0" applyFill="0" applyBorder="0" applyAlignment="0" applyProtection="0"/>
    <xf numFmtId="0" fontId="58" fillId="41" borderId="25" applyNumberFormat="0" applyAlignment="0" applyProtection="0"/>
    <xf numFmtId="0" fontId="59" fillId="8" borderId="29" applyNumberFormat="0" applyAlignment="0" applyProtection="0"/>
    <xf numFmtId="0" fontId="59" fillId="8" borderId="29" applyNumberFormat="0" applyAlignment="0" applyProtection="0"/>
    <xf numFmtId="0" fontId="59" fillId="8" borderId="29" applyNumberFormat="0" applyAlignment="0" applyProtection="0"/>
    <xf numFmtId="0" fontId="59" fillId="8" borderId="29" applyNumberFormat="0" applyAlignment="0" applyProtection="0"/>
    <xf numFmtId="0" fontId="58" fillId="41" borderId="25" applyNumberFormat="0" applyAlignment="0" applyProtection="0"/>
    <xf numFmtId="0" fontId="59" fillId="8" borderId="29" applyNumberFormat="0" applyAlignment="0" applyProtection="0"/>
    <xf numFmtId="0" fontId="59" fillId="8" borderId="29" applyNumberFormat="0" applyAlignment="0" applyProtection="0"/>
    <xf numFmtId="0" fontId="58" fillId="41" borderId="25" applyNumberFormat="0" applyAlignment="0" applyProtection="0"/>
    <xf numFmtId="0" fontId="59" fillId="8" borderId="29" applyNumberFormat="0" applyAlignment="0" applyProtection="0"/>
    <xf numFmtId="0" fontId="57" fillId="41" borderId="25" applyNumberFormat="0" applyAlignment="0" applyProtection="0"/>
    <xf numFmtId="0" fontId="59" fillId="8" borderId="29" applyNumberFormat="0" applyAlignment="0" applyProtection="0"/>
    <xf numFmtId="0" fontId="57" fillId="41" borderId="25" applyNumberFormat="0" applyAlignment="0" applyProtection="0"/>
    <xf numFmtId="0" fontId="57" fillId="41" borderId="25" applyNumberFormat="0" applyAlignment="0" applyProtection="0"/>
    <xf numFmtId="0" fontId="59" fillId="8" borderId="29" applyNumberFormat="0" applyAlignment="0" applyProtection="0"/>
    <xf numFmtId="0" fontId="58" fillId="41" borderId="25" applyNumberFormat="0" applyAlignment="0" applyProtection="0"/>
    <xf numFmtId="0" fontId="58" fillId="41" borderId="25" applyNumberFormat="0" applyAlignment="0" applyProtection="0"/>
    <xf numFmtId="0" fontId="58" fillId="41" borderId="25" applyNumberFormat="0" applyAlignment="0" applyProtection="0"/>
    <xf numFmtId="0" fontId="60" fillId="0" borderId="39" applyNumberFormat="0" applyFill="0" applyAlignment="0" applyProtection="0"/>
    <xf numFmtId="0" fontId="62" fillId="0" borderId="31" applyNumberFormat="0" applyFill="0" applyAlignment="0" applyProtection="0"/>
    <xf numFmtId="0" fontId="61" fillId="0" borderId="39" applyNumberFormat="0" applyFill="0" applyAlignment="0" applyProtection="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63" fillId="58" borderId="0" applyNumberFormat="0" applyBorder="0" applyAlignment="0" applyProtection="0"/>
    <xf numFmtId="0" fontId="65" fillId="7" borderId="0" applyNumberFormat="0" applyBorder="0" applyAlignment="0" applyProtection="0"/>
    <xf numFmtId="0" fontId="64" fillId="58" borderId="0" applyNumberFormat="0" applyBorder="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5" fillId="0" borderId="0"/>
    <xf numFmtId="0" fontId="5" fillId="0" borderId="0"/>
    <xf numFmtId="0" fontId="5" fillId="0" borderId="0"/>
    <xf numFmtId="183" fontId="1" fillId="0" borderId="0"/>
    <xf numFmtId="0" fontId="5" fillId="0" borderId="0"/>
    <xf numFmtId="183" fontId="1" fillId="0" borderId="0"/>
    <xf numFmtId="0" fontId="1" fillId="0" borderId="0"/>
    <xf numFmtId="0" fontId="1" fillId="0" borderId="0"/>
    <xf numFmtId="183" fontId="5" fillId="0" borderId="0"/>
    <xf numFmtId="0" fontId="5" fillId="0" borderId="0"/>
    <xf numFmtId="183" fontId="5"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5" fillId="0" borderId="0">
      <alignment vertical="center"/>
    </xf>
    <xf numFmtId="183" fontId="5" fillId="0" borderId="0"/>
    <xf numFmtId="183" fontId="1" fillId="0" borderId="0"/>
    <xf numFmtId="183"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184" fontId="1" fillId="0" borderId="0"/>
    <xf numFmtId="0" fontId="9"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9" fillId="0" borderId="0"/>
    <xf numFmtId="0" fontId="5" fillId="0" borderId="0"/>
    <xf numFmtId="0" fontId="5" fillId="0" borderId="0"/>
    <xf numFmtId="0" fontId="5" fillId="0" borderId="0"/>
    <xf numFmtId="0" fontId="19" fillId="11" borderId="33" applyNumberFormat="0" applyFont="0" applyAlignment="0" applyProtection="0"/>
    <xf numFmtId="0" fontId="19" fillId="11" borderId="33" applyNumberFormat="0" applyFont="0" applyAlignment="0" applyProtection="0"/>
    <xf numFmtId="0" fontId="1" fillId="11" borderId="33"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19" fillId="59" borderId="40"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19" fillId="59" borderId="40"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66" fillId="54" borderId="41" applyNumberFormat="0" applyAlignment="0" applyProtection="0"/>
    <xf numFmtId="0" fontId="68" fillId="9" borderId="30" applyNumberFormat="0" applyAlignment="0" applyProtection="0"/>
    <xf numFmtId="0" fontId="67" fillId="54" borderId="41"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42" applyNumberFormat="0" applyFill="0" applyAlignment="0" applyProtection="0"/>
    <xf numFmtId="0" fontId="70" fillId="0" borderId="42" applyNumberFormat="0" applyFill="0" applyAlignment="0" applyProtection="0"/>
    <xf numFmtId="0" fontId="5" fillId="0" borderId="43" applyNumberFormat="0" applyFont="0" applyBorder="0" applyAlignment="0" applyProtection="0"/>
    <xf numFmtId="0" fontId="12" fillId="0" borderId="34" applyNumberFormat="0" applyFill="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73" fillId="0" borderId="0" applyNumberFormat="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78" fillId="0" borderId="0"/>
    <xf numFmtId="0" fontId="5" fillId="0" borderId="0"/>
    <xf numFmtId="0" fontId="80" fillId="0" borderId="0"/>
    <xf numFmtId="167" fontId="80" fillId="0" borderId="0" applyFont="0" applyFill="0" applyBorder="0" applyAlignment="0" applyProtection="0"/>
    <xf numFmtId="166" fontId="80" fillId="0" borderId="0" applyFont="0" applyFill="0" applyBorder="0" applyAlignment="0" applyProtection="0"/>
  </cellStyleXfs>
  <cellXfs count="10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8"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69" fontId="2" fillId="0" borderId="2" xfId="1" applyNumberFormat="1" applyFont="1" applyBorder="1"/>
    <xf numFmtId="169" fontId="2" fillId="0" borderId="8" xfId="1"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6" fontId="2" fillId="0" borderId="0" xfId="1" applyFont="1"/>
    <xf numFmtId="0" fontId="3" fillId="0" borderId="12" xfId="0" applyFont="1" applyBorder="1" applyAlignment="1">
      <alignment horizontal="center" wrapText="1"/>
    </xf>
    <xf numFmtId="170" fontId="2" fillId="0" borderId="0" xfId="0" applyNumberFormat="1" applyFont="1"/>
    <xf numFmtId="0" fontId="3" fillId="0" borderId="15" xfId="0" applyFont="1" applyBorder="1"/>
    <xf numFmtId="169" fontId="3" fillId="0" borderId="15" xfId="1" applyNumberFormat="1" applyFont="1" applyBorder="1"/>
    <xf numFmtId="169" fontId="3" fillId="0" borderId="16" xfId="1" applyNumberFormat="1" applyFont="1" applyBorder="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Border="1" applyAlignment="1">
      <alignment wrapText="1"/>
    </xf>
    <xf numFmtId="0" fontId="3" fillId="0" borderId="17" xfId="0" applyFont="1" applyBorder="1" applyAlignment="1">
      <alignment wrapText="1"/>
    </xf>
    <xf numFmtId="171" fontId="2" fillId="0" borderId="2" xfId="5" applyNumberFormat="1" applyFont="1" applyBorder="1"/>
    <xf numFmtId="0" fontId="2" fillId="0" borderId="2" xfId="0" applyFont="1" applyBorder="1" applyAlignment="1">
      <alignment horizontal="right"/>
    </xf>
    <xf numFmtId="0" fontId="6" fillId="3" borderId="2" xfId="0" applyFont="1" applyFill="1" applyBorder="1" applyAlignment="1">
      <alignment horizontal="left" vertical="center"/>
    </xf>
    <xf numFmtId="171" fontId="2" fillId="2" borderId="2" xfId="5" applyNumberFormat="1" applyFont="1" applyFill="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0" fontId="7" fillId="0" borderId="21" xfId="0" applyFont="1" applyBorder="1"/>
    <xf numFmtId="0" fontId="6" fillId="0" borderId="19" xfId="0" applyFont="1" applyBorder="1" applyAlignment="1">
      <alignment horizontal="center" wrapText="1"/>
    </xf>
    <xf numFmtId="0" fontId="6" fillId="0" borderId="18" xfId="0" applyFont="1" applyBorder="1" applyAlignment="1">
      <alignment horizontal="center" wrapText="1"/>
    </xf>
    <xf numFmtId="171" fontId="2" fillId="2" borderId="1" xfId="5" applyNumberFormat="1" applyFont="1" applyFill="1" applyBorder="1"/>
    <xf numFmtId="0" fontId="3" fillId="2" borderId="3" xfId="0" applyFont="1" applyFill="1" applyBorder="1" applyAlignment="1">
      <alignment horizontal="center"/>
    </xf>
    <xf numFmtId="171" fontId="3" fillId="0" borderId="15" xfId="5" applyNumberFormat="1" applyFont="1" applyBorder="1"/>
    <xf numFmtId="169" fontId="2" fillId="2" borderId="2" xfId="1" applyNumberFormat="1" applyFont="1" applyFill="1" applyBorder="1"/>
    <xf numFmtId="169" fontId="2" fillId="0" borderId="0" xfId="1" applyNumberFormat="1" applyFont="1"/>
    <xf numFmtId="169" fontId="2" fillId="0" borderId="10" xfId="1" applyNumberFormat="1" applyFont="1" applyBorder="1"/>
    <xf numFmtId="0" fontId="11" fillId="0" borderId="0" xfId="0" applyFont="1"/>
    <xf numFmtId="170"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9" fontId="2" fillId="2" borderId="2" xfId="1" applyNumberFormat="1" applyFont="1" applyFill="1" applyBorder="1" applyAlignment="1">
      <alignment horizontal="center"/>
    </xf>
    <xf numFmtId="167" fontId="2" fillId="0" borderId="0" xfId="5" applyFont="1"/>
    <xf numFmtId="171" fontId="7" fillId="2" borderId="24" xfId="5" applyNumberFormat="1" applyFont="1" applyFill="1" applyBorder="1" applyAlignment="1">
      <alignment vertical="center"/>
    </xf>
    <xf numFmtId="171" fontId="7" fillId="2" borderId="2" xfId="5" applyNumberFormat="1" applyFont="1" applyFill="1" applyBorder="1" applyAlignment="1">
      <alignment vertical="center"/>
    </xf>
    <xf numFmtId="171" fontId="2" fillId="0" borderId="0" xfId="0" applyNumberFormat="1" applyFont="1"/>
    <xf numFmtId="169" fontId="2" fillId="0" borderId="0" xfId="0" applyNumberFormat="1" applyFont="1"/>
    <xf numFmtId="169" fontId="7" fillId="0" borderId="0" xfId="0" applyNumberFormat="1" applyFont="1"/>
    <xf numFmtId="166" fontId="2" fillId="0" borderId="0" xfId="0" applyNumberFormat="1" applyFont="1"/>
    <xf numFmtId="169"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0" fontId="2" fillId="3" borderId="2" xfId="0" applyFont="1" applyFill="1" applyBorder="1" applyAlignment="1">
      <alignment horizontal="right"/>
    </xf>
    <xf numFmtId="10" fontId="2" fillId="0" borderId="0" xfId="4" applyNumberFormat="1" applyFont="1"/>
    <xf numFmtId="171" fontId="2" fillId="0" borderId="0" xfId="4" applyNumberFormat="1" applyFont="1"/>
    <xf numFmtId="171" fontId="7" fillId="0" borderId="0" xfId="0" applyNumberFormat="1" applyFont="1"/>
    <xf numFmtId="171" fontId="2" fillId="0" borderId="0" xfId="5" applyNumberFormat="1" applyFont="1"/>
    <xf numFmtId="3" fontId="2" fillId="0" borderId="0" xfId="0" applyNumberFormat="1" applyFont="1"/>
    <xf numFmtId="0" fontId="79" fillId="0" borderId="0" xfId="0" applyFont="1" applyAlignment="1">
      <alignment horizontal="right"/>
    </xf>
    <xf numFmtId="0" fontId="79" fillId="0" borderId="0" xfId="0" applyFont="1"/>
    <xf numFmtId="171" fontId="79" fillId="0" borderId="0" xfId="5" applyNumberFormat="1" applyFont="1"/>
    <xf numFmtId="171" fontId="79" fillId="0" borderId="0" xfId="0" applyNumberFormat="1" applyFont="1"/>
    <xf numFmtId="167" fontId="2" fillId="0" borderId="0" xfId="0" applyNumberFormat="1" applyFont="1"/>
    <xf numFmtId="0" fontId="3" fillId="0" borderId="2" xfId="0" applyFont="1" applyBorder="1" applyAlignment="1">
      <alignment horizontal="center"/>
    </xf>
    <xf numFmtId="185" fontId="3" fillId="0" borderId="0" xfId="4" applyNumberFormat="1" applyFont="1" applyFill="1"/>
    <xf numFmtId="0" fontId="2" fillId="0" borderId="0" xfId="0" applyFont="1" applyAlignment="1">
      <alignment wrapText="1"/>
    </xf>
    <xf numFmtId="185" fontId="2" fillId="0" borderId="0" xfId="0" applyNumberFormat="1" applyFont="1"/>
    <xf numFmtId="10" fontId="2" fillId="0" borderId="23" xfId="4" applyNumberFormat="1" applyFont="1" applyBorder="1"/>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9" xfId="0" applyFont="1" applyFill="1" applyBorder="1" applyAlignment="1">
      <alignment horizontal="left"/>
    </xf>
    <xf numFmtId="0" fontId="2" fillId="2" borderId="22" xfId="0" applyFont="1" applyFill="1" applyBorder="1" applyAlignment="1">
      <alignment horizontal="left"/>
    </xf>
    <xf numFmtId="0" fontId="2" fillId="2" borderId="1" xfId="0" applyFont="1" applyFill="1" applyBorder="1" applyAlignment="1">
      <alignment horizontal="left"/>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169" fontId="3" fillId="0" borderId="0" xfId="7" applyNumberFormat="1" applyFont="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171" fontId="7" fillId="0" borderId="2" xfId="5" applyNumberFormat="1" applyFont="1" applyBorder="1" applyAlignment="1">
      <alignment vertical="center"/>
    </xf>
  </cellXfs>
  <cellStyles count="881">
    <cellStyle name="$" xfId="10" xr:uid="{00000000-0005-0000-0000-000000000000}"/>
    <cellStyle name="$ 2" xfId="11" xr:uid="{00000000-0005-0000-0000-000001000000}"/>
    <cellStyle name="$ 2 2" xfId="12" xr:uid="{00000000-0005-0000-0000-000002000000}"/>
    <cellStyle name="$ 3" xfId="13" xr:uid="{00000000-0005-0000-0000-000003000000}"/>
    <cellStyle name="$ 3 2" xfId="444" xr:uid="{00000000-0005-0000-0000-000004000000}"/>
    <cellStyle name="$ 4" xfId="14" xr:uid="{00000000-0005-0000-0000-000005000000}"/>
    <cellStyle name="$ 4 2" xfId="445" xr:uid="{00000000-0005-0000-0000-000006000000}"/>
    <cellStyle name="$ 4 3" xfId="446" xr:uid="{00000000-0005-0000-0000-000007000000}"/>
    <cellStyle name="$ 5" xfId="447" xr:uid="{00000000-0005-0000-0000-000008000000}"/>
    <cellStyle name="$ 5 2" xfId="448" xr:uid="{00000000-0005-0000-0000-000009000000}"/>
    <cellStyle name="$ 6" xfId="449" xr:uid="{00000000-0005-0000-0000-00000A000000}"/>
    <cellStyle name="$ 6 2" xfId="450" xr:uid="{00000000-0005-0000-0000-00000B000000}"/>
    <cellStyle name="$.00" xfId="15" xr:uid="{00000000-0005-0000-0000-00000C000000}"/>
    <cellStyle name="$.00 2" xfId="16" xr:uid="{00000000-0005-0000-0000-00000D000000}"/>
    <cellStyle name="$.00 2 2" xfId="17" xr:uid="{00000000-0005-0000-0000-00000E000000}"/>
    <cellStyle name="$.00 3" xfId="18" xr:uid="{00000000-0005-0000-0000-00000F000000}"/>
    <cellStyle name="$.00 3 2" xfId="451" xr:uid="{00000000-0005-0000-0000-000010000000}"/>
    <cellStyle name="$.00 4" xfId="19" xr:uid="{00000000-0005-0000-0000-000011000000}"/>
    <cellStyle name="$.00 4 2" xfId="452" xr:uid="{00000000-0005-0000-0000-000012000000}"/>
    <cellStyle name="$.00 4 3" xfId="453" xr:uid="{00000000-0005-0000-0000-000013000000}"/>
    <cellStyle name="$.00 5" xfId="454" xr:uid="{00000000-0005-0000-0000-000014000000}"/>
    <cellStyle name="$.00 5 2" xfId="455" xr:uid="{00000000-0005-0000-0000-000015000000}"/>
    <cellStyle name="$.00 6" xfId="456" xr:uid="{00000000-0005-0000-0000-000016000000}"/>
    <cellStyle name="$.00 6 2" xfId="457" xr:uid="{00000000-0005-0000-0000-000017000000}"/>
    <cellStyle name="$_2. 2011-2014  Rev_ FCast_IRM 2012_COS2013_Ongoing Operations_with CDM" xfId="20" xr:uid="{00000000-0005-0000-0000-000018000000}"/>
    <cellStyle name="$_2. 2011-2014  Rev_ FCast_IRM 2012_COS2013_Ongoing Operations_with CDM_1. Creation and Assumptions Budget_Revised with CDM" xfId="21" xr:uid="{00000000-0005-0000-0000-000019000000}"/>
    <cellStyle name="$_Oct 2010 SM PILs Recognition" xfId="22" xr:uid="{00000000-0005-0000-0000-00001A000000}"/>
    <cellStyle name="$M" xfId="23" xr:uid="{00000000-0005-0000-0000-00001B000000}"/>
    <cellStyle name="$M 2" xfId="24" xr:uid="{00000000-0005-0000-0000-00001C000000}"/>
    <cellStyle name="$M 2 2" xfId="25" xr:uid="{00000000-0005-0000-0000-00001D000000}"/>
    <cellStyle name="$M 3" xfId="26" xr:uid="{00000000-0005-0000-0000-00001E000000}"/>
    <cellStyle name="$M 3 2" xfId="458" xr:uid="{00000000-0005-0000-0000-00001F000000}"/>
    <cellStyle name="$M 4" xfId="27" xr:uid="{00000000-0005-0000-0000-000020000000}"/>
    <cellStyle name="$M 4 2" xfId="459" xr:uid="{00000000-0005-0000-0000-000021000000}"/>
    <cellStyle name="$M 4 3" xfId="460" xr:uid="{00000000-0005-0000-0000-000022000000}"/>
    <cellStyle name="$M 5" xfId="461" xr:uid="{00000000-0005-0000-0000-000023000000}"/>
    <cellStyle name="$M 5 2" xfId="462" xr:uid="{00000000-0005-0000-0000-000024000000}"/>
    <cellStyle name="$M 6" xfId="463" xr:uid="{00000000-0005-0000-0000-000025000000}"/>
    <cellStyle name="$M 6 2" xfId="464" xr:uid="{00000000-0005-0000-0000-000026000000}"/>
    <cellStyle name="$M 7" xfId="465" xr:uid="{00000000-0005-0000-0000-000027000000}"/>
    <cellStyle name="$M.00" xfId="28" xr:uid="{00000000-0005-0000-0000-000028000000}"/>
    <cellStyle name="$M.00 2" xfId="29" xr:uid="{00000000-0005-0000-0000-000029000000}"/>
    <cellStyle name="$M.00 2 2" xfId="30" xr:uid="{00000000-0005-0000-0000-00002A000000}"/>
    <cellStyle name="$M.00 3" xfId="31" xr:uid="{00000000-0005-0000-0000-00002B000000}"/>
    <cellStyle name="$M.00 3 2" xfId="466" xr:uid="{00000000-0005-0000-0000-00002C000000}"/>
    <cellStyle name="$M.00 4" xfId="32" xr:uid="{00000000-0005-0000-0000-00002D000000}"/>
    <cellStyle name="$M.00 4 2" xfId="467" xr:uid="{00000000-0005-0000-0000-00002E000000}"/>
    <cellStyle name="$M.00 4 3" xfId="468" xr:uid="{00000000-0005-0000-0000-00002F000000}"/>
    <cellStyle name="$M.00 5" xfId="469" xr:uid="{00000000-0005-0000-0000-000030000000}"/>
    <cellStyle name="$M.00 5 2" xfId="470" xr:uid="{00000000-0005-0000-0000-000031000000}"/>
    <cellStyle name="$M.00 6" xfId="471" xr:uid="{00000000-0005-0000-0000-000032000000}"/>
    <cellStyle name="$M.00 6 2" xfId="472" xr:uid="{00000000-0005-0000-0000-000033000000}"/>
    <cellStyle name="$M_10. Management Fee Allocation Oct11" xfId="33" xr:uid="{00000000-0005-0000-0000-000034000000}"/>
    <cellStyle name="20% - Accent1 2" xfId="34" xr:uid="{00000000-0005-0000-0000-000035000000}"/>
    <cellStyle name="20% - Accent1 2 2" xfId="35" xr:uid="{00000000-0005-0000-0000-000036000000}"/>
    <cellStyle name="20% - Accent1 2 3" xfId="36" xr:uid="{00000000-0005-0000-0000-000037000000}"/>
    <cellStyle name="20% - Accent1 2 4" xfId="473" xr:uid="{00000000-0005-0000-0000-000038000000}"/>
    <cellStyle name="20% - Accent1 3" xfId="37" xr:uid="{00000000-0005-0000-0000-000039000000}"/>
    <cellStyle name="20% - Accent1 3 2" xfId="474" xr:uid="{00000000-0005-0000-0000-00003A000000}"/>
    <cellStyle name="20% - Accent1 4" xfId="475" xr:uid="{00000000-0005-0000-0000-00003B000000}"/>
    <cellStyle name="20% - Accent2 2" xfId="38" xr:uid="{00000000-0005-0000-0000-00003C000000}"/>
    <cellStyle name="20% - Accent2 2 2" xfId="39" xr:uid="{00000000-0005-0000-0000-00003D000000}"/>
    <cellStyle name="20% - Accent2 2 3" xfId="40" xr:uid="{00000000-0005-0000-0000-00003E000000}"/>
    <cellStyle name="20% - Accent2 2 4" xfId="476" xr:uid="{00000000-0005-0000-0000-00003F000000}"/>
    <cellStyle name="20% - Accent2 3" xfId="41" xr:uid="{00000000-0005-0000-0000-000040000000}"/>
    <cellStyle name="20% - Accent2 3 2" xfId="477" xr:uid="{00000000-0005-0000-0000-000041000000}"/>
    <cellStyle name="20% - Accent2 4" xfId="478" xr:uid="{00000000-0005-0000-0000-000042000000}"/>
    <cellStyle name="20% - Accent3 2" xfId="42" xr:uid="{00000000-0005-0000-0000-000043000000}"/>
    <cellStyle name="20% - Accent3 2 2" xfId="43" xr:uid="{00000000-0005-0000-0000-000044000000}"/>
    <cellStyle name="20% - Accent3 2 3" xfId="44" xr:uid="{00000000-0005-0000-0000-000045000000}"/>
    <cellStyle name="20% - Accent3 2 4" xfId="479" xr:uid="{00000000-0005-0000-0000-000046000000}"/>
    <cellStyle name="20% - Accent3 3" xfId="45" xr:uid="{00000000-0005-0000-0000-000047000000}"/>
    <cellStyle name="20% - Accent3 3 2" xfId="480" xr:uid="{00000000-0005-0000-0000-000048000000}"/>
    <cellStyle name="20% - Accent3 4" xfId="481" xr:uid="{00000000-0005-0000-0000-000049000000}"/>
    <cellStyle name="20% - Accent4 2" xfId="46" xr:uid="{00000000-0005-0000-0000-00004A000000}"/>
    <cellStyle name="20% - Accent4 2 2" xfId="47" xr:uid="{00000000-0005-0000-0000-00004B000000}"/>
    <cellStyle name="20% - Accent4 2 3" xfId="48" xr:uid="{00000000-0005-0000-0000-00004C000000}"/>
    <cellStyle name="20% - Accent4 2 4" xfId="482" xr:uid="{00000000-0005-0000-0000-00004D000000}"/>
    <cellStyle name="20% - Accent4 3" xfId="49" xr:uid="{00000000-0005-0000-0000-00004E000000}"/>
    <cellStyle name="20% - Accent4 3 2" xfId="483" xr:uid="{00000000-0005-0000-0000-00004F000000}"/>
    <cellStyle name="20% - Accent4 4" xfId="484" xr:uid="{00000000-0005-0000-0000-000050000000}"/>
    <cellStyle name="20% - Accent5 2" xfId="50" xr:uid="{00000000-0005-0000-0000-000051000000}"/>
    <cellStyle name="20% - Accent5 2 2" xfId="51" xr:uid="{00000000-0005-0000-0000-000052000000}"/>
    <cellStyle name="20% - Accent5 2 3" xfId="52" xr:uid="{00000000-0005-0000-0000-000053000000}"/>
    <cellStyle name="20% - Accent5 2 4" xfId="485" xr:uid="{00000000-0005-0000-0000-000054000000}"/>
    <cellStyle name="20% - Accent5 3" xfId="53" xr:uid="{00000000-0005-0000-0000-000055000000}"/>
    <cellStyle name="20% - Accent5 3 2" xfId="486" xr:uid="{00000000-0005-0000-0000-000056000000}"/>
    <cellStyle name="20% - Accent5 4" xfId="487" xr:uid="{00000000-0005-0000-0000-000057000000}"/>
    <cellStyle name="20% - Accent6 2" xfId="54" xr:uid="{00000000-0005-0000-0000-000058000000}"/>
    <cellStyle name="20% - Accent6 2 2" xfId="55" xr:uid="{00000000-0005-0000-0000-000059000000}"/>
    <cellStyle name="20% - Accent6 2 3" xfId="56" xr:uid="{00000000-0005-0000-0000-00005A000000}"/>
    <cellStyle name="20% - Accent6 2 4" xfId="488" xr:uid="{00000000-0005-0000-0000-00005B000000}"/>
    <cellStyle name="20% - Accent6 3" xfId="57" xr:uid="{00000000-0005-0000-0000-00005C000000}"/>
    <cellStyle name="20% - Accent6 3 2" xfId="489" xr:uid="{00000000-0005-0000-0000-00005D000000}"/>
    <cellStyle name="20% - Accent6 4" xfId="490" xr:uid="{00000000-0005-0000-0000-00005E000000}"/>
    <cellStyle name="40% - Accent1 2" xfId="58" xr:uid="{00000000-0005-0000-0000-00005F000000}"/>
    <cellStyle name="40% - Accent1 2 2" xfId="59" xr:uid="{00000000-0005-0000-0000-000060000000}"/>
    <cellStyle name="40% - Accent1 2 3" xfId="60" xr:uid="{00000000-0005-0000-0000-000061000000}"/>
    <cellStyle name="40% - Accent1 2 4" xfId="491" xr:uid="{00000000-0005-0000-0000-000062000000}"/>
    <cellStyle name="40% - Accent1 3" xfId="61" xr:uid="{00000000-0005-0000-0000-000063000000}"/>
    <cellStyle name="40% - Accent1 3 2" xfId="492" xr:uid="{00000000-0005-0000-0000-000064000000}"/>
    <cellStyle name="40% - Accent1 4" xfId="493" xr:uid="{00000000-0005-0000-0000-000065000000}"/>
    <cellStyle name="40% - Accent2 2" xfId="62" xr:uid="{00000000-0005-0000-0000-000066000000}"/>
    <cellStyle name="40% - Accent2 2 2" xfId="63" xr:uid="{00000000-0005-0000-0000-000067000000}"/>
    <cellStyle name="40% - Accent2 2 3" xfId="64" xr:uid="{00000000-0005-0000-0000-000068000000}"/>
    <cellStyle name="40% - Accent2 2 4" xfId="494" xr:uid="{00000000-0005-0000-0000-000069000000}"/>
    <cellStyle name="40% - Accent2 3" xfId="65" xr:uid="{00000000-0005-0000-0000-00006A000000}"/>
    <cellStyle name="40% - Accent2 3 2" xfId="495" xr:uid="{00000000-0005-0000-0000-00006B000000}"/>
    <cellStyle name="40% - Accent2 4" xfId="496" xr:uid="{00000000-0005-0000-0000-00006C000000}"/>
    <cellStyle name="40% - Accent3 2" xfId="66" xr:uid="{00000000-0005-0000-0000-00006D000000}"/>
    <cellStyle name="40% - Accent3 2 2" xfId="67" xr:uid="{00000000-0005-0000-0000-00006E000000}"/>
    <cellStyle name="40% - Accent3 2 3" xfId="68" xr:uid="{00000000-0005-0000-0000-00006F000000}"/>
    <cellStyle name="40% - Accent3 2 4" xfId="497" xr:uid="{00000000-0005-0000-0000-000070000000}"/>
    <cellStyle name="40% - Accent3 3" xfId="69" xr:uid="{00000000-0005-0000-0000-000071000000}"/>
    <cellStyle name="40% - Accent3 3 2" xfId="498" xr:uid="{00000000-0005-0000-0000-000072000000}"/>
    <cellStyle name="40% - Accent3 4" xfId="499" xr:uid="{00000000-0005-0000-0000-000073000000}"/>
    <cellStyle name="40% - Accent4 2" xfId="70" xr:uid="{00000000-0005-0000-0000-000074000000}"/>
    <cellStyle name="40% - Accent4 2 2" xfId="71" xr:uid="{00000000-0005-0000-0000-000075000000}"/>
    <cellStyle name="40% - Accent4 2 3" xfId="72" xr:uid="{00000000-0005-0000-0000-000076000000}"/>
    <cellStyle name="40% - Accent4 2 4" xfId="500" xr:uid="{00000000-0005-0000-0000-000077000000}"/>
    <cellStyle name="40% - Accent4 3" xfId="73" xr:uid="{00000000-0005-0000-0000-000078000000}"/>
    <cellStyle name="40% - Accent4 3 2" xfId="501" xr:uid="{00000000-0005-0000-0000-000079000000}"/>
    <cellStyle name="40% - Accent4 4" xfId="502" xr:uid="{00000000-0005-0000-0000-00007A000000}"/>
    <cellStyle name="40% - Accent5 2" xfId="74" xr:uid="{00000000-0005-0000-0000-00007B000000}"/>
    <cellStyle name="40% - Accent5 2 2" xfId="75" xr:uid="{00000000-0005-0000-0000-00007C000000}"/>
    <cellStyle name="40% - Accent5 2 3" xfId="76" xr:uid="{00000000-0005-0000-0000-00007D000000}"/>
    <cellStyle name="40% - Accent5 2 4" xfId="503" xr:uid="{00000000-0005-0000-0000-00007E000000}"/>
    <cellStyle name="40% - Accent5 3" xfId="77" xr:uid="{00000000-0005-0000-0000-00007F000000}"/>
    <cellStyle name="40% - Accent5 3 2" xfId="504" xr:uid="{00000000-0005-0000-0000-000080000000}"/>
    <cellStyle name="40% - Accent5 4" xfId="505" xr:uid="{00000000-0005-0000-0000-000081000000}"/>
    <cellStyle name="40% - Accent6 2" xfId="78" xr:uid="{00000000-0005-0000-0000-000082000000}"/>
    <cellStyle name="40% - Accent6 2 2" xfId="79" xr:uid="{00000000-0005-0000-0000-000083000000}"/>
    <cellStyle name="40% - Accent6 2 3" xfId="80" xr:uid="{00000000-0005-0000-0000-000084000000}"/>
    <cellStyle name="40% - Accent6 2 4" xfId="506" xr:uid="{00000000-0005-0000-0000-000085000000}"/>
    <cellStyle name="40% - Accent6 3" xfId="81" xr:uid="{00000000-0005-0000-0000-000086000000}"/>
    <cellStyle name="40% - Accent6 3 2" xfId="507" xr:uid="{00000000-0005-0000-0000-000087000000}"/>
    <cellStyle name="40% - Accent6 4" xfId="508" xr:uid="{00000000-0005-0000-0000-000088000000}"/>
    <cellStyle name="60% - Accent1 2" xfId="82" xr:uid="{00000000-0005-0000-0000-000089000000}"/>
    <cellStyle name="60% - Accent1 2 2" xfId="83" xr:uid="{00000000-0005-0000-0000-00008A000000}"/>
    <cellStyle name="60% - Accent1 2 3" xfId="84" xr:uid="{00000000-0005-0000-0000-00008B000000}"/>
    <cellStyle name="60% - Accent1 2 4" xfId="509" xr:uid="{00000000-0005-0000-0000-00008C000000}"/>
    <cellStyle name="60% - Accent1 3" xfId="85" xr:uid="{00000000-0005-0000-0000-00008D000000}"/>
    <cellStyle name="60% - Accent1 3 2" xfId="510" xr:uid="{00000000-0005-0000-0000-00008E000000}"/>
    <cellStyle name="60% - Accent1 4" xfId="511" xr:uid="{00000000-0005-0000-0000-00008F000000}"/>
    <cellStyle name="60% - Accent2 2" xfId="86" xr:uid="{00000000-0005-0000-0000-000090000000}"/>
    <cellStyle name="60% - Accent2 2 2" xfId="87" xr:uid="{00000000-0005-0000-0000-000091000000}"/>
    <cellStyle name="60% - Accent2 2 3" xfId="88" xr:uid="{00000000-0005-0000-0000-000092000000}"/>
    <cellStyle name="60% - Accent2 2 4" xfId="512" xr:uid="{00000000-0005-0000-0000-000093000000}"/>
    <cellStyle name="60% - Accent2 3" xfId="89" xr:uid="{00000000-0005-0000-0000-000094000000}"/>
    <cellStyle name="60% - Accent2 3 2" xfId="513" xr:uid="{00000000-0005-0000-0000-000095000000}"/>
    <cellStyle name="60% - Accent2 4" xfId="514" xr:uid="{00000000-0005-0000-0000-000096000000}"/>
    <cellStyle name="60% - Accent3 2" xfId="90" xr:uid="{00000000-0005-0000-0000-000097000000}"/>
    <cellStyle name="60% - Accent3 2 2" xfId="91" xr:uid="{00000000-0005-0000-0000-000098000000}"/>
    <cellStyle name="60% - Accent3 2 3" xfId="92" xr:uid="{00000000-0005-0000-0000-000099000000}"/>
    <cellStyle name="60% - Accent3 2 4" xfId="515" xr:uid="{00000000-0005-0000-0000-00009A000000}"/>
    <cellStyle name="60% - Accent3 3" xfId="93" xr:uid="{00000000-0005-0000-0000-00009B000000}"/>
    <cellStyle name="60% - Accent3 3 2" xfId="516" xr:uid="{00000000-0005-0000-0000-00009C000000}"/>
    <cellStyle name="60% - Accent3 4" xfId="517" xr:uid="{00000000-0005-0000-0000-00009D000000}"/>
    <cellStyle name="60% - Accent4 2" xfId="94" xr:uid="{00000000-0005-0000-0000-00009E000000}"/>
    <cellStyle name="60% - Accent4 2 2" xfId="95" xr:uid="{00000000-0005-0000-0000-00009F000000}"/>
    <cellStyle name="60% - Accent4 2 3" xfId="96" xr:uid="{00000000-0005-0000-0000-0000A0000000}"/>
    <cellStyle name="60% - Accent4 2 4" xfId="518" xr:uid="{00000000-0005-0000-0000-0000A1000000}"/>
    <cellStyle name="60% - Accent4 3" xfId="97" xr:uid="{00000000-0005-0000-0000-0000A2000000}"/>
    <cellStyle name="60% - Accent4 3 2" xfId="519" xr:uid="{00000000-0005-0000-0000-0000A3000000}"/>
    <cellStyle name="60% - Accent4 4" xfId="520" xr:uid="{00000000-0005-0000-0000-0000A4000000}"/>
    <cellStyle name="60% - Accent5 2" xfId="98" xr:uid="{00000000-0005-0000-0000-0000A5000000}"/>
    <cellStyle name="60% - Accent5 2 2" xfId="99" xr:uid="{00000000-0005-0000-0000-0000A6000000}"/>
    <cellStyle name="60% - Accent5 2 3" xfId="100" xr:uid="{00000000-0005-0000-0000-0000A7000000}"/>
    <cellStyle name="60% - Accent5 2 4" xfId="521" xr:uid="{00000000-0005-0000-0000-0000A8000000}"/>
    <cellStyle name="60% - Accent5 3" xfId="101" xr:uid="{00000000-0005-0000-0000-0000A9000000}"/>
    <cellStyle name="60% - Accent5 3 2" xfId="522" xr:uid="{00000000-0005-0000-0000-0000AA000000}"/>
    <cellStyle name="60% - Accent5 4" xfId="523" xr:uid="{00000000-0005-0000-0000-0000AB000000}"/>
    <cellStyle name="60% - Accent6 2" xfId="102" xr:uid="{00000000-0005-0000-0000-0000AC000000}"/>
    <cellStyle name="60% - Accent6 2 2" xfId="103" xr:uid="{00000000-0005-0000-0000-0000AD000000}"/>
    <cellStyle name="60% - Accent6 2 3" xfId="104" xr:uid="{00000000-0005-0000-0000-0000AE000000}"/>
    <cellStyle name="60% - Accent6 2 4" xfId="524" xr:uid="{00000000-0005-0000-0000-0000AF000000}"/>
    <cellStyle name="60% - Accent6 3" xfId="105" xr:uid="{00000000-0005-0000-0000-0000B0000000}"/>
    <cellStyle name="60% - Accent6 3 2" xfId="525" xr:uid="{00000000-0005-0000-0000-0000B1000000}"/>
    <cellStyle name="60% - Accent6 4" xfId="526" xr:uid="{00000000-0005-0000-0000-0000B2000000}"/>
    <cellStyle name="Accent1 2" xfId="106" xr:uid="{00000000-0005-0000-0000-0000B3000000}"/>
    <cellStyle name="Accent1 2 2" xfId="107" xr:uid="{00000000-0005-0000-0000-0000B4000000}"/>
    <cellStyle name="Accent1 2 3" xfId="108" xr:uid="{00000000-0005-0000-0000-0000B5000000}"/>
    <cellStyle name="Accent1 2 4" xfId="527" xr:uid="{00000000-0005-0000-0000-0000B6000000}"/>
    <cellStyle name="Accent1 3" xfId="109" xr:uid="{00000000-0005-0000-0000-0000B7000000}"/>
    <cellStyle name="Accent1 3 2" xfId="528" xr:uid="{00000000-0005-0000-0000-0000B8000000}"/>
    <cellStyle name="Accent1 4" xfId="529" xr:uid="{00000000-0005-0000-0000-0000B9000000}"/>
    <cellStyle name="Accent2 2" xfId="110" xr:uid="{00000000-0005-0000-0000-0000BA000000}"/>
    <cellStyle name="Accent2 2 2" xfId="111" xr:uid="{00000000-0005-0000-0000-0000BB000000}"/>
    <cellStyle name="Accent2 2 3" xfId="112" xr:uid="{00000000-0005-0000-0000-0000BC000000}"/>
    <cellStyle name="Accent2 2 4" xfId="530" xr:uid="{00000000-0005-0000-0000-0000BD000000}"/>
    <cellStyle name="Accent2 3" xfId="113" xr:uid="{00000000-0005-0000-0000-0000BE000000}"/>
    <cellStyle name="Accent2 3 2" xfId="531" xr:uid="{00000000-0005-0000-0000-0000BF000000}"/>
    <cellStyle name="Accent2 4" xfId="532" xr:uid="{00000000-0005-0000-0000-0000C0000000}"/>
    <cellStyle name="Accent3 2" xfId="114" xr:uid="{00000000-0005-0000-0000-0000C1000000}"/>
    <cellStyle name="Accent3 2 2" xfId="115" xr:uid="{00000000-0005-0000-0000-0000C2000000}"/>
    <cellStyle name="Accent3 2 3" xfId="116" xr:uid="{00000000-0005-0000-0000-0000C3000000}"/>
    <cellStyle name="Accent3 2 4" xfId="533" xr:uid="{00000000-0005-0000-0000-0000C4000000}"/>
    <cellStyle name="Accent3 3" xfId="117" xr:uid="{00000000-0005-0000-0000-0000C5000000}"/>
    <cellStyle name="Accent3 3 2" xfId="534" xr:uid="{00000000-0005-0000-0000-0000C6000000}"/>
    <cellStyle name="Accent3 4" xfId="535" xr:uid="{00000000-0005-0000-0000-0000C7000000}"/>
    <cellStyle name="Accent4 2" xfId="118" xr:uid="{00000000-0005-0000-0000-0000C8000000}"/>
    <cellStyle name="Accent4 2 2" xfId="119" xr:uid="{00000000-0005-0000-0000-0000C9000000}"/>
    <cellStyle name="Accent4 2 3" xfId="120" xr:uid="{00000000-0005-0000-0000-0000CA000000}"/>
    <cellStyle name="Accent4 2 4" xfId="536" xr:uid="{00000000-0005-0000-0000-0000CB000000}"/>
    <cellStyle name="Accent4 3" xfId="121" xr:uid="{00000000-0005-0000-0000-0000CC000000}"/>
    <cellStyle name="Accent4 3 2" xfId="537" xr:uid="{00000000-0005-0000-0000-0000CD000000}"/>
    <cellStyle name="Accent4 4" xfId="538" xr:uid="{00000000-0005-0000-0000-0000CE000000}"/>
    <cellStyle name="Accent5 2" xfId="122" xr:uid="{00000000-0005-0000-0000-0000CF000000}"/>
    <cellStyle name="Accent5 2 2" xfId="123" xr:uid="{00000000-0005-0000-0000-0000D0000000}"/>
    <cellStyle name="Accent5 2 3" xfId="124" xr:uid="{00000000-0005-0000-0000-0000D1000000}"/>
    <cellStyle name="Accent5 2 4" xfId="539" xr:uid="{00000000-0005-0000-0000-0000D2000000}"/>
    <cellStyle name="Accent5 3" xfId="125" xr:uid="{00000000-0005-0000-0000-0000D3000000}"/>
    <cellStyle name="Accent5 3 2" xfId="540" xr:uid="{00000000-0005-0000-0000-0000D4000000}"/>
    <cellStyle name="Accent5 4" xfId="541" xr:uid="{00000000-0005-0000-0000-0000D5000000}"/>
    <cellStyle name="Accent6 2" xfId="126" xr:uid="{00000000-0005-0000-0000-0000D6000000}"/>
    <cellStyle name="Accent6 2 2" xfId="127" xr:uid="{00000000-0005-0000-0000-0000D7000000}"/>
    <cellStyle name="Accent6 2 3" xfId="128" xr:uid="{00000000-0005-0000-0000-0000D8000000}"/>
    <cellStyle name="Accent6 2 4" xfId="542" xr:uid="{00000000-0005-0000-0000-0000D9000000}"/>
    <cellStyle name="Accent6 3" xfId="129" xr:uid="{00000000-0005-0000-0000-0000DA000000}"/>
    <cellStyle name="Accent6 3 2" xfId="543" xr:uid="{00000000-0005-0000-0000-0000DB000000}"/>
    <cellStyle name="Accent6 4" xfId="544" xr:uid="{00000000-0005-0000-0000-0000DC000000}"/>
    <cellStyle name="Bad 2" xfId="130" xr:uid="{00000000-0005-0000-0000-0000DD000000}"/>
    <cellStyle name="Bad 2 2" xfId="131" xr:uid="{00000000-0005-0000-0000-0000DE000000}"/>
    <cellStyle name="Bad 2 3" xfId="132" xr:uid="{00000000-0005-0000-0000-0000DF000000}"/>
    <cellStyle name="Bad 2 4" xfId="545" xr:uid="{00000000-0005-0000-0000-0000E0000000}"/>
    <cellStyle name="Bad 3" xfId="133" xr:uid="{00000000-0005-0000-0000-0000E1000000}"/>
    <cellStyle name="Bad 3 2" xfId="546" xr:uid="{00000000-0005-0000-0000-0000E2000000}"/>
    <cellStyle name="Bad 4" xfId="547" xr:uid="{00000000-0005-0000-0000-0000E3000000}"/>
    <cellStyle name="Calculation 2" xfId="134" xr:uid="{00000000-0005-0000-0000-0000E4000000}"/>
    <cellStyle name="Calculation 2 2" xfId="135" xr:uid="{00000000-0005-0000-0000-0000E5000000}"/>
    <cellStyle name="Calculation 2 3" xfId="136" xr:uid="{00000000-0005-0000-0000-0000E6000000}"/>
    <cellStyle name="Calculation 2 4" xfId="548" xr:uid="{00000000-0005-0000-0000-0000E7000000}"/>
    <cellStyle name="Calculation 3" xfId="137" xr:uid="{00000000-0005-0000-0000-0000E8000000}"/>
    <cellStyle name="Calculation 3 2" xfId="549" xr:uid="{00000000-0005-0000-0000-0000E9000000}"/>
    <cellStyle name="Calculation 4" xfId="550" xr:uid="{00000000-0005-0000-0000-0000EA000000}"/>
    <cellStyle name="Check Cell 2" xfId="138" xr:uid="{00000000-0005-0000-0000-0000EB000000}"/>
    <cellStyle name="Check Cell 2 2" xfId="139" xr:uid="{00000000-0005-0000-0000-0000EC000000}"/>
    <cellStyle name="Check Cell 2 3" xfId="140" xr:uid="{00000000-0005-0000-0000-0000ED000000}"/>
    <cellStyle name="Check Cell 2 4" xfId="551" xr:uid="{00000000-0005-0000-0000-0000EE000000}"/>
    <cellStyle name="Check Cell 3" xfId="141" xr:uid="{00000000-0005-0000-0000-0000EF000000}"/>
    <cellStyle name="Check Cell 3 2" xfId="552" xr:uid="{00000000-0005-0000-0000-0000F0000000}"/>
    <cellStyle name="Check Cell 4" xfId="142" xr:uid="{00000000-0005-0000-0000-0000F1000000}"/>
    <cellStyle name="Check Cell 4 2" xfId="553" xr:uid="{00000000-0005-0000-0000-0000F2000000}"/>
    <cellStyle name="Comma" xfId="5" builtinId="3"/>
    <cellStyle name="Comma [0] 2" xfId="554" xr:uid="{00000000-0005-0000-0000-0000F4000000}"/>
    <cellStyle name="Comma 10" xfId="143" xr:uid="{00000000-0005-0000-0000-0000F5000000}"/>
    <cellStyle name="Comma 10 2" xfId="144" xr:uid="{00000000-0005-0000-0000-0000F6000000}"/>
    <cellStyle name="Comma 10 3" xfId="145" xr:uid="{00000000-0005-0000-0000-0000F7000000}"/>
    <cellStyle name="Comma 10 4" xfId="146" xr:uid="{00000000-0005-0000-0000-0000F8000000}"/>
    <cellStyle name="Comma 10 4 2" xfId="555" xr:uid="{00000000-0005-0000-0000-0000F9000000}"/>
    <cellStyle name="Comma 10 5" xfId="147" xr:uid="{00000000-0005-0000-0000-0000FA000000}"/>
    <cellStyle name="Comma 11" xfId="148" xr:uid="{00000000-0005-0000-0000-0000FB000000}"/>
    <cellStyle name="Comma 11 2" xfId="149" xr:uid="{00000000-0005-0000-0000-0000FC000000}"/>
    <cellStyle name="Comma 11 3" xfId="556" xr:uid="{00000000-0005-0000-0000-0000FD000000}"/>
    <cellStyle name="Comma 12" xfId="150" xr:uid="{00000000-0005-0000-0000-0000FE000000}"/>
    <cellStyle name="Comma 12 2" xfId="151" xr:uid="{00000000-0005-0000-0000-0000FF000000}"/>
    <cellStyle name="Comma 12 3" xfId="557" xr:uid="{00000000-0005-0000-0000-000000010000}"/>
    <cellStyle name="Comma 13" xfId="152" xr:uid="{00000000-0005-0000-0000-000001010000}"/>
    <cellStyle name="Comma 13 2" xfId="153" xr:uid="{00000000-0005-0000-0000-000002010000}"/>
    <cellStyle name="Comma 13 3" xfId="558" xr:uid="{00000000-0005-0000-0000-000003010000}"/>
    <cellStyle name="Comma 14" xfId="154" xr:uid="{00000000-0005-0000-0000-000004010000}"/>
    <cellStyle name="Comma 14 2" xfId="443" xr:uid="{00000000-0005-0000-0000-000005010000}"/>
    <cellStyle name="Comma 14 3" xfId="559" xr:uid="{00000000-0005-0000-0000-000006010000}"/>
    <cellStyle name="Comma 14 4" xfId="560" xr:uid="{00000000-0005-0000-0000-000007010000}"/>
    <cellStyle name="Comma 14 5" xfId="561" xr:uid="{00000000-0005-0000-0000-000008010000}"/>
    <cellStyle name="Comma 15" xfId="155" xr:uid="{00000000-0005-0000-0000-000009010000}"/>
    <cellStyle name="Comma 15 2" xfId="562" xr:uid="{00000000-0005-0000-0000-00000A010000}"/>
    <cellStyle name="Comma 15 3" xfId="563" xr:uid="{00000000-0005-0000-0000-00000B010000}"/>
    <cellStyle name="Comma 16" xfId="156" xr:uid="{00000000-0005-0000-0000-00000C010000}"/>
    <cellStyle name="Comma 16 2" xfId="9" xr:uid="{00000000-0005-0000-0000-00000D010000}"/>
    <cellStyle name="Comma 16 3" xfId="564" xr:uid="{00000000-0005-0000-0000-00000E010000}"/>
    <cellStyle name="Comma 16 4" xfId="565" xr:uid="{00000000-0005-0000-0000-00000F010000}"/>
    <cellStyle name="Comma 17" xfId="157" xr:uid="{00000000-0005-0000-0000-000010010000}"/>
    <cellStyle name="Comma 17 2" xfId="566" xr:uid="{00000000-0005-0000-0000-000011010000}"/>
    <cellStyle name="Comma 17 3" xfId="567" xr:uid="{00000000-0005-0000-0000-000012010000}"/>
    <cellStyle name="Comma 18" xfId="158" xr:uid="{00000000-0005-0000-0000-000013010000}"/>
    <cellStyle name="Comma 18 2" xfId="568" xr:uid="{00000000-0005-0000-0000-000014010000}"/>
    <cellStyle name="Comma 19" xfId="159" xr:uid="{00000000-0005-0000-0000-000015010000}"/>
    <cellStyle name="Comma 19 2" xfId="569" xr:uid="{00000000-0005-0000-0000-000016010000}"/>
    <cellStyle name="Comma 19 3" xfId="570" xr:uid="{00000000-0005-0000-0000-000017010000}"/>
    <cellStyle name="Comma 2" xfId="160" xr:uid="{00000000-0005-0000-0000-000018010000}"/>
    <cellStyle name="Comma 2 2" xfId="161" xr:uid="{00000000-0005-0000-0000-000019010000}"/>
    <cellStyle name="Comma 2 2 2" xfId="162" xr:uid="{00000000-0005-0000-0000-00001A010000}"/>
    <cellStyle name="Comma 2 2 2 2" xfId="163" xr:uid="{00000000-0005-0000-0000-00001B010000}"/>
    <cellStyle name="Comma 2 2 3" xfId="164" xr:uid="{00000000-0005-0000-0000-00001C010000}"/>
    <cellStyle name="Comma 2 2 4" xfId="571" xr:uid="{00000000-0005-0000-0000-00001D010000}"/>
    <cellStyle name="Comma 2 3" xfId="8" xr:uid="{00000000-0005-0000-0000-00001E010000}"/>
    <cellStyle name="Comma 2 3 2" xfId="572" xr:uid="{00000000-0005-0000-0000-00001F010000}"/>
    <cellStyle name="Comma 2 3 3" xfId="573" xr:uid="{00000000-0005-0000-0000-000020010000}"/>
    <cellStyle name="Comma 2 4" xfId="165" xr:uid="{00000000-0005-0000-0000-000021010000}"/>
    <cellStyle name="Comma 2 4 2" xfId="574" xr:uid="{00000000-0005-0000-0000-000022010000}"/>
    <cellStyle name="Comma 2 4 3" xfId="575" xr:uid="{00000000-0005-0000-0000-000023010000}"/>
    <cellStyle name="Comma 2 5" xfId="576" xr:uid="{00000000-0005-0000-0000-000024010000}"/>
    <cellStyle name="Comma 2 6" xfId="577" xr:uid="{00000000-0005-0000-0000-000025010000}"/>
    <cellStyle name="Comma 20" xfId="166" xr:uid="{00000000-0005-0000-0000-000026010000}"/>
    <cellStyle name="Comma 20 2" xfId="578" xr:uid="{00000000-0005-0000-0000-000027010000}"/>
    <cellStyle name="Comma 20 3" xfId="579" xr:uid="{00000000-0005-0000-0000-000028010000}"/>
    <cellStyle name="Comma 21" xfId="167" xr:uid="{00000000-0005-0000-0000-000029010000}"/>
    <cellStyle name="Comma 21 2" xfId="580" xr:uid="{00000000-0005-0000-0000-00002A010000}"/>
    <cellStyle name="Comma 21 3" xfId="581" xr:uid="{00000000-0005-0000-0000-00002B010000}"/>
    <cellStyle name="Comma 22" xfId="168" xr:uid="{00000000-0005-0000-0000-00002C010000}"/>
    <cellStyle name="Comma 23" xfId="169" xr:uid="{00000000-0005-0000-0000-00002D010000}"/>
    <cellStyle name="Comma 24" xfId="170" xr:uid="{00000000-0005-0000-0000-00002E010000}"/>
    <cellStyle name="Comma 25" xfId="171" xr:uid="{00000000-0005-0000-0000-00002F010000}"/>
    <cellStyle name="Comma 26" xfId="172" xr:uid="{00000000-0005-0000-0000-000030010000}"/>
    <cellStyle name="Comma 27" xfId="173" xr:uid="{00000000-0005-0000-0000-000031010000}"/>
    <cellStyle name="Comma 27 2" xfId="174" xr:uid="{00000000-0005-0000-0000-000032010000}"/>
    <cellStyle name="Comma 28" xfId="442" xr:uid="{00000000-0005-0000-0000-000033010000}"/>
    <cellStyle name="Comma 29" xfId="582" xr:uid="{00000000-0005-0000-0000-000034010000}"/>
    <cellStyle name="Comma 29 2" xfId="583" xr:uid="{00000000-0005-0000-0000-000035010000}"/>
    <cellStyle name="Comma 3" xfId="175" xr:uid="{00000000-0005-0000-0000-000036010000}"/>
    <cellStyle name="Comma 3 2" xfId="176" xr:uid="{00000000-0005-0000-0000-000037010000}"/>
    <cellStyle name="Comma 3 2 2" xfId="177" xr:uid="{00000000-0005-0000-0000-000038010000}"/>
    <cellStyle name="Comma 3 2 3" xfId="178" xr:uid="{00000000-0005-0000-0000-000039010000}"/>
    <cellStyle name="Comma 3 3" xfId="179" xr:uid="{00000000-0005-0000-0000-00003A010000}"/>
    <cellStyle name="Comma 3 4" xfId="180" xr:uid="{00000000-0005-0000-0000-00003B010000}"/>
    <cellStyle name="Comma 3 5" xfId="181" xr:uid="{00000000-0005-0000-0000-00003C010000}"/>
    <cellStyle name="Comma 3 6" xfId="584" xr:uid="{00000000-0005-0000-0000-00003D010000}"/>
    <cellStyle name="Comma 30" xfId="585" xr:uid="{00000000-0005-0000-0000-00003E010000}"/>
    <cellStyle name="Comma 31" xfId="586" xr:uid="{00000000-0005-0000-0000-00003F010000}"/>
    <cellStyle name="Comma 32" xfId="587" xr:uid="{00000000-0005-0000-0000-000040010000}"/>
    <cellStyle name="Comma 33" xfId="588" xr:uid="{00000000-0005-0000-0000-000041010000}"/>
    <cellStyle name="Comma 34" xfId="879" xr:uid="{00000000-0005-0000-0000-000042010000}"/>
    <cellStyle name="Comma 4" xfId="182" xr:uid="{00000000-0005-0000-0000-000043010000}"/>
    <cellStyle name="Comma 4 2" xfId="183" xr:uid="{00000000-0005-0000-0000-000044010000}"/>
    <cellStyle name="Comma 4 3" xfId="184" xr:uid="{00000000-0005-0000-0000-000045010000}"/>
    <cellStyle name="Comma 4 4" xfId="185" xr:uid="{00000000-0005-0000-0000-000046010000}"/>
    <cellStyle name="Comma 4 5" xfId="589" xr:uid="{00000000-0005-0000-0000-000047010000}"/>
    <cellStyle name="Comma 5" xfId="186" xr:uid="{00000000-0005-0000-0000-000048010000}"/>
    <cellStyle name="Comma 5 2" xfId="187" xr:uid="{00000000-0005-0000-0000-000049010000}"/>
    <cellStyle name="Comma 5 3" xfId="188" xr:uid="{00000000-0005-0000-0000-00004A010000}"/>
    <cellStyle name="Comma 6" xfId="189" xr:uid="{00000000-0005-0000-0000-00004B010000}"/>
    <cellStyle name="Comma 6 2" xfId="190" xr:uid="{00000000-0005-0000-0000-00004C010000}"/>
    <cellStyle name="Comma 6 3" xfId="590" xr:uid="{00000000-0005-0000-0000-00004D010000}"/>
    <cellStyle name="Comma 6 4" xfId="591" xr:uid="{00000000-0005-0000-0000-00004E010000}"/>
    <cellStyle name="Comma 7" xfId="191" xr:uid="{00000000-0005-0000-0000-00004F010000}"/>
    <cellStyle name="Comma 7 2" xfId="192" xr:uid="{00000000-0005-0000-0000-000050010000}"/>
    <cellStyle name="Comma 7 3" xfId="592" xr:uid="{00000000-0005-0000-0000-000051010000}"/>
    <cellStyle name="Comma 8" xfId="193" xr:uid="{00000000-0005-0000-0000-000052010000}"/>
    <cellStyle name="Comma 8 2" xfId="194" xr:uid="{00000000-0005-0000-0000-000053010000}"/>
    <cellStyle name="Comma 9" xfId="195" xr:uid="{00000000-0005-0000-0000-000054010000}"/>
    <cellStyle name="Comma 9 2" xfId="196" xr:uid="{00000000-0005-0000-0000-000055010000}"/>
    <cellStyle name="Comma 9 2 2" xfId="593" xr:uid="{00000000-0005-0000-0000-000056010000}"/>
    <cellStyle name="Comma 9 3" xfId="197" xr:uid="{00000000-0005-0000-0000-000057010000}"/>
    <cellStyle name="Comma 9 4" xfId="594" xr:uid="{00000000-0005-0000-0000-000058010000}"/>
    <cellStyle name="Comma 9 5" xfId="595" xr:uid="{00000000-0005-0000-0000-000059010000}"/>
    <cellStyle name="Comma0" xfId="198" xr:uid="{00000000-0005-0000-0000-00005A010000}"/>
    <cellStyle name="Comma0 2" xfId="199" xr:uid="{00000000-0005-0000-0000-00005B010000}"/>
    <cellStyle name="Comma0 2 2" xfId="200" xr:uid="{00000000-0005-0000-0000-00005C010000}"/>
    <cellStyle name="Comma0 3" xfId="201" xr:uid="{00000000-0005-0000-0000-00005D010000}"/>
    <cellStyle name="Comma0 3 2" xfId="596" xr:uid="{00000000-0005-0000-0000-00005E010000}"/>
    <cellStyle name="Comma0 4" xfId="202" xr:uid="{00000000-0005-0000-0000-00005F010000}"/>
    <cellStyle name="Comma0 4 2" xfId="597" xr:uid="{00000000-0005-0000-0000-000060010000}"/>
    <cellStyle name="Comma0 4 3" xfId="598" xr:uid="{00000000-0005-0000-0000-000061010000}"/>
    <cellStyle name="Comma0 5" xfId="599" xr:uid="{00000000-0005-0000-0000-000062010000}"/>
    <cellStyle name="Comma0 5 2" xfId="600" xr:uid="{00000000-0005-0000-0000-000063010000}"/>
    <cellStyle name="Comma0 6" xfId="601" xr:uid="{00000000-0005-0000-0000-000064010000}"/>
    <cellStyle name="Comma0 6 2" xfId="602" xr:uid="{00000000-0005-0000-0000-000065010000}"/>
    <cellStyle name="Currency" xfId="1" builtinId="4"/>
    <cellStyle name="Currency [0] 2" xfId="603" xr:uid="{00000000-0005-0000-0000-000067010000}"/>
    <cellStyle name="Currency 10" xfId="203" xr:uid="{00000000-0005-0000-0000-000068010000}"/>
    <cellStyle name="Currency 10 2" xfId="204" xr:uid="{00000000-0005-0000-0000-000069010000}"/>
    <cellStyle name="Currency 10 3" xfId="205" xr:uid="{00000000-0005-0000-0000-00006A010000}"/>
    <cellStyle name="Currency 10 4" xfId="604" xr:uid="{00000000-0005-0000-0000-00006B010000}"/>
    <cellStyle name="Currency 10 5" xfId="605" xr:uid="{00000000-0005-0000-0000-00006C010000}"/>
    <cellStyle name="Currency 11" xfId="206" xr:uid="{00000000-0005-0000-0000-00006D010000}"/>
    <cellStyle name="Currency 11 2" xfId="207" xr:uid="{00000000-0005-0000-0000-00006E010000}"/>
    <cellStyle name="Currency 11 3" xfId="606" xr:uid="{00000000-0005-0000-0000-00006F010000}"/>
    <cellStyle name="Currency 12" xfId="208" xr:uid="{00000000-0005-0000-0000-000070010000}"/>
    <cellStyle name="Currency 12 2" xfId="209" xr:uid="{00000000-0005-0000-0000-000071010000}"/>
    <cellStyle name="Currency 12 3" xfId="607" xr:uid="{00000000-0005-0000-0000-000072010000}"/>
    <cellStyle name="Currency 13" xfId="210" xr:uid="{00000000-0005-0000-0000-000073010000}"/>
    <cellStyle name="Currency 13 2" xfId="608" xr:uid="{00000000-0005-0000-0000-000074010000}"/>
    <cellStyle name="Currency 13 3" xfId="609" xr:uid="{00000000-0005-0000-0000-000075010000}"/>
    <cellStyle name="Currency 13 4" xfId="610" xr:uid="{00000000-0005-0000-0000-000076010000}"/>
    <cellStyle name="Currency 14" xfId="211" xr:uid="{00000000-0005-0000-0000-000077010000}"/>
    <cellStyle name="Currency 14 2" xfId="611" xr:uid="{00000000-0005-0000-0000-000078010000}"/>
    <cellStyle name="Currency 14 3" xfId="612" xr:uid="{00000000-0005-0000-0000-000079010000}"/>
    <cellStyle name="Currency 15" xfId="441" xr:uid="{00000000-0005-0000-0000-00007A010000}"/>
    <cellStyle name="Currency 15 2" xfId="613" xr:uid="{00000000-0005-0000-0000-00007B010000}"/>
    <cellStyle name="Currency 15 3" xfId="614" xr:uid="{00000000-0005-0000-0000-00007C010000}"/>
    <cellStyle name="Currency 16" xfId="615" xr:uid="{00000000-0005-0000-0000-00007D010000}"/>
    <cellStyle name="Currency 16 2" xfId="616" xr:uid="{00000000-0005-0000-0000-00007E010000}"/>
    <cellStyle name="Currency 17" xfId="617" xr:uid="{00000000-0005-0000-0000-00007F010000}"/>
    <cellStyle name="Currency 17 2" xfId="618" xr:uid="{00000000-0005-0000-0000-000080010000}"/>
    <cellStyle name="Currency 18" xfId="619" xr:uid="{00000000-0005-0000-0000-000081010000}"/>
    <cellStyle name="Currency 18 2" xfId="620" xr:uid="{00000000-0005-0000-0000-000082010000}"/>
    <cellStyle name="Currency 19" xfId="621" xr:uid="{00000000-0005-0000-0000-000083010000}"/>
    <cellStyle name="Currency 19 2" xfId="622" xr:uid="{00000000-0005-0000-0000-000084010000}"/>
    <cellStyle name="Currency 2" xfId="7" xr:uid="{00000000-0005-0000-0000-000085010000}"/>
    <cellStyle name="Currency 2 2" xfId="212" xr:uid="{00000000-0005-0000-0000-000086010000}"/>
    <cellStyle name="Currency 2 2 2" xfId="213" xr:uid="{00000000-0005-0000-0000-000087010000}"/>
    <cellStyle name="Currency 2 2 2 2" xfId="214" xr:uid="{00000000-0005-0000-0000-000088010000}"/>
    <cellStyle name="Currency 2 2 3" xfId="215" xr:uid="{00000000-0005-0000-0000-000089010000}"/>
    <cellStyle name="Currency 2 2 4" xfId="623" xr:uid="{00000000-0005-0000-0000-00008A010000}"/>
    <cellStyle name="Currency 2 3" xfId="216" xr:uid="{00000000-0005-0000-0000-00008B010000}"/>
    <cellStyle name="Currency 2 3 2" xfId="217" xr:uid="{00000000-0005-0000-0000-00008C010000}"/>
    <cellStyle name="Currency 2 3 3" xfId="218" xr:uid="{00000000-0005-0000-0000-00008D010000}"/>
    <cellStyle name="Currency 2 4" xfId="219" xr:uid="{00000000-0005-0000-0000-00008E010000}"/>
    <cellStyle name="Currency 2 4 2" xfId="624" xr:uid="{00000000-0005-0000-0000-00008F010000}"/>
    <cellStyle name="Currency 2 5" xfId="625" xr:uid="{00000000-0005-0000-0000-000090010000}"/>
    <cellStyle name="Currency 2 6" xfId="626" xr:uid="{00000000-0005-0000-0000-000091010000}"/>
    <cellStyle name="Currency 20" xfId="627" xr:uid="{00000000-0005-0000-0000-000092010000}"/>
    <cellStyle name="Currency 21" xfId="628" xr:uid="{00000000-0005-0000-0000-000093010000}"/>
    <cellStyle name="Currency 22" xfId="629" xr:uid="{00000000-0005-0000-0000-000094010000}"/>
    <cellStyle name="Currency 23" xfId="630" xr:uid="{00000000-0005-0000-0000-000095010000}"/>
    <cellStyle name="Currency 24" xfId="880" xr:uid="{00000000-0005-0000-0000-000096010000}"/>
    <cellStyle name="Currency 3" xfId="220" xr:uid="{00000000-0005-0000-0000-000097010000}"/>
    <cellStyle name="Currency 3 2" xfId="221" xr:uid="{00000000-0005-0000-0000-000098010000}"/>
    <cellStyle name="Currency 3 2 2" xfId="222" xr:uid="{00000000-0005-0000-0000-000099010000}"/>
    <cellStyle name="Currency 3 2 3" xfId="223" xr:uid="{00000000-0005-0000-0000-00009A010000}"/>
    <cellStyle name="Currency 3 3" xfId="224" xr:uid="{00000000-0005-0000-0000-00009B010000}"/>
    <cellStyle name="Currency 3 3 2" xfId="225" xr:uid="{00000000-0005-0000-0000-00009C010000}"/>
    <cellStyle name="Currency 3 4" xfId="226" xr:uid="{00000000-0005-0000-0000-00009D010000}"/>
    <cellStyle name="Currency 3 5" xfId="631" xr:uid="{00000000-0005-0000-0000-00009E010000}"/>
    <cellStyle name="Currency 3 6" xfId="632" xr:uid="{00000000-0005-0000-0000-00009F010000}"/>
    <cellStyle name="Currency 4" xfId="227" xr:uid="{00000000-0005-0000-0000-0000A0010000}"/>
    <cellStyle name="Currency 4 2" xfId="228" xr:uid="{00000000-0005-0000-0000-0000A1010000}"/>
    <cellStyle name="Currency 4 3" xfId="229" xr:uid="{00000000-0005-0000-0000-0000A2010000}"/>
    <cellStyle name="Currency 5" xfId="230" xr:uid="{00000000-0005-0000-0000-0000A3010000}"/>
    <cellStyle name="Currency 5 2" xfId="231" xr:uid="{00000000-0005-0000-0000-0000A4010000}"/>
    <cellStyle name="Currency 5 3" xfId="232" xr:uid="{00000000-0005-0000-0000-0000A5010000}"/>
    <cellStyle name="Currency 5 4" xfId="233" xr:uid="{00000000-0005-0000-0000-0000A6010000}"/>
    <cellStyle name="Currency 6" xfId="234" xr:uid="{00000000-0005-0000-0000-0000A7010000}"/>
    <cellStyle name="Currency 6 2" xfId="235" xr:uid="{00000000-0005-0000-0000-0000A8010000}"/>
    <cellStyle name="Currency 7" xfId="236" xr:uid="{00000000-0005-0000-0000-0000A9010000}"/>
    <cellStyle name="Currency 7 2" xfId="237" xr:uid="{00000000-0005-0000-0000-0000AA010000}"/>
    <cellStyle name="Currency 7 3" xfId="633" xr:uid="{00000000-0005-0000-0000-0000AB010000}"/>
    <cellStyle name="Currency 7 4" xfId="634" xr:uid="{00000000-0005-0000-0000-0000AC010000}"/>
    <cellStyle name="Currency 7 5" xfId="635" xr:uid="{00000000-0005-0000-0000-0000AD010000}"/>
    <cellStyle name="Currency 8" xfId="238" xr:uid="{00000000-0005-0000-0000-0000AE010000}"/>
    <cellStyle name="Currency 8 2" xfId="239" xr:uid="{00000000-0005-0000-0000-0000AF010000}"/>
    <cellStyle name="Currency 8 2 2" xfId="636" xr:uid="{00000000-0005-0000-0000-0000B0010000}"/>
    <cellStyle name="Currency 8 3" xfId="637" xr:uid="{00000000-0005-0000-0000-0000B1010000}"/>
    <cellStyle name="Currency 8 4" xfId="638" xr:uid="{00000000-0005-0000-0000-0000B2010000}"/>
    <cellStyle name="Currency 9" xfId="240" xr:uid="{00000000-0005-0000-0000-0000B3010000}"/>
    <cellStyle name="Currency 9 2" xfId="241" xr:uid="{00000000-0005-0000-0000-0000B4010000}"/>
    <cellStyle name="Currency 9 3" xfId="639" xr:uid="{00000000-0005-0000-0000-0000B5010000}"/>
    <cellStyle name="Currency0" xfId="242" xr:uid="{00000000-0005-0000-0000-0000B6010000}"/>
    <cellStyle name="Currency0 2" xfId="243" xr:uid="{00000000-0005-0000-0000-0000B7010000}"/>
    <cellStyle name="Currency0 2 2" xfId="244" xr:uid="{00000000-0005-0000-0000-0000B8010000}"/>
    <cellStyle name="Currency0 3" xfId="245" xr:uid="{00000000-0005-0000-0000-0000B9010000}"/>
    <cellStyle name="Currency0 3 2" xfId="640" xr:uid="{00000000-0005-0000-0000-0000BA010000}"/>
    <cellStyle name="Currency0 4" xfId="246" xr:uid="{00000000-0005-0000-0000-0000BB010000}"/>
    <cellStyle name="Currency0 4 2" xfId="641" xr:uid="{00000000-0005-0000-0000-0000BC010000}"/>
    <cellStyle name="Currency0 4 3" xfId="642" xr:uid="{00000000-0005-0000-0000-0000BD010000}"/>
    <cellStyle name="Currency0 5" xfId="643" xr:uid="{00000000-0005-0000-0000-0000BE010000}"/>
    <cellStyle name="Currency0 5 2" xfId="644" xr:uid="{00000000-0005-0000-0000-0000BF010000}"/>
    <cellStyle name="Currency0 6" xfId="645" xr:uid="{00000000-0005-0000-0000-0000C0010000}"/>
    <cellStyle name="Currency0 6 2" xfId="646" xr:uid="{00000000-0005-0000-0000-0000C1010000}"/>
    <cellStyle name="custom" xfId="247" xr:uid="{00000000-0005-0000-0000-0000C2010000}"/>
    <cellStyle name="Date" xfId="248" xr:uid="{00000000-0005-0000-0000-0000C3010000}"/>
    <cellStyle name="Date 2" xfId="249" xr:uid="{00000000-0005-0000-0000-0000C4010000}"/>
    <cellStyle name="Date 2 2" xfId="250" xr:uid="{00000000-0005-0000-0000-0000C5010000}"/>
    <cellStyle name="Date 3" xfId="251" xr:uid="{00000000-0005-0000-0000-0000C6010000}"/>
    <cellStyle name="Date 3 2" xfId="647" xr:uid="{00000000-0005-0000-0000-0000C7010000}"/>
    <cellStyle name="Date 4" xfId="252" xr:uid="{00000000-0005-0000-0000-0000C8010000}"/>
    <cellStyle name="Date 4 2" xfId="648" xr:uid="{00000000-0005-0000-0000-0000C9010000}"/>
    <cellStyle name="Date 4 3" xfId="649" xr:uid="{00000000-0005-0000-0000-0000CA010000}"/>
    <cellStyle name="Date 5" xfId="650" xr:uid="{00000000-0005-0000-0000-0000CB010000}"/>
    <cellStyle name="Date 5 2" xfId="651" xr:uid="{00000000-0005-0000-0000-0000CC010000}"/>
    <cellStyle name="Date 6" xfId="652" xr:uid="{00000000-0005-0000-0000-0000CD010000}"/>
    <cellStyle name="Date 6 2" xfId="653" xr:uid="{00000000-0005-0000-0000-0000CE010000}"/>
    <cellStyle name="Euro" xfId="253" xr:uid="{00000000-0005-0000-0000-0000CF010000}"/>
    <cellStyle name="Euro 2" xfId="254" xr:uid="{00000000-0005-0000-0000-0000D0010000}"/>
    <cellStyle name="Euro 2 2" xfId="654" xr:uid="{00000000-0005-0000-0000-0000D1010000}"/>
    <cellStyle name="Euro 3" xfId="655" xr:uid="{00000000-0005-0000-0000-0000D2010000}"/>
    <cellStyle name="Euro 4" xfId="656" xr:uid="{00000000-0005-0000-0000-0000D3010000}"/>
    <cellStyle name="Euro 4 2" xfId="657" xr:uid="{00000000-0005-0000-0000-0000D4010000}"/>
    <cellStyle name="Explanatory Text 2" xfId="255" xr:uid="{00000000-0005-0000-0000-0000D5010000}"/>
    <cellStyle name="Explanatory Text 2 2" xfId="256" xr:uid="{00000000-0005-0000-0000-0000D6010000}"/>
    <cellStyle name="Explanatory Text 2 3" xfId="257" xr:uid="{00000000-0005-0000-0000-0000D7010000}"/>
    <cellStyle name="Explanatory Text 2 4" xfId="658" xr:uid="{00000000-0005-0000-0000-0000D8010000}"/>
    <cellStyle name="Explanatory Text 3" xfId="258" xr:uid="{00000000-0005-0000-0000-0000D9010000}"/>
    <cellStyle name="Explanatory Text 3 2" xfId="659" xr:uid="{00000000-0005-0000-0000-0000DA010000}"/>
    <cellStyle name="Explanatory Text 4" xfId="660" xr:uid="{00000000-0005-0000-0000-0000DB010000}"/>
    <cellStyle name="Fixed" xfId="259" xr:uid="{00000000-0005-0000-0000-0000DC010000}"/>
    <cellStyle name="Fixed 2" xfId="260" xr:uid="{00000000-0005-0000-0000-0000DD010000}"/>
    <cellStyle name="Fixed 2 2" xfId="261" xr:uid="{00000000-0005-0000-0000-0000DE010000}"/>
    <cellStyle name="Fixed 3" xfId="262" xr:uid="{00000000-0005-0000-0000-0000DF010000}"/>
    <cellStyle name="Fixed 3 2" xfId="661" xr:uid="{00000000-0005-0000-0000-0000E0010000}"/>
    <cellStyle name="Fixed 4" xfId="263" xr:uid="{00000000-0005-0000-0000-0000E1010000}"/>
    <cellStyle name="Fixed 4 2" xfId="662" xr:uid="{00000000-0005-0000-0000-0000E2010000}"/>
    <cellStyle name="Fixed 4 3" xfId="663" xr:uid="{00000000-0005-0000-0000-0000E3010000}"/>
    <cellStyle name="Fixed 5" xfId="664" xr:uid="{00000000-0005-0000-0000-0000E4010000}"/>
    <cellStyle name="Fixed 5 2" xfId="665" xr:uid="{00000000-0005-0000-0000-0000E5010000}"/>
    <cellStyle name="Fixed 6" xfId="666" xr:uid="{00000000-0005-0000-0000-0000E6010000}"/>
    <cellStyle name="Fixed 6 2" xfId="667" xr:uid="{00000000-0005-0000-0000-0000E7010000}"/>
    <cellStyle name="Good 2" xfId="264" xr:uid="{00000000-0005-0000-0000-0000E8010000}"/>
    <cellStyle name="Good 2 2" xfId="265" xr:uid="{00000000-0005-0000-0000-0000E9010000}"/>
    <cellStyle name="Good 2 3" xfId="266" xr:uid="{00000000-0005-0000-0000-0000EA010000}"/>
    <cellStyle name="Good 2 4" xfId="668" xr:uid="{00000000-0005-0000-0000-0000EB010000}"/>
    <cellStyle name="Good 3" xfId="267" xr:uid="{00000000-0005-0000-0000-0000EC010000}"/>
    <cellStyle name="Good 3 2" xfId="268" xr:uid="{00000000-0005-0000-0000-0000ED010000}"/>
    <cellStyle name="Good 3 2 2" xfId="669" xr:uid="{00000000-0005-0000-0000-0000EE010000}"/>
    <cellStyle name="Good 3 3" xfId="670" xr:uid="{00000000-0005-0000-0000-0000EF010000}"/>
    <cellStyle name="Good 4" xfId="671" xr:uid="{00000000-0005-0000-0000-0000F0010000}"/>
    <cellStyle name="Grey" xfId="269" xr:uid="{00000000-0005-0000-0000-0000F1010000}"/>
    <cellStyle name="Grey 2" xfId="270" xr:uid="{00000000-0005-0000-0000-0000F2010000}"/>
    <cellStyle name="header" xfId="271" xr:uid="{00000000-0005-0000-0000-0000F3010000}"/>
    <cellStyle name="Header1" xfId="272" xr:uid="{00000000-0005-0000-0000-0000F4010000}"/>
    <cellStyle name="Header2" xfId="273" xr:uid="{00000000-0005-0000-0000-0000F5010000}"/>
    <cellStyle name="Heading 1 2" xfId="274" xr:uid="{00000000-0005-0000-0000-0000F6010000}"/>
    <cellStyle name="Heading 1 2 2" xfId="275" xr:uid="{00000000-0005-0000-0000-0000F7010000}"/>
    <cellStyle name="Heading 1 2 2 2" xfId="672" xr:uid="{00000000-0005-0000-0000-0000F8010000}"/>
    <cellStyle name="Heading 1 2 3" xfId="276" xr:uid="{00000000-0005-0000-0000-0000F9010000}"/>
    <cellStyle name="Heading 1 3" xfId="277" xr:uid="{00000000-0005-0000-0000-0000FA010000}"/>
    <cellStyle name="Heading 1 3 2" xfId="278" xr:uid="{00000000-0005-0000-0000-0000FB010000}"/>
    <cellStyle name="Heading 1 3 3" xfId="673" xr:uid="{00000000-0005-0000-0000-0000FC010000}"/>
    <cellStyle name="Heading 1 4" xfId="279" xr:uid="{00000000-0005-0000-0000-0000FD010000}"/>
    <cellStyle name="Heading 2 2" xfId="280" xr:uid="{00000000-0005-0000-0000-0000FE010000}"/>
    <cellStyle name="Heading 2 2 2" xfId="281" xr:uid="{00000000-0005-0000-0000-0000FF010000}"/>
    <cellStyle name="Heading 2 2 2 2" xfId="674" xr:uid="{00000000-0005-0000-0000-000000020000}"/>
    <cellStyle name="Heading 2 2 3" xfId="282" xr:uid="{00000000-0005-0000-0000-000001020000}"/>
    <cellStyle name="Heading 2 3" xfId="283" xr:uid="{00000000-0005-0000-0000-000002020000}"/>
    <cellStyle name="Heading 2 3 2" xfId="284" xr:uid="{00000000-0005-0000-0000-000003020000}"/>
    <cellStyle name="Heading 2 3 3" xfId="675" xr:uid="{00000000-0005-0000-0000-000004020000}"/>
    <cellStyle name="Heading 2 4" xfId="285" xr:uid="{00000000-0005-0000-0000-000005020000}"/>
    <cellStyle name="Heading 3 2" xfId="286" xr:uid="{00000000-0005-0000-0000-000006020000}"/>
    <cellStyle name="Heading 3 2 2" xfId="287" xr:uid="{00000000-0005-0000-0000-000007020000}"/>
    <cellStyle name="Heading 3 2 3" xfId="288" xr:uid="{00000000-0005-0000-0000-000008020000}"/>
    <cellStyle name="Heading 3 2 4" xfId="676" xr:uid="{00000000-0005-0000-0000-000009020000}"/>
    <cellStyle name="Heading 3 3" xfId="289" xr:uid="{00000000-0005-0000-0000-00000A020000}"/>
    <cellStyle name="Heading 3 3 2" xfId="677" xr:uid="{00000000-0005-0000-0000-00000B020000}"/>
    <cellStyle name="Heading 3 4" xfId="678" xr:uid="{00000000-0005-0000-0000-00000C020000}"/>
    <cellStyle name="Heading 4 2" xfId="290" xr:uid="{00000000-0005-0000-0000-00000D020000}"/>
    <cellStyle name="Heading 4 2 2" xfId="291" xr:uid="{00000000-0005-0000-0000-00000E020000}"/>
    <cellStyle name="Heading 4 2 3" xfId="292" xr:uid="{00000000-0005-0000-0000-00000F020000}"/>
    <cellStyle name="Heading 4 2 4" xfId="679" xr:uid="{00000000-0005-0000-0000-000010020000}"/>
    <cellStyle name="Heading 4 3" xfId="293" xr:uid="{00000000-0005-0000-0000-000011020000}"/>
    <cellStyle name="Heading 4 3 2" xfId="680" xr:uid="{00000000-0005-0000-0000-000012020000}"/>
    <cellStyle name="Heading 4 4" xfId="681" xr:uid="{00000000-0005-0000-0000-000013020000}"/>
    <cellStyle name="Hyperlink 2" xfId="294" xr:uid="{00000000-0005-0000-0000-000014020000}"/>
    <cellStyle name="Hyperlink 2 2" xfId="295" xr:uid="{00000000-0005-0000-0000-000015020000}"/>
    <cellStyle name="Hyperlink 3" xfId="296" xr:uid="{00000000-0005-0000-0000-000016020000}"/>
    <cellStyle name="Hyperlink 3 2" xfId="297" xr:uid="{00000000-0005-0000-0000-000017020000}"/>
    <cellStyle name="Hyperlink 4" xfId="298" xr:uid="{00000000-0005-0000-0000-000018020000}"/>
    <cellStyle name="Hyperlink 6" xfId="299" xr:uid="{00000000-0005-0000-0000-000019020000}"/>
    <cellStyle name="Hyperlink 7" xfId="682" xr:uid="{00000000-0005-0000-0000-00001A020000}"/>
    <cellStyle name="Input [yellow]" xfId="300" xr:uid="{00000000-0005-0000-0000-00001B020000}"/>
    <cellStyle name="Input [yellow] 2" xfId="301" xr:uid="{00000000-0005-0000-0000-00001C020000}"/>
    <cellStyle name="Input 10" xfId="683" xr:uid="{00000000-0005-0000-0000-00001D020000}"/>
    <cellStyle name="Input 11" xfId="684" xr:uid="{00000000-0005-0000-0000-00001E020000}"/>
    <cellStyle name="Input 12" xfId="685" xr:uid="{00000000-0005-0000-0000-00001F020000}"/>
    <cellStyle name="Input 13" xfId="686" xr:uid="{00000000-0005-0000-0000-000020020000}"/>
    <cellStyle name="Input 14" xfId="687" xr:uid="{00000000-0005-0000-0000-000021020000}"/>
    <cellStyle name="Input 15" xfId="688" xr:uid="{00000000-0005-0000-0000-000022020000}"/>
    <cellStyle name="Input 16" xfId="689" xr:uid="{00000000-0005-0000-0000-000023020000}"/>
    <cellStyle name="Input 17" xfId="690" xr:uid="{00000000-0005-0000-0000-000024020000}"/>
    <cellStyle name="Input 18" xfId="691" xr:uid="{00000000-0005-0000-0000-000025020000}"/>
    <cellStyle name="Input 19" xfId="692" xr:uid="{00000000-0005-0000-0000-000026020000}"/>
    <cellStyle name="Input 2" xfId="302" xr:uid="{00000000-0005-0000-0000-000027020000}"/>
    <cellStyle name="Input 2 2" xfId="303" xr:uid="{00000000-0005-0000-0000-000028020000}"/>
    <cellStyle name="Input 2 3" xfId="304" xr:uid="{00000000-0005-0000-0000-000029020000}"/>
    <cellStyle name="Input 2 4" xfId="693" xr:uid="{00000000-0005-0000-0000-00002A020000}"/>
    <cellStyle name="Input 20" xfId="694" xr:uid="{00000000-0005-0000-0000-00002B020000}"/>
    <cellStyle name="Input 3" xfId="305" xr:uid="{00000000-0005-0000-0000-00002C020000}"/>
    <cellStyle name="Input 3 2" xfId="306" xr:uid="{00000000-0005-0000-0000-00002D020000}"/>
    <cellStyle name="Input 3 3" xfId="307" xr:uid="{00000000-0005-0000-0000-00002E020000}"/>
    <cellStyle name="Input 4" xfId="308" xr:uid="{00000000-0005-0000-0000-00002F020000}"/>
    <cellStyle name="Input 4 2" xfId="309" xr:uid="{00000000-0005-0000-0000-000030020000}"/>
    <cellStyle name="Input 4 3" xfId="695" xr:uid="{00000000-0005-0000-0000-000031020000}"/>
    <cellStyle name="Input 5" xfId="310" xr:uid="{00000000-0005-0000-0000-000032020000}"/>
    <cellStyle name="Input 5 2" xfId="696" xr:uid="{00000000-0005-0000-0000-000033020000}"/>
    <cellStyle name="Input 6" xfId="697" xr:uid="{00000000-0005-0000-0000-000034020000}"/>
    <cellStyle name="Input 7" xfId="698" xr:uid="{00000000-0005-0000-0000-000035020000}"/>
    <cellStyle name="Input 8" xfId="699" xr:uid="{00000000-0005-0000-0000-000036020000}"/>
    <cellStyle name="Input 9" xfId="700" xr:uid="{00000000-0005-0000-0000-000037020000}"/>
    <cellStyle name="Linked Cell 2" xfId="311" xr:uid="{00000000-0005-0000-0000-000038020000}"/>
    <cellStyle name="Linked Cell 2 2" xfId="312" xr:uid="{00000000-0005-0000-0000-000039020000}"/>
    <cellStyle name="Linked Cell 2 3" xfId="313" xr:uid="{00000000-0005-0000-0000-00003A020000}"/>
    <cellStyle name="Linked Cell 2 4" xfId="701" xr:uid="{00000000-0005-0000-0000-00003B020000}"/>
    <cellStyle name="Linked Cell 3" xfId="314" xr:uid="{00000000-0005-0000-0000-00003C020000}"/>
    <cellStyle name="Linked Cell 3 2" xfId="702" xr:uid="{00000000-0005-0000-0000-00003D020000}"/>
    <cellStyle name="Linked Cell 4" xfId="703" xr:uid="{00000000-0005-0000-0000-00003E020000}"/>
    <cellStyle name="M" xfId="315" xr:uid="{00000000-0005-0000-0000-00003F020000}"/>
    <cellStyle name="M 2" xfId="316" xr:uid="{00000000-0005-0000-0000-000040020000}"/>
    <cellStyle name="M 2 2" xfId="317" xr:uid="{00000000-0005-0000-0000-000041020000}"/>
    <cellStyle name="M 3" xfId="318" xr:uid="{00000000-0005-0000-0000-000042020000}"/>
    <cellStyle name="M 3 2" xfId="704" xr:uid="{00000000-0005-0000-0000-000043020000}"/>
    <cellStyle name="M 4" xfId="319" xr:uid="{00000000-0005-0000-0000-000044020000}"/>
    <cellStyle name="M 4 2" xfId="705" xr:uid="{00000000-0005-0000-0000-000045020000}"/>
    <cellStyle name="M 4 3" xfId="706" xr:uid="{00000000-0005-0000-0000-000046020000}"/>
    <cellStyle name="M 5" xfId="707" xr:uid="{00000000-0005-0000-0000-000047020000}"/>
    <cellStyle name="M 5 2" xfId="708" xr:uid="{00000000-0005-0000-0000-000048020000}"/>
    <cellStyle name="M 6" xfId="709" xr:uid="{00000000-0005-0000-0000-000049020000}"/>
    <cellStyle name="M 6 2" xfId="710" xr:uid="{00000000-0005-0000-0000-00004A020000}"/>
    <cellStyle name="M.00" xfId="320" xr:uid="{00000000-0005-0000-0000-00004B020000}"/>
    <cellStyle name="M.00 2" xfId="321" xr:uid="{00000000-0005-0000-0000-00004C020000}"/>
    <cellStyle name="M.00 2 2" xfId="322" xr:uid="{00000000-0005-0000-0000-00004D020000}"/>
    <cellStyle name="M.00 3" xfId="323" xr:uid="{00000000-0005-0000-0000-00004E020000}"/>
    <cellStyle name="M.00 3 2" xfId="711" xr:uid="{00000000-0005-0000-0000-00004F020000}"/>
    <cellStyle name="M.00 4" xfId="324" xr:uid="{00000000-0005-0000-0000-000050020000}"/>
    <cellStyle name="M.00 4 2" xfId="712" xr:uid="{00000000-0005-0000-0000-000051020000}"/>
    <cellStyle name="M.00 4 3" xfId="713" xr:uid="{00000000-0005-0000-0000-000052020000}"/>
    <cellStyle name="M.00 5" xfId="714" xr:uid="{00000000-0005-0000-0000-000053020000}"/>
    <cellStyle name="M.00 5 2" xfId="715" xr:uid="{00000000-0005-0000-0000-000054020000}"/>
    <cellStyle name="M.00 6" xfId="716" xr:uid="{00000000-0005-0000-0000-000055020000}"/>
    <cellStyle name="M.00 6 2" xfId="717" xr:uid="{00000000-0005-0000-0000-000056020000}"/>
    <cellStyle name="M_2. 2011-2014  Rev_ FCast_IRM 2012_COS2013_Ongoing Operations_with CDM" xfId="325" xr:uid="{00000000-0005-0000-0000-000057020000}"/>
    <cellStyle name="M_2. 2011-2014  Rev_ FCast_IRM 2012_COS2013_Ongoing Operations_with CDM_1. Creation and Assumptions Budget_Revised with CDM" xfId="326" xr:uid="{00000000-0005-0000-0000-000058020000}"/>
    <cellStyle name="M_Oct 2010 SM PILs Recognition" xfId="327" xr:uid="{00000000-0005-0000-0000-000059020000}"/>
    <cellStyle name="Neutral 2" xfId="328" xr:uid="{00000000-0005-0000-0000-00005A020000}"/>
    <cellStyle name="Neutral 2 2" xfId="329" xr:uid="{00000000-0005-0000-0000-00005B020000}"/>
    <cellStyle name="Neutral 2 3" xfId="330" xr:uid="{00000000-0005-0000-0000-00005C020000}"/>
    <cellStyle name="Neutral 2 4" xfId="718" xr:uid="{00000000-0005-0000-0000-00005D020000}"/>
    <cellStyle name="Neutral 3" xfId="331" xr:uid="{00000000-0005-0000-0000-00005E020000}"/>
    <cellStyle name="Neutral 3 2" xfId="719" xr:uid="{00000000-0005-0000-0000-00005F020000}"/>
    <cellStyle name="Neutral 4" xfId="720" xr:uid="{00000000-0005-0000-0000-000060020000}"/>
    <cellStyle name="Normal" xfId="0" builtinId="0"/>
    <cellStyle name="Normal - Style1" xfId="332" xr:uid="{00000000-0005-0000-0000-000062020000}"/>
    <cellStyle name="Normal - Style1 2" xfId="333" xr:uid="{00000000-0005-0000-0000-000063020000}"/>
    <cellStyle name="Normal - Style1 2 2" xfId="334" xr:uid="{00000000-0005-0000-0000-000064020000}"/>
    <cellStyle name="Normal - Style1 3" xfId="335" xr:uid="{00000000-0005-0000-0000-000065020000}"/>
    <cellStyle name="Normal - Style1 3 2" xfId="721" xr:uid="{00000000-0005-0000-0000-000066020000}"/>
    <cellStyle name="Normal - Style1 4" xfId="336" xr:uid="{00000000-0005-0000-0000-000067020000}"/>
    <cellStyle name="Normal - Style1 4 2" xfId="722" xr:uid="{00000000-0005-0000-0000-000068020000}"/>
    <cellStyle name="Normal - Style1 4 3" xfId="723" xr:uid="{00000000-0005-0000-0000-000069020000}"/>
    <cellStyle name="Normal - Style1 5" xfId="724" xr:uid="{00000000-0005-0000-0000-00006A020000}"/>
    <cellStyle name="Normal - Style1 5 2" xfId="725" xr:uid="{00000000-0005-0000-0000-00006B020000}"/>
    <cellStyle name="Normal - Style1 6" xfId="726" xr:uid="{00000000-0005-0000-0000-00006C020000}"/>
    <cellStyle name="Normal - Style1 6 2" xfId="727" xr:uid="{00000000-0005-0000-0000-00006D020000}"/>
    <cellStyle name="Normal - Style1_1595 FIT Support" xfId="337" xr:uid="{00000000-0005-0000-0000-00006E020000}"/>
    <cellStyle name="Normal 10" xfId="338" xr:uid="{00000000-0005-0000-0000-00006F020000}"/>
    <cellStyle name="Normal 10 2" xfId="339" xr:uid="{00000000-0005-0000-0000-000070020000}"/>
    <cellStyle name="Normal 11" xfId="340" xr:uid="{00000000-0005-0000-0000-000071020000}"/>
    <cellStyle name="Normal 11 2" xfId="728" xr:uid="{00000000-0005-0000-0000-000072020000}"/>
    <cellStyle name="Normal 12" xfId="341" xr:uid="{00000000-0005-0000-0000-000073020000}"/>
    <cellStyle name="Normal 12 2" xfId="729" xr:uid="{00000000-0005-0000-0000-000074020000}"/>
    <cellStyle name="Normal 13" xfId="342" xr:uid="{00000000-0005-0000-0000-000075020000}"/>
    <cellStyle name="Normal 13 2" xfId="730" xr:uid="{00000000-0005-0000-0000-000076020000}"/>
    <cellStyle name="Normal 14" xfId="343" xr:uid="{00000000-0005-0000-0000-000077020000}"/>
    <cellStyle name="Normal 14 2" xfId="731" xr:uid="{00000000-0005-0000-0000-000078020000}"/>
    <cellStyle name="Normal 15" xfId="344" xr:uid="{00000000-0005-0000-0000-000079020000}"/>
    <cellStyle name="Normal 15 2" xfId="732" xr:uid="{00000000-0005-0000-0000-00007A020000}"/>
    <cellStyle name="Normal 15 3" xfId="733" xr:uid="{00000000-0005-0000-0000-00007B020000}"/>
    <cellStyle name="Normal 16" xfId="345" xr:uid="{00000000-0005-0000-0000-00007C020000}"/>
    <cellStyle name="Normal 16 2" xfId="734" xr:uid="{00000000-0005-0000-0000-00007D020000}"/>
    <cellStyle name="Normal 17" xfId="346" xr:uid="{00000000-0005-0000-0000-00007E020000}"/>
    <cellStyle name="Normal 18" xfId="440" xr:uid="{00000000-0005-0000-0000-00007F020000}"/>
    <cellStyle name="Normal 19" xfId="735" xr:uid="{00000000-0005-0000-0000-000080020000}"/>
    <cellStyle name="Normal 2" xfId="2" xr:uid="{00000000-0005-0000-0000-000081020000}"/>
    <cellStyle name="Normal 2 2" xfId="347" xr:uid="{00000000-0005-0000-0000-000082020000}"/>
    <cellStyle name="Normal 2 2 2" xfId="348" xr:uid="{00000000-0005-0000-0000-000083020000}"/>
    <cellStyle name="Normal 2 2 2 2" xfId="349" xr:uid="{00000000-0005-0000-0000-000084020000}"/>
    <cellStyle name="Normal 2 2 3" xfId="350" xr:uid="{00000000-0005-0000-0000-000085020000}"/>
    <cellStyle name="Normal 2 2 4" xfId="351" xr:uid="{00000000-0005-0000-0000-000086020000}"/>
    <cellStyle name="Normal 2 2 5" xfId="877" xr:uid="{00000000-0005-0000-0000-000087020000}"/>
    <cellStyle name="Normal 2 3" xfId="352" xr:uid="{00000000-0005-0000-0000-000088020000}"/>
    <cellStyle name="Normal 2 3 2" xfId="736" xr:uid="{00000000-0005-0000-0000-000089020000}"/>
    <cellStyle name="Normal 2 4" xfId="353" xr:uid="{00000000-0005-0000-0000-00008A020000}"/>
    <cellStyle name="Normal 2 4 2" xfId="737" xr:uid="{00000000-0005-0000-0000-00008B020000}"/>
    <cellStyle name="Normal 2 5" xfId="738" xr:uid="{00000000-0005-0000-0000-00008C020000}"/>
    <cellStyle name="Normal 20" xfId="739" xr:uid="{00000000-0005-0000-0000-00008D020000}"/>
    <cellStyle name="Normal 21" xfId="740" xr:uid="{00000000-0005-0000-0000-00008E020000}"/>
    <cellStyle name="Normal 22" xfId="741" xr:uid="{00000000-0005-0000-0000-00008F020000}"/>
    <cellStyle name="Normal 23" xfId="742" xr:uid="{00000000-0005-0000-0000-000090020000}"/>
    <cellStyle name="Normal 24" xfId="354" xr:uid="{00000000-0005-0000-0000-000091020000}"/>
    <cellStyle name="Normal 25" xfId="743" xr:uid="{00000000-0005-0000-0000-000092020000}"/>
    <cellStyle name="Normal 26" xfId="744" xr:uid="{00000000-0005-0000-0000-000093020000}"/>
    <cellStyle name="Normal 27" xfId="745" xr:uid="{00000000-0005-0000-0000-000094020000}"/>
    <cellStyle name="Normal 28" xfId="355" xr:uid="{00000000-0005-0000-0000-000095020000}"/>
    <cellStyle name="Normal 29" xfId="746" xr:uid="{00000000-0005-0000-0000-000096020000}"/>
    <cellStyle name="Normal 3" xfId="6" xr:uid="{00000000-0005-0000-0000-000097020000}"/>
    <cellStyle name="Normal 3 2" xfId="356" xr:uid="{00000000-0005-0000-0000-000098020000}"/>
    <cellStyle name="Normal 3 2 2" xfId="357" xr:uid="{00000000-0005-0000-0000-000099020000}"/>
    <cellStyle name="Normal 3 2 3" xfId="358" xr:uid="{00000000-0005-0000-0000-00009A020000}"/>
    <cellStyle name="Normal 3 3" xfId="359" xr:uid="{00000000-0005-0000-0000-00009B020000}"/>
    <cellStyle name="Normal 3 4" xfId="360" xr:uid="{00000000-0005-0000-0000-00009C020000}"/>
    <cellStyle name="Normal 3 5" xfId="747" xr:uid="{00000000-0005-0000-0000-00009D020000}"/>
    <cellStyle name="Normal 3 6" xfId="748" xr:uid="{00000000-0005-0000-0000-00009E020000}"/>
    <cellStyle name="Normal 30" xfId="749" xr:uid="{00000000-0005-0000-0000-00009F020000}"/>
    <cellStyle name="Normal 31" xfId="750" xr:uid="{00000000-0005-0000-0000-0000A0020000}"/>
    <cellStyle name="Normal 32" xfId="751" xr:uid="{00000000-0005-0000-0000-0000A1020000}"/>
    <cellStyle name="Normal 33" xfId="752" xr:uid="{00000000-0005-0000-0000-0000A2020000}"/>
    <cellStyle name="Normal 34" xfId="753" xr:uid="{00000000-0005-0000-0000-0000A3020000}"/>
    <cellStyle name="Normal 35" xfId="754" xr:uid="{00000000-0005-0000-0000-0000A4020000}"/>
    <cellStyle name="Normal 36" xfId="755" xr:uid="{00000000-0005-0000-0000-0000A5020000}"/>
    <cellStyle name="Normal 37" xfId="756" xr:uid="{00000000-0005-0000-0000-0000A6020000}"/>
    <cellStyle name="Normal 38" xfId="757" xr:uid="{00000000-0005-0000-0000-0000A7020000}"/>
    <cellStyle name="Normal 39" xfId="758" xr:uid="{00000000-0005-0000-0000-0000A8020000}"/>
    <cellStyle name="Normal 4" xfId="361" xr:uid="{00000000-0005-0000-0000-0000A9020000}"/>
    <cellStyle name="Normal 4 2" xfId="362" xr:uid="{00000000-0005-0000-0000-0000AA020000}"/>
    <cellStyle name="Normal 4 2 2" xfId="363" xr:uid="{00000000-0005-0000-0000-0000AB020000}"/>
    <cellStyle name="Normal 4 3" xfId="364" xr:uid="{00000000-0005-0000-0000-0000AC020000}"/>
    <cellStyle name="Normal 4 4" xfId="759" xr:uid="{00000000-0005-0000-0000-0000AD020000}"/>
    <cellStyle name="Normal 4 5" xfId="760" xr:uid="{00000000-0005-0000-0000-0000AE020000}"/>
    <cellStyle name="Normal 40" xfId="761" xr:uid="{00000000-0005-0000-0000-0000AF020000}"/>
    <cellStyle name="Normal 41" xfId="762" xr:uid="{00000000-0005-0000-0000-0000B0020000}"/>
    <cellStyle name="Normal 42" xfId="763" xr:uid="{00000000-0005-0000-0000-0000B1020000}"/>
    <cellStyle name="Normal 43" xfId="764" xr:uid="{00000000-0005-0000-0000-0000B2020000}"/>
    <cellStyle name="Normal 44" xfId="765" xr:uid="{00000000-0005-0000-0000-0000B3020000}"/>
    <cellStyle name="Normal 45" xfId="766" xr:uid="{00000000-0005-0000-0000-0000B4020000}"/>
    <cellStyle name="Normal 46" xfId="767" xr:uid="{00000000-0005-0000-0000-0000B5020000}"/>
    <cellStyle name="Normal 47" xfId="768" xr:uid="{00000000-0005-0000-0000-0000B6020000}"/>
    <cellStyle name="Normal 48" xfId="769" xr:uid="{00000000-0005-0000-0000-0000B7020000}"/>
    <cellStyle name="Normal 49" xfId="770" xr:uid="{00000000-0005-0000-0000-0000B8020000}"/>
    <cellStyle name="Normal 5" xfId="365" xr:uid="{00000000-0005-0000-0000-0000B9020000}"/>
    <cellStyle name="Normal 5 2" xfId="366" xr:uid="{00000000-0005-0000-0000-0000BA020000}"/>
    <cellStyle name="Normal 5 2 2" xfId="771" xr:uid="{00000000-0005-0000-0000-0000BB020000}"/>
    <cellStyle name="Normal 5 3" xfId="367" xr:uid="{00000000-0005-0000-0000-0000BC020000}"/>
    <cellStyle name="Normal 5 4" xfId="772" xr:uid="{00000000-0005-0000-0000-0000BD020000}"/>
    <cellStyle name="Normal 50" xfId="773" xr:uid="{00000000-0005-0000-0000-0000BE020000}"/>
    <cellStyle name="Normal 51" xfId="774" xr:uid="{00000000-0005-0000-0000-0000BF020000}"/>
    <cellStyle name="Normal 52" xfId="775" xr:uid="{00000000-0005-0000-0000-0000C0020000}"/>
    <cellStyle name="Normal 53" xfId="776" xr:uid="{00000000-0005-0000-0000-0000C1020000}"/>
    <cellStyle name="Normal 54" xfId="777" xr:uid="{00000000-0005-0000-0000-0000C2020000}"/>
    <cellStyle name="Normal 55" xfId="778" xr:uid="{00000000-0005-0000-0000-0000C3020000}"/>
    <cellStyle name="Normal 56" xfId="876" xr:uid="{00000000-0005-0000-0000-0000C4020000}"/>
    <cellStyle name="Normal 57" xfId="878" xr:uid="{00000000-0005-0000-0000-0000C5020000}"/>
    <cellStyle name="Normal 6" xfId="368" xr:uid="{00000000-0005-0000-0000-0000C6020000}"/>
    <cellStyle name="Normal 6 2" xfId="369" xr:uid="{00000000-0005-0000-0000-0000C7020000}"/>
    <cellStyle name="Normal 6 2 2" xfId="779" xr:uid="{00000000-0005-0000-0000-0000C8020000}"/>
    <cellStyle name="Normal 6 3" xfId="780" xr:uid="{00000000-0005-0000-0000-0000C9020000}"/>
    <cellStyle name="Normal 6 4" xfId="781" xr:uid="{00000000-0005-0000-0000-0000CA020000}"/>
    <cellStyle name="Normal 7" xfId="370" xr:uid="{00000000-0005-0000-0000-0000CB020000}"/>
    <cellStyle name="Normal 7 2" xfId="371" xr:uid="{00000000-0005-0000-0000-0000CC020000}"/>
    <cellStyle name="Normal 7 3" xfId="782" xr:uid="{00000000-0005-0000-0000-0000CD020000}"/>
    <cellStyle name="Normal 7 4" xfId="783" xr:uid="{00000000-0005-0000-0000-0000CE020000}"/>
    <cellStyle name="Normal 8" xfId="372" xr:uid="{00000000-0005-0000-0000-0000CF020000}"/>
    <cellStyle name="Normal 8 2" xfId="373" xr:uid="{00000000-0005-0000-0000-0000D0020000}"/>
    <cellStyle name="Normal 8 3" xfId="784" xr:uid="{00000000-0005-0000-0000-0000D1020000}"/>
    <cellStyle name="Normal 8 4" xfId="785" xr:uid="{00000000-0005-0000-0000-0000D2020000}"/>
    <cellStyle name="Normal 9" xfId="374" xr:uid="{00000000-0005-0000-0000-0000D3020000}"/>
    <cellStyle name="Normal 9 2" xfId="375" xr:uid="{00000000-0005-0000-0000-0000D4020000}"/>
    <cellStyle name="Note 10" xfId="786" xr:uid="{00000000-0005-0000-0000-0000D5020000}"/>
    <cellStyle name="Note 10 2" xfId="787" xr:uid="{00000000-0005-0000-0000-0000D6020000}"/>
    <cellStyle name="Note 11" xfId="788" xr:uid="{00000000-0005-0000-0000-0000D7020000}"/>
    <cellStyle name="Note 2" xfId="376" xr:uid="{00000000-0005-0000-0000-0000D8020000}"/>
    <cellStyle name="Note 2 2" xfId="377" xr:uid="{00000000-0005-0000-0000-0000D9020000}"/>
    <cellStyle name="Note 2 2 2" xfId="789" xr:uid="{00000000-0005-0000-0000-0000DA020000}"/>
    <cellStyle name="Note 2 2 3" xfId="790" xr:uid="{00000000-0005-0000-0000-0000DB020000}"/>
    <cellStyle name="Note 2 3" xfId="378" xr:uid="{00000000-0005-0000-0000-0000DC020000}"/>
    <cellStyle name="Note 2 3 2" xfId="791" xr:uid="{00000000-0005-0000-0000-0000DD020000}"/>
    <cellStyle name="Note 2 3 3" xfId="792" xr:uid="{00000000-0005-0000-0000-0000DE020000}"/>
    <cellStyle name="Note 2 4" xfId="379" xr:uid="{00000000-0005-0000-0000-0000DF020000}"/>
    <cellStyle name="Note 2 5" xfId="793" xr:uid="{00000000-0005-0000-0000-0000E0020000}"/>
    <cellStyle name="Note 3" xfId="380" xr:uid="{00000000-0005-0000-0000-0000E1020000}"/>
    <cellStyle name="Note 3 2" xfId="381" xr:uid="{00000000-0005-0000-0000-0000E2020000}"/>
    <cellStyle name="Note 3 3" xfId="794" xr:uid="{00000000-0005-0000-0000-0000E3020000}"/>
    <cellStyle name="Note 4" xfId="382" xr:uid="{00000000-0005-0000-0000-0000E4020000}"/>
    <cellStyle name="Note 4 2" xfId="383" xr:uid="{00000000-0005-0000-0000-0000E5020000}"/>
    <cellStyle name="Note 5" xfId="384" xr:uid="{00000000-0005-0000-0000-0000E6020000}"/>
    <cellStyle name="Note 5 2" xfId="795" xr:uid="{00000000-0005-0000-0000-0000E7020000}"/>
    <cellStyle name="Note 5 2 2" xfId="796" xr:uid="{00000000-0005-0000-0000-0000E8020000}"/>
    <cellStyle name="Note 5 2 3" xfId="797" xr:uid="{00000000-0005-0000-0000-0000E9020000}"/>
    <cellStyle name="Note 5 2 3 2" xfId="798" xr:uid="{00000000-0005-0000-0000-0000EA020000}"/>
    <cellStyle name="Note 5 3" xfId="799" xr:uid="{00000000-0005-0000-0000-0000EB020000}"/>
    <cellStyle name="Note 5 4" xfId="800" xr:uid="{00000000-0005-0000-0000-0000EC020000}"/>
    <cellStyle name="Note 6" xfId="385" xr:uid="{00000000-0005-0000-0000-0000ED020000}"/>
    <cellStyle name="Note 6 2" xfId="801" xr:uid="{00000000-0005-0000-0000-0000EE020000}"/>
    <cellStyle name="Note 6 3" xfId="802" xr:uid="{00000000-0005-0000-0000-0000EF020000}"/>
    <cellStyle name="Note 6 4" xfId="803" xr:uid="{00000000-0005-0000-0000-0000F0020000}"/>
    <cellStyle name="Note 6 4 2" xfId="804" xr:uid="{00000000-0005-0000-0000-0000F1020000}"/>
    <cellStyle name="Note 6 5" xfId="805" xr:uid="{00000000-0005-0000-0000-0000F2020000}"/>
    <cellStyle name="Note 7" xfId="386" xr:uid="{00000000-0005-0000-0000-0000F3020000}"/>
    <cellStyle name="Note 7 2" xfId="806" xr:uid="{00000000-0005-0000-0000-0000F4020000}"/>
    <cellStyle name="Note 8" xfId="807" xr:uid="{00000000-0005-0000-0000-0000F5020000}"/>
    <cellStyle name="Note 8 2" xfId="808" xr:uid="{00000000-0005-0000-0000-0000F6020000}"/>
    <cellStyle name="Note 9" xfId="809" xr:uid="{00000000-0005-0000-0000-0000F7020000}"/>
    <cellStyle name="Note 9 2" xfId="810" xr:uid="{00000000-0005-0000-0000-0000F8020000}"/>
    <cellStyle name="Output 2" xfId="387" xr:uid="{00000000-0005-0000-0000-0000F9020000}"/>
    <cellStyle name="Output 2 2" xfId="388" xr:uid="{00000000-0005-0000-0000-0000FA020000}"/>
    <cellStyle name="Output 2 3" xfId="389" xr:uid="{00000000-0005-0000-0000-0000FB020000}"/>
    <cellStyle name="Output 2 4" xfId="811" xr:uid="{00000000-0005-0000-0000-0000FC020000}"/>
    <cellStyle name="Output 3" xfId="390" xr:uid="{00000000-0005-0000-0000-0000FD020000}"/>
    <cellStyle name="Output 3 2" xfId="812" xr:uid="{00000000-0005-0000-0000-0000FE020000}"/>
    <cellStyle name="Output 4" xfId="813" xr:uid="{00000000-0005-0000-0000-0000FF020000}"/>
    <cellStyle name="Output Line Items" xfId="391" xr:uid="{00000000-0005-0000-0000-000000030000}"/>
    <cellStyle name="Percent" xfId="4" builtinId="5"/>
    <cellStyle name="Percent [2]" xfId="392" xr:uid="{00000000-0005-0000-0000-000002030000}"/>
    <cellStyle name="Percent [2] 2" xfId="393" xr:uid="{00000000-0005-0000-0000-000003030000}"/>
    <cellStyle name="Percent [2] 2 2" xfId="394" xr:uid="{00000000-0005-0000-0000-000004030000}"/>
    <cellStyle name="Percent [2] 3" xfId="395" xr:uid="{00000000-0005-0000-0000-000005030000}"/>
    <cellStyle name="Percent [2] 3 2" xfId="814" xr:uid="{00000000-0005-0000-0000-000006030000}"/>
    <cellStyle name="Percent [2] 4" xfId="396" xr:uid="{00000000-0005-0000-0000-000007030000}"/>
    <cellStyle name="Percent [2] 4 2" xfId="815" xr:uid="{00000000-0005-0000-0000-000008030000}"/>
    <cellStyle name="Percent [2] 4 3" xfId="816" xr:uid="{00000000-0005-0000-0000-000009030000}"/>
    <cellStyle name="Percent [2] 5" xfId="817" xr:uid="{00000000-0005-0000-0000-00000A030000}"/>
    <cellStyle name="Percent [2] 5 2" xfId="818" xr:uid="{00000000-0005-0000-0000-00000B030000}"/>
    <cellStyle name="Percent [2] 6" xfId="819" xr:uid="{00000000-0005-0000-0000-00000C030000}"/>
    <cellStyle name="Percent [2] 6 2" xfId="820" xr:uid="{00000000-0005-0000-0000-00000D030000}"/>
    <cellStyle name="Percent 10" xfId="397" xr:uid="{00000000-0005-0000-0000-00000E030000}"/>
    <cellStyle name="Percent 10 2" xfId="398" xr:uid="{00000000-0005-0000-0000-00000F030000}"/>
    <cellStyle name="Percent 10 3" xfId="821" xr:uid="{00000000-0005-0000-0000-000010030000}"/>
    <cellStyle name="Percent 11" xfId="399" xr:uid="{00000000-0005-0000-0000-000011030000}"/>
    <cellStyle name="Percent 11 2" xfId="822" xr:uid="{00000000-0005-0000-0000-000012030000}"/>
    <cellStyle name="Percent 11 3" xfId="823" xr:uid="{00000000-0005-0000-0000-000013030000}"/>
    <cellStyle name="Percent 12" xfId="400" xr:uid="{00000000-0005-0000-0000-000014030000}"/>
    <cellStyle name="Percent 12 2" xfId="824" xr:uid="{00000000-0005-0000-0000-000015030000}"/>
    <cellStyle name="Percent 12 3" xfId="825" xr:uid="{00000000-0005-0000-0000-000016030000}"/>
    <cellStyle name="Percent 13" xfId="401" xr:uid="{00000000-0005-0000-0000-000017030000}"/>
    <cellStyle name="Percent 13 2" xfId="826" xr:uid="{00000000-0005-0000-0000-000018030000}"/>
    <cellStyle name="Percent 13 3" xfId="827" xr:uid="{00000000-0005-0000-0000-000019030000}"/>
    <cellStyle name="Percent 14" xfId="402" xr:uid="{00000000-0005-0000-0000-00001A030000}"/>
    <cellStyle name="Percent 14 2" xfId="828" xr:uid="{00000000-0005-0000-0000-00001B030000}"/>
    <cellStyle name="Percent 15" xfId="403" xr:uid="{00000000-0005-0000-0000-00001C030000}"/>
    <cellStyle name="Percent 15 2" xfId="829" xr:uid="{00000000-0005-0000-0000-00001D030000}"/>
    <cellStyle name="Percent 16" xfId="404" xr:uid="{00000000-0005-0000-0000-00001E030000}"/>
    <cellStyle name="Percent 16 2" xfId="830" xr:uid="{00000000-0005-0000-0000-00001F030000}"/>
    <cellStyle name="Percent 16 3" xfId="831" xr:uid="{00000000-0005-0000-0000-000020030000}"/>
    <cellStyle name="Percent 17" xfId="405" xr:uid="{00000000-0005-0000-0000-000021030000}"/>
    <cellStyle name="Percent 17 2" xfId="832" xr:uid="{00000000-0005-0000-0000-000022030000}"/>
    <cellStyle name="Percent 17 3" xfId="833" xr:uid="{00000000-0005-0000-0000-000023030000}"/>
    <cellStyle name="Percent 18" xfId="834" xr:uid="{00000000-0005-0000-0000-000024030000}"/>
    <cellStyle name="Percent 18 2" xfId="835" xr:uid="{00000000-0005-0000-0000-000025030000}"/>
    <cellStyle name="Percent 19" xfId="836" xr:uid="{00000000-0005-0000-0000-000026030000}"/>
    <cellStyle name="Percent 19 2" xfId="837" xr:uid="{00000000-0005-0000-0000-000027030000}"/>
    <cellStyle name="Percent 2" xfId="3" xr:uid="{00000000-0005-0000-0000-000028030000}"/>
    <cellStyle name="Percent 2 2" xfId="406" xr:uid="{00000000-0005-0000-0000-000029030000}"/>
    <cellStyle name="Percent 2 2 2" xfId="407" xr:uid="{00000000-0005-0000-0000-00002A030000}"/>
    <cellStyle name="Percent 2 2 3" xfId="408" xr:uid="{00000000-0005-0000-0000-00002B030000}"/>
    <cellStyle name="Percent 2 2 4" xfId="838" xr:uid="{00000000-0005-0000-0000-00002C030000}"/>
    <cellStyle name="Percent 2 3" xfId="409" xr:uid="{00000000-0005-0000-0000-00002D030000}"/>
    <cellStyle name="Percent 20" xfId="839" xr:uid="{00000000-0005-0000-0000-00002E030000}"/>
    <cellStyle name="Percent 20 2" xfId="840" xr:uid="{00000000-0005-0000-0000-00002F030000}"/>
    <cellStyle name="Percent 21" xfId="841" xr:uid="{00000000-0005-0000-0000-000030030000}"/>
    <cellStyle name="Percent 22" xfId="842" xr:uid="{00000000-0005-0000-0000-000031030000}"/>
    <cellStyle name="Percent 23" xfId="843" xr:uid="{00000000-0005-0000-0000-000032030000}"/>
    <cellStyle name="Percent 23 2" xfId="844" xr:uid="{00000000-0005-0000-0000-000033030000}"/>
    <cellStyle name="Percent 24" xfId="845" xr:uid="{00000000-0005-0000-0000-000034030000}"/>
    <cellStyle name="Percent 25" xfId="846" xr:uid="{00000000-0005-0000-0000-000035030000}"/>
    <cellStyle name="Percent 26" xfId="847" xr:uid="{00000000-0005-0000-0000-000036030000}"/>
    <cellStyle name="Percent 27" xfId="848" xr:uid="{00000000-0005-0000-0000-000037030000}"/>
    <cellStyle name="Percent 28" xfId="849" xr:uid="{00000000-0005-0000-0000-000038030000}"/>
    <cellStyle name="Percent 29" xfId="850" xr:uid="{00000000-0005-0000-0000-000039030000}"/>
    <cellStyle name="Percent 3" xfId="410" xr:uid="{00000000-0005-0000-0000-00003A030000}"/>
    <cellStyle name="Percent 3 2" xfId="411" xr:uid="{00000000-0005-0000-0000-00003B030000}"/>
    <cellStyle name="Percent 3 2 2" xfId="412" xr:uid="{00000000-0005-0000-0000-00003C030000}"/>
    <cellStyle name="Percent 3 3" xfId="413" xr:uid="{00000000-0005-0000-0000-00003D030000}"/>
    <cellStyle name="Percent 3 4" xfId="851" xr:uid="{00000000-0005-0000-0000-00003E030000}"/>
    <cellStyle name="Percent 30" xfId="852" xr:uid="{00000000-0005-0000-0000-00003F030000}"/>
    <cellStyle name="Percent 31" xfId="853" xr:uid="{00000000-0005-0000-0000-000040030000}"/>
    <cellStyle name="Percent 4" xfId="414" xr:uid="{00000000-0005-0000-0000-000041030000}"/>
    <cellStyle name="Percent 4 2" xfId="415" xr:uid="{00000000-0005-0000-0000-000042030000}"/>
    <cellStyle name="Percent 4 3" xfId="416" xr:uid="{00000000-0005-0000-0000-000043030000}"/>
    <cellStyle name="Percent 5" xfId="417" xr:uid="{00000000-0005-0000-0000-000044030000}"/>
    <cellStyle name="Percent 5 2" xfId="418" xr:uid="{00000000-0005-0000-0000-000045030000}"/>
    <cellStyle name="Percent 6" xfId="419" xr:uid="{00000000-0005-0000-0000-000046030000}"/>
    <cellStyle name="Percent 6 2" xfId="420" xr:uid="{00000000-0005-0000-0000-000047030000}"/>
    <cellStyle name="Percent 6 3" xfId="421" xr:uid="{00000000-0005-0000-0000-000048030000}"/>
    <cellStyle name="Percent 7" xfId="422" xr:uid="{00000000-0005-0000-0000-000049030000}"/>
    <cellStyle name="Percent 7 2" xfId="423" xr:uid="{00000000-0005-0000-0000-00004A030000}"/>
    <cellStyle name="Percent 7 2 2" xfId="854" xr:uid="{00000000-0005-0000-0000-00004B030000}"/>
    <cellStyle name="Percent 7 3" xfId="855" xr:uid="{00000000-0005-0000-0000-00004C030000}"/>
    <cellStyle name="Percent 7 4" xfId="856" xr:uid="{00000000-0005-0000-0000-00004D030000}"/>
    <cellStyle name="Percent 8" xfId="424" xr:uid="{00000000-0005-0000-0000-00004E030000}"/>
    <cellStyle name="Percent 8 2" xfId="425" xr:uid="{00000000-0005-0000-0000-00004F030000}"/>
    <cellStyle name="Percent 8 3" xfId="857" xr:uid="{00000000-0005-0000-0000-000050030000}"/>
    <cellStyle name="Percent 9" xfId="426" xr:uid="{00000000-0005-0000-0000-000051030000}"/>
    <cellStyle name="Percent 9 2" xfId="427" xr:uid="{00000000-0005-0000-0000-000052030000}"/>
    <cellStyle name="Percent 9 3" xfId="858" xr:uid="{00000000-0005-0000-0000-000053030000}"/>
    <cellStyle name="Title 2" xfId="428" xr:uid="{00000000-0005-0000-0000-000054030000}"/>
    <cellStyle name="Title 2 2" xfId="859" xr:uid="{00000000-0005-0000-0000-000055030000}"/>
    <cellStyle name="Title 3" xfId="860" xr:uid="{00000000-0005-0000-0000-000056030000}"/>
    <cellStyle name="Total 2" xfId="429" xr:uid="{00000000-0005-0000-0000-000057030000}"/>
    <cellStyle name="Total 2 2" xfId="430" xr:uid="{00000000-0005-0000-0000-000058030000}"/>
    <cellStyle name="Total 2 2 2" xfId="861" xr:uid="{00000000-0005-0000-0000-000059030000}"/>
    <cellStyle name="Total 2 3" xfId="431" xr:uid="{00000000-0005-0000-0000-00005A030000}"/>
    <cellStyle name="Total 2 4" xfId="862" xr:uid="{00000000-0005-0000-0000-00005B030000}"/>
    <cellStyle name="Total 3" xfId="432" xr:uid="{00000000-0005-0000-0000-00005C030000}"/>
    <cellStyle name="Total 3 2" xfId="433" xr:uid="{00000000-0005-0000-0000-00005D030000}"/>
    <cellStyle name="Total 4" xfId="434" xr:uid="{00000000-0005-0000-0000-00005E030000}"/>
    <cellStyle name="Total 4 2" xfId="863" xr:uid="{00000000-0005-0000-0000-00005F030000}"/>
    <cellStyle name="Total 5" xfId="435" xr:uid="{00000000-0005-0000-0000-000060030000}"/>
    <cellStyle name="Total 5 2" xfId="864" xr:uid="{00000000-0005-0000-0000-000061030000}"/>
    <cellStyle name="Total 5 3" xfId="865" xr:uid="{00000000-0005-0000-0000-000062030000}"/>
    <cellStyle name="Total 6" xfId="866" xr:uid="{00000000-0005-0000-0000-000063030000}"/>
    <cellStyle name="Total 7" xfId="867" xr:uid="{00000000-0005-0000-0000-000064030000}"/>
    <cellStyle name="Total 7 2" xfId="868" xr:uid="{00000000-0005-0000-0000-000065030000}"/>
    <cellStyle name="Total 8" xfId="869" xr:uid="{00000000-0005-0000-0000-000066030000}"/>
    <cellStyle name="Total 8 2" xfId="870" xr:uid="{00000000-0005-0000-0000-000067030000}"/>
    <cellStyle name="Total 9" xfId="871" xr:uid="{00000000-0005-0000-0000-000068030000}"/>
    <cellStyle name="Total 9 2" xfId="872" xr:uid="{00000000-0005-0000-0000-000069030000}"/>
    <cellStyle name="Warning Text 2" xfId="436" xr:uid="{00000000-0005-0000-0000-00006A030000}"/>
    <cellStyle name="Warning Text 2 2" xfId="437" xr:uid="{00000000-0005-0000-0000-00006B030000}"/>
    <cellStyle name="Warning Text 2 3" xfId="438" xr:uid="{00000000-0005-0000-0000-00006C030000}"/>
    <cellStyle name="Warning Text 2 4" xfId="873" xr:uid="{00000000-0005-0000-0000-00006D030000}"/>
    <cellStyle name="Warning Text 3" xfId="439" xr:uid="{00000000-0005-0000-0000-00006E030000}"/>
    <cellStyle name="Warning Text 3 2" xfId="874" xr:uid="{00000000-0005-0000-0000-00006F030000}"/>
    <cellStyle name="Warning Text 4" xfId="875" xr:uid="{00000000-0005-0000-0000-000070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3.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42950" y="6362699"/>
          <a:ext cx="1044892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PowerStream RZ </a:t>
          </a:r>
          <a:r>
            <a:rPr lang="en-CA" sz="1100" baseline="0">
              <a:solidFill>
                <a:schemeClr val="dk1"/>
              </a:solidFill>
              <a:effectLst/>
              <a:latin typeface="+mn-lt"/>
              <a:ea typeface="+mn-ea"/>
              <a:cs typeface="+mn-cs"/>
            </a:rPr>
            <a:t>bills customers based on the GA first estimate, and the IESO charges GA based on actual GA rates. PowerStream RZ applies GA first estimate on all billing and unbilled revenue transactions for non-RPP Class B customers in each customer class. </a:t>
          </a:r>
          <a:endParaRPr lang="en-CA">
            <a:effectLst/>
          </a:endParaRPr>
        </a:p>
      </xdr:txBody>
    </xdr:sp>
    <xdr:clientData/>
  </xdr:twoCellAnchor>
  <xdr:twoCellAnchor>
    <xdr:from>
      <xdr:col>0</xdr:col>
      <xdr:colOff>9525</xdr:colOff>
      <xdr:row>0</xdr:row>
      <xdr:rowOff>19050</xdr:rowOff>
    </xdr:from>
    <xdr:to>
      <xdr:col>4</xdr:col>
      <xdr:colOff>1170745</xdr:colOff>
      <xdr:row>9</xdr:row>
      <xdr:rowOff>19050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 y="19050"/>
          <a:ext cx="803827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78200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vpoonja$\My%20Documents\SYSTEM\System%202000\Proj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users$\ramar\My%20Documents\BY%20APPLICATION\EXCEL\RATES\2004\2004%20Budget%20rev.%20before%204_1_04%20Adj\2004%20Det%20Bud%20Calend%20BEFORE4_1%20Adj.%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20JohnB/2008%20Rates/Models/Rate%20Riders/scenario%20for%20Roland/EDR%202008%20Model%20recrea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vpoonja$\POONJA\EXCEL\RPCAP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users$\ramar\My%20Documents\BY%20APPLICATION\EXCEL\Financial%20Analysis\2004\November%202004\Hydro%20Revenue%20Nov%202004%20v2%20fr%20M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mbenum/My%20Documents/Rates/Rates%20Reporting/OEB%20Quarterly%20Submissions/July%202004/Carrying%20Charg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vpoonja$\POONJA\EXCEL\MCOST\OPTIMU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1\Project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2\Project%20Summary%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vpoonja$\USERS\POONJA\FORECAST\96FRC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Finance\Budget\Bud2010\Internal%20Budget\7.%202009%20APPENDIX%20C%20HYDRO\Appendix%20C-7%20-%20Capital%20Program\2010%20Final%20Capital%20Budget%20Propo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vpoonja$\POONJA\EXCEL\CAPACITY\RPCAP96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vpoonja$\My%20Documents\SYSTEM\PROJ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vpoonja$\POONJA\EXCEL\MCOST\GLOB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sheetData sheetId="1" refreshError="1"/>
      <sheetData sheetId="2"/>
      <sheetData sheetId="3" refreshError="1"/>
      <sheetData sheetId="4" refreshError="1"/>
      <sheetData sheetId="5"/>
      <sheetData sheetId="6"/>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sheetData sheetId="2"/>
      <sheetData sheetId="3"/>
      <sheetData sheetId="4"/>
      <sheetData sheetId="5"/>
      <sheetData sheetId="6"/>
      <sheetData sheetId="7"/>
      <sheetData sheetId="8"/>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2:M96"/>
  <sheetViews>
    <sheetView tabSelected="1" view="pageBreakPreview" zoomScale="70" zoomScaleNormal="90" zoomScaleSheetLayoutView="70" workbookViewId="0">
      <selection activeCell="A10" sqref="A10"/>
    </sheetView>
  </sheetViews>
  <sheetFormatPr defaultColWidth="9.140625" defaultRowHeight="14.25" x14ac:dyDescent="0.2"/>
  <cols>
    <col min="1" max="1" width="9.28515625" style="1" customWidth="1"/>
    <col min="2" max="2" width="53.85546875" style="1" customWidth="1"/>
    <col min="3" max="3" width="21" style="1" bestFit="1" customWidth="1"/>
    <col min="4" max="4" width="20.7109375" style="1" customWidth="1"/>
    <col min="5" max="5" width="20.42578125" style="1" customWidth="1"/>
    <col min="6" max="6" width="21" style="1" customWidth="1"/>
    <col min="7" max="7" width="15.28515625" style="1" customWidth="1"/>
    <col min="8" max="8" width="19.28515625" style="1" customWidth="1"/>
    <col min="9" max="9" width="18" style="1" customWidth="1"/>
    <col min="10" max="10" width="20.42578125" style="1" customWidth="1"/>
    <col min="11" max="12" width="17.42578125" style="1" customWidth="1"/>
    <col min="13" max="13" width="15.85546875" style="1" customWidth="1"/>
    <col min="14" max="16384" width="9.140625" style="1"/>
  </cols>
  <sheetData>
    <row r="12" spans="1:6" ht="15" x14ac:dyDescent="0.25">
      <c r="A12" s="28" t="s">
        <v>2</v>
      </c>
      <c r="B12" s="4"/>
      <c r="C12" s="28"/>
    </row>
    <row r="13" spans="1:6" x14ac:dyDescent="0.2">
      <c r="A13" s="4"/>
      <c r="B13" s="4"/>
      <c r="C13" s="4"/>
    </row>
    <row r="14" spans="1:6" ht="15" x14ac:dyDescent="0.2">
      <c r="A14" s="4"/>
      <c r="B14" s="4" t="s">
        <v>3</v>
      </c>
      <c r="C14" s="19"/>
      <c r="D14" s="4"/>
      <c r="E14" s="4"/>
      <c r="F14" s="4"/>
    </row>
    <row r="15" spans="1:6" ht="15" x14ac:dyDescent="0.2">
      <c r="A15" s="4"/>
      <c r="B15" s="4" t="s">
        <v>4</v>
      </c>
      <c r="C15" s="34"/>
      <c r="D15" s="4"/>
      <c r="E15" s="4"/>
      <c r="F15" s="4"/>
    </row>
    <row r="16" spans="1:6" ht="15" x14ac:dyDescent="0.2">
      <c r="A16" s="4"/>
      <c r="B16" s="14"/>
      <c r="C16" s="14"/>
      <c r="D16" s="4"/>
      <c r="E16" s="4"/>
      <c r="F16" s="4"/>
    </row>
    <row r="17" spans="1:13" ht="15" x14ac:dyDescent="0.2">
      <c r="A17" s="4" t="s">
        <v>5</v>
      </c>
      <c r="B17" s="14" t="s">
        <v>6</v>
      </c>
      <c r="C17" s="20">
        <v>2018</v>
      </c>
      <c r="D17" s="4"/>
      <c r="E17" s="4"/>
      <c r="F17" s="4"/>
    </row>
    <row r="18" spans="1:13" ht="15" x14ac:dyDescent="0.2">
      <c r="A18" s="4"/>
      <c r="B18" s="14"/>
      <c r="C18" s="14"/>
      <c r="D18" s="4"/>
      <c r="E18" s="4"/>
      <c r="F18" s="4"/>
    </row>
    <row r="19" spans="1:13" ht="15" x14ac:dyDescent="0.2">
      <c r="A19" s="4"/>
      <c r="B19" s="14"/>
      <c r="C19" s="14"/>
      <c r="D19" s="4"/>
      <c r="E19" s="4"/>
      <c r="F19" s="4"/>
    </row>
    <row r="20" spans="1:13" ht="15" x14ac:dyDescent="0.2">
      <c r="A20" s="4" t="s">
        <v>7</v>
      </c>
      <c r="B20" s="18" t="s">
        <v>8</v>
      </c>
      <c r="C20" s="17"/>
      <c r="D20" s="17"/>
      <c r="E20" s="17"/>
      <c r="F20" s="17"/>
      <c r="I20" s="4"/>
      <c r="J20" s="4"/>
      <c r="K20" s="4"/>
      <c r="L20" s="4"/>
      <c r="M20" s="4"/>
    </row>
    <row r="21" spans="1:13" ht="15" x14ac:dyDescent="0.2">
      <c r="A21" s="4"/>
      <c r="B21" s="102" t="s">
        <v>9</v>
      </c>
      <c r="C21" s="102"/>
      <c r="D21" s="20">
        <v>2018</v>
      </c>
      <c r="E21" s="103"/>
      <c r="F21" s="104"/>
      <c r="G21" s="4"/>
      <c r="H21" s="77" t="s">
        <v>10</v>
      </c>
      <c r="I21" s="78"/>
      <c r="J21" s="78"/>
      <c r="K21" s="78"/>
      <c r="L21" s="78"/>
      <c r="M21" s="4"/>
    </row>
    <row r="22" spans="1:13" x14ac:dyDescent="0.2">
      <c r="A22" s="4"/>
      <c r="B22" s="5" t="s">
        <v>11</v>
      </c>
      <c r="C22" s="5" t="s">
        <v>12</v>
      </c>
      <c r="D22" s="107">
        <f>D23+D24</f>
        <v>8599109192.5388107</v>
      </c>
      <c r="E22" s="6" t="s">
        <v>13</v>
      </c>
      <c r="F22" s="7">
        <v>1</v>
      </c>
      <c r="G22" s="4"/>
      <c r="H22" s="79">
        <v>7049393114.2690659</v>
      </c>
      <c r="I22" s="80">
        <f>+D22-H22</f>
        <v>1549716078.2697449</v>
      </c>
      <c r="J22" s="78"/>
      <c r="K22" s="78"/>
      <c r="L22" s="78"/>
      <c r="M22" s="4"/>
    </row>
    <row r="23" spans="1:13" x14ac:dyDescent="0.2">
      <c r="B23" s="5" t="s">
        <v>14</v>
      </c>
      <c r="C23" s="5" t="s">
        <v>15</v>
      </c>
      <c r="D23" s="62">
        <v>3964853442.0101314</v>
      </c>
      <c r="E23" s="6" t="s">
        <v>13</v>
      </c>
      <c r="F23" s="8">
        <f>IFERROR(D23/$D$22,0)</f>
        <v>0.46107722942398682</v>
      </c>
      <c r="H23" s="79">
        <v>2370910346.8118892</v>
      </c>
      <c r="I23" s="80">
        <f t="shared" ref="I23:I26" si="0">+D23-H23</f>
        <v>1593943095.1982422</v>
      </c>
      <c r="J23" s="78" t="s">
        <v>16</v>
      </c>
      <c r="K23" s="78"/>
      <c r="L23" s="78"/>
    </row>
    <row r="24" spans="1:13" x14ac:dyDescent="0.2">
      <c r="B24" s="5" t="s">
        <v>17</v>
      </c>
      <c r="C24" s="5" t="s">
        <v>18</v>
      </c>
      <c r="D24" s="107">
        <f>D25+D26</f>
        <v>4634255750.5286798</v>
      </c>
      <c r="E24" s="6" t="s">
        <v>13</v>
      </c>
      <c r="F24" s="8">
        <f>IFERROR(D24/$D$22,0)</f>
        <v>0.53892277057601323</v>
      </c>
      <c r="H24" s="79">
        <f>H25+H26</f>
        <v>4678482767.4571753</v>
      </c>
      <c r="I24" s="80">
        <f t="shared" si="0"/>
        <v>-44227016.928495407</v>
      </c>
      <c r="J24" s="78" t="s">
        <v>16</v>
      </c>
      <c r="K24" s="78"/>
      <c r="L24" s="78"/>
    </row>
    <row r="25" spans="1:13" x14ac:dyDescent="0.2">
      <c r="B25" s="5" t="s">
        <v>19</v>
      </c>
      <c r="C25" s="5" t="s">
        <v>20</v>
      </c>
      <c r="D25" s="62">
        <v>1319694253.7629166</v>
      </c>
      <c r="E25" s="6" t="s">
        <v>13</v>
      </c>
      <c r="F25" s="8">
        <f>IFERROR(D25/$D$22,0)</f>
        <v>0.15346871684196961</v>
      </c>
      <c r="H25" s="79">
        <v>1462047390.1880074</v>
      </c>
      <c r="I25" s="80">
        <f t="shared" si="0"/>
        <v>-142353136.42509079</v>
      </c>
      <c r="J25" s="78"/>
      <c r="K25" s="78"/>
      <c r="L25" s="78"/>
    </row>
    <row r="26" spans="1:13" x14ac:dyDescent="0.2">
      <c r="B26" s="5" t="s">
        <v>21</v>
      </c>
      <c r="C26" s="5" t="s">
        <v>22</v>
      </c>
      <c r="D26" s="63">
        <f>4634255750.52868-D25</f>
        <v>3314561496.7657633</v>
      </c>
      <c r="E26" s="6" t="s">
        <v>13</v>
      </c>
      <c r="F26" s="8">
        <f>IFERROR(D26/$D$22,0)</f>
        <v>0.38545405373404362</v>
      </c>
      <c r="H26" s="79">
        <v>3216435377.2691679</v>
      </c>
      <c r="I26" s="80">
        <f t="shared" si="0"/>
        <v>98126119.496595383</v>
      </c>
      <c r="J26" s="78" t="s">
        <v>16</v>
      </c>
      <c r="K26" s="78"/>
      <c r="L26" s="78"/>
    </row>
    <row r="27" spans="1:13" ht="34.5" customHeight="1" x14ac:dyDescent="0.2">
      <c r="B27" s="105" t="s">
        <v>23</v>
      </c>
      <c r="C27" s="105"/>
      <c r="D27" s="105"/>
      <c r="E27" s="105"/>
      <c r="F27" s="105"/>
      <c r="G27" s="106"/>
      <c r="H27" s="106"/>
    </row>
    <row r="28" spans="1:13" x14ac:dyDescent="0.2">
      <c r="D28" s="64"/>
    </row>
    <row r="29" spans="1:13" ht="15" x14ac:dyDescent="0.25">
      <c r="A29" s="1" t="s">
        <v>24</v>
      </c>
      <c r="B29" s="3" t="s">
        <v>25</v>
      </c>
      <c r="D29" s="64"/>
      <c r="H29" s="75"/>
    </row>
    <row r="30" spans="1:13" ht="15" x14ac:dyDescent="0.25">
      <c r="B30" s="3"/>
      <c r="D30" s="64"/>
      <c r="H30" s="64"/>
    </row>
    <row r="31" spans="1:13" ht="15" x14ac:dyDescent="0.25">
      <c r="B31" s="2" t="s">
        <v>26</v>
      </c>
      <c r="C31" s="71" t="s">
        <v>27</v>
      </c>
      <c r="E31" s="4"/>
      <c r="H31" s="64"/>
    </row>
    <row r="32" spans="1:13" x14ac:dyDescent="0.2">
      <c r="E32" s="4"/>
    </row>
    <row r="33" spans="1:12" ht="15" x14ac:dyDescent="0.25">
      <c r="B33" s="2" t="s">
        <v>28</v>
      </c>
    </row>
    <row r="34" spans="1:12" ht="15" customHeight="1" x14ac:dyDescent="0.25">
      <c r="B34" s="9"/>
      <c r="C34" s="9"/>
      <c r="D34" s="9"/>
      <c r="E34" s="9"/>
      <c r="F34" s="9"/>
      <c r="G34" s="9"/>
      <c r="H34" s="9"/>
    </row>
    <row r="35" spans="1:12" ht="15" customHeight="1" x14ac:dyDescent="0.25">
      <c r="B35" s="9"/>
      <c r="C35" s="9"/>
      <c r="D35" s="9"/>
      <c r="E35" s="9"/>
      <c r="F35" s="9"/>
      <c r="G35" s="9"/>
      <c r="H35" s="9"/>
    </row>
    <row r="36" spans="1:12" ht="15" customHeight="1" x14ac:dyDescent="0.25">
      <c r="B36" s="9"/>
      <c r="C36" s="9"/>
      <c r="D36" s="9"/>
      <c r="E36" s="9"/>
      <c r="F36" s="9"/>
      <c r="G36" s="9"/>
      <c r="H36" s="9"/>
    </row>
    <row r="37" spans="1:12" ht="15" customHeight="1" x14ac:dyDescent="0.25">
      <c r="B37" s="9"/>
      <c r="C37" s="9"/>
      <c r="D37" s="9"/>
      <c r="E37" s="9"/>
      <c r="F37" s="9"/>
      <c r="G37" s="9"/>
      <c r="H37" s="9"/>
    </row>
    <row r="38" spans="1:12" ht="14.25" customHeight="1" x14ac:dyDescent="0.25">
      <c r="B38" s="9"/>
      <c r="C38" s="9"/>
      <c r="D38" s="9"/>
      <c r="E38" s="9"/>
      <c r="F38" s="9"/>
      <c r="G38" s="9"/>
      <c r="H38" s="9"/>
    </row>
    <row r="39" spans="1:12" ht="14.25" customHeight="1" x14ac:dyDescent="0.25">
      <c r="B39" s="9"/>
      <c r="C39" s="9"/>
      <c r="D39" s="9"/>
      <c r="E39" s="9"/>
      <c r="F39" s="9"/>
      <c r="G39" s="9"/>
      <c r="H39" s="9"/>
    </row>
    <row r="40" spans="1:12" ht="14.25" customHeight="1" x14ac:dyDescent="0.25">
      <c r="B40" s="9"/>
      <c r="C40" s="9"/>
      <c r="D40" s="9"/>
      <c r="E40" s="9"/>
      <c r="F40" s="9"/>
      <c r="G40" s="9"/>
      <c r="H40" s="9"/>
    </row>
    <row r="41" spans="1:12" ht="14.25" customHeight="1" x14ac:dyDescent="0.25">
      <c r="B41" s="9"/>
      <c r="C41" s="9"/>
      <c r="D41" s="9"/>
      <c r="E41" s="9"/>
      <c r="F41" s="9"/>
      <c r="G41" s="9"/>
      <c r="H41" s="9"/>
    </row>
    <row r="43" spans="1:12" ht="15" x14ac:dyDescent="0.25">
      <c r="A43" s="1" t="s">
        <v>29</v>
      </c>
      <c r="B43" s="28" t="s">
        <v>0</v>
      </c>
      <c r="C43" s="3"/>
    </row>
    <row r="44" spans="1:12" ht="18" customHeight="1" thickBot="1" x14ac:dyDescent="0.3">
      <c r="B44" s="2" t="s">
        <v>9</v>
      </c>
      <c r="C44" s="51">
        <v>2018</v>
      </c>
      <c r="D44" s="4"/>
      <c r="E44" s="4"/>
      <c r="F44" s="47"/>
      <c r="G44" s="2"/>
      <c r="H44" s="2"/>
      <c r="I44" s="2"/>
      <c r="J44" s="2"/>
      <c r="K44" s="2"/>
    </row>
    <row r="45" spans="1:12" s="9" customFormat="1" ht="93" customHeight="1" thickBot="1" x14ac:dyDescent="0.3">
      <c r="B45" s="31" t="s">
        <v>30</v>
      </c>
      <c r="C45" s="36" t="s">
        <v>31</v>
      </c>
      <c r="D45" s="48" t="s">
        <v>32</v>
      </c>
      <c r="E45" s="49" t="s">
        <v>33</v>
      </c>
      <c r="F45" s="41" t="s">
        <v>34</v>
      </c>
      <c r="G45" s="22" t="s">
        <v>35</v>
      </c>
      <c r="H45" s="22" t="s">
        <v>36</v>
      </c>
      <c r="I45" s="22" t="s">
        <v>37</v>
      </c>
      <c r="J45" s="22" t="s">
        <v>38</v>
      </c>
      <c r="K45" s="42" t="s">
        <v>39</v>
      </c>
    </row>
    <row r="46" spans="1:12" s="9" customFormat="1" ht="15" x14ac:dyDescent="0.25">
      <c r="B46" s="12"/>
      <c r="C46" s="37" t="s">
        <v>40</v>
      </c>
      <c r="D46" s="37" t="s">
        <v>41</v>
      </c>
      <c r="E46" s="38" t="s">
        <v>42</v>
      </c>
      <c r="F46" s="38" t="s">
        <v>43</v>
      </c>
      <c r="G46" s="38" t="s">
        <v>44</v>
      </c>
      <c r="H46" s="39" t="s">
        <v>45</v>
      </c>
      <c r="I46" s="38" t="s">
        <v>46</v>
      </c>
      <c r="J46" s="39" t="s">
        <v>47</v>
      </c>
      <c r="K46" s="40" t="s">
        <v>48</v>
      </c>
    </row>
    <row r="47" spans="1:12" x14ac:dyDescent="0.2">
      <c r="B47" s="13" t="s">
        <v>49</v>
      </c>
      <c r="C47" s="50">
        <v>313437113.0664221</v>
      </c>
      <c r="D47" s="50">
        <v>305585561.97119814</v>
      </c>
      <c r="E47" s="35">
        <v>301525077.064776</v>
      </c>
      <c r="F47" s="32">
        <f>C47-D47+E47</f>
        <v>309376628.15999997</v>
      </c>
      <c r="G47" s="57">
        <v>8.7770000000000001E-2</v>
      </c>
      <c r="H47" s="15">
        <f>F47*G47</f>
        <v>27153986.653603196</v>
      </c>
      <c r="I47" s="57">
        <v>6.7360000000000003E-2</v>
      </c>
      <c r="J47" s="15">
        <f>F47*I47</f>
        <v>20839609.672857597</v>
      </c>
      <c r="K47" s="16">
        <f>J47-H47</f>
        <v>-6314376.9807455987</v>
      </c>
      <c r="L47" s="75"/>
    </row>
    <row r="48" spans="1:12" x14ac:dyDescent="0.2">
      <c r="B48" s="13" t="s">
        <v>50</v>
      </c>
      <c r="C48" s="50">
        <v>281720352.13819361</v>
      </c>
      <c r="D48" s="50">
        <v>301525077.064776</v>
      </c>
      <c r="E48" s="35">
        <v>282345862.47537982</v>
      </c>
      <c r="F48" s="32">
        <f t="shared" ref="F48:F57" si="1">C48-D48+E48</f>
        <v>262541137.54879743</v>
      </c>
      <c r="G48" s="57">
        <v>7.3329999999999992E-2</v>
      </c>
      <c r="H48" s="15">
        <f t="shared" ref="H48:H58" si="2">F48*G48</f>
        <v>19252141.616453312</v>
      </c>
      <c r="I48" s="57">
        <v>8.1670000000000006E-2</v>
      </c>
      <c r="J48" s="15">
        <f t="shared" ref="J48:J58" si="3">F48*I48</f>
        <v>21441734.703610286</v>
      </c>
      <c r="K48" s="16">
        <f t="shared" ref="K48:K58" si="4">J48-H48</f>
        <v>2189593.0871569738</v>
      </c>
      <c r="L48" s="75"/>
    </row>
    <row r="49" spans="1:13" x14ac:dyDescent="0.2">
      <c r="B49" s="13" t="s">
        <v>51</v>
      </c>
      <c r="C49" s="50">
        <v>296113177.62245709</v>
      </c>
      <c r="D49" s="50">
        <v>282345862.47537982</v>
      </c>
      <c r="E49" s="35">
        <v>277963048.13206875</v>
      </c>
      <c r="F49" s="32">
        <f t="shared" si="1"/>
        <v>291730363.27914602</v>
      </c>
      <c r="G49" s="57">
        <v>7.8769999999999993E-2</v>
      </c>
      <c r="H49" s="15">
        <f t="shared" si="2"/>
        <v>22979600.715498328</v>
      </c>
      <c r="I49" s="57">
        <v>9.4810000000000005E-2</v>
      </c>
      <c r="J49" s="15">
        <f t="shared" si="3"/>
        <v>27658955.742495835</v>
      </c>
      <c r="K49" s="16">
        <f t="shared" si="4"/>
        <v>4679355.0269975066</v>
      </c>
      <c r="L49" s="75"/>
    </row>
    <row r="50" spans="1:13" x14ac:dyDescent="0.2">
      <c r="B50" s="13" t="s">
        <v>52</v>
      </c>
      <c r="C50" s="50">
        <v>277552921.6182282</v>
      </c>
      <c r="D50" s="50">
        <v>277963048.13206875</v>
      </c>
      <c r="E50" s="35">
        <v>273136406.11970776</v>
      </c>
      <c r="F50" s="32">
        <f t="shared" si="1"/>
        <v>272726279.60586721</v>
      </c>
      <c r="G50" s="57">
        <v>9.8099999999999993E-2</v>
      </c>
      <c r="H50" s="15">
        <f t="shared" si="2"/>
        <v>26754448.02933557</v>
      </c>
      <c r="I50" s="57">
        <v>9.9589999999999998E-2</v>
      </c>
      <c r="J50" s="15">
        <f t="shared" si="3"/>
        <v>27160810.185948316</v>
      </c>
      <c r="K50" s="16">
        <f t="shared" si="4"/>
        <v>406362.15661274642</v>
      </c>
      <c r="L50" s="75"/>
    </row>
    <row r="51" spans="1:13" x14ac:dyDescent="0.2">
      <c r="B51" s="13" t="s">
        <v>53</v>
      </c>
      <c r="C51" s="50">
        <v>284727695.27546847</v>
      </c>
      <c r="D51" s="50">
        <v>273136406.11970776</v>
      </c>
      <c r="E51" s="35">
        <v>277452458.79423928</v>
      </c>
      <c r="F51" s="32">
        <f>C51-D51+E51</f>
        <v>289043747.94999999</v>
      </c>
      <c r="G51" s="57">
        <v>9.3920000000000003E-2</v>
      </c>
      <c r="H51" s="15">
        <f>F51*G51</f>
        <v>27146988.807464</v>
      </c>
      <c r="I51" s="57">
        <v>0.10793000000000001</v>
      </c>
      <c r="J51" s="15">
        <f t="shared" si="3"/>
        <v>31196491.716243502</v>
      </c>
      <c r="K51" s="16">
        <f t="shared" si="4"/>
        <v>4049502.9087795019</v>
      </c>
      <c r="L51" s="75"/>
    </row>
    <row r="52" spans="1:13" x14ac:dyDescent="0.2">
      <c r="B52" s="13" t="s">
        <v>54</v>
      </c>
      <c r="C52" s="50">
        <v>232702342.15339372</v>
      </c>
      <c r="D52" s="50">
        <v>277452458.79423928</v>
      </c>
      <c r="E52" s="35">
        <v>337696736.7008456</v>
      </c>
      <c r="F52" s="32">
        <f t="shared" si="1"/>
        <v>292946620.06000006</v>
      </c>
      <c r="G52" s="57">
        <v>0.13336000000000001</v>
      </c>
      <c r="H52" s="15">
        <f t="shared" si="2"/>
        <v>39067361.251201607</v>
      </c>
      <c r="I52" s="57">
        <v>0.11896</v>
      </c>
      <c r="J52" s="15">
        <f t="shared" si="3"/>
        <v>34848929.922337607</v>
      </c>
      <c r="K52" s="16">
        <f t="shared" si="4"/>
        <v>-4218431.3288640007</v>
      </c>
      <c r="L52" s="75"/>
    </row>
    <row r="53" spans="1:13" x14ac:dyDescent="0.2">
      <c r="B53" s="13" t="s">
        <v>55</v>
      </c>
      <c r="C53" s="35">
        <v>333129385.48799849</v>
      </c>
      <c r="D53" s="50">
        <v>337696736.7008456</v>
      </c>
      <c r="E53" s="35">
        <v>310480192.62284708</v>
      </c>
      <c r="F53" s="32">
        <f t="shared" si="1"/>
        <v>305912841.40999997</v>
      </c>
      <c r="G53" s="57">
        <v>8.5019999999999998E-2</v>
      </c>
      <c r="H53" s="15">
        <f t="shared" si="2"/>
        <v>26008709.776678197</v>
      </c>
      <c r="I53" s="57">
        <v>7.7370000000000008E-2</v>
      </c>
      <c r="J53" s="15">
        <f t="shared" si="3"/>
        <v>23668476.539891701</v>
      </c>
      <c r="K53" s="16">
        <f t="shared" si="4"/>
        <v>-2340233.2367864959</v>
      </c>
      <c r="L53" s="75"/>
    </row>
    <row r="54" spans="1:13" x14ac:dyDescent="0.2">
      <c r="B54" s="13" t="s">
        <v>56</v>
      </c>
      <c r="C54" s="35">
        <v>328840078.58943474</v>
      </c>
      <c r="D54" s="50">
        <v>310480192.62284708</v>
      </c>
      <c r="E54" s="35">
        <v>285455517.47341233</v>
      </c>
      <c r="F54" s="32">
        <f t="shared" si="1"/>
        <v>303815403.44</v>
      </c>
      <c r="G54" s="57">
        <v>7.7900000000000011E-2</v>
      </c>
      <c r="H54" s="15">
        <f t="shared" si="2"/>
        <v>23667219.927976005</v>
      </c>
      <c r="I54" s="57">
        <v>7.4900000000000008E-2</v>
      </c>
      <c r="J54" s="15">
        <f t="shared" si="3"/>
        <v>22755773.717656001</v>
      </c>
      <c r="K54" s="16">
        <f t="shared" si="4"/>
        <v>-911446.21032000333</v>
      </c>
      <c r="L54" s="75"/>
    </row>
    <row r="55" spans="1:13" x14ac:dyDescent="0.2">
      <c r="B55" s="13" t="s">
        <v>57</v>
      </c>
      <c r="C55" s="35">
        <v>280106279.78139263</v>
      </c>
      <c r="D55" s="50">
        <v>285455517.47341233</v>
      </c>
      <c r="E55" s="35">
        <v>284828349.76201969</v>
      </c>
      <c r="F55" s="32">
        <f t="shared" si="1"/>
        <v>279479112.06999999</v>
      </c>
      <c r="G55" s="57">
        <v>8.4239999999999995E-2</v>
      </c>
      <c r="H55" s="15">
        <f t="shared" si="2"/>
        <v>23543320.4007768</v>
      </c>
      <c r="I55" s="57">
        <v>8.584E-2</v>
      </c>
      <c r="J55" s="15">
        <f t="shared" si="3"/>
        <v>23990486.9800888</v>
      </c>
      <c r="K55" s="16">
        <f t="shared" si="4"/>
        <v>447166.57931200042</v>
      </c>
      <c r="L55" s="75"/>
    </row>
    <row r="56" spans="1:13" x14ac:dyDescent="0.2">
      <c r="B56" s="13" t="s">
        <v>58</v>
      </c>
      <c r="C56" s="35">
        <v>297546595.69394612</v>
      </c>
      <c r="D56" s="50">
        <v>284828349.76201969</v>
      </c>
      <c r="E56" s="35">
        <v>257945819.74807358</v>
      </c>
      <c r="F56" s="32">
        <f t="shared" si="1"/>
        <v>270664065.68000001</v>
      </c>
      <c r="G56" s="57">
        <v>8.9209999999999998E-2</v>
      </c>
      <c r="H56" s="15">
        <f t="shared" si="2"/>
        <v>24145941.2993128</v>
      </c>
      <c r="I56" s="57">
        <v>0.12059</v>
      </c>
      <c r="J56" s="15">
        <f t="shared" si="3"/>
        <v>32639379.680351201</v>
      </c>
      <c r="K56" s="16">
        <f t="shared" si="4"/>
        <v>8493438.3810384013</v>
      </c>
      <c r="L56" s="75"/>
    </row>
    <row r="57" spans="1:13" x14ac:dyDescent="0.2">
      <c r="B57" s="13" t="s">
        <v>59</v>
      </c>
      <c r="C57" s="35">
        <v>240469978.88926691</v>
      </c>
      <c r="D57" s="50">
        <v>257945819.74807358</v>
      </c>
      <c r="E57" s="35">
        <v>301630997.44158751</v>
      </c>
      <c r="F57" s="32">
        <f t="shared" si="1"/>
        <v>284155156.58278084</v>
      </c>
      <c r="G57" s="57">
        <v>0.12235</v>
      </c>
      <c r="H57" s="15">
        <f t="shared" si="2"/>
        <v>34766383.407903239</v>
      </c>
      <c r="I57" s="57">
        <v>9.8549999999999999E-2</v>
      </c>
      <c r="J57" s="15">
        <f t="shared" si="3"/>
        <v>28003490.681233052</v>
      </c>
      <c r="K57" s="16">
        <f t="shared" si="4"/>
        <v>-6762892.726670187</v>
      </c>
      <c r="L57" s="75"/>
    </row>
    <row r="58" spans="1:13" x14ac:dyDescent="0.2">
      <c r="B58" s="13" t="s">
        <v>60</v>
      </c>
      <c r="C58" s="35">
        <v>279028918.78347188</v>
      </c>
      <c r="D58" s="50">
        <v>301630997.44158751</v>
      </c>
      <c r="E58" s="35">
        <v>297139261.5044266</v>
      </c>
      <c r="F58" s="32">
        <f>C58-D58+E58</f>
        <v>274537182.84631097</v>
      </c>
      <c r="G58" s="57">
        <v>9.1980000000000006E-2</v>
      </c>
      <c r="H58" s="15">
        <f t="shared" si="2"/>
        <v>25251930.078203686</v>
      </c>
      <c r="I58" s="57">
        <v>7.4040000000000009E-2</v>
      </c>
      <c r="J58" s="15">
        <f t="shared" si="3"/>
        <v>20326733.017940868</v>
      </c>
      <c r="K58" s="16">
        <f t="shared" si="4"/>
        <v>-4925197.0602628179</v>
      </c>
      <c r="L58" s="75"/>
    </row>
    <row r="59" spans="1:13" ht="30.75" thickBot="1" x14ac:dyDescent="0.3">
      <c r="B59" s="69" t="s">
        <v>61</v>
      </c>
      <c r="C59" s="52">
        <f>SUM(C47:C58)</f>
        <v>3445374839.0996742</v>
      </c>
      <c r="D59" s="52">
        <f>SUM(D47:D58)</f>
        <v>3496046028.3061557</v>
      </c>
      <c r="E59" s="52">
        <f>SUM(E47:E58)</f>
        <v>3487599727.8393841</v>
      </c>
      <c r="F59" s="52">
        <f>SUM(F47:F58)</f>
        <v>3436928538.6329026</v>
      </c>
      <c r="G59" s="24"/>
      <c r="H59" s="25">
        <f>SUM(H47:H58)</f>
        <v>319738031.96440679</v>
      </c>
      <c r="I59" s="24"/>
      <c r="J59" s="25">
        <f>SUM(J47:J58)</f>
        <v>314530872.56065476</v>
      </c>
      <c r="K59" s="26">
        <f>SUM(K47:K58)</f>
        <v>-5207159.4037519731</v>
      </c>
    </row>
    <row r="60" spans="1:13" x14ac:dyDescent="0.2">
      <c r="C60" s="64"/>
      <c r="D60" s="64"/>
      <c r="E60" s="64"/>
      <c r="F60" s="64"/>
      <c r="G60" s="74"/>
      <c r="H60" s="4"/>
      <c r="I60" s="4"/>
      <c r="J60" s="43"/>
      <c r="K60" s="54"/>
    </row>
    <row r="61" spans="1:13" ht="15" x14ac:dyDescent="0.25">
      <c r="C61" s="101" t="s">
        <v>90</v>
      </c>
      <c r="D61" s="101"/>
      <c r="E61" s="101"/>
      <c r="F61" s="83">
        <f>IFERROR(F59/D26,0)</f>
        <v>1.0369180182617039</v>
      </c>
      <c r="H61" s="84"/>
      <c r="I61" s="85"/>
    </row>
    <row r="62" spans="1:13" ht="15" x14ac:dyDescent="0.25">
      <c r="A62" s="1" t="s">
        <v>62</v>
      </c>
      <c r="B62" s="28" t="s">
        <v>63</v>
      </c>
      <c r="C62" s="72"/>
      <c r="F62" s="73"/>
      <c r="K62" s="61"/>
    </row>
    <row r="63" spans="1:13" ht="15" x14ac:dyDescent="0.25">
      <c r="B63" s="3"/>
      <c r="C63" s="2"/>
      <c r="K63" s="67"/>
    </row>
    <row r="64" spans="1:13" ht="82.9" customHeight="1" x14ac:dyDescent="0.25">
      <c r="A64" s="11"/>
      <c r="B64" s="82" t="s">
        <v>64</v>
      </c>
      <c r="C64" s="29" t="s">
        <v>65</v>
      </c>
      <c r="D64" s="29" t="s">
        <v>66</v>
      </c>
      <c r="E64" s="94" t="s">
        <v>67</v>
      </c>
      <c r="F64" s="94"/>
      <c r="G64" s="94"/>
      <c r="H64" s="94"/>
      <c r="I64" s="94"/>
      <c r="K64" s="65"/>
      <c r="L64" s="76"/>
      <c r="M64" s="76"/>
    </row>
    <row r="65" spans="1:13" ht="30.75" customHeight="1" x14ac:dyDescent="0.25">
      <c r="A65" s="95" t="s">
        <v>68</v>
      </c>
      <c r="B65" s="96"/>
      <c r="C65" s="97"/>
      <c r="D65" s="68">
        <v>-1475817.41</v>
      </c>
      <c r="E65" s="98"/>
      <c r="F65" s="99"/>
      <c r="G65" s="99"/>
      <c r="H65" s="99"/>
      <c r="I65" s="100"/>
      <c r="K65" s="65"/>
      <c r="L65" s="76"/>
    </row>
    <row r="66" spans="1:13" ht="28.5" x14ac:dyDescent="0.2">
      <c r="A66" s="44" t="s">
        <v>69</v>
      </c>
      <c r="B66" s="30" t="s">
        <v>70</v>
      </c>
      <c r="C66" s="58"/>
      <c r="D66" s="53"/>
      <c r="E66" s="87"/>
      <c r="F66" s="87"/>
      <c r="G66" s="87"/>
      <c r="H66" s="87"/>
      <c r="I66" s="87"/>
      <c r="K66" s="65"/>
      <c r="L66" s="76"/>
    </row>
    <row r="67" spans="1:13" ht="46.5" customHeight="1" x14ac:dyDescent="0.2">
      <c r="A67" s="44" t="s">
        <v>72</v>
      </c>
      <c r="B67" s="30" t="s">
        <v>73</v>
      </c>
      <c r="C67" s="59" t="s">
        <v>71</v>
      </c>
      <c r="D67" s="60">
        <v>-5344286.5817077681</v>
      </c>
      <c r="E67" s="88" t="s">
        <v>91</v>
      </c>
      <c r="F67" s="89"/>
      <c r="G67" s="89"/>
      <c r="H67" s="89"/>
      <c r="I67" s="90"/>
      <c r="J67" s="4"/>
      <c r="K67" s="66"/>
      <c r="L67" s="76"/>
      <c r="M67" s="4"/>
    </row>
    <row r="68" spans="1:13" ht="28.5" x14ac:dyDescent="0.2">
      <c r="A68" s="44" t="s">
        <v>74</v>
      </c>
      <c r="B68" s="30" t="s">
        <v>75</v>
      </c>
      <c r="C68" s="58" t="s">
        <v>71</v>
      </c>
      <c r="D68" s="60">
        <v>-4539888.1968640303</v>
      </c>
      <c r="E68" s="87" t="s">
        <v>89</v>
      </c>
      <c r="F68" s="87"/>
      <c r="G68" s="87"/>
      <c r="H68" s="87"/>
      <c r="I68" s="87"/>
      <c r="J68" s="4"/>
      <c r="K68" s="66"/>
      <c r="L68" s="76"/>
      <c r="M68" s="4"/>
    </row>
    <row r="69" spans="1:13" ht="28.5" x14ac:dyDescent="0.2">
      <c r="A69" s="44" t="s">
        <v>76</v>
      </c>
      <c r="B69" s="30" t="s">
        <v>77</v>
      </c>
      <c r="C69" s="59" t="s">
        <v>71</v>
      </c>
      <c r="D69" s="60">
        <v>3051572.7221025396</v>
      </c>
      <c r="E69" s="88" t="s">
        <v>92</v>
      </c>
      <c r="F69" s="89"/>
      <c r="G69" s="89"/>
      <c r="H69" s="89"/>
      <c r="I69" s="90"/>
      <c r="J69" s="4"/>
      <c r="K69" s="66"/>
      <c r="L69" s="76"/>
      <c r="M69" s="4"/>
    </row>
    <row r="70" spans="1:13" ht="28.5" x14ac:dyDescent="0.2">
      <c r="A70" s="44" t="s">
        <v>78</v>
      </c>
      <c r="B70" s="30" t="s">
        <v>79</v>
      </c>
      <c r="C70" s="58"/>
      <c r="D70" s="53"/>
      <c r="E70" s="91"/>
      <c r="F70" s="92"/>
      <c r="G70" s="92"/>
      <c r="H70" s="92"/>
      <c r="I70" s="93"/>
      <c r="J70" s="4"/>
      <c r="K70" s="66"/>
      <c r="L70" s="76"/>
      <c r="M70" s="4"/>
    </row>
    <row r="71" spans="1:13" ht="28.5" x14ac:dyDescent="0.2">
      <c r="A71" s="44" t="s">
        <v>80</v>
      </c>
      <c r="B71" s="30" t="s">
        <v>81</v>
      </c>
      <c r="C71" s="58"/>
      <c r="D71" s="53"/>
      <c r="E71" s="87"/>
      <c r="F71" s="87"/>
      <c r="G71" s="87"/>
      <c r="H71" s="87"/>
      <c r="I71" s="87"/>
      <c r="J71" s="4"/>
      <c r="K71" s="66"/>
      <c r="L71" s="76"/>
      <c r="M71" s="66"/>
    </row>
    <row r="72" spans="1:13" ht="33.75" customHeight="1" x14ac:dyDescent="0.2">
      <c r="A72" s="44">
        <v>4</v>
      </c>
      <c r="B72" s="30" t="s">
        <v>82</v>
      </c>
      <c r="C72" s="58"/>
      <c r="D72" s="53"/>
      <c r="E72" s="87"/>
      <c r="F72" s="87"/>
      <c r="G72" s="87"/>
      <c r="H72" s="87"/>
      <c r="I72" s="87"/>
      <c r="J72" s="4"/>
      <c r="K72" s="66"/>
      <c r="L72" s="76"/>
      <c r="M72" s="66"/>
    </row>
    <row r="73" spans="1:13" ht="42.75" x14ac:dyDescent="0.2">
      <c r="A73" s="44">
        <v>5</v>
      </c>
      <c r="B73" s="30" t="s">
        <v>83</v>
      </c>
      <c r="C73" s="58"/>
      <c r="D73" s="53"/>
      <c r="E73" s="87"/>
      <c r="F73" s="87"/>
      <c r="G73" s="87"/>
      <c r="H73" s="87"/>
      <c r="I73" s="87"/>
      <c r="J73" s="4"/>
      <c r="K73" s="66"/>
      <c r="L73" s="76"/>
      <c r="M73" s="66"/>
    </row>
    <row r="74" spans="1:13" ht="28.5" x14ac:dyDescent="0.2">
      <c r="A74" s="33">
        <v>6</v>
      </c>
      <c r="B74" s="70" t="s">
        <v>1</v>
      </c>
      <c r="C74" s="58"/>
      <c r="D74" s="53"/>
      <c r="E74" s="87"/>
      <c r="F74" s="87"/>
      <c r="G74" s="87"/>
      <c r="H74" s="87"/>
      <c r="I74" s="87"/>
      <c r="K74" s="61"/>
      <c r="L74" s="76"/>
    </row>
    <row r="75" spans="1:13" x14ac:dyDescent="0.2">
      <c r="A75" s="33">
        <v>7</v>
      </c>
      <c r="B75" s="27"/>
      <c r="C75" s="10"/>
      <c r="D75" s="53"/>
      <c r="E75" s="87"/>
      <c r="F75" s="87"/>
      <c r="G75" s="87"/>
      <c r="H75" s="87"/>
      <c r="I75" s="87"/>
      <c r="L75" s="76"/>
    </row>
    <row r="76" spans="1:13" x14ac:dyDescent="0.2">
      <c r="A76" s="33">
        <v>8</v>
      </c>
      <c r="B76" s="27"/>
      <c r="C76" s="10"/>
      <c r="D76" s="53"/>
      <c r="E76" s="87"/>
      <c r="F76" s="87"/>
      <c r="G76" s="87"/>
      <c r="H76" s="87"/>
      <c r="I76" s="87"/>
      <c r="L76" s="76"/>
    </row>
    <row r="77" spans="1:13" x14ac:dyDescent="0.2">
      <c r="A77" s="33">
        <v>9</v>
      </c>
      <c r="B77" s="27"/>
      <c r="C77" s="10"/>
      <c r="D77" s="53"/>
      <c r="E77" s="88"/>
      <c r="F77" s="89"/>
      <c r="G77" s="89"/>
      <c r="H77" s="89"/>
      <c r="I77" s="90"/>
    </row>
    <row r="78" spans="1:13" x14ac:dyDescent="0.2">
      <c r="A78" s="33">
        <v>10</v>
      </c>
      <c r="B78" s="27"/>
      <c r="C78" s="10"/>
      <c r="D78" s="53"/>
      <c r="E78" s="87"/>
      <c r="F78" s="87"/>
      <c r="G78" s="87"/>
      <c r="H78" s="87"/>
      <c r="I78" s="87"/>
    </row>
    <row r="79" spans="1:13" ht="15" x14ac:dyDescent="0.25">
      <c r="A79" s="1" t="s">
        <v>84</v>
      </c>
      <c r="B79" s="2" t="s">
        <v>85</v>
      </c>
      <c r="C79" s="2"/>
      <c r="D79" s="54">
        <f>SUM(D65:D78)</f>
        <v>-8308419.4664692599</v>
      </c>
      <c r="E79" s="21"/>
      <c r="F79" s="21"/>
      <c r="G79" s="21"/>
      <c r="H79" s="21"/>
    </row>
    <row r="80" spans="1:13" ht="15" x14ac:dyDescent="0.25">
      <c r="B80" s="45" t="s">
        <v>86</v>
      </c>
      <c r="C80" s="45"/>
      <c r="D80" s="54">
        <f>K59</f>
        <v>-5207159.4037519731</v>
      </c>
      <c r="E80" s="21"/>
      <c r="F80" s="21"/>
      <c r="G80" s="21"/>
      <c r="H80" s="21"/>
    </row>
    <row r="81" spans="2:7" ht="15" x14ac:dyDescent="0.25">
      <c r="B81" s="45" t="s">
        <v>87</v>
      </c>
      <c r="C81" s="45"/>
      <c r="D81" s="55">
        <f>D79-D80</f>
        <v>-3101260.0627172869</v>
      </c>
      <c r="E81" s="65"/>
    </row>
    <row r="82" spans="2:7" ht="15.75" thickBot="1" x14ac:dyDescent="0.3">
      <c r="B82" s="45" t="s">
        <v>88</v>
      </c>
      <c r="C82" s="46"/>
      <c r="D82" s="86">
        <f>IF(ISERROR(D81/J59),0,D81/J59)</f>
        <v>-9.8599544059676802E-3</v>
      </c>
      <c r="E82" s="56" t="str">
        <f>IF(AND(D82&lt;0.01,D82&gt;-0.01),"","Unresolved differences of greater than + or - 1% should be explained")</f>
        <v/>
      </c>
      <c r="F82"/>
      <c r="G82" s="4"/>
    </row>
    <row r="83" spans="2:7" ht="15" thickTop="1" x14ac:dyDescent="0.2">
      <c r="D83" s="64"/>
    </row>
    <row r="84" spans="2:7" x14ac:dyDescent="0.2">
      <c r="D84" s="64"/>
    </row>
    <row r="85" spans="2:7" x14ac:dyDescent="0.2">
      <c r="D85" s="64"/>
    </row>
    <row r="86" spans="2:7" x14ac:dyDescent="0.2">
      <c r="D86" s="64"/>
    </row>
    <row r="87" spans="2:7" x14ac:dyDescent="0.2">
      <c r="D87" s="64"/>
    </row>
    <row r="89" spans="2:7" x14ac:dyDescent="0.2">
      <c r="C89" s="21"/>
      <c r="D89" s="21"/>
      <c r="E89" s="21"/>
    </row>
    <row r="90" spans="2:7" x14ac:dyDescent="0.2">
      <c r="C90" s="21"/>
      <c r="D90" s="21"/>
      <c r="E90" s="21"/>
      <c r="F90" s="67"/>
    </row>
    <row r="91" spans="2:7" x14ac:dyDescent="0.2">
      <c r="C91" s="21"/>
      <c r="D91" s="21"/>
      <c r="E91" s="21"/>
    </row>
    <row r="92" spans="2:7" x14ac:dyDescent="0.2">
      <c r="C92" s="21"/>
      <c r="D92" s="21"/>
      <c r="E92" s="21"/>
    </row>
    <row r="93" spans="2:7" x14ac:dyDescent="0.2">
      <c r="C93" s="61"/>
      <c r="D93" s="21"/>
      <c r="E93" s="21"/>
    </row>
    <row r="94" spans="2:7" x14ac:dyDescent="0.2">
      <c r="C94" s="61"/>
      <c r="D94" s="21"/>
      <c r="E94" s="21"/>
    </row>
    <row r="95" spans="2:7" x14ac:dyDescent="0.2">
      <c r="C95" s="61"/>
    </row>
    <row r="96" spans="2:7" x14ac:dyDescent="0.2">
      <c r="C96" s="81"/>
      <c r="D96" s="81"/>
      <c r="E96" s="81"/>
      <c r="F96" s="23"/>
      <c r="G96" s="81"/>
    </row>
  </sheetData>
  <mergeCells count="20">
    <mergeCell ref="B21:C21"/>
    <mergeCell ref="E21:F21"/>
    <mergeCell ref="B27:H27"/>
    <mergeCell ref="E64:I64"/>
    <mergeCell ref="A65:C65"/>
    <mergeCell ref="E65:I65"/>
    <mergeCell ref="C61:E61"/>
    <mergeCell ref="E66:I66"/>
    <mergeCell ref="E78:I78"/>
    <mergeCell ref="E67:I67"/>
    <mergeCell ref="E68:I68"/>
    <mergeCell ref="E69:I69"/>
    <mergeCell ref="E70:I70"/>
    <mergeCell ref="E71:I71"/>
    <mergeCell ref="E72:I72"/>
    <mergeCell ref="E73:I73"/>
    <mergeCell ref="E74:I74"/>
    <mergeCell ref="E75:I75"/>
    <mergeCell ref="E76:I76"/>
    <mergeCell ref="E77:I77"/>
  </mergeCells>
  <dataValidations count="1">
    <dataValidation type="list" sqref="C31" xr:uid="{00000000-0002-0000-0000-000000000000}">
      <formula1>"1st Estimate, 2nd Estimate, Actual, Other"</formula1>
    </dataValidation>
  </dataValidations>
  <pageMargins left="0.70866141732283472" right="0.70866141732283472" top="0.74803149606299213" bottom="0.74803149606299213" header="0.31496062992125984" footer="0.31496062992125984"/>
  <pageSetup scale="38" fitToHeight="2" orientation="portrait"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0F2B3-B590-44A2-AFDC-E57E30A90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e369a-65a7-49d3-aac8-0ff92841d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885EA-D0A4-42F8-B426-76B454010F2C}">
  <ds:schemaRef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612e369a-65a7-49d3-aac8-0ff92841d23e"/>
    <ds:schemaRef ds:uri="http://www.w3.org/XML/1998/namespace"/>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B50AF1E7-FF4F-41B1-947E-314763F7B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 Analysis  2018</vt:lpstr>
      <vt:lpstr>'GA Analysis  2018'!Print_Area</vt:lpstr>
    </vt:vector>
  </TitlesOfParts>
  <Company>OEB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Mark Wells</cp:lastModifiedBy>
  <cp:revision/>
  <cp:lastPrinted>2019-05-22T20:19:58Z</cp:lastPrinted>
  <dcterms:created xsi:type="dcterms:W3CDTF">2017-05-01T19:29:01Z</dcterms:created>
  <dcterms:modified xsi:type="dcterms:W3CDTF">2019-08-14T21:22:36Z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