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hidePivotFieldList="1" defaultThemeVersion="124226"/>
  <bookViews>
    <workbookView xWindow="480" yWindow="408" windowWidth="23256" windowHeight="11100" tabRatio="893"/>
  </bookViews>
  <sheets>
    <sheet name="Sheet1" sheetId="69" r:id="rId1"/>
  </sheets>
  <externalReferences>
    <externalReference r:id="rId2"/>
  </externalReferences>
  <definedNames>
    <definedName name="A">#REF!</definedName>
    <definedName name="B">#REF!</definedName>
    <definedName name="JUNE">#REF!</definedName>
  </definedNames>
  <calcPr calcId="162913"/>
</workbook>
</file>

<file path=xl/calcChain.xml><?xml version="1.0" encoding="utf-8"?>
<calcChain xmlns="http://schemas.openxmlformats.org/spreadsheetml/2006/main">
  <c r="C33" i="69" l="1"/>
  <c r="C17" i="69"/>
  <c r="C8" i="69"/>
  <c r="D8" i="69"/>
  <c r="C11" i="69"/>
  <c r="D11" i="69"/>
  <c r="E11" i="69"/>
  <c r="F11" i="69"/>
  <c r="C12" i="69"/>
  <c r="D12" i="69"/>
  <c r="F12" i="69"/>
  <c r="C15" i="69"/>
  <c r="D15" i="69"/>
  <c r="E15" i="69"/>
  <c r="F15" i="69"/>
  <c r="C16" i="69"/>
  <c r="D16" i="69"/>
  <c r="C19" i="69"/>
  <c r="C21" i="69" s="1"/>
  <c r="D19" i="69"/>
  <c r="E19" i="69"/>
  <c r="F19" i="69"/>
  <c r="C20" i="69"/>
  <c r="D20" i="69"/>
  <c r="C23" i="69"/>
  <c r="D23" i="69"/>
  <c r="E23" i="69"/>
  <c r="F23" i="69"/>
  <c r="C24" i="69"/>
  <c r="D24" i="69"/>
  <c r="C27" i="69"/>
  <c r="C29" i="69" s="1"/>
  <c r="D27" i="69"/>
  <c r="E27" i="69"/>
  <c r="F27" i="69"/>
  <c r="C28" i="69"/>
  <c r="D28" i="69"/>
  <c r="C31" i="69"/>
  <c r="D31" i="69"/>
  <c r="E31" i="69"/>
  <c r="F31" i="69"/>
  <c r="C32" i="69"/>
  <c r="D32" i="69"/>
  <c r="C35" i="69"/>
  <c r="C37" i="69" s="1"/>
  <c r="D35" i="69"/>
  <c r="E35" i="69"/>
  <c r="F35" i="69"/>
  <c r="C36" i="69"/>
  <c r="D36" i="69"/>
  <c r="C39" i="69"/>
  <c r="D39" i="69"/>
  <c r="E39" i="69"/>
  <c r="F39" i="69"/>
  <c r="C40" i="69"/>
  <c r="D40" i="69"/>
  <c r="C43" i="69"/>
  <c r="C45" i="69" s="1"/>
  <c r="D43" i="69"/>
  <c r="E43" i="69"/>
  <c r="F43" i="69"/>
  <c r="C44" i="69"/>
  <c r="D44" i="69"/>
  <c r="C47" i="69"/>
  <c r="C49" i="69" s="1"/>
  <c r="D47" i="69"/>
  <c r="E47" i="69"/>
  <c r="F47" i="69"/>
  <c r="C48" i="69"/>
  <c r="D48" i="69"/>
  <c r="C51" i="69"/>
  <c r="C53" i="69" s="1"/>
  <c r="D51" i="69"/>
  <c r="E51" i="69"/>
  <c r="F51" i="69"/>
  <c r="C52" i="69"/>
  <c r="D52" i="69"/>
  <c r="C55" i="69"/>
  <c r="D55" i="69"/>
  <c r="E55" i="69"/>
  <c r="C56" i="69"/>
  <c r="D56" i="69"/>
  <c r="E56" i="69"/>
  <c r="C57" i="69"/>
  <c r="D57" i="69"/>
  <c r="F57" i="69"/>
  <c r="C58" i="69"/>
  <c r="D58" i="69"/>
  <c r="F58" i="69"/>
  <c r="C59" i="69"/>
  <c r="D59" i="69"/>
  <c r="F59" i="69"/>
  <c r="C60" i="69"/>
  <c r="D60" i="69"/>
  <c r="F60" i="69"/>
  <c r="C61" i="69"/>
  <c r="D61" i="69"/>
  <c r="F61" i="69"/>
  <c r="D7" i="69"/>
  <c r="E7" i="69"/>
  <c r="F7" i="69"/>
  <c r="C7" i="69"/>
  <c r="C13" i="69" l="1"/>
  <c r="C9" i="69"/>
  <c r="C65" i="69" s="1"/>
  <c r="C62" i="69"/>
  <c r="C41" i="69"/>
  <c r="C25" i="69"/>
</calcChain>
</file>

<file path=xl/sharedStrings.xml><?xml version="1.0" encoding="utf-8"?>
<sst xmlns="http://schemas.openxmlformats.org/spreadsheetml/2006/main" count="66" uniqueCount="33">
  <si>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</si>
  <si>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</si>
  <si>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</si>
  <si>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</si>
  <si>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</si>
  <si>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</si>
  <si>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</si>
  <si>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</si>
  <si>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</si>
  <si>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</si>
  <si>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</si>
  <si>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</si>
  <si>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</si>
  <si>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Fixed Charge ($)</t>
  </si>
  <si>
    <t>Variable Charge ($/kWh)</t>
  </si>
  <si>
    <t>Variable Charge ($/kW)</t>
  </si>
  <si>
    <t>Fixed + Variable ($)</t>
  </si>
  <si>
    <t>ST Common Line ($/kW)</t>
  </si>
  <si>
    <t>ST HVDS High ($/kW)</t>
  </si>
  <si>
    <t>ST HVDS Low ($/kW)</t>
  </si>
  <si>
    <t>ST LVDS Low ($/kW)</t>
  </si>
  <si>
    <t>ST Specific ST Line  ($/kM)</t>
  </si>
  <si>
    <t>Fixed Service Charge ($)</t>
  </si>
  <si>
    <t>Fixed Meter Charge ($/Meter)</t>
  </si>
  <si>
    <t>2020 Monthly Foregone Revenue Charge (Fixed)</t>
  </si>
  <si>
    <t>2020 Monthly Foregone Revenue Charge (Volumetric)</t>
  </si>
  <si>
    <t>2020 Total Billing Units in Recovery Period
(Jan 2020 - Dec 2020)</t>
  </si>
  <si>
    <t>2020 Recovery Amount 
(Jan 2020 - Dec 2020)</t>
  </si>
  <si>
    <t>2020 Foregone Revenue Charge</t>
  </si>
  <si>
    <t>TOTAL ($)</t>
  </si>
  <si>
    <t>2020 Foregone Revenue Rates</t>
  </si>
  <si>
    <t>Rate Class</t>
  </si>
  <si>
    <t>Foregone Revenue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</si>
</sst>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_);_(* \(#,##0.0\);_(* &quot;-&quot;??_);_(@_)"/>
    <numFmt numFmtId="166" formatCode="_(* #,##0_);_(* \(#,##0\);_(* &quot;-&quot;??_);_(@_)"/>
    <numFmt numFmtId="167" formatCode="#,##0.000"/>
    <numFmt numFmtId="168" formatCode="#,##0.0_);\(#,##0.0\)"/>
    <numFmt numFmtId="169" formatCode="_(&quot;$&quot;* #,##0_);_(&quot;$&quot;* \(#,##0\);_(&quot;$&quot;* &quot;-&quot;??_);_(@_)"/>
    <numFmt numFmtId="170" formatCode="#,##0.00000_);\(#,##0.00000\)"/>
    <numFmt numFmtId="171" formatCode="0.0\x"/>
    <numFmt numFmtId="172" formatCode="#,##0.000_);\(#,##0.000\)"/>
    <numFmt numFmtId="173" formatCode="0.00\x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;&quot;\&quot;&quot;\&quot;&quot;\&quot;&quot;\&quot;\(#,##0&quot;\&quot;&quot;\&quot;&quot;\&quot;&quot;\&quot;\)"/>
    <numFmt numFmtId="177" formatCode="_(* #,##0.0000_);_(* \(#,##0.000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166" fontId="2" fillId="0" borderId="0"/>
    <xf numFmtId="166" fontId="2" fillId="0" borderId="0"/>
    <xf numFmtId="166" fontId="2" fillId="0" borderId="0"/>
    <xf numFmtId="169" fontId="5" fillId="0" borderId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1" fillId="0" borderId="0"/>
    <xf numFmtId="44" fontId="2" fillId="0" borderId="0" applyFont="0" applyFill="0" applyBorder="0" applyAlignment="0" applyProtection="0"/>
    <xf numFmtId="174" fontId="11" fillId="0" borderId="0"/>
    <xf numFmtId="175" fontId="11" fillId="0" borderId="0"/>
    <xf numFmtId="38" fontId="6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0" fontId="6" fillId="3" borderId="3" applyNumberFormat="0" applyBorder="0" applyAlignment="0" applyProtection="0"/>
    <xf numFmtId="164" fontId="5" fillId="0" borderId="0"/>
    <xf numFmtId="167" fontId="2" fillId="0" borderId="0"/>
    <xf numFmtId="0" fontId="2" fillId="0" borderId="0"/>
    <xf numFmtId="0" fontId="2" fillId="0" borderId="0"/>
    <xf numFmtId="7" fontId="7" fillId="0" borderId="0"/>
    <xf numFmtId="37" fontId="8" fillId="4" borderId="0">
      <alignment horizontal="right"/>
    </xf>
    <xf numFmtId="10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4">
      <alignment horizontal="center"/>
    </xf>
    <xf numFmtId="3" fontId="9" fillId="0" borderId="0" applyFont="0" applyFill="0" applyBorder="0" applyAlignment="0" applyProtection="0"/>
    <xf numFmtId="0" fontId="9" fillId="5" borderId="0" applyNumberFormat="0" applyFont="0" applyBorder="0" applyAlignment="0" applyProtection="0"/>
    <xf numFmtId="1" fontId="2" fillId="0" borderId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173" fontId="2" fillId="0" borderId="0"/>
    <xf numFmtId="173" fontId="2" fillId="0" borderId="0"/>
    <xf numFmtId="173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32">
    <xf numFmtId="0" fontId="0" fillId="0" borderId="0" xfId="0"/>
    <xf numFmtId="169" fontId="0" fillId="0" borderId="0" xfId="48" applyNumberFormat="1" applyFont="1" applyAlignment="1">
      <alignment horizontal="center"/>
    </xf>
    <xf numFmtId="0" fontId="0" fillId="0" borderId="0" xfId="0" applyBorder="1"/>
    <xf numFmtId="169" fontId="3" fillId="0" borderId="3" xfId="48" applyNumberFormat="1" applyFont="1" applyBorder="1" applyAlignment="1">
      <alignment horizontal="center" wrapText="1"/>
    </xf>
    <xf numFmtId="169" fontId="0" fillId="0" borderId="8" xfId="48" applyNumberFormat="1" applyFont="1" applyBorder="1" applyAlignment="1">
      <alignment horizontal="center"/>
    </xf>
    <xf numFmtId="0" fontId="0" fillId="0" borderId="9" xfId="0" applyBorder="1"/>
    <xf numFmtId="2" fontId="0" fillId="0" borderId="0" xfId="0" applyNumberFormat="1" applyBorder="1"/>
    <xf numFmtId="166" fontId="0" fillId="0" borderId="0" xfId="14" applyNumberFormat="1" applyFont="1" applyBorder="1"/>
    <xf numFmtId="177" fontId="0" fillId="0" borderId="9" xfId="0" applyNumberFormat="1" applyBorder="1"/>
    <xf numFmtId="169" fontId="0" fillId="0" borderId="10" xfId="48" applyNumberFormat="1" applyFont="1" applyBorder="1" applyAlignment="1">
      <alignment horizontal="center"/>
    </xf>
    <xf numFmtId="166" fontId="0" fillId="0" borderId="7" xfId="14" applyNumberFormat="1" applyFont="1" applyBorder="1"/>
    <xf numFmtId="2" fontId="0" fillId="0" borderId="7" xfId="0" applyNumberFormat="1" applyBorder="1"/>
    <xf numFmtId="177" fontId="0" fillId="0" borderId="6" xfId="0" applyNumberFormat="1" applyBorder="1"/>
    <xf numFmtId="0" fontId="3" fillId="0" borderId="5" xfId="0" applyFont="1" applyBorder="1" applyAlignment="1">
      <alignment horizontal="center" wrapText="1"/>
    </xf>
    <xf numFmtId="0" fontId="0" fillId="0" borderId="11" xfId="0" applyBorder="1"/>
    <xf numFmtId="0" fontId="3" fillId="0" borderId="12" xfId="0" applyFont="1" applyBorder="1" applyAlignment="1">
      <alignment wrapText="1"/>
    </xf>
    <xf numFmtId="169" fontId="0" fillId="0" borderId="11" xfId="48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3" fillId="0" borderId="8" xfId="26" applyFont="1" applyBorder="1"/>
    <xf numFmtId="0" fontId="2" fillId="0" borderId="8" xfId="26" applyFont="1" applyBorder="1"/>
    <xf numFmtId="0" fontId="2" fillId="0" borderId="0" xfId="0" applyFont="1" applyBorder="1"/>
    <xf numFmtId="0" fontId="3" fillId="0" borderId="8" xfId="26" applyFont="1" applyFill="1" applyBorder="1"/>
    <xf numFmtId="0" fontId="2" fillId="0" borderId="8" xfId="26" applyFont="1" applyFill="1" applyBorder="1"/>
    <xf numFmtId="0" fontId="0" fillId="0" borderId="8" xfId="0" applyBorder="1"/>
    <xf numFmtId="0" fontId="3" fillId="0" borderId="8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8" xfId="0" applyFont="1" applyBorder="1" applyAlignment="1">
      <alignment horizontal="centerContinuous"/>
    </xf>
    <xf numFmtId="169" fontId="3" fillId="0" borderId="3" xfId="48" applyNumberFormat="1" applyFont="1" applyBorder="1" applyAlignment="1">
      <alignment horizontal="center"/>
    </xf>
  </cellXfs>
  <cellStyles count="49">
    <cellStyle name="$" xfId="1"/>
    <cellStyle name="$_CCA-Request_H11bps" xfId="2"/>
    <cellStyle name="$_CCA-Request_H11bps July 9" xfId="3"/>
    <cellStyle name="$comma" xfId="4"/>
    <cellStyle name="_Comma" xfId="5"/>
    <cellStyle name="_Currency" xfId="6"/>
    <cellStyle name="_CurrencySpace" xfId="7"/>
    <cellStyle name="_Multiple" xfId="8"/>
    <cellStyle name="_MultipleSpace" xfId="9"/>
    <cellStyle name="_Percent" xfId="10"/>
    <cellStyle name="_PercentSpace" xfId="11"/>
    <cellStyle name="_PercentSpace_AR Analysis 061207" xfId="12"/>
    <cellStyle name="_PercentSpace_RMDx BP050513a 051212a" xfId="13"/>
    <cellStyle name="Comma" xfId="14" builtinId="3"/>
    <cellStyle name="Comma 2" xfId="15"/>
    <cellStyle name="Comma 2 2" xfId="46"/>
    <cellStyle name="comma zerodec" xfId="16"/>
    <cellStyle name="Currency" xfId="48" builtinId="4"/>
    <cellStyle name="Currency 2" xfId="17"/>
    <cellStyle name="Currency1" xfId="18"/>
    <cellStyle name="Dollar (zero dec)" xfId="19"/>
    <cellStyle name="Grey" xfId="20"/>
    <cellStyle name="Header1" xfId="21"/>
    <cellStyle name="Header2" xfId="22"/>
    <cellStyle name="Input [yellow]" xfId="23"/>
    <cellStyle name="multiple" xfId="24"/>
    <cellStyle name="Normal" xfId="0" builtinId="0"/>
    <cellStyle name="Normal - Style1" xfId="25"/>
    <cellStyle name="Normal 2" xfId="26"/>
    <cellStyle name="Normal 3" xfId="47"/>
    <cellStyle name="Number" xfId="27"/>
    <cellStyle name="OH01" xfId="28"/>
    <cellStyle name="OHnplode" xfId="29"/>
    <cellStyle name="Percent [2]" xfId="30"/>
    <cellStyle name="Percent 2" xfId="31"/>
    <cellStyle name="Percent 2 2" xfId="45"/>
    <cellStyle name="PSChar" xfId="32"/>
    <cellStyle name="PSDate" xfId="33"/>
    <cellStyle name="PSDec" xfId="34"/>
    <cellStyle name="PSHeading" xfId="35"/>
    <cellStyle name="PSInt" xfId="36"/>
    <cellStyle name="PSSpacer" xfId="37"/>
    <cellStyle name="ShOut" xfId="38"/>
    <cellStyle name="Style 1" xfId="39"/>
    <cellStyle name="Style 2" xfId="40"/>
    <cellStyle name="Style 3" xfId="41"/>
    <cellStyle name="x" xfId="42"/>
    <cellStyle name="x_CCA-Request_H11bps" xfId="43"/>
    <cellStyle name="x_CCA-Request_H11bps July 9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Foregone%20Revenue%20Charge/Foregone_Rev_Charge_v27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gone Rev"/>
      <sheetName val="ChargeDeterminants"/>
      <sheetName val="2019 Monthly Foregone"/>
      <sheetName val="Monthly Recovery"/>
    </sheetNames>
    <sheetDataSet>
      <sheetData sheetId="0">
        <row r="6">
          <cell r="AH6">
            <v>4035770.4494321696</v>
          </cell>
          <cell r="AI6">
            <v>232510.2362043419</v>
          </cell>
          <cell r="AJ6">
            <v>1.4464490235336449</v>
          </cell>
          <cell r="AK6">
            <v>-3.6844639380797969E-5</v>
          </cell>
        </row>
        <row r="7">
          <cell r="AH7">
            <v>-70291.057097122699</v>
          </cell>
          <cell r="AI7">
            <v>1907768898.7710853</v>
          </cell>
        </row>
        <row r="10">
          <cell r="AH10">
            <v>9259878.9585813694</v>
          </cell>
          <cell r="AI10">
            <v>455258.89783439331</v>
          </cell>
          <cell r="AJ10">
            <v>1.6949840707176722</v>
          </cell>
          <cell r="AK10">
            <v>8.7302083913217234E-4</v>
          </cell>
        </row>
        <row r="11">
          <cell r="AH11">
            <v>3989007.7414671779</v>
          </cell>
          <cell r="AI11">
            <v>4569201057.59727</v>
          </cell>
        </row>
        <row r="14">
          <cell r="AH14">
            <v>17309393.401169382</v>
          </cell>
          <cell r="AI14">
            <v>331842.84536766197</v>
          </cell>
          <cell r="AJ14">
            <v>4.3467848417804547</v>
          </cell>
          <cell r="AK14">
            <v>1.0659792284029115E-3</v>
          </cell>
        </row>
        <row r="15">
          <cell r="AH15">
            <v>4484603.0492969155</v>
          </cell>
          <cell r="AI15">
            <v>4207026675.3845754</v>
          </cell>
        </row>
        <row r="18">
          <cell r="AH18">
            <v>2007918.7401803012</v>
          </cell>
          <cell r="AI18">
            <v>148345.45702418295</v>
          </cell>
          <cell r="AJ18">
            <v>1.1279520454368519</v>
          </cell>
          <cell r="AK18">
            <v>4.7670002038018543E-3</v>
          </cell>
        </row>
        <row r="19">
          <cell r="AH19">
            <v>2678994.6782379053</v>
          </cell>
          <cell r="AI19">
            <v>561987531.71885967</v>
          </cell>
        </row>
        <row r="22">
          <cell r="AH22">
            <v>2458551.7606651164</v>
          </cell>
          <cell r="AI22">
            <v>87464.27199012351</v>
          </cell>
          <cell r="AJ22">
            <v>2.3424343303502799</v>
          </cell>
          <cell r="AK22">
            <v>2.1860963896558235E-3</v>
          </cell>
        </row>
        <row r="23">
          <cell r="AH23">
            <v>4635140.7948030084</v>
          </cell>
          <cell r="AI23">
            <v>2120281986.071419</v>
          </cell>
        </row>
        <row r="26">
          <cell r="AH26">
            <v>682537.63049338851</v>
          </cell>
          <cell r="AI26">
            <v>5319.5055461351531</v>
          </cell>
          <cell r="AJ26">
            <v>10.692372699145587</v>
          </cell>
          <cell r="AK26">
            <v>0.72647681340346637</v>
          </cell>
        </row>
        <row r="27">
          <cell r="AH27">
            <v>5600652.6251371503</v>
          </cell>
          <cell r="AI27">
            <v>7709334.31295445</v>
          </cell>
        </row>
        <row r="30">
          <cell r="AH30">
            <v>141598.78793593217</v>
          </cell>
          <cell r="AI30">
            <v>18122.703600756377</v>
          </cell>
          <cell r="AJ30">
            <v>0.6511114044909132</v>
          </cell>
          <cell r="AK30">
            <v>1.4353235507994961E-3</v>
          </cell>
        </row>
        <row r="31">
          <cell r="AH31">
            <v>847866.59130692983</v>
          </cell>
          <cell r="AI31">
            <v>590714609.84156203</v>
          </cell>
        </row>
        <row r="34">
          <cell r="AH34">
            <v>40659.9871335836</v>
          </cell>
          <cell r="AI34">
            <v>1745.9552735573232</v>
          </cell>
          <cell r="AJ34">
            <v>1.9406752924594439</v>
          </cell>
          <cell r="AK34">
            <v>0.46741735004832524</v>
          </cell>
        </row>
        <row r="35">
          <cell r="AH35">
            <v>1217965.7913371832</v>
          </cell>
          <cell r="AI35">
            <v>2605735.091372326</v>
          </cell>
        </row>
        <row r="38">
          <cell r="AH38">
            <v>-49919.829696493667</v>
          </cell>
          <cell r="AI38">
            <v>5541.1119448449881</v>
          </cell>
          <cell r="AJ38">
            <v>-0.7507492809112547</v>
          </cell>
          <cell r="AK38">
            <v>5.0833359868879104E-3</v>
          </cell>
        </row>
        <row r="39">
          <cell r="AH39">
            <v>505394.14540906809</v>
          </cell>
          <cell r="AI39">
            <v>99421747.197646379</v>
          </cell>
        </row>
        <row r="42">
          <cell r="AH42">
            <v>-50333.997009794271</v>
          </cell>
          <cell r="AI42">
            <v>22274.461989911506</v>
          </cell>
          <cell r="AJ42">
            <v>-0.18830981204915079</v>
          </cell>
          <cell r="AK42">
            <v>1.2395936672575386E-2</v>
          </cell>
        </row>
        <row r="43">
          <cell r="AH43">
            <v>164313.10960940481</v>
          </cell>
          <cell r="AI43">
            <v>13255400.858325541</v>
          </cell>
        </row>
        <row r="46">
          <cell r="AH46">
            <v>109981.23208787602</v>
          </cell>
          <cell r="AI46">
            <v>5554.9969686297454</v>
          </cell>
          <cell r="AJ46">
            <v>1.6498843700090138</v>
          </cell>
          <cell r="AK46">
            <v>-2.8371096166411891E-3</v>
          </cell>
        </row>
        <row r="47">
          <cell r="AH47">
            <v>-84185.102066856372</v>
          </cell>
          <cell r="AI47">
            <v>29672840.82823766</v>
          </cell>
        </row>
        <row r="50">
          <cell r="AH50">
            <v>206570.39470905872</v>
          </cell>
          <cell r="AI50">
            <v>1356.2393392027459</v>
          </cell>
          <cell r="AJ50">
            <v>12.69259714086118</v>
          </cell>
          <cell r="AK50">
            <v>0.24209228896418541</v>
          </cell>
        </row>
        <row r="51">
          <cell r="AH51">
            <v>50798.845085330307</v>
          </cell>
          <cell r="AI51">
            <v>209832.56138672543</v>
          </cell>
        </row>
        <row r="54">
          <cell r="AH54">
            <v>203468.69460101146</v>
          </cell>
          <cell r="AI54">
            <v>812.87497312345988</v>
          </cell>
          <cell r="AJ54">
            <v>20.858957540459354</v>
          </cell>
        </row>
        <row r="55">
          <cell r="AH55">
            <v>-623576.66353001352</v>
          </cell>
          <cell r="AI55">
            <v>600.55688312852635</v>
          </cell>
          <cell r="AJ55">
            <v>-86.527560370519282</v>
          </cell>
        </row>
        <row r="56">
          <cell r="AH56">
            <v>2646489.8838298968</v>
          </cell>
          <cell r="AI56">
            <v>28747748.416184999</v>
          </cell>
          <cell r="AK56">
            <v>9.2059031737592417E-2</v>
          </cell>
        </row>
        <row r="57">
          <cell r="AH57">
            <v>-120603.20772359997</v>
          </cell>
          <cell r="AI57">
            <v>69.171000000000006</v>
          </cell>
          <cell r="AK57">
            <v>-145.29596666666663</v>
          </cell>
        </row>
        <row r="58">
          <cell r="AH58">
            <v>175917.16848712266</v>
          </cell>
          <cell r="AI58">
            <v>960733.04323861597</v>
          </cell>
          <cell r="AK58">
            <v>0.1831072322589308</v>
          </cell>
        </row>
        <row r="59">
          <cell r="AH59">
            <v>6699.5213728950475</v>
          </cell>
          <cell r="AI59">
            <v>38727.416541022503</v>
          </cell>
          <cell r="AK59">
            <v>0.17299169351507079</v>
          </cell>
        </row>
        <row r="60">
          <cell r="AH60">
            <v>-5704.3449596602786</v>
          </cell>
          <cell r="AI60">
            <v>786528.50025427504</v>
          </cell>
          <cell r="AK60">
            <v>-7.2525597709633327E-3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view="pageBreakPreview" zoomScale="130" zoomScaleNormal="100" zoomScaleSheetLayoutView="130" workbookViewId="0">
      <selection activeCell="F11" sqref="F11"/>
    </sheetView>
  </sheetViews>
  <sheetFormatPr defaultRowHeight="13.2" x14ac:dyDescent="0.25"/>
  <cols>
    <col min="1" max="1" width="12" customWidth="1"/>
    <col min="2" max="2" width="28.6640625" bestFit="1" customWidth="1"/>
    <col min="3" max="3" width="18.21875" style="1" bestFit="1" customWidth="1"/>
    <col min="4" max="4" width="14.109375" customWidth="1"/>
    <col min="5" max="5" width="11.44140625" customWidth="1"/>
    <col min="6" max="6" width="15.109375" customWidth="1"/>
  </cols>
  <sheetData>
    <row r="1" spans="1:7" x14ac:dyDescent="0.25">
      <c r="A1" t="s">
        <v>30</v>
      </c>
    </row>
    <row r="3" spans="1:7" ht="12.6" customHeight="1" x14ac:dyDescent="0.25">
      <c r="C3" s="31" t="s">
        <v>28</v>
      </c>
      <c r="D3" s="31"/>
      <c r="E3" s="31"/>
      <c r="F3" s="31"/>
      <c r="G3" s="30"/>
    </row>
    <row r="4" spans="1:7" ht="84.6" customHeight="1" x14ac:dyDescent="0.25">
      <c r="A4" s="29" t="s">
        <v>31</v>
      </c>
      <c r="B4" s="28" t="s">
        <v>32</v>
      </c>
      <c r="C4" s="3" t="s">
        <v>27</v>
      </c>
      <c r="D4" s="13" t="s">
        <v>26</v>
      </c>
      <c r="E4" s="13" t="s">
        <v>24</v>
      </c>
      <c r="F4" s="13" t="s">
        <v>25</v>
      </c>
    </row>
    <row r="5" spans="1:7" x14ac:dyDescent="0.25">
      <c r="A5" s="14"/>
      <c r="B5" s="15"/>
      <c r="C5" s="16"/>
      <c r="D5" s="17"/>
      <c r="E5" s="17"/>
      <c r="F5" s="18"/>
    </row>
    <row r="6" spans="1:7" x14ac:dyDescent="0.25">
      <c r="A6" s="19" t="s">
        <v>0</v>
      </c>
      <c r="B6" s="2"/>
      <c r="C6" s="4"/>
      <c r="D6" s="2"/>
      <c r="E6" s="6"/>
      <c r="F6" s="5"/>
    </row>
    <row r="7" spans="1:7" x14ac:dyDescent="0.25">
      <c r="A7" s="20"/>
      <c r="B7" s="21" t="s">
        <v>13</v>
      </c>
      <c r="C7" s="4">
        <f>'[1]Foregone Rev'!AH6</f>
        <v>4035770.4494321696</v>
      </c>
      <c r="D7" s="7">
        <f>'[1]Foregone Rev'!AI6</f>
        <v>232510.2362043419</v>
      </c>
      <c r="E7" s="6">
        <f>'[1]Foregone Rev'!AJ6</f>
        <v>1.4464490235336449</v>
      </c>
      <c r="F7" s="8">
        <f>'[1]Foregone Rev'!AK6</f>
        <v>-3.6844639380797969E-5</v>
      </c>
    </row>
    <row r="8" spans="1:7" x14ac:dyDescent="0.25">
      <c r="A8" s="20"/>
      <c r="B8" s="21" t="s">
        <v>14</v>
      </c>
      <c r="C8" s="9">
        <f>'[1]Foregone Rev'!AH7</f>
        <v>-70291.057097122699</v>
      </c>
      <c r="D8" s="7">
        <f>'[1]Foregone Rev'!AI7</f>
        <v>1907768898.7710853</v>
      </c>
      <c r="E8" s="6"/>
      <c r="F8" s="8"/>
    </row>
    <row r="9" spans="1:7" x14ac:dyDescent="0.25">
      <c r="A9" s="20"/>
      <c r="B9" s="21" t="s">
        <v>16</v>
      </c>
      <c r="C9" s="4">
        <f>SUM(C7:C8)</f>
        <v>3965479.392335047</v>
      </c>
      <c r="D9" s="7"/>
      <c r="E9" s="6"/>
      <c r="F9" s="8"/>
    </row>
    <row r="10" spans="1:7" x14ac:dyDescent="0.25">
      <c r="A10" s="19" t="s">
        <v>1</v>
      </c>
      <c r="B10" s="2"/>
      <c r="C10" s="4"/>
      <c r="D10" s="7"/>
      <c r="E10" s="6"/>
      <c r="F10" s="8"/>
    </row>
    <row r="11" spans="1:7" x14ac:dyDescent="0.25">
      <c r="A11" s="20"/>
      <c r="B11" s="21" t="s">
        <v>13</v>
      </c>
      <c r="C11" s="4">
        <f>'[1]Foregone Rev'!AH10</f>
        <v>9259878.9585813694</v>
      </c>
      <c r="D11" s="7">
        <f>'[1]Foregone Rev'!AI10</f>
        <v>455258.89783439331</v>
      </c>
      <c r="E11" s="6">
        <f>'[1]Foregone Rev'!AJ10</f>
        <v>1.6949840707176722</v>
      </c>
      <c r="F11" s="8">
        <f>'[1]Foregone Rev'!AK10</f>
        <v>8.7302083913217234E-4</v>
      </c>
    </row>
    <row r="12" spans="1:7" x14ac:dyDescent="0.25">
      <c r="A12" s="20"/>
      <c r="B12" s="21" t="s">
        <v>14</v>
      </c>
      <c r="C12" s="9">
        <f>'[1]Foregone Rev'!AH11</f>
        <v>3989007.7414671779</v>
      </c>
      <c r="D12" s="7">
        <f>'[1]Foregone Rev'!AI11</f>
        <v>4569201057.59727</v>
      </c>
      <c r="E12" s="6"/>
      <c r="F12" s="8">
        <f>'[1]Foregone Rev'!AK11</f>
        <v>0</v>
      </c>
    </row>
    <row r="13" spans="1:7" x14ac:dyDescent="0.25">
      <c r="A13" s="20"/>
      <c r="B13" s="21" t="s">
        <v>16</v>
      </c>
      <c r="C13" s="4">
        <f>SUM(C11:C12)</f>
        <v>13248886.700048547</v>
      </c>
      <c r="D13" s="7"/>
      <c r="E13" s="6"/>
      <c r="F13" s="8"/>
    </row>
    <row r="14" spans="1:7" x14ac:dyDescent="0.25">
      <c r="A14" s="19" t="s">
        <v>2</v>
      </c>
      <c r="B14" s="2"/>
      <c r="C14" s="4"/>
      <c r="D14" s="7"/>
      <c r="E14" s="6"/>
      <c r="F14" s="8"/>
    </row>
    <row r="15" spans="1:7" x14ac:dyDescent="0.25">
      <c r="A15" s="20"/>
      <c r="B15" s="21" t="s">
        <v>13</v>
      </c>
      <c r="C15" s="4">
        <f>'[1]Foregone Rev'!AH14</f>
        <v>17309393.401169382</v>
      </c>
      <c r="D15" s="7">
        <f>'[1]Foregone Rev'!AI14</f>
        <v>331842.84536766197</v>
      </c>
      <c r="E15" s="6">
        <f>'[1]Foregone Rev'!AJ14</f>
        <v>4.3467848417804547</v>
      </c>
      <c r="F15" s="8">
        <f>'[1]Foregone Rev'!AK14</f>
        <v>1.0659792284029115E-3</v>
      </c>
    </row>
    <row r="16" spans="1:7" x14ac:dyDescent="0.25">
      <c r="A16" s="20"/>
      <c r="B16" s="21" t="s">
        <v>14</v>
      </c>
      <c r="C16" s="9">
        <f>'[1]Foregone Rev'!AH15</f>
        <v>4484603.0492969155</v>
      </c>
      <c r="D16" s="7">
        <f>'[1]Foregone Rev'!AI15</f>
        <v>4207026675.3845754</v>
      </c>
      <c r="E16" s="6"/>
      <c r="F16" s="8"/>
    </row>
    <row r="17" spans="1:6" x14ac:dyDescent="0.25">
      <c r="A17" s="20"/>
      <c r="B17" s="21" t="s">
        <v>16</v>
      </c>
      <c r="C17" s="4">
        <f>SUM(C15:C16)</f>
        <v>21793996.450466298</v>
      </c>
      <c r="D17" s="7"/>
      <c r="E17" s="6"/>
      <c r="F17" s="8"/>
    </row>
    <row r="18" spans="1:6" x14ac:dyDescent="0.25">
      <c r="A18" s="19" t="s">
        <v>3</v>
      </c>
      <c r="B18" s="2"/>
      <c r="C18" s="4"/>
      <c r="D18" s="7"/>
      <c r="E18" s="6"/>
      <c r="F18" s="8"/>
    </row>
    <row r="19" spans="1:6" x14ac:dyDescent="0.25">
      <c r="A19" s="20"/>
      <c r="B19" s="21" t="s">
        <v>13</v>
      </c>
      <c r="C19" s="4">
        <f>'[1]Foregone Rev'!AH18</f>
        <v>2007918.7401803012</v>
      </c>
      <c r="D19" s="7">
        <f>'[1]Foregone Rev'!AI18</f>
        <v>148345.45702418295</v>
      </c>
      <c r="E19" s="6">
        <f>'[1]Foregone Rev'!AJ18</f>
        <v>1.1279520454368519</v>
      </c>
      <c r="F19" s="8">
        <f>'[1]Foregone Rev'!AK18</f>
        <v>4.7670002038018543E-3</v>
      </c>
    </row>
    <row r="20" spans="1:6" x14ac:dyDescent="0.25">
      <c r="A20" s="20"/>
      <c r="B20" s="21" t="s">
        <v>14</v>
      </c>
      <c r="C20" s="9">
        <f>'[1]Foregone Rev'!AH19</f>
        <v>2678994.6782379053</v>
      </c>
      <c r="D20" s="7">
        <f>'[1]Foregone Rev'!AI19</f>
        <v>561987531.71885967</v>
      </c>
      <c r="E20" s="6"/>
      <c r="F20" s="8"/>
    </row>
    <row r="21" spans="1:6" x14ac:dyDescent="0.25">
      <c r="A21" s="20"/>
      <c r="B21" s="21" t="s">
        <v>16</v>
      </c>
      <c r="C21" s="4">
        <f>SUM(C19:C20)</f>
        <v>4686913.4184182063</v>
      </c>
      <c r="D21" s="7"/>
      <c r="E21" s="6"/>
      <c r="F21" s="8"/>
    </row>
    <row r="22" spans="1:6" x14ac:dyDescent="0.25">
      <c r="A22" s="22" t="s">
        <v>4</v>
      </c>
      <c r="B22" s="2"/>
      <c r="C22" s="4"/>
      <c r="D22" s="7"/>
      <c r="E22" s="6"/>
      <c r="F22" s="8"/>
    </row>
    <row r="23" spans="1:6" x14ac:dyDescent="0.25">
      <c r="A23" s="23"/>
      <c r="B23" s="21" t="s">
        <v>13</v>
      </c>
      <c r="C23" s="4">
        <f>'[1]Foregone Rev'!AH22</f>
        <v>2458551.7606651164</v>
      </c>
      <c r="D23" s="7">
        <f>'[1]Foregone Rev'!AI22</f>
        <v>87464.27199012351</v>
      </c>
      <c r="E23" s="6">
        <f>'[1]Foregone Rev'!AJ22</f>
        <v>2.3424343303502799</v>
      </c>
      <c r="F23" s="8">
        <f>'[1]Foregone Rev'!AK22</f>
        <v>2.1860963896558235E-3</v>
      </c>
    </row>
    <row r="24" spans="1:6" x14ac:dyDescent="0.25">
      <c r="A24" s="23"/>
      <c r="B24" s="21" t="s">
        <v>14</v>
      </c>
      <c r="C24" s="9">
        <f>'[1]Foregone Rev'!AH23</f>
        <v>4635140.7948030084</v>
      </c>
      <c r="D24" s="7">
        <f>'[1]Foregone Rev'!AI23</f>
        <v>2120281986.071419</v>
      </c>
      <c r="E24" s="6"/>
      <c r="F24" s="8"/>
    </row>
    <row r="25" spans="1:6" x14ac:dyDescent="0.25">
      <c r="A25" s="23"/>
      <c r="B25" s="21" t="s">
        <v>16</v>
      </c>
      <c r="C25" s="4">
        <f>SUM(C23:C24)</f>
        <v>7093692.5554681253</v>
      </c>
      <c r="D25" s="7"/>
      <c r="E25" s="6"/>
      <c r="F25" s="8"/>
    </row>
    <row r="26" spans="1:6" x14ac:dyDescent="0.25">
      <c r="A26" s="22" t="s">
        <v>5</v>
      </c>
      <c r="B26" s="2"/>
      <c r="C26" s="4"/>
      <c r="D26" s="7"/>
      <c r="E26" s="6"/>
      <c r="F26" s="8"/>
    </row>
    <row r="27" spans="1:6" x14ac:dyDescent="0.25">
      <c r="A27" s="23"/>
      <c r="B27" s="21" t="s">
        <v>13</v>
      </c>
      <c r="C27" s="4">
        <f>'[1]Foregone Rev'!AH26</f>
        <v>682537.63049338851</v>
      </c>
      <c r="D27" s="7">
        <f>'[1]Foregone Rev'!AI26</f>
        <v>5319.5055461351531</v>
      </c>
      <c r="E27" s="6">
        <f>'[1]Foregone Rev'!AJ26</f>
        <v>10.692372699145587</v>
      </c>
      <c r="F27" s="8">
        <f>'[1]Foregone Rev'!AK26</f>
        <v>0.72647681340346637</v>
      </c>
    </row>
    <row r="28" spans="1:6" x14ac:dyDescent="0.25">
      <c r="A28" s="23"/>
      <c r="B28" s="21" t="s">
        <v>15</v>
      </c>
      <c r="C28" s="9">
        <f>'[1]Foregone Rev'!AH27</f>
        <v>5600652.6251371503</v>
      </c>
      <c r="D28" s="7">
        <f>'[1]Foregone Rev'!AI27</f>
        <v>7709334.31295445</v>
      </c>
      <c r="E28" s="6"/>
      <c r="F28" s="8"/>
    </row>
    <row r="29" spans="1:6" x14ac:dyDescent="0.25">
      <c r="A29" s="23"/>
      <c r="B29" s="21" t="s">
        <v>16</v>
      </c>
      <c r="C29" s="4">
        <f>SUM(C27:C28)</f>
        <v>6283190.2556305388</v>
      </c>
      <c r="D29" s="7"/>
      <c r="E29" s="6"/>
      <c r="F29" s="8"/>
    </row>
    <row r="30" spans="1:6" x14ac:dyDescent="0.25">
      <c r="A30" s="19" t="s">
        <v>6</v>
      </c>
      <c r="B30" s="2"/>
      <c r="C30" s="4"/>
      <c r="D30" s="7"/>
      <c r="E30" s="6"/>
      <c r="F30" s="8"/>
    </row>
    <row r="31" spans="1:6" x14ac:dyDescent="0.25">
      <c r="A31" s="20"/>
      <c r="B31" s="21" t="s">
        <v>13</v>
      </c>
      <c r="C31" s="4">
        <f>'[1]Foregone Rev'!AH30</f>
        <v>141598.78793593217</v>
      </c>
      <c r="D31" s="7">
        <f>'[1]Foregone Rev'!AI30</f>
        <v>18122.703600756377</v>
      </c>
      <c r="E31" s="6">
        <f>'[1]Foregone Rev'!AJ30</f>
        <v>0.6511114044909132</v>
      </c>
      <c r="F31" s="8">
        <f>'[1]Foregone Rev'!AK30</f>
        <v>1.4353235507994961E-3</v>
      </c>
    </row>
    <row r="32" spans="1:6" x14ac:dyDescent="0.25">
      <c r="A32" s="20"/>
      <c r="B32" s="21" t="s">
        <v>14</v>
      </c>
      <c r="C32" s="9">
        <f>'[1]Foregone Rev'!AH31</f>
        <v>847866.59130692983</v>
      </c>
      <c r="D32" s="7">
        <f>'[1]Foregone Rev'!AI31</f>
        <v>590714609.84156203</v>
      </c>
      <c r="E32" s="6"/>
      <c r="F32" s="8"/>
    </row>
    <row r="33" spans="1:6" x14ac:dyDescent="0.25">
      <c r="A33" s="20"/>
      <c r="B33" s="21" t="s">
        <v>16</v>
      </c>
      <c r="C33" s="4">
        <f>SUM(C31:C32)</f>
        <v>989465.37924286199</v>
      </c>
      <c r="D33" s="7"/>
      <c r="E33" s="6"/>
      <c r="F33" s="8"/>
    </row>
    <row r="34" spans="1:6" x14ac:dyDescent="0.25">
      <c r="A34" s="19" t="s">
        <v>7</v>
      </c>
      <c r="B34" s="2"/>
      <c r="C34" s="4"/>
      <c r="D34" s="7"/>
      <c r="E34" s="6"/>
      <c r="F34" s="8"/>
    </row>
    <row r="35" spans="1:6" x14ac:dyDescent="0.25">
      <c r="A35" s="20"/>
      <c r="B35" s="21" t="s">
        <v>13</v>
      </c>
      <c r="C35" s="4">
        <f>'[1]Foregone Rev'!AH34</f>
        <v>40659.9871335836</v>
      </c>
      <c r="D35" s="7">
        <f>'[1]Foregone Rev'!AI34</f>
        <v>1745.9552735573232</v>
      </c>
      <c r="E35" s="6">
        <f>'[1]Foregone Rev'!AJ34</f>
        <v>1.9406752924594439</v>
      </c>
      <c r="F35" s="8">
        <f>'[1]Foregone Rev'!AK34</f>
        <v>0.46741735004832524</v>
      </c>
    </row>
    <row r="36" spans="1:6" x14ac:dyDescent="0.25">
      <c r="A36" s="20"/>
      <c r="B36" s="21" t="s">
        <v>15</v>
      </c>
      <c r="C36" s="9">
        <f>'[1]Foregone Rev'!AH35</f>
        <v>1217965.7913371832</v>
      </c>
      <c r="D36" s="7">
        <f>'[1]Foregone Rev'!AI35</f>
        <v>2605735.091372326</v>
      </c>
      <c r="E36" s="6"/>
      <c r="F36" s="8"/>
    </row>
    <row r="37" spans="1:6" x14ac:dyDescent="0.25">
      <c r="A37" s="20"/>
      <c r="B37" s="21" t="s">
        <v>16</v>
      </c>
      <c r="C37" s="4">
        <f>SUM(C35:C36)</f>
        <v>1258625.7784707667</v>
      </c>
      <c r="D37" s="7"/>
      <c r="E37" s="6"/>
      <c r="F37" s="8"/>
    </row>
    <row r="38" spans="1:6" x14ac:dyDescent="0.25">
      <c r="A38" s="19" t="s">
        <v>8</v>
      </c>
      <c r="B38" s="2"/>
      <c r="C38" s="4"/>
      <c r="D38" s="7"/>
      <c r="E38" s="6"/>
      <c r="F38" s="8"/>
    </row>
    <row r="39" spans="1:6" x14ac:dyDescent="0.25">
      <c r="A39" s="20"/>
      <c r="B39" s="21" t="s">
        <v>13</v>
      </c>
      <c r="C39" s="4">
        <f>'[1]Foregone Rev'!AH38</f>
        <v>-49919.829696493667</v>
      </c>
      <c r="D39" s="7">
        <f>'[1]Foregone Rev'!AI38</f>
        <v>5541.1119448449881</v>
      </c>
      <c r="E39" s="6">
        <f>'[1]Foregone Rev'!AJ38</f>
        <v>-0.7507492809112547</v>
      </c>
      <c r="F39" s="8">
        <f>'[1]Foregone Rev'!AK38</f>
        <v>5.0833359868879104E-3</v>
      </c>
    </row>
    <row r="40" spans="1:6" x14ac:dyDescent="0.25">
      <c r="A40" s="20"/>
      <c r="B40" s="21" t="s">
        <v>14</v>
      </c>
      <c r="C40" s="9">
        <f>'[1]Foregone Rev'!AH39</f>
        <v>505394.14540906809</v>
      </c>
      <c r="D40" s="7">
        <f>'[1]Foregone Rev'!AI39</f>
        <v>99421747.197646379</v>
      </c>
      <c r="E40" s="6"/>
      <c r="F40" s="8"/>
    </row>
    <row r="41" spans="1:6" x14ac:dyDescent="0.25">
      <c r="A41" s="20"/>
      <c r="B41" s="21" t="s">
        <v>16</v>
      </c>
      <c r="C41" s="4">
        <f>SUM(C39:C40)</f>
        <v>455474.3157125744</v>
      </c>
      <c r="D41" s="7"/>
      <c r="E41" s="6"/>
      <c r="F41" s="8"/>
    </row>
    <row r="42" spans="1:6" x14ac:dyDescent="0.25">
      <c r="A42" s="19" t="s">
        <v>9</v>
      </c>
      <c r="B42" s="2"/>
      <c r="C42" s="4"/>
      <c r="D42" s="7"/>
      <c r="E42" s="6"/>
      <c r="F42" s="8"/>
    </row>
    <row r="43" spans="1:6" x14ac:dyDescent="0.25">
      <c r="A43" s="20"/>
      <c r="B43" s="21" t="s">
        <v>13</v>
      </c>
      <c r="C43" s="4">
        <f>'[1]Foregone Rev'!AH42</f>
        <v>-50333.997009794271</v>
      </c>
      <c r="D43" s="7">
        <f>'[1]Foregone Rev'!AI42</f>
        <v>22274.461989911506</v>
      </c>
      <c r="E43" s="6">
        <f>'[1]Foregone Rev'!AJ42</f>
        <v>-0.18830981204915079</v>
      </c>
      <c r="F43" s="8">
        <f>'[1]Foregone Rev'!AK42</f>
        <v>1.2395936672575386E-2</v>
      </c>
    </row>
    <row r="44" spans="1:6" x14ac:dyDescent="0.25">
      <c r="A44" s="20"/>
      <c r="B44" s="21" t="s">
        <v>14</v>
      </c>
      <c r="C44" s="9">
        <f>'[1]Foregone Rev'!AH43</f>
        <v>164313.10960940481</v>
      </c>
      <c r="D44" s="7">
        <f>'[1]Foregone Rev'!AI43</f>
        <v>13255400.858325541</v>
      </c>
      <c r="E44" s="6"/>
      <c r="F44" s="8"/>
    </row>
    <row r="45" spans="1:6" x14ac:dyDescent="0.25">
      <c r="A45" s="20"/>
      <c r="B45" s="21" t="s">
        <v>16</v>
      </c>
      <c r="C45" s="4">
        <f>SUM(C43:C44)</f>
        <v>113979.11259961054</v>
      </c>
      <c r="D45" s="7"/>
      <c r="E45" s="6"/>
      <c r="F45" s="8"/>
    </row>
    <row r="46" spans="1:6" x14ac:dyDescent="0.25">
      <c r="A46" s="22" t="s">
        <v>10</v>
      </c>
      <c r="B46" s="2"/>
      <c r="C46" s="4"/>
      <c r="D46" s="7"/>
      <c r="E46" s="6"/>
      <c r="F46" s="8"/>
    </row>
    <row r="47" spans="1:6" x14ac:dyDescent="0.25">
      <c r="A47" s="23"/>
      <c r="B47" s="21" t="s">
        <v>13</v>
      </c>
      <c r="C47" s="4">
        <f>'[1]Foregone Rev'!AH46</f>
        <v>109981.23208787602</v>
      </c>
      <c r="D47" s="7">
        <f>'[1]Foregone Rev'!AI46</f>
        <v>5554.9969686297454</v>
      </c>
      <c r="E47" s="6">
        <f>'[1]Foregone Rev'!AJ46</f>
        <v>1.6498843700090138</v>
      </c>
      <c r="F47" s="8">
        <f>'[1]Foregone Rev'!AK46</f>
        <v>-2.8371096166411891E-3</v>
      </c>
    </row>
    <row r="48" spans="1:6" x14ac:dyDescent="0.25">
      <c r="A48" s="23"/>
      <c r="B48" s="21" t="s">
        <v>14</v>
      </c>
      <c r="C48" s="9">
        <f>'[1]Foregone Rev'!AH47</f>
        <v>-84185.102066856372</v>
      </c>
      <c r="D48" s="7">
        <f>'[1]Foregone Rev'!AI47</f>
        <v>29672840.82823766</v>
      </c>
      <c r="E48" s="6"/>
      <c r="F48" s="8"/>
    </row>
    <row r="49" spans="1:6" x14ac:dyDescent="0.25">
      <c r="A49" s="23"/>
      <c r="B49" s="21" t="s">
        <v>16</v>
      </c>
      <c r="C49" s="4">
        <f>SUM(C47:C48)</f>
        <v>25796.13002101965</v>
      </c>
      <c r="D49" s="7"/>
      <c r="E49" s="6"/>
      <c r="F49" s="8"/>
    </row>
    <row r="50" spans="1:6" x14ac:dyDescent="0.25">
      <c r="A50" s="22" t="s">
        <v>11</v>
      </c>
      <c r="B50" s="2"/>
      <c r="C50" s="4"/>
      <c r="D50" s="7"/>
      <c r="E50" s="6"/>
      <c r="F50" s="8"/>
    </row>
    <row r="51" spans="1:6" x14ac:dyDescent="0.25">
      <c r="A51" s="23"/>
      <c r="B51" s="21" t="s">
        <v>13</v>
      </c>
      <c r="C51" s="4">
        <f>'[1]Foregone Rev'!AH50</f>
        <v>206570.39470905872</v>
      </c>
      <c r="D51" s="7">
        <f>'[1]Foregone Rev'!AI50</f>
        <v>1356.2393392027459</v>
      </c>
      <c r="E51" s="6">
        <f>'[1]Foregone Rev'!AJ50</f>
        <v>12.69259714086118</v>
      </c>
      <c r="F51" s="8">
        <f>'[1]Foregone Rev'!AK50</f>
        <v>0.24209228896418541</v>
      </c>
    </row>
    <row r="52" spans="1:6" x14ac:dyDescent="0.25">
      <c r="A52" s="23"/>
      <c r="B52" s="21" t="s">
        <v>15</v>
      </c>
      <c r="C52" s="9">
        <f>'[1]Foregone Rev'!AH51</f>
        <v>50798.845085330307</v>
      </c>
      <c r="D52" s="7">
        <f>'[1]Foregone Rev'!AI51</f>
        <v>209832.56138672543</v>
      </c>
      <c r="E52" s="6"/>
      <c r="F52" s="8"/>
    </row>
    <row r="53" spans="1:6" x14ac:dyDescent="0.25">
      <c r="A53" s="23"/>
      <c r="B53" s="21" t="s">
        <v>16</v>
      </c>
      <c r="C53" s="4">
        <f>SUM(C51:C52)</f>
        <v>257369.23979438902</v>
      </c>
      <c r="D53" s="7"/>
      <c r="E53" s="6"/>
      <c r="F53" s="8"/>
    </row>
    <row r="54" spans="1:6" x14ac:dyDescent="0.25">
      <c r="A54" s="19" t="s">
        <v>12</v>
      </c>
      <c r="B54" s="2"/>
      <c r="C54" s="4"/>
      <c r="D54" s="7"/>
      <c r="E54" s="6"/>
      <c r="F54" s="8"/>
    </row>
    <row r="55" spans="1:6" x14ac:dyDescent="0.25">
      <c r="A55" s="24"/>
      <c r="B55" s="21" t="s">
        <v>22</v>
      </c>
      <c r="C55" s="4">
        <f>'[1]Foregone Rev'!AH54</f>
        <v>203468.69460101146</v>
      </c>
      <c r="D55" s="7">
        <f>'[1]Foregone Rev'!AI54</f>
        <v>812.87497312345988</v>
      </c>
      <c r="E55" s="6">
        <f>'[1]Foregone Rev'!AJ54</f>
        <v>20.858957540459354</v>
      </c>
      <c r="F55" s="8"/>
    </row>
    <row r="56" spans="1:6" x14ac:dyDescent="0.25">
      <c r="A56" s="24"/>
      <c r="B56" s="21" t="s">
        <v>23</v>
      </c>
      <c r="C56" s="4">
        <f>'[1]Foregone Rev'!AH55</f>
        <v>-623576.66353001352</v>
      </c>
      <c r="D56" s="7">
        <f>'[1]Foregone Rev'!AI55</f>
        <v>600.55688312852635</v>
      </c>
      <c r="E56" s="6">
        <f>'[1]Foregone Rev'!AJ55</f>
        <v>-86.527560370519282</v>
      </c>
      <c r="F56" s="8"/>
    </row>
    <row r="57" spans="1:6" x14ac:dyDescent="0.25">
      <c r="A57" s="24"/>
      <c r="B57" s="21" t="s">
        <v>17</v>
      </c>
      <c r="C57" s="4">
        <f>'[1]Foregone Rev'!AH56</f>
        <v>2646489.8838298968</v>
      </c>
      <c r="D57" s="7">
        <f>'[1]Foregone Rev'!AI56</f>
        <v>28747748.416184999</v>
      </c>
      <c r="E57" s="6"/>
      <c r="F57" s="8">
        <f>'[1]Foregone Rev'!AK56</f>
        <v>9.2059031737592417E-2</v>
      </c>
    </row>
    <row r="58" spans="1:6" x14ac:dyDescent="0.25">
      <c r="A58" s="24"/>
      <c r="B58" s="21" t="s">
        <v>21</v>
      </c>
      <c r="C58" s="4">
        <f>'[1]Foregone Rev'!AH57</f>
        <v>-120603.20772359997</v>
      </c>
      <c r="D58" s="7">
        <f>'[1]Foregone Rev'!AI57</f>
        <v>69.171000000000006</v>
      </c>
      <c r="E58" s="6"/>
      <c r="F58" s="8">
        <f>'[1]Foregone Rev'!AK57</f>
        <v>-145.29596666666663</v>
      </c>
    </row>
    <row r="59" spans="1:6" x14ac:dyDescent="0.25">
      <c r="A59" s="24"/>
      <c r="B59" s="21" t="s">
        <v>18</v>
      </c>
      <c r="C59" s="4">
        <f>'[1]Foregone Rev'!AH58</f>
        <v>175917.16848712266</v>
      </c>
      <c r="D59" s="7">
        <f>'[1]Foregone Rev'!AI58</f>
        <v>960733.04323861597</v>
      </c>
      <c r="E59" s="6"/>
      <c r="F59" s="8">
        <f>'[1]Foregone Rev'!AK58</f>
        <v>0.1831072322589308</v>
      </c>
    </row>
    <row r="60" spans="1:6" x14ac:dyDescent="0.25">
      <c r="A60" s="24"/>
      <c r="B60" s="21" t="s">
        <v>19</v>
      </c>
      <c r="C60" s="4">
        <f>'[1]Foregone Rev'!AH59</f>
        <v>6699.5213728950475</v>
      </c>
      <c r="D60" s="7">
        <f>'[1]Foregone Rev'!AI59</f>
        <v>38727.416541022503</v>
      </c>
      <c r="E60" s="6"/>
      <c r="F60" s="8">
        <f>'[1]Foregone Rev'!AK59</f>
        <v>0.17299169351507079</v>
      </c>
    </row>
    <row r="61" spans="1:6" x14ac:dyDescent="0.25">
      <c r="A61" s="24"/>
      <c r="B61" s="21" t="s">
        <v>20</v>
      </c>
      <c r="C61" s="9">
        <f>'[1]Foregone Rev'!AH60</f>
        <v>-5704.3449596602786</v>
      </c>
      <c r="D61" s="7">
        <f>'[1]Foregone Rev'!AI60</f>
        <v>786528.50025427504</v>
      </c>
      <c r="E61" s="6"/>
      <c r="F61" s="8">
        <f>'[1]Foregone Rev'!AK60</f>
        <v>-7.2525597709633327E-3</v>
      </c>
    </row>
    <row r="62" spans="1:6" x14ac:dyDescent="0.25">
      <c r="A62" s="24"/>
      <c r="B62" s="21" t="s">
        <v>16</v>
      </c>
      <c r="C62" s="4">
        <f>SUM(C55:C61)</f>
        <v>2282691.0520776524</v>
      </c>
      <c r="D62" s="7"/>
      <c r="E62" s="6"/>
      <c r="F62" s="8"/>
    </row>
    <row r="63" spans="1:6" x14ac:dyDescent="0.25">
      <c r="A63" s="24"/>
      <c r="B63" s="2"/>
      <c r="C63" s="4"/>
      <c r="D63" s="7"/>
      <c r="E63" s="6"/>
      <c r="F63" s="8"/>
    </row>
    <row r="64" spans="1:6" x14ac:dyDescent="0.25">
      <c r="A64" s="25"/>
      <c r="B64" s="2"/>
      <c r="C64" s="4"/>
      <c r="D64" s="7"/>
      <c r="E64" s="6"/>
      <c r="F64" s="8"/>
    </row>
    <row r="65" spans="1:6" x14ac:dyDescent="0.25">
      <c r="A65" s="26"/>
      <c r="B65" s="27" t="s">
        <v>29</v>
      </c>
      <c r="C65" s="9">
        <f>SUM(C9,C13,C17,C21,C25,C29,C33,C37,C41,C45,C49,C53,C62)</f>
        <v>62455559.780285634</v>
      </c>
      <c r="D65" s="10"/>
      <c r="E65" s="11"/>
      <c r="F65" s="12"/>
    </row>
  </sheetData>
  <mergeCells count="1">
    <mergeCell ref="C3:F3"/>
  </mergeCells>
  <printOptions horizontalCentered="1"/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RA_x0020_Contact xmlns="31a38067-a042-4e0e-9037-517587b10700">Kathleen Burke</RA_x0020_Contact>
  </documentManagement>
</p:properties>
</file>

<file path=customXml/itemProps1.xml><?xml version="1.0" encoding="utf-8"?>
<ds:datastoreItem xmlns:ds="http://schemas.openxmlformats.org/officeDocument/2006/customXml" ds:itemID="{D9DDBA6C-CDD6-4559-A4EC-BEF009FAB92A}"/>
</file>

<file path=customXml/itemProps2.xml><?xml version="1.0" encoding="utf-8"?>
<ds:datastoreItem xmlns:ds="http://schemas.openxmlformats.org/officeDocument/2006/customXml" ds:itemID="{8C5BDD63-2E85-4271-BF9B-CD2FE463BAD7}"/>
</file>

<file path=customXml/itemProps3.xml><?xml version="1.0" encoding="utf-8"?>
<ds:datastoreItem xmlns:ds="http://schemas.openxmlformats.org/officeDocument/2006/customXml" ds:itemID="{38E0FF3E-B293-42C8-B37C-AE80B372B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DRO Exhibits 1.0 to 1.9</dc:title>
  <dc:creator>Hydro One User</dc:creator>
  <cp:lastModifiedBy>WANG Jenny</cp:lastModifiedBy>
  <cp:lastPrinted>2019-08-29T14:51:26Z</cp:lastPrinted>
  <dcterms:created xsi:type="dcterms:W3CDTF">2007-08-28T13:13:37Z</dcterms:created>
  <dcterms:modified xsi:type="dcterms:W3CDTF">2019-08-29T15:04:31Z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 (Only Internal information is not for release to the public)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EB-2010-0002</vt:lpwstr>
  </property>
  <property fmtid="{D5CDD505-2E9C-101B-9397-08002B2CF9AE}" pid="5" name="ContentType">
    <vt:lpwstr>Regulatory Affairs Proceeding</vt:lpwstr>
  </property>
  <property fmtid="{D5CDD505-2E9C-101B-9397-08002B2CF9AE}" pid="6" name="Case Type">
    <vt:lpwstr>Electricity</vt:lpwstr>
  </property>
  <property fmtid="{D5CDD505-2E9C-101B-9397-08002B2CF9AE}" pid="7" name="Filing Status">
    <vt:lpwstr>Draft</vt:lpwstr>
  </property>
  <property fmtid="{D5CDD505-2E9C-101B-9397-08002B2CF9AE}" pid="8" name="Applicant">
    <vt:lpwstr>Hydro One Networks</vt:lpwstr>
  </property>
  <property fmtid="{D5CDD505-2E9C-101B-9397-08002B2CF9AE}" pid="9" name="Document Type">
    <vt:lpwstr>Correspondence</vt:lpwstr>
  </property>
  <property fmtid="{D5CDD505-2E9C-101B-9397-08002B2CF9AE}" pid="10" name="Issue Date">
    <vt:lpwstr>2011-01-05T00:00:00Z</vt:lpwstr>
  </property>
  <property fmtid="{D5CDD505-2E9C-101B-9397-08002B2CF9AE}" pid="11" name="Authoring Party">
    <vt:lpwstr>Hydro One Networks - HONI</vt:lpwstr>
  </property>
  <property fmtid="{D5CDD505-2E9C-101B-9397-08002B2CF9AE}" pid="12" name="ContentTypeId">
    <vt:lpwstr>0x010100D9772473EADFA042998103AD830939A3</vt:lpwstr>
  </property>
</Properties>
</file>