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9080" windowHeight="5850"/>
  </bookViews>
  <sheets>
    <sheet name="Table 1 Allocations" sheetId="9" r:id="rId1"/>
    <sheet name="Table 2 COC" sheetId="7" r:id="rId2"/>
    <sheet name="Table 3 Tax" sheetId="5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\0" localSheetId="0">[1]MACRO!#REF!</definedName>
    <definedName name="\0">[1]MACRO!#REF!</definedName>
    <definedName name="_______ACT995" localSheetId="0">[2]dep!#REF!</definedName>
    <definedName name="_______ACT995">[2]dep!#REF!</definedName>
    <definedName name="______ACT995" localSheetId="0">[2]dep!#REF!</definedName>
    <definedName name="______ACT995">[2]dep!#REF!</definedName>
    <definedName name="_____ACT995" localSheetId="0">[2]dep!#REF!</definedName>
    <definedName name="_____ACT995">[2]dep!#REF!</definedName>
    <definedName name="____ACT995" localSheetId="0">[2]dep!#REF!</definedName>
    <definedName name="____ACT995">[2]dep!#REF!</definedName>
    <definedName name="___ACT995" localSheetId="0">[2]dep!#REF!</definedName>
    <definedName name="___ACT995">[2]dep!#REF!</definedName>
    <definedName name="___fin1" hidden="1">{#N/A,#N/A,TRUE,"UKUPNO";#N/A,#N/A,TRUE,"PLASMAN";#N/A,#N/A,TRUE,"REKAP"}</definedName>
    <definedName name="___HKJ1" hidden="1">{#N/A,#N/A,TRUE,"UKUPNO";#N/A,#N/A,TRUE,"PLASMAN";#N/A,#N/A,TRUE,"REKAP"}</definedName>
    <definedName name="___HR1" hidden="1">{#N/A,#N/A,TRUE,"UKUPNO";#N/A,#N/A,TRUE,"PLASMAN";#N/A,#N/A,TRUE,"REKAP"}</definedName>
    <definedName name="___K1" hidden="1">{#N/A,#N/A,TRUE,"UKUPNO";#N/A,#N/A,TRUE,"PLASMAN";#N/A,#N/A,TRUE,"REKAP"}</definedName>
    <definedName name="___KO1" hidden="1">{#N/A,#N/A,TRUE,"UKUPNO";#N/A,#N/A,TRUE,"PLASMAN";#N/A,#N/A,TRUE,"REKAP"}</definedName>
    <definedName name="___SE1" hidden="1">{#N/A,#N/A,FALSE,"Aging Summary";#N/A,#N/A,FALSE,"Ratio Analysis";#N/A,#N/A,FALSE,"Test 120 Day Accts";#N/A,#N/A,FALSE,"Tickmarks"}</definedName>
    <definedName name="___w1" hidden="1">{#N/A,#N/A,TRUE,"UKUPNO";#N/A,#N/A,TRUE,"PLASMAN";#N/A,#N/A,TRUE,"REKAP"}</definedName>
    <definedName name="___z1" hidden="1">{#N/A,#N/A,TRUE,"UKUPNO";#N/A,#N/A,TRUE,"PLASMAN";#N/A,#N/A,TRUE,"REKAP"}</definedName>
    <definedName name="__123Graph_A" localSheetId="0" hidden="1">#REF!</definedName>
    <definedName name="__123Graph_A" hidden="1">#REF!</definedName>
    <definedName name="__123Graph_ATRAIN" localSheetId="0" hidden="1">#REF!</definedName>
    <definedName name="__123Graph_ATRAIN" hidden="1">#REF!</definedName>
    <definedName name="__123Graph_B" localSheetId="0" hidden="1">#REF!</definedName>
    <definedName name="__123Graph_B" hidden="1">#REF!</definedName>
    <definedName name="__123Graph_BTRAIN" localSheetId="0" hidden="1">#REF!</definedName>
    <definedName name="__123Graph_BTRAIN" hidden="1">#REF!</definedName>
    <definedName name="__123Graph_CTRAIN" localSheetId="0" hidden="1">#REF!</definedName>
    <definedName name="__123Graph_CTRAIN" hidden="1">#REF!</definedName>
    <definedName name="__123Graph_DTRAIN" localSheetId="0" hidden="1">#REF!</definedName>
    <definedName name="__123Graph_DTRAIN" hidden="1">#REF!</definedName>
    <definedName name="__123Graph_ETRAIN" localSheetId="0" hidden="1">#REF!</definedName>
    <definedName name="__123Graph_ETRAIN" hidden="1">#REF!</definedName>
    <definedName name="__123Graph_X" localSheetId="0" hidden="1">#REF!</definedName>
    <definedName name="__123Graph_X" hidden="1">#REF!</definedName>
    <definedName name="__123Graph_XTRAIN" localSheetId="0" hidden="1">#REF!</definedName>
    <definedName name="__123Graph_XTRAIN" hidden="1">#REF!</definedName>
    <definedName name="__a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ACT995" localSheetId="0">[2]dep!#REF!</definedName>
    <definedName name="__ACT995">[2]dep!#REF!</definedName>
    <definedName name="__FDS_HYPERLINK_TOGGLE_STATE__" hidden="1">"ON"</definedName>
    <definedName name="__FDS_UNIQUE_RANGE_ID_GENERATOR_COUNTER" hidden="1">1</definedName>
    <definedName name="__fin1" hidden="1">{#N/A,#N/A,TRUE,"UKUPNO";#N/A,#N/A,TRUE,"PLASMAN";#N/A,#N/A,TRUE,"REKAP"}</definedName>
    <definedName name="__HKJ1" hidden="1">{#N/A,#N/A,TRUE,"UKUPNO";#N/A,#N/A,TRUE,"PLASMAN";#N/A,#N/A,TRUE,"REKAP"}</definedName>
    <definedName name="__HR1" hidden="1">{#N/A,#N/A,TRUE,"UKUPNO";#N/A,#N/A,TRUE,"PLASMAN";#N/A,#N/A,TRUE,"REKAP"}</definedName>
    <definedName name="__K1" hidden="1">{#N/A,#N/A,TRUE,"UKUPNO";#N/A,#N/A,TRUE,"PLASMAN";#N/A,#N/A,TRUE,"REKAP"}</definedName>
    <definedName name="__KO1" hidden="1">{#N/A,#N/A,TRUE,"UKUPNO";#N/A,#N/A,TRUE,"PLASMAN";#N/A,#N/A,TRUE,"REKAP"}</definedName>
    <definedName name="__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SE1" hidden="1">{#N/A,#N/A,FALSE,"Aging Summary";#N/A,#N/A,FALSE,"Ratio Analysis";#N/A,#N/A,FALSE,"Test 120 Day Accts";#N/A,#N/A,FALSE,"Tickmarks"}</definedName>
    <definedName name="__w1" hidden="1">{#N/A,#N/A,TRUE,"UKUPNO";#N/A,#N/A,TRUE,"PLASMAN";#N/A,#N/A,TRUE,"REKAP"}</definedName>
    <definedName name="__z1" hidden="1">{#N/A,#N/A,TRUE,"UKUPNO";#N/A,#N/A,TRUE,"PLASMAN";#N/A,#N/A,TRUE,"REKAP"}</definedName>
    <definedName name="_0001" localSheetId="0">#REF!</definedName>
    <definedName name="_0001">#REF!</definedName>
    <definedName name="_0002" localSheetId="0">#REF!</definedName>
    <definedName name="_0002">#REF!</definedName>
    <definedName name="_0010" localSheetId="0">#REF!</definedName>
    <definedName name="_0010">#REF!</definedName>
    <definedName name="_0010AP" localSheetId="0">#REF!</definedName>
    <definedName name="_0010AP">#REF!</definedName>
    <definedName name="_0015" localSheetId="0">#REF!</definedName>
    <definedName name="_0015">#REF!</definedName>
    <definedName name="_0015AP" localSheetId="0">#REF!</definedName>
    <definedName name="_0015AP">#REF!</definedName>
    <definedName name="_0020" localSheetId="0">#REF!</definedName>
    <definedName name="_0020">#REF!</definedName>
    <definedName name="_0020AP" localSheetId="0">#REF!</definedName>
    <definedName name="_0020AP">#REF!</definedName>
    <definedName name="_0050" localSheetId="0">#REF!</definedName>
    <definedName name="_0050">#REF!</definedName>
    <definedName name="_0050AP" localSheetId="0">#REF!</definedName>
    <definedName name="_0050AP">#REF!</definedName>
    <definedName name="_0070" localSheetId="0">#REF!</definedName>
    <definedName name="_0070">#REF!</definedName>
    <definedName name="_0070AP" localSheetId="0">#REF!</definedName>
    <definedName name="_0070AP">#REF!</definedName>
    <definedName name="_0071" localSheetId="0">#REF!</definedName>
    <definedName name="_0071">#REF!</definedName>
    <definedName name="_0071AP" localSheetId="0">#REF!</definedName>
    <definedName name="_0071AP">#REF!</definedName>
    <definedName name="_0072" localSheetId="0">#REF!</definedName>
    <definedName name="_0072">#REF!</definedName>
    <definedName name="_0073" localSheetId="0">#REF!</definedName>
    <definedName name="_0073">#REF!</definedName>
    <definedName name="_0073AP" localSheetId="0">#REF!</definedName>
    <definedName name="_0073AP">#REF!</definedName>
    <definedName name="_0075" localSheetId="0">#REF!</definedName>
    <definedName name="_0075">#REF!</definedName>
    <definedName name="_0075AP" localSheetId="0">#REF!</definedName>
    <definedName name="_0075AP">#REF!</definedName>
    <definedName name="_0076" localSheetId="0">#REF!</definedName>
    <definedName name="_0076">#REF!</definedName>
    <definedName name="_0077" localSheetId="0">#REF!</definedName>
    <definedName name="_0077">#REF!</definedName>
    <definedName name="_0077AP" localSheetId="0">#REF!</definedName>
    <definedName name="_0077AP">#REF!</definedName>
    <definedName name="_0078" localSheetId="0">#REF!</definedName>
    <definedName name="_0078">#REF!</definedName>
    <definedName name="_0078AP" localSheetId="0">#REF!</definedName>
    <definedName name="_0078AP">#REF!</definedName>
    <definedName name="_0078AP2" localSheetId="0">#REF!</definedName>
    <definedName name="_0078AP2">#REF!</definedName>
    <definedName name="_0078AP3" localSheetId="0">#REF!</definedName>
    <definedName name="_0078AP3">#REF!</definedName>
    <definedName name="_0079" localSheetId="0">#REF!</definedName>
    <definedName name="_0079">#REF!</definedName>
    <definedName name="_0079AP" localSheetId="0">#REF!</definedName>
    <definedName name="_0079AP">#REF!</definedName>
    <definedName name="_0080" localSheetId="0">#REF!</definedName>
    <definedName name="_0080">#REF!</definedName>
    <definedName name="_0080AP" localSheetId="0">#REF!</definedName>
    <definedName name="_0080AP">#REF!</definedName>
    <definedName name="_0081" localSheetId="0">#REF!</definedName>
    <definedName name="_0081">#REF!</definedName>
    <definedName name="_0081AP" localSheetId="0">#REF!</definedName>
    <definedName name="_0081AP">#REF!</definedName>
    <definedName name="_0082" localSheetId="0">#REF!</definedName>
    <definedName name="_0082">#REF!</definedName>
    <definedName name="_0090" localSheetId="0">#REF!</definedName>
    <definedName name="_0090">#REF!</definedName>
    <definedName name="_0090AP" localSheetId="0">#REF!</definedName>
    <definedName name="_0090AP">#REF!</definedName>
    <definedName name="_0110" localSheetId="0">#REF!</definedName>
    <definedName name="_0110">#REF!</definedName>
    <definedName name="_0110AP" localSheetId="0">#REF!</definedName>
    <definedName name="_0110AP">#REF!</definedName>
    <definedName name="_0115" localSheetId="0">#REF!</definedName>
    <definedName name="_0115">#REF!</definedName>
    <definedName name="_0115AP" localSheetId="0">#REF!</definedName>
    <definedName name="_0115AP">#REF!</definedName>
    <definedName name="_0120" localSheetId="0">#REF!</definedName>
    <definedName name="_0120">#REF!</definedName>
    <definedName name="_0120AP" localSheetId="0">#REF!</definedName>
    <definedName name="_0120AP">#REF!</definedName>
    <definedName name="_0130" localSheetId="0">#REF!</definedName>
    <definedName name="_0130">#REF!</definedName>
    <definedName name="_0130AP" localSheetId="0">#REF!</definedName>
    <definedName name="_0130AP">#REF!</definedName>
    <definedName name="_0140" localSheetId="0">#REF!</definedName>
    <definedName name="_0140">#REF!</definedName>
    <definedName name="_0140AP" localSheetId="0">#REF!</definedName>
    <definedName name="_0140AP">#REF!</definedName>
    <definedName name="_0141" localSheetId="0">#REF!</definedName>
    <definedName name="_0141">#REF!</definedName>
    <definedName name="_0141AP" localSheetId="0">#REF!</definedName>
    <definedName name="_0141AP">#REF!</definedName>
    <definedName name="_0150" localSheetId="0">#REF!</definedName>
    <definedName name="_0150">#REF!</definedName>
    <definedName name="_0150AP" localSheetId="0">#REF!</definedName>
    <definedName name="_0150AP">#REF!</definedName>
    <definedName name="_0153" localSheetId="0">#REF!</definedName>
    <definedName name="_0153">#REF!</definedName>
    <definedName name="_0153AP" localSheetId="0">#REF!</definedName>
    <definedName name="_0153AP">#REF!</definedName>
    <definedName name="_1__FDSAUDITLINK__" hidden="1">{"fdsup://IBCentral/FAT Viewer?action=UPDATE&amp;creator=factset&amp;DOC_NAME=fat:reuters_qtrly_source_window.fat&amp;display_string=Audit&amp;DYN_ARGS=TRUE&amp;VAR:ID1=45230810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_0_Table2_" localSheetId="0" hidden="1">#REF!</definedName>
    <definedName name="_1_0_Table2_" hidden="1">#REF!</definedName>
    <definedName name="_10__123Graph_ACHART_29" localSheetId="0" hidden="1">[3]Menu!#REF!</definedName>
    <definedName name="_10__123Graph_ACHART_29" hidden="1">[3]Menu!#REF!</definedName>
    <definedName name="_10__123Graph_AGROWTH_REVS_A" localSheetId="0" hidden="1">#REF!</definedName>
    <definedName name="_10__123Graph_AGROWTH_REVS_A" hidden="1">#REF!</definedName>
    <definedName name="_10__FDSAUDITLINK__" hidden="1">{"fdsup://IBCentral/FAT Viewer?action=UPDATE&amp;creator=factset&amp;DOC_NAME=fat:reuters_qtrly_source_window.fat&amp;display_string=Audit&amp;DYN_ARGS=TRUE&amp;VAR:ID1=19121610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00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0GJ" localSheetId="0">#REF!</definedName>
    <definedName name="_10GJ">#REF!</definedName>
    <definedName name="_11__123Graph_AChart_2A" localSheetId="0" hidden="1">#REF!</definedName>
    <definedName name="_11__123Graph_AChart_2A" hidden="1">#REF!</definedName>
    <definedName name="_11__123Graph_AGROWTH_REVS_B" localSheetId="0" hidden="1">#REF!</definedName>
    <definedName name="_11__123Graph_AGROWTH_REVS_B" hidden="1">#REF!</definedName>
    <definedName name="_11__FDSAUDITLINK__" hidden="1">{"fdsup://IBCentral/FAT Viewer?action=UPDATE&amp;creator=factset&amp;DOC_NAME=fat:reuters_qtrly_source_window.fat&amp;display_string=Audit&amp;DYN_ARGS=TRUE&amp;VAR:ID1=19121610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10GJ" localSheetId="0">#REF!</definedName>
    <definedName name="_110GJ">#REF!</definedName>
    <definedName name="_115GJ" localSheetId="0">#REF!</definedName>
    <definedName name="_115GJ">#REF!</definedName>
    <definedName name="_12__123Graph_ACHART_30" hidden="1">[3]Menu!$D$11:$M$11</definedName>
    <definedName name="_12__123Graph_BCHART_111" hidden="1">[3]Menu!$D$24:$M$24</definedName>
    <definedName name="_12__FDSAUDITLINK__" hidden="1">{"fdsup://IBCentral/FAT Viewer?action=UPDATE&amp;creator=factset&amp;DOC_NAME=fat:reuters_qtrly_source_window.fat&amp;display_string=Audit&amp;DYN_ARGS=TRUE&amp;VAR:ID1=19121610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20GJ" localSheetId="0">#REF!</definedName>
    <definedName name="_120GJ">#REF!</definedName>
    <definedName name="_13__123Graph_BCHART_112" hidden="1">[3]Menu!$D$18:$M$18</definedName>
    <definedName name="_13__FDSAUDITLINK__" hidden="1">{"fdsup://IBCentral/FAT Viewer?action=UPDATE&amp;creator=factset&amp;DOC_NAME=fat:reuters_qtrly_source_window.fat&amp;display_string=Audit&amp;DYN_ARGS=TRUE&amp;VAR:ID1=00176510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30GJ" localSheetId="0">#REF!</definedName>
    <definedName name="_130GJ">#REF!</definedName>
    <definedName name="_14__123Graph_BCHART_26" hidden="1">[3]Menu!$D$88:$M$88</definedName>
    <definedName name="_14__FDSAUDITLINK__" hidden="1">{"fdsup://IBCentral/FAT Viewer?action=UPDATE&amp;creator=factset&amp;DOC_NAME=fat:reuters_qtrly_source_window.fat&amp;display_string=Audit&amp;DYN_ARGS=TRUE&amp;VAR:ID1=00176510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40GJ" localSheetId="0">#REF!</definedName>
    <definedName name="_140GJ">#REF!</definedName>
    <definedName name="_141GJ" localSheetId="0">#REF!</definedName>
    <definedName name="_141GJ">#REF!</definedName>
    <definedName name="_15__123Graph_AGROSS_MARGINS" localSheetId="0" hidden="1">#REF!</definedName>
    <definedName name="_15__123Graph_AGROSS_MARGINS" hidden="1">#REF!</definedName>
    <definedName name="_15__123Graph_BCHART_29" localSheetId="0" hidden="1">[3]Menu!#REF!</definedName>
    <definedName name="_15__123Graph_BCHART_29" hidden="1">[3]Menu!#REF!</definedName>
    <definedName name="_15__FDSAUDITLINK__" hidden="1">{"fdsup://IBCentral/FAT Viewer?action=UPDATE&amp;creator=factset&amp;DOC_NAME=fat:reuters_qtrly_source_window.fat&amp;display_string=Audit&amp;DYN_ARGS=TRUE&amp;VAR:ID1=00176510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50GJ" localSheetId="0">#REF!</definedName>
    <definedName name="_150GJ">#REF!</definedName>
    <definedName name="_153GJ" localSheetId="0">#REF!</definedName>
    <definedName name="_153GJ">#REF!</definedName>
    <definedName name="_15GJ" localSheetId="0">#REF!</definedName>
    <definedName name="_15GJ">#REF!</definedName>
    <definedName name="_16__123Graph_BGROSS_MARGINS" localSheetId="0" hidden="1">#REF!</definedName>
    <definedName name="_16__123Graph_BGROSS_MARGINS" hidden="1">#REF!</definedName>
    <definedName name="_16__FDSAUDITLINK__" hidden="1">{"fdsup://IBCentral/FAT Viewer?action=UPDATE&amp;creator=factset&amp;DOC_NAME=fat:reuters_qtrly_source_window.fat&amp;display_string=Audit&amp;DYN_ARGS=TRUE&amp;VAR:ID1=65122910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7__123Graph_BGROWTH_REVS_A" localSheetId="0" hidden="1">#REF!</definedName>
    <definedName name="_17__123Graph_BGROWTH_REVS_A" hidden="1">#REF!</definedName>
    <definedName name="_17__FDSAUDITLINK__" hidden="1">{"fdsup://IBCentral/FAT Viewer?action=UPDATE&amp;creator=factset&amp;DOC_NAME=fat:reuters_qtrly_source_window.fat&amp;display_string=Audit&amp;DYN_ARGS=TRUE&amp;VAR:ID1=65122910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8__123Graph_AGROWTH_REVS_A" localSheetId="0" hidden="1">#REF!</definedName>
    <definedName name="_18__123Graph_AGROWTH_REVS_A" hidden="1">#REF!</definedName>
    <definedName name="_18__123Graph_BGROWTH_REVS_B" localSheetId="0" hidden="1">#REF!</definedName>
    <definedName name="_18__123Graph_BGROWTH_REVS_B" hidden="1">#REF!</definedName>
    <definedName name="_18__FDSAUDITLINK__" hidden="1">{"fdsup://IBCentral/FAT Viewer?action=UPDATE&amp;creator=factset&amp;DOC_NAME=fat:reuters_qtrly_source_window.fat&amp;display_string=Audit&amp;DYN_ARGS=TRUE&amp;VAR:ID1=65122910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9__123Graph_CCHART_111" hidden="1">[3]Menu!$D$25:$M$25</definedName>
    <definedName name="_19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ST_QUARTER" localSheetId="0">#REF!</definedName>
    <definedName name="_1ST_QUARTER">#REF!</definedName>
    <definedName name="_2__123Graph_ACHART_111" hidden="1">[3]Menu!$D$23:$M$23</definedName>
    <definedName name="_2__FDSAUDITLINK__" hidden="1">{"fdsup://IBCentral/FAT Viewer?action=UPDATE&amp;creator=factset&amp;DOC_NAME=fat:reuters_qtrly_source_window.fat&amp;display_string=Audit&amp;DYN_ARGS=TRUE&amp;VAR:ID1=45230810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0__123Graph_CCHART_112" hidden="1">[3]Menu!$D$19:$M$19</definedName>
    <definedName name="_20__FDSAUDITLINK__" hidden="1">{"fdsup://IBCentral/FAT Viewer?action=UPDATE&amp;creator=factset&amp;DOC_NAME=fat:reuters_qtrly_source_window.fat&amp;display_string=Audit&amp;DYN_ARGS=TRUE&amp;VAR:ID1=85461610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0GJ" localSheetId="0">#REF!</definedName>
    <definedName name="_20GJ">#REF!</definedName>
    <definedName name="_21__123Graph_AGROWTH_REVS_B" localSheetId="0" hidden="1">#REF!</definedName>
    <definedName name="_21__123Graph_AGROWTH_REVS_B" hidden="1">#REF!</definedName>
    <definedName name="_21__123Graph_CCHART_26" hidden="1">[3]Menu!$D$92:$M$92</definedName>
    <definedName name="_21__FDSAUDITLINK__" hidden="1">{"fdsup://IBCentral/FAT Viewer?action=UPDATE&amp;creator=factset&amp;DOC_NAME=fat:reuters_qtrly_source_window.fat&amp;display_string=Audit&amp;DYN_ARGS=TRUE&amp;VAR:ID1=85461610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2__123Graph_BCHART_111" hidden="1">[3]Menu!$D$24:$M$24</definedName>
    <definedName name="_22__123Graph_CCHART_30" hidden="1">[3]Menu!$D$12:$M$12</definedName>
    <definedName name="_22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2AP" localSheetId="0">#REF!</definedName>
    <definedName name="_22AP">#REF!</definedName>
    <definedName name="_23__123Graph_BCHART_112" hidden="1">[3]Menu!$D$18:$M$18</definedName>
    <definedName name="_23__123Graph_CGROWTH_REVS_A" localSheetId="0" hidden="1">#REF!</definedName>
    <definedName name="_23__123Graph_CGROWTH_REVS_A" hidden="1">#REF!</definedName>
    <definedName name="_23__FDSAUDITLINK__" hidden="1">{"fdsup://IBCentral/FAT Viewer?action=UPDATE&amp;creator=factset&amp;DOC_NAME=fat:reuters_qtrly_source_window.fat&amp;display_string=Audit&amp;DYN_ARGS=TRUE&amp;VAR:ID1=34537086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4__123Graph_BCHART_26" hidden="1">[3]Menu!$D$88:$M$88</definedName>
    <definedName name="_24__123Graph_CGROWTH_REVS_B" localSheetId="0" hidden="1">#REF!</definedName>
    <definedName name="_24__123Graph_CGROWTH_REVS_B" hidden="1">#REF!</definedName>
    <definedName name="_24__FDSAUDITLINK__" hidden="1">{"fdsup://IBCentral/FAT Viewer?action=UPDATE&amp;creator=factset&amp;DOC_NAME=fat:reuters_qtrly_source_window.fat&amp;display_string=Audit&amp;DYN_ARGS=TRUE&amp;VAR:ID1=34537086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5__123Graph_DCHART_112" hidden="1">[3]Menu!$D$16:$M$16</definedName>
    <definedName name="_2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6__123Graph_DGROWTH_REVS_A" localSheetId="0" hidden="1">#REF!</definedName>
    <definedName name="_26__123Graph_DGROWTH_REVS_A" hidden="1">#REF!</definedName>
    <definedName name="_26__FDSAUDITLINK__" hidden="1">{"fdsup://IBCentral/FAT Viewer?action=UPDATE&amp;creator=factset&amp;DOC_NAME=fat:reuters_qtrly_source_window.fat&amp;display_string=Audit&amp;DYN_ARGS=TRUE&amp;VAR:ID1=38259P50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7__123Graph_BCHART_29" localSheetId="0" hidden="1">[3]Menu!#REF!</definedName>
    <definedName name="_27__123Graph_BCHART_29" hidden="1">[3]Menu!#REF!</definedName>
    <definedName name="_27__123Graph_DGROWTH_REVS_B" localSheetId="0" hidden="1">#REF!</definedName>
    <definedName name="_27__123Graph_DGROWTH_REVS_B" hidden="1">#REF!</definedName>
    <definedName name="_27__FDSAUDITLINK__" hidden="1">{"fdsup://IBCentral/FAT Viewer?action=UPDATE&amp;creator=factset&amp;DOC_NAME=fat:reuters_qtrly_source_window.fat&amp;display_string=Audit&amp;DYN_ARGS=TRUE&amp;VAR:ID1=38259P50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8__123Graph_XCHART_112" hidden="1">[3]Menu!$AF$15:$AO$15</definedName>
    <definedName name="_28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9__123Graph_XChart_1A" localSheetId="0" hidden="1">#REF!</definedName>
    <definedName name="_29__123Graph_XChart_1A" hidden="1">#REF!</definedName>
    <definedName name="_29__FDSAUDITLINK__" hidden="1">{"fdsup://IBCentral/FAT Viewer?action=UPDATE&amp;creator=factset&amp;DOC_NAME=fat:reuters_qtrly_source_window.fat&amp;display_string=Audit&amp;DYN_ARGS=TRUE&amp;VAR:ID1=55616P10&amp;VAR:RCODE=LTTD&amp;VAR:SDATE=20081099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ND_QUARTER">[4]FinStateOperMAY98!$A$1:$W$46</definedName>
    <definedName name="_3__123Graph_ACHART_112" hidden="1">[3]Menu!$D$17:$M$17</definedName>
    <definedName name="_3__FDSAUDITLINK__" hidden="1">{"fdsup://IBCentral/FAT Viewer?action=UPDATE&amp;creator=factset&amp;DOC_NAME=fat:reuters_qtrly_source_window.fat&amp;display_string=Audit&amp;DYN_ARGS=TRUE&amp;VAR:ID1=45230810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3_0_Table2_" localSheetId="0" hidden="1">#REF!</definedName>
    <definedName name="_3_0_Table2_" hidden="1">#REF!</definedName>
    <definedName name="_30__123Graph_BGROSS_MARGINS" localSheetId="0" hidden="1">#REF!</definedName>
    <definedName name="_30__123Graph_BGROSS_MARGINS" hidden="1">#REF!</definedName>
    <definedName name="_30__123Graph_XChart_2A" localSheetId="0" hidden="1">#REF!</definedName>
    <definedName name="_30__123Graph_XChart_2A" hidden="1">#REF!</definedName>
    <definedName name="_30__FDSAUDITLINK__" hidden="1">{"fdsup://IBCentral/FAT Viewer?action=UPDATE&amp;creator=factset&amp;DOC_NAME=fat:reuters_qtrly_source_window.fat&amp;display_string=Audit&amp;DYN_ARGS=TRUE&amp;VAR:ID1=55616P10&amp;VAR:RCODE=DSTT&amp;VAR:SDATE=20081099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31__123Graph_XCHART_30" hidden="1">[3]Menu!$AF$15:$AO$15</definedName>
    <definedName name="_31__FDSAUDITLINK__" hidden="1">{"fdsup://IBCentral/FAT Viewer?action=UPDATE&amp;creator=factset&amp;DOC_NAME=fat:reuters_qtrly_source_window.fat&amp;display_string=Audit&amp;DYN_ARGS=TRUE&amp;VAR:ID1=85461610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qtrly_source_window.fat&amp;display_string=Audit&amp;DYN_ARGS=TRUE&amp;VAR:ID1=85461610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2_0_S" localSheetId="0" hidden="1">#REF!</definedName>
    <definedName name="_32_0_S" hidden="1">#REF!</definedName>
    <definedName name="_33__123Graph_BGROWTH_REVS_A" localSheetId="0" hidden="1">#REF!</definedName>
    <definedName name="_33__123Graph_BGROWTH_REVS_A" hidden="1">#REF!</definedName>
    <definedName name="_33__FDSAUDITLINK__" hidden="1">{"fdsup://IBCentral/FAT Viewer?action=UPDATE&amp;creator=factset&amp;DOC_NAME=fat:reuters_qtrly_source_window.fat&amp;display_string=Audit&amp;DYN_ARGS=TRUE&amp;VAR:ID1=85461610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3_0_Table2_" localSheetId="0" hidden="1">#REF!</definedName>
    <definedName name="_33_0_Table2_" hidden="1">#REF!</definedName>
    <definedName name="_34__FDSAUDITLINK__" hidden="1">{"fdsup://IBCentral/FAT Viewer?action=UPDATE&amp;creator=factset&amp;DOC_NAME=fat:reuters_qtrly_source_window.fat&amp;display_string=Audit&amp;DYN_ARGS=TRUE&amp;VAR:ID1=85461610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4_0_Table2_" localSheetId="0" hidden="1">#REF!</definedName>
    <definedName name="_34_0_Table2_" hidden="1">#REF!</definedName>
    <definedName name="_35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6__123Graph_BGROWTH_REVS_B" localSheetId="0" hidden="1">#REF!</definedName>
    <definedName name="_36__123Graph_BGROWTH_REVS_B" hidden="1">#REF!</definedName>
    <definedName name="_36__FDSAUDITLINK__" hidden="1">{"fdsup://IBCentral/FAT Viewer?action=UPDATE&amp;creator=factset&amp;DOC_NAME=fat:reuters_qtrly_source_window.fat&amp;display_string=Audit&amp;DYN_ARGS=TRUE&amp;VAR:ID1=34537086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7__123Graph_CCHART_111" hidden="1">[3]Menu!$D$25:$M$25</definedName>
    <definedName name="_37__FDSAUDITLINK__" hidden="1">{"fdsup://IBCentral/FAT Viewer?action=UPDATE&amp;creator=factset&amp;DOC_NAME=fat:reuters_qtrly_source_window.fat&amp;display_string=Audit&amp;DYN_ARGS=TRUE&amp;VAR:ID1=34537086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8__123Graph_CCHART_112" hidden="1">[3]Menu!$D$19:$M$19</definedName>
    <definedName name="_38__FDSAUDITLINK__" hidden="1">{"fdsup://IBCentral/FAT Viewer?action=UPDATE&amp;creator=factset&amp;DOC_NAME=fat:reuters_qtrly_source_window.fat&amp;display_string=Audit&amp;DYN_ARGS=TRUE&amp;VAR:ID1=34537086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9__123Graph_CCHART_26" hidden="1">[3]Menu!$D$92:$M$92</definedName>
    <definedName name="_39__FDSAUDITLINK__" hidden="1">{"fdsup://IBCentral/FAT Viewer?action=UPDATE&amp;creator=factset&amp;DOC_NAME=fat:reuters_qtrly_source_window.fat&amp;display_string=Audit&amp;DYN_ARGS=TRUE&amp;VAR:ID1=34537086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__123Graph_ACHART_111" hidden="1">[3]Menu!$D$23:$M$23</definedName>
    <definedName name="_4__123Graph_AChart_1A" localSheetId="0" hidden="1">#REF!</definedName>
    <definedName name="_4__123Graph_AChart_1A" hidden="1">#REF!</definedName>
    <definedName name="_4__FDSAUDITLINK__" hidden="1">{"fdsup://IBCentral/FAT Viewer?action=UPDATE&amp;creator=factset&amp;DOC_NAME=fat:reuters_qtrly_source_window.fat&amp;display_string=Audit&amp;DYN_ARGS=TRUE&amp;VAR:ID1=98849810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0__123Graph_CCHART_30" hidden="1">[3]Menu!$D$12:$M$12</definedName>
    <definedName name="_40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qtrly_source_window.fat&amp;display_string=Audit&amp;DYN_ARGS=TRUE&amp;VAR:ID1=38259P50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2__FDSAUDITLINK__" hidden="1">{"fdsup://IBCentral/FAT Viewer?action=UPDATE&amp;creator=factset&amp;DOC_NAME=fat:reuters_qtrly_source_window.fat&amp;display_string=Audit&amp;DYN_ARGS=TRUE&amp;VAR:ID1=38259P50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3__123Graph_CGROWTH_REVS_A" localSheetId="0" hidden="1">#REF!</definedName>
    <definedName name="_43__123Graph_CGROWTH_REVS_A" hidden="1">#REF!</definedName>
    <definedName name="_43__FDSAUDITLINK__" hidden="1">{"fdsup://IBCentral/FAT Viewer?action=UPDATE&amp;creator=factset&amp;DOC_NAME=fat:reuters_qtrly_source_window.fat&amp;display_string=Audit&amp;DYN_ARGS=TRUE&amp;VAR:ID1=38259P50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qtrly_source_window.fat&amp;display_string=Audit&amp;DYN_ARGS=TRUE&amp;VAR:ID1=38259P50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6__123Graph_CGROWTH_REVS_B" localSheetId="0" hidden="1">#REF!</definedName>
    <definedName name="_46__123Graph_CGROWTH_REVS_B" hidden="1">#REF!</definedName>
    <definedName name="_46__FDSAUDITLINK__" hidden="1">{"fdsup://IBCentral/FAT Viewer?action=UPDATE&amp;creator=factset&amp;DOC_NAME=fat:reuters_qtrly_source_window.fat&amp;display_string=Audit&amp;DYN_ARGS=TRUE&amp;VAR:ID1=55616P10&amp;VAR:RCODE=FDSPFDSTKTOTAL&amp;VAR:SDATE=20041099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7__123Graph_DCHART_112" hidden="1">[3]Menu!$D$16:$M$16</definedName>
    <definedName name="_47__FDSAUDITLINK__" hidden="1">{"fdsup://IBCentral/FAT Viewer?action=UPDATE&amp;creator=factset&amp;DOC_NAME=fat:reuters_qtrly_source_window.fat&amp;display_string=Audit&amp;DYN_ARGS=TRUE&amp;VAR:ID1=55616P10&amp;VAR:RCODE=FDSPFDSTKTOTAL&amp;VAR:SDATE=20051099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ource_window.fat&amp;display_string=Audit&amp;DYN_ARGS=TRUE&amp;VAR:ID1=55616P10&amp;VAR:RCODE=FDSPFDSTKTOTAL&amp;VAR:SDATE=20061099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ource_window.fat&amp;display_string=Audit&amp;DYN_ARGS=TRUE&amp;VAR:ID1=55616P10&amp;VAR:RCODE=FDSPFDSTKTOTAL&amp;VAR:SDATE=20071099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__123Graph_ACHART_112" hidden="1">[3]Menu!$D$17:$M$17</definedName>
    <definedName name="_5__123Graph_ACHART_26" hidden="1">[3]Menu!$D$83:$M$83</definedName>
    <definedName name="_5__FDSAUDITLINK__" hidden="1">{"fdsup://IBCentral/FAT Viewer?action=UPDATE&amp;creator=factset&amp;DOC_NAME=fat:reuters_qtrly_source_window.fat&amp;display_string=Audit&amp;DYN_ARGS=TRUE&amp;VAR:ID1=98849810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50__123Graph_DGROWTH_REVS_A" localSheetId="0" hidden="1">#REF!</definedName>
    <definedName name="_50__123Graph_DGROWTH_REVS_A" hidden="1">#REF!</definedName>
    <definedName name="_50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0GJ" localSheetId="0">#REF!</definedName>
    <definedName name="_50GJ">#REF!</definedName>
    <definedName name="_51__FDSAUDITLINK__" hidden="1">{"fdsup://IBCentral/FAT Viewer?action=UPDATE&amp;creator=factset&amp;DOC_NAME=fat:reuters_qtrly_source_window.fat&amp;display_string=Audit&amp;DYN_ARGS=TRUE&amp;VAR:ID1=45230810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qtrly_source_window.fat&amp;display_string=Audit&amp;DYN_ARGS=TRUE&amp;VAR:ID1=45230810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3__123Graph_DGROWTH_REVS_B" localSheetId="0" hidden="1">#REF!</definedName>
    <definedName name="_53__123Graph_DGROWTH_REVS_B" hidden="1">#REF!</definedName>
    <definedName name="_53__FDSAUDITLINK__" hidden="1">{"fdsup://IBCentral/FAT Viewer?action=UPDATE&amp;creator=factset&amp;DOC_NAME=fat:reuters_qtrly_source_window.fat&amp;display_string=Audit&amp;DYN_ARGS=TRUE&amp;VAR:ID1=45230810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4__123Graph_XCHART_112" hidden="1">[3]Menu!$AF$15:$AO$15</definedName>
    <definedName name="_54__FDSAUDITLINK__" hidden="1">{"fdsup://IBCentral/FAT Viewer?action=UPDATE&amp;creator=factset&amp;DOC_NAME=fat:reuters_qtrly_source_window.fat&amp;display_string=Audit&amp;DYN_ARGS=TRUE&amp;VAR:ID1=45230810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5__123Graph_XChart_1A" localSheetId="0" hidden="1">#REF!</definedName>
    <definedName name="_55__123Graph_XChart_1A" hidden="1">#REF!</definedName>
    <definedName name="_55__FDSAUDITLINK__" hidden="1">{"fdsup://IBCentral/FAT Viewer?action=UPDATE&amp;creator=factset&amp;DOC_NAME=fat:reuters_qtrly_source_window.fat&amp;display_string=Audit&amp;DYN_ARGS=TRUE&amp;VAR:ID1=45230810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58AP" localSheetId="0">#REF!</definedName>
    <definedName name="_558AP">#REF!</definedName>
    <definedName name="_56__123Graph_XChart_2A" localSheetId="0" hidden="1">#REF!</definedName>
    <definedName name="_56__123Graph_XChart_2A" hidden="1">#REF!</definedName>
    <definedName name="_56__FDSAUDITLINK__" hidden="1">{"fdsup://IBCentral/FAT Viewer?action=UPDATE&amp;creator=factset&amp;DOC_NAME=fat:reuters_qtrly_source_window.fat&amp;display_string=Audit&amp;DYN_ARGS=TRUE&amp;VAR:ID1=98849810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7__123Graph_XCHART_30" hidden="1">[3]Menu!$AF$15:$AO$15</definedName>
    <definedName name="_57__FDSAUDITLINK__" hidden="1">{"fdsup://IBCentral/FAT Viewer?action=UPDATE&amp;creator=factset&amp;DOC_NAME=fat:reuters_qtrly_source_window.fat&amp;display_string=Audit&amp;DYN_ARGS=TRUE&amp;VAR:ID1=98849810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qtrly_source_window.fat&amp;display_string=Audit&amp;DYN_ARGS=TRUE&amp;VAR:ID1=98849810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98849810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__123Graph_AChart_1A" localSheetId="0" hidden="1">#REF!</definedName>
    <definedName name="_6__123Graph_AChart_1A" hidden="1">#REF!</definedName>
    <definedName name="_6__123Graph_ACHART_29" localSheetId="0" hidden="1">[3]Menu!#REF!</definedName>
    <definedName name="_6__123Graph_ACHART_29" hidden="1">[3]Menu!#REF!</definedName>
    <definedName name="_6__FDSAUDITLINK__" hidden="1">{"fdsup://IBCentral/FAT Viewer?action=UPDATE&amp;creator=factset&amp;DOC_NAME=fat:reuters_qtrly_source_window.fat&amp;display_string=Audit&amp;DYN_ARGS=TRUE&amp;VAR:ID1=98849810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ource_window.fat&amp;display_string=Audit&amp;DYN_ARGS=TRUE&amp;VAR:ID1=98849810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0_0_S" localSheetId="0" hidden="1">#REF!</definedName>
    <definedName name="_60_0_S" hidden="1">#REF!</definedName>
    <definedName name="_61__FDSAUDITLINK__" hidden="1">{"fdsup://IBCentral/FAT Viewer?action=UPDATE&amp;creator=factset&amp;DOC_NAME=fat:reuters_qtrly_source_window.fat&amp;display_string=Audit&amp;DYN_ARGS=TRUE&amp;VAR:ID1=74271810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74271810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74271810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3_0_Table2_" localSheetId="0" hidden="1">#REF!</definedName>
    <definedName name="_63_0_Table2_" hidden="1">#REF!</definedName>
    <definedName name="_64__FDSAUDITLINK__" hidden="1">{"fdsup://IBCentral/FAT Viewer?action=UPDATE&amp;creator=factset&amp;DOC_NAME=fat:reuters_qtrly_source_window.fat&amp;display_string=Audit&amp;DYN_ARGS=TRUE&amp;VAR:ID1=74271810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74271810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qtrly_source_window.fat&amp;display_string=Audit&amp;DYN_ARGS=TRUE&amp;VAR:ID1=19121610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6_0_Table2_" localSheetId="0" hidden="1">#REF!</definedName>
    <definedName name="_66_0_Table2_" hidden="1">#REF!</definedName>
    <definedName name="_67__FDSAUDITLINK__" hidden="1">{"fdsup://IBCentral/FAT Viewer?action=UPDATE&amp;creator=factset&amp;DOC_NAME=fat:reuters_qtrly_source_window.fat&amp;display_string=Audit&amp;DYN_ARGS=TRUE&amp;VAR:ID1=19121610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qtrly_source_window.fat&amp;display_string=Audit&amp;DYN_ARGS=TRUE&amp;VAR:ID1=19121610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19121610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__123Graph_ACHART_26" hidden="1">[3]Menu!$D$83:$M$83</definedName>
    <definedName name="_7__123Graph_AChart_2A" localSheetId="0" hidden="1">#REF!</definedName>
    <definedName name="_7__123Graph_AChart_2A" hidden="1">#REF!</definedName>
    <definedName name="_7__FDSAUDITLINK__" hidden="1">{"fdsup://IBCentral/FAT Viewer?action=UPDATE&amp;creator=factset&amp;DOC_NAME=fat:reuters_qtrly_source_window.fat&amp;display_string=Audit&amp;DYN_ARGS=TRUE&amp;VAR:ID1=74271810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qtrly_source_window.fat&amp;display_string=Audit&amp;DYN_ARGS=TRUE&amp;VAR:ID1=19121610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0ANALY" localSheetId="0">#REF!</definedName>
    <definedName name="_70ANALY">#REF!</definedName>
    <definedName name="_70GJ" localSheetId="0">#REF!</definedName>
    <definedName name="_70GJ">#REF!</definedName>
    <definedName name="_71__FDSAUDITLINK__" hidden="1">{"fdsup://IBCentral/FAT Viewer?action=UPDATE&amp;creator=factset&amp;DOC_NAME=fat:reuters_qtrly_source_window.fat&amp;display_string=Audit&amp;DYN_ARGS=TRUE&amp;VAR:ID1=00176510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qtrly_source_window.fat&amp;display_string=Audit&amp;DYN_ARGS=TRUE&amp;VAR:ID1=00176510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00176510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qtrly_source_window.fat&amp;display_string=Audit&amp;DYN_ARGS=TRUE&amp;VAR:ID1=00176510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qtrly_source_window.fat&amp;display_string=Audit&amp;DYN_ARGS=TRUE&amp;VAR:ID1=00176510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5GJ" localSheetId="0">#REF!</definedName>
    <definedName name="_75GJ">#REF!</definedName>
    <definedName name="_76__FDSAUDITLINK__" hidden="1">{"fdsup://IBCentral/FAT Viewer?action=UPDATE&amp;creator=factset&amp;DOC_NAME=fat:reuters_qtrly_source_window.fat&amp;display_string=Audit&amp;DYN_ARGS=TRUE&amp;VAR:ID1=65122910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65122910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7GJ" localSheetId="0">#REF!</definedName>
    <definedName name="_77GJ">#REF!</definedName>
    <definedName name="_78__FDSAUDITLINK__" hidden="1">{"fdsup://IBCentral/FAT Viewer?action=UPDATE&amp;creator=factset&amp;DOC_NAME=fat:reuters_qtrly_source_window.fat&amp;display_string=Audit&amp;DYN_ARGS=TRUE&amp;VAR:ID1=65122910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8GJ" localSheetId="0">#REF!</definedName>
    <definedName name="_78GJ">#REF!</definedName>
    <definedName name="_79__FDSAUDITLINK__" hidden="1">{"fdsup://IBCentral/FAT Viewer?action=UPDATE&amp;creator=factset&amp;DOC_NAME=fat:reuters_qtrly_source_window.fat&amp;display_string=Audit&amp;DYN_ARGS=TRUE&amp;VAR:ID1=65122910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__123Graph_ACHART_30" hidden="1">[3]Menu!$D$11:$M$11</definedName>
    <definedName name="_8__FDSAUDITLINK__" hidden="1">{"fdsup://IBCentral/FAT Viewer?action=UPDATE&amp;creator=factset&amp;DOC_NAME=fat:reuters_qtrly_source_window.fat&amp;display_string=Audit&amp;DYN_ARGS=TRUE&amp;VAR:ID1=74271810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80__FDSAUDITLINK__" hidden="1">{"fdsup://IBCentral/FAT Viewer?action=UPDATE&amp;creator=factset&amp;DOC_NAME=fat:reuters_qtrly_source_window.fat&amp;display_string=Audit&amp;DYN_ARGS=TRUE&amp;VAR:ID1=65122910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0ANALY" localSheetId="0">#REF!</definedName>
    <definedName name="_80ANALY">#REF!</definedName>
    <definedName name="_80GJ" localSheetId="0">#REF!</definedName>
    <definedName name="_80GJ">#REF!</definedName>
    <definedName name="_81__FDSAUDITLINK__" hidden="1">{"fdsup://IBCentral/FAT Viewer?action=UPDATE&amp;creator=factset&amp;DOC_NAME=fat:reuters_qtrly_source_window.fat&amp;display_string=Audit&amp;DYN_ARGS=TRUE&amp;VAR:ID1=85461610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1GJ" localSheetId="0">#REF!</definedName>
    <definedName name="_81GJ">#REF!</definedName>
    <definedName name="_82__FDSAUDITLINK__" hidden="1">{"fdsup://IBCentral/FAT Viewer?action=UPDATE&amp;creator=factset&amp;DOC_NAME=fat:reuters_qtrly_source_window.fat&amp;display_string=Audit&amp;DYN_ARGS=TRUE&amp;VAR:ID1=85461610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qtrly_source_window.fat&amp;display_string=Audit&amp;DYN_ARGS=TRUE&amp;VAR:ID1=85461610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85461610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qtrly_source_window.fat&amp;display_string=Audit&amp;DYN_ARGS=TRUE&amp;VAR:ID1=34537086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7__FDSAUDITLINK__" hidden="1">{"fdsup://IBCentral/FAT Viewer?action=UPDATE&amp;creator=factset&amp;DOC_NAME=fat:reuters_qtrly_source_window.fat&amp;display_string=Audit&amp;DYN_ARGS=TRUE&amp;VAR:ID1=34537086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8__FDSAUDITLINK__" hidden="1">{"fdsup://IBCentral/FAT Viewer?action=UPDATE&amp;creator=factset&amp;DOC_NAME=fat:reuters_qtrly_source_window.fat&amp;display_string=Audit&amp;DYN_ARGS=TRUE&amp;VAR:ID1=34537086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9__FDSAUDITLINK__" hidden="1">{"fdsup://IBCentral/FAT Viewer?action=UPDATE&amp;creator=factset&amp;DOC_NAME=fat:reuters_qtrly_source_window.fat&amp;display_string=Audit&amp;DYN_ARGS=TRUE&amp;VAR:ID1=34537086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__123Graph_AGROSS_MARGINS" localSheetId="0" hidden="1">#REF!</definedName>
    <definedName name="_9__123Graph_AGROSS_MARGINS" hidden="1">#REF!</definedName>
    <definedName name="_9__FDSAUDITLINK__" hidden="1">{"fdsup://IBCentral/FAT Viewer?action=UPDATE&amp;creator=factset&amp;DOC_NAME=fat:reuters_qtrly_source_window.fat&amp;display_string=Audit&amp;DYN_ARGS=TRUE&amp;VAR:ID1=74271810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90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0GJ" localSheetId="0">#REF!</definedName>
    <definedName name="_90GJ">#REF!</definedName>
    <definedName name="_91__FDSAUDITLINK__" hidden="1">{"fdsup://IBCentral/FAT Viewer?action=UPDATE&amp;creator=factset&amp;DOC_NAME=fat:reuters_qtrly_source_window.fat&amp;display_string=Audit&amp;DYN_ARGS=TRUE&amp;VAR:ID1=38259P50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2__FDSAUDITLINK__" hidden="1">{"fdsup://IBCentral/FAT Viewer?action=UPDATE&amp;creator=factset&amp;DOC_NAME=fat:reuters_qtrly_source_window.fat&amp;display_string=Audit&amp;DYN_ARGS=TRUE&amp;VAR:ID1=38259P50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qtrly_source_window.fat&amp;display_string=Audit&amp;DYN_ARGS=TRUE&amp;VAR:ID1=38259P50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4__FDSAUDITLINK__" hidden="1">{"fdsup://IBCentral/FAT Viewer?action=UPDATE&amp;creator=factset&amp;DOC_NAME=fat:reuters_qtrly_source_window.fat&amp;display_string=Audit&amp;DYN_ARGS=TRUE&amp;VAR:ID1=38259P50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55616P10&amp;VAR:RCODE=FDSPFDSTKTOTAL&amp;VAR:SDATE=20041099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qtrly_source_window.fat&amp;display_string=Audit&amp;DYN_ARGS=TRUE&amp;VAR:ID1=55616P10&amp;VAR:RCODE=FDSPFDSTKTOTAL&amp;VAR:SDATE=20051099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8__FDSAUDITLINK__" hidden="1">{"fdsup://IBCentral/FAT Viewer?action=UPDATE&amp;creator=factset&amp;DOC_NAME=fat:reuters_qtrly_source_window.fat&amp;display_string=Audit&amp;DYN_ARGS=TRUE&amp;VAR:ID1=55616P10&amp;VAR:RCODE=FDSPFDSTKTOTAL&amp;VAR:SDATE=20061099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9__FDSAUDITLINK__" hidden="1">{"fdsup://IBCentral/FAT Viewer?action=UPDATE&amp;creator=factset&amp;DOC_NAME=fat:reuters_qtrly_source_window.fat&amp;display_string=Audit&amp;DYN_ARGS=TRUE&amp;VAR:ID1=55616P10&amp;VAR:RCODE=FDSPFDSTKTOTAL&amp;VAR:SDATE=20071099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a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Act01" localSheetId="0">#REF!</definedName>
    <definedName name="_Act01">#REF!</definedName>
    <definedName name="_Act02" localSheetId="0">#REF!</definedName>
    <definedName name="_Act02">#REF!</definedName>
    <definedName name="_Act03" localSheetId="0">#REF!</definedName>
    <definedName name="_Act03">#REF!</definedName>
    <definedName name="_Act04" localSheetId="0">#REF!</definedName>
    <definedName name="_Act04">#REF!</definedName>
    <definedName name="_Act05" localSheetId="0">#REF!</definedName>
    <definedName name="_Act05">#REF!</definedName>
    <definedName name="_Act06" localSheetId="0">#REF!</definedName>
    <definedName name="_Act06">#REF!</definedName>
    <definedName name="_Act07" localSheetId="0">#REF!</definedName>
    <definedName name="_Act07">#REF!</definedName>
    <definedName name="_Act08" localSheetId="0">#REF!</definedName>
    <definedName name="_Act08">#REF!</definedName>
    <definedName name="_Act09" localSheetId="0">#REF!</definedName>
    <definedName name="_Act09">#REF!</definedName>
    <definedName name="_Act10" localSheetId="0">#REF!</definedName>
    <definedName name="_Act10">#REF!</definedName>
    <definedName name="_Act11" localSheetId="0">#REF!</definedName>
    <definedName name="_Act11">#REF!</definedName>
    <definedName name="_Act12" localSheetId="0">#REF!</definedName>
    <definedName name="_Act12">#REF!</definedName>
    <definedName name="_ACT995" localSheetId="0">[2]dep!#REF!</definedName>
    <definedName name="_ACT995">[2]dep!#REF!</definedName>
    <definedName name="_bdm.2B754C816B33440CA6B09FCECA363B1C.edm" localSheetId="0" hidden="1">#REF!</definedName>
    <definedName name="_bdm.2B754C816B33440CA6B09FCECA363B1C.edm" hidden="1">#REF!</definedName>
    <definedName name="_bdm.4261CBDD64CC43EEAE9367E32A5D9415.edm" localSheetId="0" hidden="1">#REF!</definedName>
    <definedName name="_bdm.4261CBDD64CC43EEAE9367E32A5D9415.edm" hidden="1">#REF!</definedName>
    <definedName name="_bdm.4E36B374656E4111BE06C6AA8593525F.edm" localSheetId="0" hidden="1">#REF!</definedName>
    <definedName name="_bdm.4E36B374656E4111BE06C6AA8593525F.edm" hidden="1">#REF!</definedName>
    <definedName name="_bdm.A2FC9A89D6D74FC893514932B9559E6F.edm" localSheetId="0" hidden="1">#REF!</definedName>
    <definedName name="_bdm.A2FC9A89D6D74FC893514932B9559E6F.edm" hidden="1">#REF!</definedName>
    <definedName name="_bdm.B6D3C63AED6645D6839BAAA3C46A1B11.edm" localSheetId="0" hidden="1">#REF!</definedName>
    <definedName name="_bdm.B6D3C63AED6645D6839BAAA3C46A1B11.edm" hidden="1">#REF!</definedName>
    <definedName name="_bdm.D3D232B0C825487C80B74D42D3DC9229.edm" localSheetId="0" hidden="1">#REF!</definedName>
    <definedName name="_bdm.D3D232B0C825487C80B74D42D3DC9229.edm" hidden="1">#REF!</definedName>
    <definedName name="_bdm.EAA026CA20C74B79BA422B16028705A4.edm" localSheetId="0" hidden="1">#REF!</definedName>
    <definedName name="_bdm.EAA026CA20C74B79BA422B16028705A4.edm" hidden="1">#REF!</definedName>
    <definedName name="_bdm.EE4FE38359B54D868B4E6D164382A293.edm" localSheetId="0" hidden="1">#REF!</definedName>
    <definedName name="_bdm.EE4FE38359B54D868B4E6D164382A293.edm" hidden="1">#REF!</definedName>
    <definedName name="_Dist_Values" localSheetId="0" hidden="1">#REF!</definedName>
    <definedName name="_Dist_Values" hidden="1">#REF!</definedName>
    <definedName name="_Fill" hidden="1">'[5]Old MEA Statistics'!$B$250</definedName>
    <definedName name="_fin1" hidden="1">{#N/A,#N/A,TRUE,"UKUPNO";#N/A,#N/A,TRUE,"PLASMAN";#N/A,#N/A,TRUE,"REKAP"}</definedName>
    <definedName name="_HKJ1" hidden="1">{#N/A,#N/A,TRUE,"UKUPNO";#N/A,#N/A,TRUE,"PLASMAN";#N/A,#N/A,TRUE,"REKAP"}</definedName>
    <definedName name="_HR1" hidden="1">{#N/A,#N/A,TRUE,"UKUPNO";#N/A,#N/A,TRUE,"PLASMAN";#N/A,#N/A,TRUE,"REKAP"}</definedName>
    <definedName name="_K1" hidden="1">{#N/A,#N/A,TRUE,"UKUPNO";#N/A,#N/A,TRUE,"PLASMAN";#N/A,#N/A,TRUE,"REKAP"}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O1" hidden="1">{#N/A,#N/A,TRUE,"UKUPNO";#N/A,#N/A,TRUE,"PLASMAN";#N/A,#N/A,TRUE,"REKAP"}</definedName>
    <definedName name="_Order1" hidden="1">255</definedName>
    <definedName name="_Order2" hidden="1">0</definedName>
    <definedName name="_Parse_Out" localSheetId="0" hidden="1">[6]Detail!#REF!</definedName>
    <definedName name="_Parse_Out" hidden="1">[6]Detail!#REF!</definedName>
    <definedName name="_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SE1" hidden="1">{#N/A,#N/A,FALSE,"Aging Summary";#N/A,#N/A,FALSE,"Ratio Analysis";#N/A,#N/A,FALSE,"Test 120 Day Accts";#N/A,#N/A,FALSE,"Tickmarks"}</definedName>
    <definedName name="_Sort" localSheetId="0" hidden="1">#REF!</definedName>
    <definedName name="_Sort" hidden="1">#REF!</definedName>
    <definedName name="_Table1_In1" localSheetId="0" hidden="1">#REF!</definedName>
    <definedName name="_Table1_In1" hidden="1">#REF!</definedName>
    <definedName name="_Table1_Out" localSheetId="0" hidden="1">#REF!</definedName>
    <definedName name="_Table1_Out" hidden="1">#REF!</definedName>
    <definedName name="_Table2_In1" localSheetId="0" hidden="1">#REF!</definedName>
    <definedName name="_Table2_In1" hidden="1">#REF!</definedName>
    <definedName name="_Table2_Out" localSheetId="0" hidden="1">#REF!</definedName>
    <definedName name="_Table2_Out" hidden="1">#REF!</definedName>
    <definedName name="_w1" hidden="1">{#N/A,#N/A,TRUE,"UKUPNO";#N/A,#N/A,TRUE,"PLASMAN";#N/A,#N/A,TRUE,"REKAP"}</definedName>
    <definedName name="_z1" hidden="1">{#N/A,#N/A,TRUE,"UKUPNO";#N/A,#N/A,TRUE,"PLASMAN";#N/A,#N/A,TRUE,"REKAP"}</definedName>
    <definedName name="a" localSheetId="0">#REF!</definedName>
    <definedName name="a">#REF!</definedName>
    <definedName name="A1B53806" localSheetId="0">#REF!</definedName>
    <definedName name="A1B53806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bc" hidden="1">{#N/A,#N/A,FALSE,"CLAIMS";#N/A,#N/A,FALSE,"EXPENSE";#N/A,#N/A,FALSE,"CAPITAL"}</definedName>
    <definedName name="AccessDatabase" hidden="1">"C:\My Documents\発注予測.mdb"</definedName>
    <definedName name="ACCOUNT_LIST">'[7]|'!$I$2:$I$600</definedName>
    <definedName name="ACQ.COST" localSheetId="0">#REF!</definedName>
    <definedName name="ACQ.COST">#REF!</definedName>
    <definedName name="administration" localSheetId="0">#REF!</definedName>
    <definedName name="administration">#REF!</definedName>
    <definedName name="ads" hidden="1">{#N/A,#N/A,FALSE,"Aging Summary";#N/A,#N/A,FALSE,"Ratio Analysis";#N/A,#N/A,FALSE,"Test 120 Day Accts";#N/A,#N/A,FALSE,"Tickmarks"}</definedName>
    <definedName name="AllHistory">'[8]Work Units'!$B$2:$R$48,'[8]Work Units'!$B$51:$R$86</definedName>
    <definedName name="AllPages">[9]List99!$A$1:$F$58,[9]List99!$A$62:$F$120,[9]List99!$A$123:$F$186,[9]List99!$A$189:$F$247,[9]List99!$A$250:$F$308,[9]List99!$A$311:$F$370,[9]List99!$A$430:$F$488,[9]List99!$A$491:$F$549,[9]List99!$A$550:$F$608,[9]List99!$A$609:$F$667,[9]List99!$A$668:$F$779</definedName>
    <definedName name="AllSum98">[10]SUM2001!$A$6:$K$45,[10]SUM2001!$A$46:$K$79,[10]SUM2001!$A$80:$K$135</definedName>
    <definedName name="AMORCOMPLEAS" localSheetId="0">#REF!</definedName>
    <definedName name="AMORCOMPLEAS">#REF!</definedName>
    <definedName name="AMORDEFERRED" localSheetId="0">#REF!</definedName>
    <definedName name="AMORDEFERRED">#REF!</definedName>
    <definedName name="AMORLEASEHOLD" localSheetId="0">#REF!</definedName>
    <definedName name="AMORLEASEHOLD">#REF!</definedName>
    <definedName name="AMOROFFLEAS" localSheetId="0">#REF!</definedName>
    <definedName name="AMOROFFLEAS">#REF!</definedName>
    <definedName name="AMORTCC" localSheetId="0">#REF!</definedName>
    <definedName name="AMORTCC">#REF!</definedName>
    <definedName name="AMORTLEASVEH" localSheetId="0">#REF!</definedName>
    <definedName name="AMORTLEASVEH">#REF!</definedName>
    <definedName name="AR" localSheetId="0">#REF!</definedName>
    <definedName name="AR">#REF!</definedName>
    <definedName name="AR_sales" localSheetId="0">#REF!</definedName>
    <definedName name="AR_sales">#REF!</definedName>
    <definedName name="area1">[11]CALC1!$AH$1:$AO$50,[11]CALC1!$CB$1:$CH$23,[11]CALC1!$AR$1:$AW$47,[11]CALC1!$AZ$1:$BH$51,[11]CALC1!$BK$1:$BS$49,[11]CALC1!$BV$1:$BY$33</definedName>
    <definedName name="area2">[11]CALC1!$CB$1:$CH$23,[11]CALC1!$S$1:$Z$33</definedName>
    <definedName name="arsdf" hidden="1">{#N/A,#N/A,FALSE,"Aging Summary";#N/A,#N/A,FALSE,"Ratio Analysis";#N/A,#N/A,FALSE,"Test 120 Day Accts";#N/A,#N/A,FALSE,"Tickmarks"}</definedName>
    <definedName name="AS2DocOpenMode" hidden="1">"AS2DocumentEdit"</definedName>
    <definedName name="asasd" localSheetId="0">[9]List99!$A$288:$F$346,[9]List99!#REF!,[9]List99!$A$350:$F$466</definedName>
    <definedName name="asasd">[9]List99!$A$288:$F$346,[9]List99!#REF!,[9]List99!$A$350:$F$466</definedName>
    <definedName name="asd" hidden="1">{#N/A,#N/A,FALSE,"Aging Summary";#N/A,#N/A,FALSE,"Ratio Analysis";#N/A,#N/A,FALSE,"Test 120 Day Accts";#N/A,#N/A,FALSE,"Tickmarks"}</definedName>
    <definedName name="ASSETADJ" localSheetId="0">#REF!</definedName>
    <definedName name="ASSETADJ">#REF!</definedName>
    <definedName name="AssetNum">'[12]CAP - data - current month'!$E$10:$E$1008</definedName>
    <definedName name="b" hidden="1">{#N/A,#N/A,FALSE,"Aging Summary";#N/A,#N/A,FALSE,"Ratio Analysis";#N/A,#N/A,FALSE,"Test 120 Day Accts";#N/A,#N/A,FALSE,"Tickmarks"}</definedName>
    <definedName name="B6INC" localSheetId="0">#REF!</definedName>
    <definedName name="B6INC">#REF!</definedName>
    <definedName name="B6IVA" localSheetId="0">#REF!</definedName>
    <definedName name="B6IVA">#REF!</definedName>
    <definedName name="BAL" localSheetId="0">#REF!</definedName>
    <definedName name="BAL">#REF!</definedName>
    <definedName name="balan">[13]A!$A$10:$F$62</definedName>
    <definedName name="BALANCE">[14]A!$A$10:$F$62</definedName>
    <definedName name="BALSHT" localSheetId="0">#REF!</definedName>
    <definedName name="BALSHT">#REF!</definedName>
    <definedName name="Billed">'[15]Energy Revenue'!$A$5:$S$88</definedName>
    <definedName name="BillingCollecting" localSheetId="0">#REF!</definedName>
    <definedName name="BillingCollecting">#REF!</definedName>
    <definedName name="BLDGCAPBUD" localSheetId="0">#REF!</definedName>
    <definedName name="BLDGCAPBUD">#REF!</definedName>
    <definedName name="BLPH1" localSheetId="0" hidden="1">[16]Data!#REF!</definedName>
    <definedName name="BLPH1" hidden="1">[16]Data!#REF!</definedName>
    <definedName name="BLPH2" localSheetId="0" hidden="1">[16]Data!#REF!</definedName>
    <definedName name="BLPH2" hidden="1">[16]Data!#REF!</definedName>
    <definedName name="BLPH3" localSheetId="0" hidden="1">[16]Data!#REF!</definedName>
    <definedName name="BLPH3" hidden="1">[16]Data!#REF!</definedName>
    <definedName name="Budg01" localSheetId="0">#REF!</definedName>
    <definedName name="Budg01">#REF!</definedName>
    <definedName name="Budg02" localSheetId="0">#REF!</definedName>
    <definedName name="Budg02">#REF!</definedName>
    <definedName name="Budg03" localSheetId="0">#REF!</definedName>
    <definedName name="Budg03">#REF!</definedName>
    <definedName name="Budg04" localSheetId="0">#REF!</definedName>
    <definedName name="Budg04">#REF!</definedName>
    <definedName name="Budg05" localSheetId="0">#REF!</definedName>
    <definedName name="Budg05">#REF!</definedName>
    <definedName name="Budg06" localSheetId="0">#REF!</definedName>
    <definedName name="Budg06">#REF!</definedName>
    <definedName name="Budg07" localSheetId="0">#REF!</definedName>
    <definedName name="Budg07">#REF!</definedName>
    <definedName name="Budg08" localSheetId="0">#REF!</definedName>
    <definedName name="Budg08">#REF!</definedName>
    <definedName name="Budg09" localSheetId="0">#REF!</definedName>
    <definedName name="Budg09">#REF!</definedName>
    <definedName name="Budg10" localSheetId="0">#REF!</definedName>
    <definedName name="Budg10">#REF!</definedName>
    <definedName name="Budg11" localSheetId="0">#REF!</definedName>
    <definedName name="Budg11">#REF!</definedName>
    <definedName name="Budg12" localSheetId="0">#REF!</definedName>
    <definedName name="Budg12">#REF!</definedName>
    <definedName name="budget" localSheetId="0">'[17]E&amp;O Comparison'!#REF!</definedName>
    <definedName name="budget">'[17]E&amp;O Comparison'!#REF!</definedName>
    <definedName name="Budget3" localSheetId="0">'[17]E&amp;O Comparison'!#REF!</definedName>
    <definedName name="Budget3">'[17]E&amp;O Comparison'!#REF!</definedName>
    <definedName name="Budget4" localSheetId="0">'[17]E&amp;O Comparison'!#REF!</definedName>
    <definedName name="Budget4">'[17]E&amp;O Comparison'!#REF!</definedName>
    <definedName name="Budget5" localSheetId="0">'[17]E&amp;O Comparison'!#REF!</definedName>
    <definedName name="Budget5">'[17]E&amp;O Comparison'!#REF!</definedName>
    <definedName name="BudgetBook">[18]Budget!$B$3:$P$33,[18]Budget!$B$37:$N$86,[18]Budget!$B$142:$K$195,[18]Budget!$B$198:$K$237</definedName>
    <definedName name="BusinessUnitList">'[19]Master Charting Sheet'!$B$44:$B$53</definedName>
    <definedName name="C_" localSheetId="0">#REF!</definedName>
    <definedName name="C_">#REF!</definedName>
    <definedName name="CALCNWORKSHEET" localSheetId="0">#REF!</definedName>
    <definedName name="CALCNWORKSHEET">#REF!</definedName>
    <definedName name="capcosttype">[20]Setup!$C$5:$C$10</definedName>
    <definedName name="CAPEXP">[21]Capexp!$A$1:$V$94</definedName>
    <definedName name="CAPITAL">[22]CapitalBudgetvsActual!$A$4:$K$39</definedName>
    <definedName name="CAPITALEXP" localSheetId="0">#REF!</definedName>
    <definedName name="CAPITALEXP">#REF!</definedName>
    <definedName name="CapitalProjects" localSheetId="0">#REF!</definedName>
    <definedName name="CapitalProjects">#REF!</definedName>
    <definedName name="CapOEB">[23]Setup!$A$5:$F$14</definedName>
    <definedName name="capsupplier">[24]Setup!$A$224:$A$233</definedName>
    <definedName name="CASH" localSheetId="0">#REF!</definedName>
    <definedName name="CASH">#REF!</definedName>
    <definedName name="cashfull" localSheetId="0">#REF!</definedName>
    <definedName name="cashfull">#REF!</definedName>
    <definedName name="cc" localSheetId="0">#REF!</definedName>
    <definedName name="cc">#REF!</definedName>
    <definedName name="CC_LIST">'[7]|'!$A$2:$A$530</definedName>
    <definedName name="CC_MASTER_LIST">'[7]|'!$E$2:$E$301</definedName>
    <definedName name="CC_OEB_LIST">'[7]|'!$K$2:$K$301</definedName>
    <definedName name="CCA_Class" localSheetId="0">#REF!</definedName>
    <definedName name="CCA_Class">#REF!</definedName>
    <definedName name="CDM_2007" localSheetId="0">#REF!</definedName>
    <definedName name="CDM_2007">#REF!</definedName>
    <definedName name="CFLOW">[21]CFLOW!$A$1:$J$77</definedName>
    <definedName name="CG_FLEET_BURDEN">'[7]|Index|'!$BB$3</definedName>
    <definedName name="CG_MAT_BURDEN">'[7]|Index|'!$BB$4</definedName>
    <definedName name="CHANGES">[14]C!$A$10:$G$50</definedName>
    <definedName name="CIQWBGuid" hidden="1">"b2a64c6c-42e0-40ff-84b5-17e326ba1c46"</definedName>
    <definedName name="CITY" localSheetId="0">#REF!</definedName>
    <definedName name="CITY">#REF!</definedName>
    <definedName name="CLEAR_ADJ" localSheetId="0">[25]MACRO!#REF!</definedName>
    <definedName name="CLEAR_ADJ">[25]MACRO!#REF!</definedName>
    <definedName name="Client_Asset_Code" localSheetId="0">#REF!</definedName>
    <definedName name="Client_Asset_Code">#REF!</definedName>
    <definedName name="ClientName">[26]Main!$C$6</definedName>
    <definedName name="CLUSTER">'[7]|OPEX|'!$C$2</definedName>
    <definedName name="CLUSTER_LIST">'[7]|'!$A$2:$A$530</definedName>
    <definedName name="CO_LIST">[27]INDEX!$AS$3:$AS$18</definedName>
    <definedName name="Comp">[28]Retain_SJP!$A$1:$H$34</definedName>
    <definedName name="COMP_IS" localSheetId="0">#REF!</definedName>
    <definedName name="COMP_IS">#REF!</definedName>
    <definedName name="Company10">[23]Setup!$A$29:$A$30</definedName>
    <definedName name="Company12">[23]Setup!$A$19:$A$24</definedName>
    <definedName name="COMPCAPBUD" localSheetId="0">#REF!</definedName>
    <definedName name="COMPCAPBUD">#REF!</definedName>
    <definedName name="CompIS" localSheetId="0">#REF!</definedName>
    <definedName name="CompIS">#REF!</definedName>
    <definedName name="COMPLEASCAPBUD" localSheetId="0">#REF!</definedName>
    <definedName name="COMPLEASCAPBUD">#REF!</definedName>
    <definedName name="CON">[29]Retain_SJP!$A$1:$H$34</definedName>
    <definedName name="CONSOL_MOVE" localSheetId="0">[25]MACRO!#REF!</definedName>
    <definedName name="CONSOL_MOVE">[25]MACRO!#REF!</definedName>
    <definedName name="CONSOL_MOVE1" localSheetId="0">[30]MACRO!#REF!</definedName>
    <definedName name="CONSOL_MOVE1">[30]MACRO!#REF!</definedName>
    <definedName name="contactf" localSheetId="0">#REF!</definedName>
    <definedName name="contactf">#REF!</definedName>
    <definedName name="CONTINUITY" localSheetId="0">#REF!</definedName>
    <definedName name="CONTINUITY">#REF!</definedName>
    <definedName name="CONTINUITY_SCHEDULE_____PLANT" localSheetId="0">#REF!</definedName>
    <definedName name="CONTINUITY_SCHEDULE_____PLANT">#REF!</definedName>
    <definedName name="CONVALESCENCE_BEREAVEMENTS">[31]MANPOWER!$H$25:$J$25</definedName>
    <definedName name="COP">'[15]Cost of Power'!$C$27:$N$33</definedName>
    <definedName name="CostCenter">[32]Setup!$B$133:$B$207</definedName>
    <definedName name="costtype">[33]Setup!$A$5:$A$10</definedName>
    <definedName name="COVER">[18]SUM95!$AV$14:$BF$37,[18]SUM95!$AV$40:$BF$58</definedName>
    <definedName name="CSScenarioDescription">'[19]Supplementary Charting Sheet'!$C$22</definedName>
    <definedName name="CSUnlistedDescription" localSheetId="0">'[19]Supplementary Charting Sheet'!#REF!</definedName>
    <definedName name="CSUnlistedDescription">'[19]Supplementary Charting Sheet'!#REF!</definedName>
    <definedName name="CSUnlistedLabel" localSheetId="0">'[19]Supplementary Charting Sheet'!#REF!</definedName>
    <definedName name="CSUnlistedLabel">'[19]Supplementary Charting Sheet'!#REF!</definedName>
    <definedName name="CSUnlistedProjectID" localSheetId="0">'[19]Supplementary Charting Sheet'!#REF!</definedName>
    <definedName name="CSUnlistedProjectID">'[19]Supplementary Charting Sheet'!#REF!</definedName>
    <definedName name="CustomerCount" localSheetId="0">#REF!</definedName>
    <definedName name="CustomerCount">#REF!</definedName>
    <definedName name="DATA">[21]DATA!$A$1</definedName>
    <definedName name="DATE_LIST">[27]INDEX!$BC$3:$BC$3000</definedName>
    <definedName name="DaysInPreviousYear">'[34]Distribution Revenue by Source'!$B$22</definedName>
    <definedName name="DaysInYear">'[34]Distribution Revenue by Source'!$B$21</definedName>
    <definedName name="DC_O_S" localSheetId="0">#REF!</definedName>
    <definedName name="DC_O_S">#REF!</definedName>
    <definedName name="DEBT" localSheetId="0">#REF!</definedName>
    <definedName name="DEBT">#REF!</definedName>
    <definedName name="deferrals" localSheetId="0">#REF!</definedName>
    <definedName name="deferrals">#REF!</definedName>
    <definedName name="Deloitte_Asset_Code" localSheetId="0">#REF!</definedName>
    <definedName name="Deloitte_Asset_Code">#REF!</definedName>
    <definedName name="DEPCOMPBILLING" localSheetId="0">#REF!</definedName>
    <definedName name="DEPCOMPBILLING">#REF!</definedName>
    <definedName name="DEPCOMPRETAIL" localSheetId="0">#REF!</definedName>
    <definedName name="DEPCOMPRETAIL">#REF!</definedName>
    <definedName name="DEPCOMPUTER" localSheetId="0">#REF!</definedName>
    <definedName name="DEPCOMPUTER">#REF!</definedName>
    <definedName name="DEPCOMPWATER" localSheetId="0">#REF!</definedName>
    <definedName name="DEPCOMPWATER">#REF!</definedName>
    <definedName name="DEPNCLEARTOT" localSheetId="0">#REF!</definedName>
    <definedName name="DEPNCLEARTOT">#REF!</definedName>
    <definedName name="DEPNGRTOTAL" localSheetId="0">#REF!</definedName>
    <definedName name="DEPNGRTOTAL">#REF!</definedName>
    <definedName name="DEPOFFEQUIP" localSheetId="0">#REF!</definedName>
    <definedName name="DEPOFFEQUIP">#REF!</definedName>
    <definedName name="DEPOFFWATER" localSheetId="0">#REF!</definedName>
    <definedName name="DEPOFFWATER">#REF!</definedName>
    <definedName name="DEPPLANT" localSheetId="0">#REF!</definedName>
    <definedName name="DEPPLANT">#REF!</definedName>
    <definedName name="DEPRADIO" localSheetId="0">#REF!</definedName>
    <definedName name="DEPRADIO">#REF!</definedName>
    <definedName name="DEPSTORES" localSheetId="0">#REF!</definedName>
    <definedName name="DEPSTORES">#REF!</definedName>
    <definedName name="DEPTELEPHONE" localSheetId="0">#REF!</definedName>
    <definedName name="DEPTELEPHONE">#REF!</definedName>
    <definedName name="DEPTOOLS" localSheetId="0">#REF!</definedName>
    <definedName name="DEPTOOLS">#REF!</definedName>
    <definedName name="DEPVEHICLES" localSheetId="0">#REF!</definedName>
    <definedName name="DEPVEHICLES">#REF!</definedName>
    <definedName name="DEPWATERHT" localSheetId="0">#REF!</definedName>
    <definedName name="DEPWATERHT">#REF!</definedName>
    <definedName name="DETAIL" localSheetId="0">[1]MACRO!#REF!</definedName>
    <definedName name="DETAIL">[1]MACRO!#REF!</definedName>
    <definedName name="DETAILS" localSheetId="0">#REF!</definedName>
    <definedName name="DETAILS">#REF!</definedName>
    <definedName name="DISABILITY_MANAGEMENT">[31]MANPOWER!$H$29:$J$29</definedName>
    <definedName name="DiscretionaryCount">'[19]Optimization Analysis'!$N$9</definedName>
    <definedName name="DISTRIB_ALL">[21]DATA!$C$244</definedName>
    <definedName name="Distribution" localSheetId="0">#REF!</definedName>
    <definedName name="Distribution">#REF!</definedName>
    <definedName name="DOWNINSTRS" localSheetId="0">#REF!</definedName>
    <definedName name="DOWNINSTRS">#REF!</definedName>
    <definedName name="dyfhn" hidden="1">{#N/A,#N/A,FALSE,"Aging Summary";#N/A,#N/A,FALSE,"Ratio Analysis";#N/A,#N/A,FALSE,"Test 120 Day Accts";#N/A,#N/A,FALSE,"Tickmarks"}</definedName>
    <definedName name="EARLY_RETIREMENTS">[31]MANPOWER!$H$10:$J$10</definedName>
    <definedName name="EDR_06_OthInfo" localSheetId="0">'[35]4. 2006 Smart Meter Information'!#REF!</definedName>
    <definedName name="EDR_06_OthInfo">'[35]4. 2006 Smart Meter Information'!#REF!</definedName>
    <definedName name="EDR06Tariffs" localSheetId="0">'[35]3. 2006 Tariff Sheet'!#REF!</definedName>
    <definedName name="EDR06Tariffs">'[35]3. 2006 Tariff Sheet'!#REF!</definedName>
    <definedName name="EfficientFrontierStart" localSheetId="0">'[19]Supplementary Charting Sheet'!#REF!</definedName>
    <definedName name="EfficientFrontierStart">'[19]Supplementary Charting Sheet'!#REF!</definedName>
    <definedName name="ELF" localSheetId="0">(((1+'Table 1 Allocations'!Real_Return)^Probable_Life)-(1+'Table 1 Allocations'!Real_Return)^[36]!Iowa_Depreciation_Table[[#This Row],[Age]])</definedName>
    <definedName name="ELF">(((1+Real_Return)^Probable_Life)-(1+Real_Return)^[36]!Iowa_Depreciation_Table[[#This Row],[Age]])</definedName>
    <definedName name="EMP_LIST">[27]INDEX!$AY$3:$AY$1000</definedName>
    <definedName name="EQUITY" localSheetId="0">#REF!</definedName>
    <definedName name="EQUITY">#REF!</definedName>
    <definedName name="ERR_INDEX_ACCT">[27]INDEX!$Y$2</definedName>
    <definedName name="EV__LASTREFTIME__" hidden="1">39729.3809143519</definedName>
    <definedName name="EXP" localSheetId="0">#REF!</definedName>
    <definedName name="EXP">#REF!</definedName>
    <definedName name="expense">[33]Setup!$D$928:$D$956</definedName>
    <definedName name="EXPENSES">[14]E!$A$11:$J$73</definedName>
    <definedName name="F" localSheetId="0">#REF!</definedName>
    <definedName name="F">#REF!</definedName>
    <definedName name="Fair_Value" localSheetId="0">#REF!</definedName>
    <definedName name="Fair_Value">#REF!</definedName>
    <definedName name="Fair_Value_Decision" localSheetId="0">#REF!</definedName>
    <definedName name="Fair_Value_Decision">#REF!</definedName>
    <definedName name="fff" localSheetId="0">#REF!</definedName>
    <definedName name="fff">#REF!</definedName>
    <definedName name="fg" hidden="1">{#N/A,#N/A,FALSE,"Aging Summary";#N/A,#N/A,FALSE,"Ratio Analysis";#N/A,#N/A,FALSE,"Test 120 Day Accts";#N/A,#N/A,FALSE,"Tickmarks"}</definedName>
    <definedName name="Fill2" localSheetId="0" hidden="1">[37]TO!#REF!</definedName>
    <definedName name="Fill2" hidden="1">[37]TO!#REF!</definedName>
    <definedName name="Final98">[38]Items98!$A$1:$G$58,[38]Items98!$A$62:$G$120,[38]Items98!$A$123:$G$181,[38]Items98!$A$184:$G$242,[38]Items98!$A$245:$G$303,[38]Items98!$A$306:$G$364,[38]Items98!$A$367:$G$425,[38]Items98!$A$428:$G$486,[38]Items98!$A$489:$G$545,[38]Items98!$A$548:$G$604,[38]Items98!$A$607:$G$657,[38]Items98!$A$662:$G$716</definedName>
    <definedName name="FinalList" localSheetId="0">[9]List99!$A$1:$F$59,[9]List99!$A$60:$F$111,[9]List99!#REF!,[9]List99!$A$112:$F$164,[9]List99!$A$165:$F$228,[9]List99!$A$288:$F$346,[9]List99!#REF!,[9]List99!$A$350:$F$466,[9]List99!$A$229:$F$287,[9]List99!$A$467:$F$519</definedName>
    <definedName name="FinalList">[9]List99!$A$1:$F$59,[9]List99!$A$60:$F$111,[9]List99!#REF!,[9]List99!$A$112:$F$164,[9]List99!$A$165:$F$228,[9]List99!$A$288:$F$346,[9]List99!#REF!,[9]List99!$A$350:$F$466,[9]List99!$A$229:$F$287,[9]List99!$A$467:$F$519</definedName>
    <definedName name="FinalProjects" localSheetId="0">[9]List99!$A$1:$F$59,[9]List99!$A$60:$F$111,[9]List99!#REF!,[9]List99!$A$112:$F$164,[9]List99!$A$165:$F$228,[9]List99!$A$288:$F$346,[9]List99!#REF!,[9]List99!$A$350:$F$466,[9]List99!$A$229:$F$287,[9]List99!$A$467:$F$519,[9]List99!$A$522:$F$574</definedName>
    <definedName name="FinalProjects">[9]List99!$A$1:$F$59,[9]List99!$A$60:$F$111,[9]List99!#REF!,[9]List99!$A$112:$F$164,[9]List99!$A$165:$F$228,[9]List99!$A$288:$F$346,[9]List99!#REF!,[9]List99!$A$350:$F$466,[9]List99!$A$229:$F$287,[9]List99!$A$467:$F$519,[9]List99!$A$522:$F$574</definedName>
    <definedName name="FINMAS" localSheetId="0">#REF!</definedName>
    <definedName name="FINMAS">#REF!</definedName>
    <definedName name="FirstForcedCell">'[19]Optimization Analysis'!$M$18</definedName>
    <definedName name="FirstProjectID">'[19]Project Library'!$C$18</definedName>
    <definedName name="FirstSolverCell">'[19]Optimization Analysis'!$X$18</definedName>
    <definedName name="FirstUnitCell">'[19]Project Library'!$AQ$18</definedName>
    <definedName name="FirstYearConstraintCell">'[19]Optimization Analysis'!$N$18</definedName>
    <definedName name="five_yr_forecast" localSheetId="0">#REF!</definedName>
    <definedName name="five_yr_forecast">#REF!</definedName>
    <definedName name="flags_mergeES">'[39]8.∑Demand'!$B$7:$AF$7</definedName>
    <definedName name="flags_mergeHOB">'[39]8.∑Demand'!$B$8:$AF$8</definedName>
    <definedName name="flags_mergeHZ">'[39]8.∑Demand'!$B$9:$AF$9</definedName>
    <definedName name="flags_mergePS">'[39]8.∑Demand'!$B$6:$AF$6</definedName>
    <definedName name="ForcedCount">'[19]Optimization Analysis'!$N$12</definedName>
    <definedName name="ForcedNames">'[19]Optimization Analysis'!$B$18:$L$18</definedName>
    <definedName name="ForcedProjectList">'[19]Supplementary Charting Sheet'!$AN$30</definedName>
    <definedName name="Forecast" localSheetId="0">#REF!</definedName>
    <definedName name="Forecast">#REF!</definedName>
    <definedName name="forecast97">[40]Forecast97!$S$3:$V$32,[40]Forecast97!$X$3:$AC$32</definedName>
    <definedName name="FullYrBudget" localSheetId="0">#REF!</definedName>
    <definedName name="FullYrBudget">#REF!</definedName>
    <definedName name="FVD" localSheetId="0">#REF!</definedName>
    <definedName name="FVD">#REF!</definedName>
    <definedName name="g" hidden="1">{#N/A,#N/A,FALSE,"Aging Summary";#N/A,#N/A,FALSE,"Ratio Analysis";#N/A,#N/A,FALSE,"Test 120 Day Accts";#N/A,#N/A,FALSE,"Tickmarks"}</definedName>
    <definedName name="GA">'[41]7a. Alloc Percent'!$B$77:$B$97</definedName>
    <definedName name="GENERAL">[42]DATA!$C$228</definedName>
    <definedName name="GENERAL_1">[42]DATA!$C$229</definedName>
    <definedName name="GG" hidden="1">{#N/A,#N/A,FALSE,"Aging Summary";#N/A,#N/A,FALSE,"Ratio Analysis";#N/A,#N/A,FALSE,"Test 120 Day Accts";#N/A,#N/A,FALSE,"Tickmarks"}</definedName>
    <definedName name="GJ" localSheetId="0">#REF!</definedName>
    <definedName name="GJ">#REF!</definedName>
    <definedName name="GJUNDER" localSheetId="0">#REF!</definedName>
    <definedName name="GJUNDER">#REF!</definedName>
    <definedName name="GLaccount">[33]Setup!$B$284:$C$919</definedName>
    <definedName name="GLlookup">[33]Setup!$A$160:$B$276</definedName>
    <definedName name="GLname">[24]Setup!$B$506:$C$1141</definedName>
    <definedName name="GROUP_ASSET_ADJ" localSheetId="0">#REF!</definedName>
    <definedName name="GROUP_ASSET_ADJ">#REF!</definedName>
    <definedName name="Group1">[18]SUM96!$A$203:$K$252,[18]SUM96!$A$253:$K$299,[18]SUM96!$A$300:$K$342,[18]SUM96!$A$343:$L$391</definedName>
    <definedName name="GROUPED_ASSET" localSheetId="0">#REF!</definedName>
    <definedName name="GROUPED_ASSET">#REF!</definedName>
    <definedName name="hello" localSheetId="0">#REF!</definedName>
    <definedName name="hello">#REF!</definedName>
    <definedName name="HighVoltageTrans" localSheetId="0">#REF!</definedName>
    <definedName name="HighVoltageTrans">#REF!</definedName>
    <definedName name="histdate">[43]Financials!$E$76</definedName>
    <definedName name="HISTORIC.COST" localSheetId="0">#REF!</definedName>
    <definedName name="HISTORIC.COST">#REF!</definedName>
    <definedName name="HOEPApr">[44]Hoep!$E$6</definedName>
    <definedName name="HOEPAug">[44]Hoep!$E$10</definedName>
    <definedName name="HOEPDec">[44]Hoep!$E$14</definedName>
    <definedName name="HOEPFeb">[44]Hoep!$E$4</definedName>
    <definedName name="HOEPJan">[44]Hoep!$E$3</definedName>
    <definedName name="HOEPJul">[44]Hoep!$E$9</definedName>
    <definedName name="HOEPJun">[44]Hoep!$E$8</definedName>
    <definedName name="HOEPMar">[44]Hoep!$E$5</definedName>
    <definedName name="HOEPMay">[44]Hoep!$E$7</definedName>
    <definedName name="HOEPNov">[44]Hoep!$E$13</definedName>
    <definedName name="HOEPOct">[44]Hoep!$E$12</definedName>
    <definedName name="HOEPSep">[44]Hoep!$E$11</definedName>
    <definedName name="HoursAvail">'[45]B. Setup'!$A$123:$B$126</definedName>
    <definedName name="impactdata">'[46]8-7 OTHER CHGS, COMMOD (Input)'!$B$15:$AS$118</definedName>
    <definedName name="IncludeProject">'[47]Proj Summ'!$B$13:$CE$48</definedName>
    <definedName name="INCOME">[14]B!$A$10:$G$60</definedName>
    <definedName name="Incr2000" localSheetId="0">#REF!</definedName>
    <definedName name="Incr2000">#REF!</definedName>
    <definedName name="increase" localSheetId="0">#REF!</definedName>
    <definedName name="increase">#REF!</definedName>
    <definedName name="Input_FW">'[48]MgtRp - FW'!$K$13:$K$18,'[48]MgtRp - FW'!$K$21:$K$24,'[48]MgtRp - FW'!$K$29,'[48]MgtRp - FW'!$K$31</definedName>
    <definedName name="Input_HUC">'[48]MgtRp - HUC'!$K$15,'[48]MgtRp - HUC'!$K$17,'[48]MgtRp - HUC'!$K$18,'[48]MgtRp - HUC'!$K$19,'[48]MgtRp - HUC'!$K$20,'[48]MgtRp - HUC'!$K$24,'[48]MgtRp - HUC'!$K$25,'[48]MgtRp - HUC'!$K$27</definedName>
    <definedName name="INV" localSheetId="0">#REF!</definedName>
    <definedName name="INV">#REF!</definedName>
    <definedName name="INV_JRNL" localSheetId="0">#REF!</definedName>
    <definedName name="INV_JRNL">#REF!</definedName>
    <definedName name="Iowa_Depreciation" localSheetId="0">#REF!</definedName>
    <definedName name="Iowa_Depreciation">#REF!</definedName>
    <definedName name="Iowa_UL_array" localSheetId="0">#REF!</definedName>
    <definedName name="Iowa_UL_array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_REUT" hidden="1">"c6800"</definedName>
    <definedName name="IQ_CAL_Y" hidden="1">"c102"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ROWTH_1" hidden="1">"c157"</definedName>
    <definedName name="IQ_EBIT_GROWTH_2" hidden="1">"c161"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"c156"</definedName>
    <definedName name="IQ_EBITDA_GROWTH_2" hidden="1">"c160"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EST_1" hidden="1">"c189"</definedName>
    <definedName name="IQ_EPS_EST_REUT" hidden="1">"c5453"</definedName>
    <definedName name="IQ_EPS_GW_EST_REUT" hidden="1">"c5389"</definedName>
    <definedName name="IQ_EPS_GW_HIGH_EST_REUT" hidden="1">"c5391"</definedName>
    <definedName name="IQ_EPS_GW_LOW_EST_REUT" hidden="1">"c5392"</definedName>
    <definedName name="IQ_EPS_GW_MEDIAN_EST_REUT" hidden="1">"c5390"</definedName>
    <definedName name="IQ_EPS_GW_NUM_EST_REUT" hidden="1">"c5393"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_REUT" hidden="1">"c5326"</definedName>
    <definedName name="IQ_EPS_NORM_HIGH_EST_REUT" hidden="1">"c5328"</definedName>
    <definedName name="IQ_EPS_NORM_LOW_EST_REUT" hidden="1">"c5329"</definedName>
    <definedName name="IQ_EPS_NORM_MEDIAN_EST_REUT" hidden="1">"c5327"</definedName>
    <definedName name="IQ_EPS_NORM_NUM_EST_REUT" hidden="1">"c5330"</definedName>
    <definedName name="IQ_EPS_NORM_STDDEV_EST_REUT" hidden="1">"c5331"</definedName>
    <definedName name="IQ_EPS_NUM_EST" hidden="1">"c402"</definedName>
    <definedName name="IQ_EPS_NUM_EST_REUT" hidden="1">"c5451"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PS_REPORTED_EST_REUT" hidden="1">"c5396"</definedName>
    <definedName name="IQ_EPS_REPORTED_HIGH_EST_REUT" hidden="1">"c5398"</definedName>
    <definedName name="IQ_EPS_REPORTED_LOW_EST_REUT" hidden="1">"c5399"</definedName>
    <definedName name="IQ_EPS_REPORTED_MEDIAN_EST_REUT" hidden="1">"c5397"</definedName>
    <definedName name="IQ_EPS_REPORTED_NUM_EST_REUT" hidden="1">"c5400"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_REUT" hidden="1">"c5395"</definedName>
    <definedName name="IQ_EST_ACT_EPS_NORM_REUT" hidden="1">"c5332"</definedName>
    <definedName name="IQ_EST_ACT_EPS_PRIMARY" hidden="1">"c2232"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_REUT" hidden="1">"c5429"</definedName>
    <definedName name="IQ_EST_EPS_GW_SURPRISE_PERCENT_REUT" hidden="1">"c5430"</definedName>
    <definedName name="IQ_EST_EPS_NORM_DIFF_REUT" hidden="1">"c5411"</definedName>
    <definedName name="IQ_EST_EPS_NORM_SURPRISE_PERCENT_REUT" hidden="1">"c5412"</definedName>
    <definedName name="IQ_EST_EPS_REPORT_DIFF_REUT" hidden="1">"c5431"</definedName>
    <definedName name="IQ_EST_EPS_REPORT_SURPRISE_PERCENT_REUT" hidden="1">"c5432"</definedName>
    <definedName name="IQ_EST_EPS_SURPRISE" hidden="1">"c1635"</definedName>
    <definedName name="IQ_EST_NUM_BUY_REUT" hidden="1">"c3869"</definedName>
    <definedName name="IQ_EST_NUM_BUY_THOM" hidden="1">"c5165"</definedName>
    <definedName name="IQ_EST_NUM_HOLD_REUT" hidden="1">"c3871"</definedName>
    <definedName name="IQ_EST_NUM_HOLD_THOM" hidden="1">"c5167"</definedName>
    <definedName name="IQ_EST_NUM_OUTPERFORM_REUT" hidden="1">"c3870"</definedName>
    <definedName name="IQ_EST_NUM_OUTPERFORM_THOM" hidden="1">"c5166"</definedName>
    <definedName name="IQ_EST_NUM_SELL_REUT" hidden="1">"c3873"</definedName>
    <definedName name="IQ_EST_NUM_SELL_THOM" hidden="1">"c5169"</definedName>
    <definedName name="IQ_EST_NUM_UNDERPERFORM_REUT" hidden="1">"c3872"</definedName>
    <definedName name="IQ_EST_NUM_UNDERPERFORM_THOM" hidden="1">"c5168"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"assign"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_REUT" hidden="1">"c6798"</definedName>
    <definedName name="IQ_FISCAL_Y" hidden="1">"c441"</definedName>
    <definedName name="IQ_FISCAL_Y_EST_REUT" hidden="1">"c6799"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42443.5659490741</definedName>
    <definedName name="IQ_NAMES_REVISION_DATE__1" hidden="1">41365.714224537</definedName>
    <definedName name="IQ_NAV_ACT_OR_EST" hidden="1">"c2225"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MINING_REVENUE_COAL" hidden="1">"c15931"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RETURN_ASSETS_FDIC" hidden="1">"c6731"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_THOM" hidden="1">"c5297"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EST_REUT" hidden="1">"c3634"</definedName>
    <definedName name="IQ_REVENUE_GROWTH_1" hidden="1">"c155"</definedName>
    <definedName name="IQ_REVENUE_GROWTH_2" hidden="1">"c159"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39545.3291782407</definedName>
    <definedName name="IQ_RISK_ADJ_BANK_ASSETS" hidden="1">"c2670"</definedName>
    <definedName name="IQ_RISK_WEIGHTED_ASSETS_FDIC" hidden="1">"c6370"</definedName>
    <definedName name="IQ_ROYALTY_REVENUE_COAL" hidden="1">"c15932"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LASTCLOSE" hidden="1">"c1855"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14" hidden="1">"$B$15:$B$518"</definedName>
    <definedName name="IQRB16" hidden="1">"$B$17:$B$520"</definedName>
    <definedName name="IQRB17" hidden="1">"$B$18:$B$122"</definedName>
    <definedName name="IQRB18" hidden="1">"$B$19:$B$522"</definedName>
    <definedName name="IQRBB17" hidden="1">"$BB$18:$BB$1299"</definedName>
    <definedName name="IQRC14" hidden="1">"$C$15:$C$119"</definedName>
    <definedName name="IQRD108" hidden="1">"$D$109:$D$111"</definedName>
    <definedName name="IQRD11" hidden="1">"$D$12:$D$21"</definedName>
    <definedName name="IQRD14" hidden="1">"$D$15:$D$38"</definedName>
    <definedName name="IQRD22" hidden="1">"$D$23:$D$25"</definedName>
    <definedName name="IQRD44" hidden="1">"$D$45:$D$53"</definedName>
    <definedName name="IQRD66" hidden="1">"$D$67:$D$69"</definedName>
    <definedName name="IQRD77" hidden="1">"$D$78:$D$87"</definedName>
    <definedName name="IS_CATEGORIES">'[7]|Index|'!$T$3:$T$32</definedName>
    <definedName name="IS_MGMT" localSheetId="0">#REF!</definedName>
    <definedName name="IS_MGMT">#REF!</definedName>
    <definedName name="Italy" localSheetId="0" hidden="1">[49]TO!#REF!</definedName>
    <definedName name="Italy" hidden="1">[49]TO!#REF!</definedName>
    <definedName name="Items1997">[50]Items!$C$4:$E$29,[50]Items!$C$30:$E$59,[50]Items!$C$62:$E$95,[50]Items!$C$102:$E$137,[50]Items!$C$145:$E$169</definedName>
    <definedName name="Items98">[38]Items98!$A$2:$F$58,[38]Items98!$A$62:$F$120,[38]Items98!$A$123:$F$181,[38]Items98!$A$184:$F$242,[38]Items98!$A$245:$F$303,[38]Items98!$A$306:$F$364,[38]Items98!$A$367:$F$486,[38]Items98!$A$489:$F$545,[38]Items98!$A$548:$F$604,[38]Items98!$A$607:$F$657,[38]Items98!$A$662:$F$716</definedName>
    <definedName name="jhnhgg" hidden="1">{#N/A,#N/A,FALSE,"Aging Summary";#N/A,#N/A,FALSE,"Ratio Analysis";#N/A,#N/A,FALSE,"Test 120 Day Accts";#N/A,#N/A,FALSE,"Tickmarks"}</definedName>
    <definedName name="jjj" localSheetId="0">'[17]E&amp;O Comparison'!#REF!</definedName>
    <definedName name="jjj">'[17]E&amp;O Comparison'!#REF!</definedName>
    <definedName name="john" localSheetId="0">'[17]E&amp;O Comparison'!#REF!</definedName>
    <definedName name="john">'[17]E&amp;O Comparison'!#REF!</definedName>
    <definedName name="KK" hidden="1">{#N/A,#N/A,FALSE,"Aging Summary";#N/A,#N/A,FALSE,"Ratio Analysis";#N/A,#N/A,FALSE,"Test 120 Day Accts";#N/A,#N/A,FALSE,"Tickmarks"}</definedName>
    <definedName name="Kraft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labourlist">[32]Setup!$C$1188:$I$1362</definedName>
    <definedName name="LARGEUSER">[42]DATA!$C$235</definedName>
    <definedName name="LARGEUSER_1">[42]DATA!$C$236</definedName>
    <definedName name="LastSheet" hidden="1">"Total Bill Impacts_All Customer"</definedName>
    <definedName name="LASTYR">[21]LASTYR!$A$1:$R$93</definedName>
    <definedName name="lastyrcap">'[32]2009 Capital Budget'!$B$3:$D$500</definedName>
    <definedName name="lastyrop">'[32]2009 Operating Budget'!$B$3:$D$500</definedName>
    <definedName name="LEAD" localSheetId="0">#REF!</definedName>
    <definedName name="LEAD">#REF!</definedName>
    <definedName name="LEASHOLDIMPROV" localSheetId="0">#REF!</definedName>
    <definedName name="LEASHOLDIMPROV">#REF!</definedName>
    <definedName name="LHI_UL" localSheetId="0">#REF!</definedName>
    <definedName name="LHI_UL">#REF!</definedName>
    <definedName name="LIMIT" localSheetId="0">#REF!</definedName>
    <definedName name="LIMIT">#REF!</definedName>
    <definedName name="list" localSheetId="0">[9]List99!$A$1:$F$59,[9]List99!$A$60:$F$111,[9]List99!#REF!,[9]List99!$A$112:$F$164,[9]List99!$A$165:$F$228,[9]List99!$A$229:$F$287,[9]List99!$A$467:$F$519,[9]List99!$A$288:$F$346,[9]List99!#REF!,[9]List99!$A$350:$F$466</definedName>
    <definedName name="list">[9]List99!$A$1:$F$59,[9]List99!$A$60:$F$111,[9]List99!#REF!,[9]List99!$A$112:$F$164,[9]List99!$A$165:$F$228,[9]List99!$A$229:$F$287,[9]List99!$A$467:$F$519,[9]List99!$A$288:$F$346,[9]List99!#REF!,[9]List99!$A$350:$F$466</definedName>
    <definedName name="List2001">'[9]List 2001'!$A$1:$F$58,'[9]List 2001'!$A$62:$F$111,'[9]List 2001'!$A$115:$F$173,'[9]List 2001'!$A$176:$F$234,'[9]List 2001'!$A$237:$F$296,'[9]List 2001'!$A$299:$F$357,'[9]List 2001'!$A$360:$F$416,'[9]List 2001'!$A$419:$F$475,'[9]List 2001'!$A$478:$F$528,'[9]List 2001'!$A$533:$F$587</definedName>
    <definedName name="listlist" localSheetId="0" hidden="1">[37]TO!#REF!</definedName>
    <definedName name="listlist" hidden="1">[37]TO!#REF!</definedName>
    <definedName name="ListOffset" hidden="1">1</definedName>
    <definedName name="Location" localSheetId="0">#REF!</definedName>
    <definedName name="Location">#REF!</definedName>
    <definedName name="m" hidden="1">{#N/A,#N/A,FALSE,"Aging Summary";#N/A,#N/A,FALSE,"Ratio Analysis";#N/A,#N/A,FALSE,"Test 120 Day Accts";#N/A,#N/A,FALSE,"Tickmarks"}</definedName>
    <definedName name="MAIN" localSheetId="0">#REF!</definedName>
    <definedName name="MAIN">#REF!</definedName>
    <definedName name="MAJTOOLCAPBUD" localSheetId="0">#REF!</definedName>
    <definedName name="MAJTOOLCAPBUD">#REF!</definedName>
    <definedName name="man_beg_bud" localSheetId="0">#REF!</definedName>
    <definedName name="man_beg_bud">#REF!</definedName>
    <definedName name="man_end_bud" localSheetId="0">#REF!</definedName>
    <definedName name="man_end_bud">#REF!</definedName>
    <definedName name="man12ACT" localSheetId="0">#REF!</definedName>
    <definedName name="man12ACT">#REF!</definedName>
    <definedName name="MANBUD" localSheetId="0">#REF!</definedName>
    <definedName name="MANBUD">#REF!</definedName>
    <definedName name="manCYACT" localSheetId="0">#REF!</definedName>
    <definedName name="manCYACT">#REF!</definedName>
    <definedName name="manCYBUD" localSheetId="0">#REF!</definedName>
    <definedName name="manCYBUD">#REF!</definedName>
    <definedName name="manCYF" localSheetId="0">#REF!</definedName>
    <definedName name="manCYF">#REF!</definedName>
    <definedName name="MandatoryTF">'[19]Optimization Analysis'!$B$17:$L$17</definedName>
    <definedName name="MANEND" localSheetId="0">#REF!</definedName>
    <definedName name="MANEND">#REF!</definedName>
    <definedName name="manNYbud" localSheetId="0">#REF!</definedName>
    <definedName name="manNYbud">#REF!</definedName>
    <definedName name="manpower_costs" localSheetId="0">#REF!</definedName>
    <definedName name="manpower_costs">#REF!</definedName>
    <definedName name="manPYACT" localSheetId="0">#REF!</definedName>
    <definedName name="manPYACT">#REF!</definedName>
    <definedName name="MANSTART" localSheetId="0">#REF!</definedName>
    <definedName name="MANSTART">#REF!</definedName>
    <definedName name="Market_Curve_Depreciation" localSheetId="0">#REF!</definedName>
    <definedName name="Market_Curve_Depreciation">#REF!</definedName>
    <definedName name="mat_beg_bud" localSheetId="0">#REF!</definedName>
    <definedName name="mat_beg_bud">#REF!</definedName>
    <definedName name="mat_end_bud" localSheetId="0">#REF!</definedName>
    <definedName name="mat_end_bud">#REF!</definedName>
    <definedName name="mat12ACT" localSheetId="0">#REF!</definedName>
    <definedName name="mat12ACT">#REF!</definedName>
    <definedName name="MATBUD" localSheetId="0">#REF!</definedName>
    <definedName name="MATBUD">#REF!</definedName>
    <definedName name="matCYACT" localSheetId="0">#REF!</definedName>
    <definedName name="matCYACT">#REF!</definedName>
    <definedName name="matCYBUD" localSheetId="0">#REF!</definedName>
    <definedName name="matCYBUD">#REF!</definedName>
    <definedName name="matCYF" localSheetId="0">#REF!</definedName>
    <definedName name="matCYF">#REF!</definedName>
    <definedName name="MATEND" localSheetId="0">#REF!</definedName>
    <definedName name="MATEND">#REF!</definedName>
    <definedName name="material_costs" localSheetId="0">#REF!</definedName>
    <definedName name="material_costs">#REF!</definedName>
    <definedName name="matNYbud" localSheetId="0">#REF!</definedName>
    <definedName name="matNYbud">#REF!</definedName>
    <definedName name="matPYACT" localSheetId="0">#REF!</definedName>
    <definedName name="matPYACT">#REF!</definedName>
    <definedName name="MATSTART" localSheetId="0">#REF!</definedName>
    <definedName name="MATSTART">#REF!</definedName>
    <definedName name="MBUD">[31]MANPOWER!$H$2:$H$41</definedName>
    <definedName name="MCYR">[31]MANPOWER!$I$2:$I$41</definedName>
    <definedName name="MEAStats">'[5]Old MEA Statistics'!$A$1:$R$1101</definedName>
    <definedName name="METERCAPBUD" localSheetId="0">#REF!</definedName>
    <definedName name="METERCAPBUD">#REF!</definedName>
    <definedName name="Minimum_Percent_Good" localSheetId="0">#REF!</definedName>
    <definedName name="Minimum_Percent_Good">#REF!</definedName>
    <definedName name="MM" hidden="1">#N/A</definedName>
    <definedName name="mmm" localSheetId="0">#REF!</definedName>
    <definedName name="mmm">#REF!</definedName>
    <definedName name="Model_Organization" localSheetId="0">#REF!</definedName>
    <definedName name="Model_Organization">#REF!</definedName>
    <definedName name="MofF" localSheetId="0">#REF!</definedName>
    <definedName name="MofF">#REF!</definedName>
    <definedName name="Month">[51]INPUT!$E$4</definedName>
    <definedName name="MONTH_A">[27]INDEX!$AD$8</definedName>
    <definedName name="MONTH_LONG">[27]INDEX!$AD$9</definedName>
    <definedName name="MPYR">[31]MANPOWER!$J$2:$J$41</definedName>
    <definedName name="MSColorIndexBegin">'[19]Supplementary Charting Sheet'!$AK$28</definedName>
    <definedName name="MULT">'[52]|Index|'!$W$4</definedName>
    <definedName name="MUNICPCAPBUD" localSheetId="0">#REF!</definedName>
    <definedName name="MUNICPCAPBUD">#REF!</definedName>
    <definedName name="NBV" localSheetId="0">#REF!</definedName>
    <definedName name="NBV">#REF!</definedName>
    <definedName name="NBV_DISPOSALS" localSheetId="0">#REF!</definedName>
    <definedName name="NBV_DISPOSALS">#REF!</definedName>
    <definedName name="nnn" localSheetId="0">#REF!</definedName>
    <definedName name="nnn">#REF!</definedName>
    <definedName name="NONBENF" localSheetId="0">#REF!</definedName>
    <definedName name="NONBENF">#REF!</definedName>
    <definedName name="nonreg" localSheetId="0">#REF!</definedName>
    <definedName name="nonreg">#REF!</definedName>
    <definedName name="nonregf" localSheetId="0">#REF!</definedName>
    <definedName name="nonregf">#REF!</definedName>
    <definedName name="NorB">'[45]B. Setup'!$A$131:$A$132</definedName>
    <definedName name="NOTE">[14]D!$A$11:$L$197</definedName>
    <definedName name="note5d" localSheetId="0">#REF!</definedName>
    <definedName name="note5d">#REF!</definedName>
    <definedName name="NOTETOP">[14]D!$A$1:$N$10</definedName>
    <definedName name="NumOfPCs">'[41]7a. Alloc Percent'!$A$13:$N$63</definedName>
    <definedName name="o" hidden="1">{#N/A,#N/A,FALSE,"New Depr Sch-150% DB";#N/A,#N/A,FALSE,"Cash Flows RLP";#N/A,#N/A,FALSE,"IRR";#N/A,#N/A,FALSE,"Proforma IS";#N/A,#N/A,FALSE,"Assumptions"}</definedName>
    <definedName name="OEB_LIST">'[7]|'!$G$2:$G$600</definedName>
    <definedName name="OEBcodes">'[53]OEB Codes'!$B$9:$Z$511</definedName>
    <definedName name="OEBName" localSheetId="0">#REF!</definedName>
    <definedName name="OEBName">#REF!</definedName>
    <definedName name="OEConstraint10Yr1">'[19]Optimization Analysis'!$Z$3</definedName>
    <definedName name="OEConstraint10Yr10">'[19]Optimization Analysis'!$Z$12</definedName>
    <definedName name="OEConstraint10Yr2">'[19]Optimization Analysis'!$Z$4</definedName>
    <definedName name="OEConstraint10Yr3">'[19]Optimization Analysis'!$Z$5</definedName>
    <definedName name="OEConstraint10Yr4">'[19]Optimization Analysis'!$Z$6</definedName>
    <definedName name="OEConstraint10Yr5">'[19]Optimization Analysis'!$Z$7</definedName>
    <definedName name="OEConstraint10Yr6">'[19]Optimization Analysis'!$Z$8</definedName>
    <definedName name="OEConstraint10Yr7">'[19]Optimization Analysis'!$Z$9</definedName>
    <definedName name="OEConstraint10Yr8">'[19]Optimization Analysis'!$Z$10</definedName>
    <definedName name="OEConstraint10Yr9">'[19]Optimization Analysis'!$Z$11</definedName>
    <definedName name="OEConstraint11Yr1">'[19]Optimization Analysis'!$AA$3</definedName>
    <definedName name="OEConstraint11Yr10">'[19]Optimization Analysis'!$AA$12</definedName>
    <definedName name="OEConstraint11Yr2">'[19]Optimization Analysis'!$AA$4</definedName>
    <definedName name="OEConstraint11Yr3">'[19]Optimization Analysis'!$AA$5</definedName>
    <definedName name="OEConstraint11Yr4">'[19]Optimization Analysis'!$AA$6</definedName>
    <definedName name="OEConstraint11Yr5">'[19]Optimization Analysis'!$AA$7</definedName>
    <definedName name="OEConstraint11Yr6">'[19]Optimization Analysis'!$AA$8</definedName>
    <definedName name="OEConstraint11Yr7">'[19]Optimization Analysis'!$AA$9</definedName>
    <definedName name="OEConstraint11Yr8">'[19]Optimization Analysis'!$AA$10</definedName>
    <definedName name="OEConstraint11Yr9">'[19]Optimization Analysis'!$AA$11</definedName>
    <definedName name="OEConstraint12Yr1">'[19]Optimization Analysis'!$AB$3</definedName>
    <definedName name="OEConstraint12Yr10">'[19]Optimization Analysis'!$AB$12</definedName>
    <definedName name="OEConstraint12Yr2">'[19]Optimization Analysis'!$AB$4</definedName>
    <definedName name="OEConstraint12Yr3">'[19]Optimization Analysis'!$AB$5</definedName>
    <definedName name="OEConstraint12Yr4">'[19]Optimization Analysis'!$AB$6</definedName>
    <definedName name="OEConstraint12Yr5">'[19]Optimization Analysis'!$AB$7</definedName>
    <definedName name="OEConstraint12Yr6">'[19]Optimization Analysis'!$AB$8</definedName>
    <definedName name="OEConstraint12Yr7">'[19]Optimization Analysis'!$AB$9</definedName>
    <definedName name="OEConstraint12Yr8">'[19]Optimization Analysis'!$AB$10</definedName>
    <definedName name="OEConstraint12Yr9">'[19]Optimization Analysis'!$AB$11</definedName>
    <definedName name="OEConstraint13Yr1">'[19]Optimization Analysis'!$AC$3</definedName>
    <definedName name="OEConstraint13Yr10">'[19]Optimization Analysis'!$AC$12</definedName>
    <definedName name="OEConstraint13Yr2">'[19]Optimization Analysis'!$AC$4</definedName>
    <definedName name="OEConstraint13Yr3">'[19]Optimization Analysis'!$AC$5</definedName>
    <definedName name="OEConstraint13Yr4">'[19]Optimization Analysis'!$AC$6</definedName>
    <definedName name="OEConstraint13Yr5">'[19]Optimization Analysis'!$AC$7</definedName>
    <definedName name="OEConstraint13Yr6">'[19]Optimization Analysis'!$AC$8</definedName>
    <definedName name="OEConstraint13Yr7">'[19]Optimization Analysis'!$AC$9</definedName>
    <definedName name="OEConstraint13Yr8">'[19]Optimization Analysis'!$AC$10</definedName>
    <definedName name="OEConstraint13Yr9">'[19]Optimization Analysis'!$AC$11</definedName>
    <definedName name="OEConstraint1Yr1">'[19]Optimization Analysis'!$Q$3</definedName>
    <definedName name="OEConstraint1Yr10">'[19]Optimization Analysis'!$Q$12</definedName>
    <definedName name="OEConstraint1Yr2">'[19]Optimization Analysis'!$Q$4</definedName>
    <definedName name="OEConstraint1Yr3">'[19]Optimization Analysis'!$Q$5</definedName>
    <definedName name="OEConstraint1Yr4">'[19]Optimization Analysis'!$Q$6</definedName>
    <definedName name="OEConstraint1Yr5">'[19]Optimization Analysis'!$Q$7</definedName>
    <definedName name="OEConstraint1Yr6">'[19]Optimization Analysis'!$Q$8</definedName>
    <definedName name="OEConstraint1Yr7">'[19]Optimization Analysis'!$Q$9</definedName>
    <definedName name="OEConstraint1Yr8">'[19]Optimization Analysis'!$Q$10</definedName>
    <definedName name="OEConstraint1Yr9">'[19]Optimization Analysis'!$Q$11</definedName>
    <definedName name="OEConstraint2Yr1">'[19]Optimization Analysis'!$R$3</definedName>
    <definedName name="OEConstraint2Yr10">'[19]Optimization Analysis'!$R$12</definedName>
    <definedName name="OEConstraint2Yr2">'[19]Optimization Analysis'!$R$4</definedName>
    <definedName name="OEConstraint2Yr3">'[19]Optimization Analysis'!$R$5</definedName>
    <definedName name="OEConstraint2Yr4">'[19]Optimization Analysis'!$R$6</definedName>
    <definedName name="OEConstraint2Yr5">'[19]Optimization Analysis'!$R$7</definedName>
    <definedName name="OEConstraint2Yr6">'[19]Optimization Analysis'!$R$8</definedName>
    <definedName name="OEConstraint2Yr7">'[19]Optimization Analysis'!$R$9</definedName>
    <definedName name="OEConstraint2Yr8">'[19]Optimization Analysis'!$R$10</definedName>
    <definedName name="OEConstraint2Yr9">'[19]Optimization Analysis'!$R$11</definedName>
    <definedName name="OEConstraint3Yr1">'[19]Optimization Analysis'!$S$3</definedName>
    <definedName name="OEConstraint3Yr10">'[19]Optimization Analysis'!$S$12</definedName>
    <definedName name="OEConstraint3Yr2">'[19]Optimization Analysis'!$S$4</definedName>
    <definedName name="OEConstraint3Yr3">'[19]Optimization Analysis'!$S$5</definedName>
    <definedName name="OEConstraint3Yr4">'[19]Optimization Analysis'!$S$6</definedName>
    <definedName name="OEConstraint3Yr5">'[19]Optimization Analysis'!$S$7</definedName>
    <definedName name="OEConstraint3Yr6">'[19]Optimization Analysis'!$S$8</definedName>
    <definedName name="OEConstraint3Yr7">'[19]Optimization Analysis'!$S$9</definedName>
    <definedName name="OEConstraint3Yr8">'[19]Optimization Analysis'!$S$10</definedName>
    <definedName name="OEConstraint3Yr9">'[19]Optimization Analysis'!$S$11</definedName>
    <definedName name="OEConstraint4Yr1">'[19]Optimization Analysis'!$T$3</definedName>
    <definedName name="OEConstraint4Yr10">'[19]Optimization Analysis'!$T$12</definedName>
    <definedName name="OEConstraint4Yr2">'[19]Optimization Analysis'!$T$4</definedName>
    <definedName name="OEConstraint4Yr3">'[19]Optimization Analysis'!$T$5</definedName>
    <definedName name="OEConstraint4Yr4">'[19]Optimization Analysis'!$T$6</definedName>
    <definedName name="OEConstraint4Yr5">'[19]Optimization Analysis'!$T$7</definedName>
    <definedName name="OEConstraint4Yr6">'[19]Optimization Analysis'!$T$8</definedName>
    <definedName name="OEConstraint4Yr7">'[19]Optimization Analysis'!$T$9</definedName>
    <definedName name="OEConstraint4Yr8">'[19]Optimization Analysis'!$T$10</definedName>
    <definedName name="OEConstraint4Yr9">'[19]Optimization Analysis'!$T$11</definedName>
    <definedName name="OEConstraint5Yr1">'[19]Optimization Analysis'!$U$3</definedName>
    <definedName name="OEConstraint5Yr10">'[19]Optimization Analysis'!$U$12</definedName>
    <definedName name="OEConstraint5Yr2">'[19]Optimization Analysis'!$U$4</definedName>
    <definedName name="OEConstraint5Yr3">'[19]Optimization Analysis'!$U$5</definedName>
    <definedName name="OEConstraint5Yr4">'[19]Optimization Analysis'!$U$6</definedName>
    <definedName name="OEConstraint5Yr5">'[19]Optimization Analysis'!$U$7</definedName>
    <definedName name="OEConstraint5Yr6">'[19]Optimization Analysis'!$U$8</definedName>
    <definedName name="OEConstraint5Yr7">'[19]Optimization Analysis'!$U$9</definedName>
    <definedName name="OEConstraint5Yr8">'[19]Optimization Analysis'!$U$10</definedName>
    <definedName name="OEConstraint5Yr9">'[19]Optimization Analysis'!$U$11</definedName>
    <definedName name="OEConstraint6Yr1">'[19]Optimization Analysis'!$V$3</definedName>
    <definedName name="OEConstraint6Yr10">'[19]Optimization Analysis'!$V$12</definedName>
    <definedName name="OEConstraint6Yr2">'[19]Optimization Analysis'!$V$4</definedName>
    <definedName name="OEConstraint6Yr3">'[19]Optimization Analysis'!$V$5</definedName>
    <definedName name="OEConstraint6Yr4">'[19]Optimization Analysis'!$V$6</definedName>
    <definedName name="OEConstraint6Yr5">'[19]Optimization Analysis'!$V$7</definedName>
    <definedName name="OEConstraint6Yr6">'[19]Optimization Analysis'!$V$8</definedName>
    <definedName name="OEConstraint6Yr7">'[19]Optimization Analysis'!$V$9</definedName>
    <definedName name="OEConstraint6Yr8">'[19]Optimization Analysis'!$V$10</definedName>
    <definedName name="OEConstraint6Yr9">'[19]Optimization Analysis'!$V$11</definedName>
    <definedName name="OEConstraint7Yr1">'[19]Optimization Analysis'!$W$3</definedName>
    <definedName name="OEConstraint7Yr10">'[19]Optimization Analysis'!$W$12</definedName>
    <definedName name="OEConstraint7Yr2">'[19]Optimization Analysis'!$W$4</definedName>
    <definedName name="OEConstraint7Yr3">'[19]Optimization Analysis'!$W$5</definedName>
    <definedName name="OEConstraint7Yr4">'[19]Optimization Analysis'!$W$6</definedName>
    <definedName name="OEConstraint7Yr5">'[19]Optimization Analysis'!$W$7</definedName>
    <definedName name="OEConstraint7Yr6">'[19]Optimization Analysis'!$W$8</definedName>
    <definedName name="OEConstraint7Yr7">'[19]Optimization Analysis'!$W$9</definedName>
    <definedName name="OEConstraint7Yr8">'[19]Optimization Analysis'!$W$10</definedName>
    <definedName name="OEConstraint7Yr9">'[19]Optimization Analysis'!$W$11</definedName>
    <definedName name="OEConstraint8Yr1">'[19]Optimization Analysis'!$X$3</definedName>
    <definedName name="OEConstraint8Yr10">'[19]Optimization Analysis'!$X$12</definedName>
    <definedName name="OEConstraint8Yr2">'[19]Optimization Analysis'!$X$4</definedName>
    <definedName name="OEConstraint8Yr3">'[19]Optimization Analysis'!$X$5</definedName>
    <definedName name="OEConstraint8Yr4">'[19]Optimization Analysis'!$X$6</definedName>
    <definedName name="OEConstraint8Yr5">'[19]Optimization Analysis'!$X$7</definedName>
    <definedName name="OEConstraint8Yr6">'[19]Optimization Analysis'!$X$8</definedName>
    <definedName name="OEConstraint8Yr7">'[19]Optimization Analysis'!$X$9</definedName>
    <definedName name="OEConstraint8Yr8">'[19]Optimization Analysis'!$X$10</definedName>
    <definedName name="OEConstraint8Yr9">'[19]Optimization Analysis'!$X$11</definedName>
    <definedName name="OEConstraint9Yr1">'[19]Optimization Analysis'!$Y$3</definedName>
    <definedName name="OEConstraint9Yr10">'[19]Optimization Analysis'!$Y$12</definedName>
    <definedName name="OEConstraint9Yr2">'[19]Optimization Analysis'!$Y$4</definedName>
    <definedName name="OEConstraint9Yr3">'[19]Optimization Analysis'!$Y$5</definedName>
    <definedName name="OEConstraint9Yr4">'[19]Optimization Analysis'!$Y$6</definedName>
    <definedName name="OEConstraint9Yr5">'[19]Optimization Analysis'!$Y$7</definedName>
    <definedName name="OEConstraint9Yr6">'[19]Optimization Analysis'!$Y$8</definedName>
    <definedName name="OEConstraint9Yr7">'[19]Optimization Analysis'!$Y$9</definedName>
    <definedName name="OEConstraint9Yr8">'[19]Optimization Analysis'!$Y$10</definedName>
    <definedName name="OEConstraint9Yr9">'[19]Optimization Analysis'!$Y$11</definedName>
    <definedName name="OEOptimized1">'[19]Optimization Analysis'!$Q$13</definedName>
    <definedName name="OEOptimized10">'[19]Optimization Analysis'!$Z$13</definedName>
    <definedName name="OEOptimized11">'[19]Optimization Analysis'!$AA$13</definedName>
    <definedName name="OEOptimized12">'[19]Optimization Analysis'!$AB$13</definedName>
    <definedName name="OEOptimized13">'[19]Optimization Analysis'!$AC$13</definedName>
    <definedName name="OEOptimized2">'[19]Optimization Analysis'!$R$13</definedName>
    <definedName name="OEOptimized3">'[19]Optimization Analysis'!$S$13</definedName>
    <definedName name="OEOptimized4">'[19]Optimization Analysis'!$T$13</definedName>
    <definedName name="OEOptimized5">'[19]Optimization Analysis'!$U$13</definedName>
    <definedName name="OEOptimized6">'[19]Optimization Analysis'!$V$13</definedName>
    <definedName name="OEOptimized7">'[19]Optimization Analysis'!$W$13</definedName>
    <definedName name="OEOptimized8">'[19]Optimization Analysis'!$X$13</definedName>
    <definedName name="OEOptimized9">'[19]Optimization Analysis'!$Y$13</definedName>
    <definedName name="OESolverUnitsSelected">'[19]Optimization Analysis'!$X$19</definedName>
    <definedName name="OFFEQPCAPBUD" localSheetId="0">#REF!</definedName>
    <definedName name="OFFEQPCAPBUD">#REF!</definedName>
    <definedName name="OFFLEASCAPBUD" localSheetId="0">#REF!</definedName>
    <definedName name="OFFLEASCAPBUD">#REF!</definedName>
    <definedName name="OHLINCAPBUD" localSheetId="0">#REF!</definedName>
    <definedName name="OHLINCAPBUD">#REF!</definedName>
    <definedName name="ONT_STATS" localSheetId="0">#REF!</definedName>
    <definedName name="ONT_STATS">#REF!</definedName>
    <definedName name="OPERATING">[21]OPERATNG!$A$1:$M$101</definedName>
    <definedName name="OPERATING_TOWN" localSheetId="0">#REF!</definedName>
    <definedName name="OPERATING_TOWN">#REF!</definedName>
    <definedName name="OPERATINGDIRECT" localSheetId="0">#REF!</definedName>
    <definedName name="OPERATINGDIRECT">#REF!</definedName>
    <definedName name="OPERST_VARIANCE">[21]Operst_variance!$C$4</definedName>
    <definedName name="OpsTrialBalance" localSheetId="0">#REF!</definedName>
    <definedName name="OpsTrialBalance">#REF!</definedName>
    <definedName name="opsupplier">[33]Setup!$A$30:$A$106</definedName>
    <definedName name="OPtimizationAnalysisStart">'[19]Optimization Analysis'!$B$18</definedName>
    <definedName name="OptimizedValue">'[19]Optimization Analysis'!$N$3</definedName>
    <definedName name="Order" hidden="1">255</definedName>
    <definedName name="OrderCount">'[19]Optimization Analysis'!$N$15</definedName>
    <definedName name="oth_beg_bud" localSheetId="0">#REF!</definedName>
    <definedName name="oth_beg_bud">#REF!</definedName>
    <definedName name="oth_end_bud" localSheetId="0">#REF!</definedName>
    <definedName name="oth_end_bud">#REF!</definedName>
    <definedName name="oth12ACT" localSheetId="0">#REF!</definedName>
    <definedName name="oth12ACT">#REF!</definedName>
    <definedName name="othCYACT" localSheetId="0">#REF!</definedName>
    <definedName name="othCYACT">#REF!</definedName>
    <definedName name="othCYBUD" localSheetId="0">#REF!</definedName>
    <definedName name="othCYBUD">#REF!</definedName>
    <definedName name="othCYF" localSheetId="0">#REF!</definedName>
    <definedName name="othCYF">#REF!</definedName>
    <definedName name="OTHEND" localSheetId="0">#REF!</definedName>
    <definedName name="OTHEND">#REF!</definedName>
    <definedName name="other_costs" localSheetId="0">#REF!</definedName>
    <definedName name="other_costs">#REF!</definedName>
    <definedName name="OTHERBUD" localSheetId="0">#REF!</definedName>
    <definedName name="OTHERBUD">#REF!</definedName>
    <definedName name="OtherRateCharges" localSheetId="0">#REF!</definedName>
    <definedName name="OtherRateCharges">#REF!</definedName>
    <definedName name="othNYbud" localSheetId="0">#REF!</definedName>
    <definedName name="othNYbud">#REF!</definedName>
    <definedName name="othPYACT" localSheetId="0">#REF!</definedName>
    <definedName name="othPYACT">#REF!</definedName>
    <definedName name="OTHSTART" localSheetId="0">#REF!</definedName>
    <definedName name="OTHSTART">#REF!</definedName>
    <definedName name="page3" localSheetId="0">[38]RPCAP97!#REF!</definedName>
    <definedName name="page3">[38]RPCAP97!#REF!</definedName>
    <definedName name="page7a" localSheetId="0">[38]RPCAP97!#REF!</definedName>
    <definedName name="page7a">[38]RPCAP97!#REF!</definedName>
    <definedName name="PageAll">[38]RPCAP97!$A$1:$F$59,[38]RPCAP97!$A$60:$F$111,[38]RPCAP97!$A$112:$F$164,[38]RPCAP97!$A$165:$F$223,[38]RPCAP97!$A$283:$F$341,[38]RPCAP97!$A$345:$F$403,[38]RPCAP97!$A$224:$F$282,[38]RPCAP97!$A$404:$F$456,[38]RPCAP97!$A$459:$F$511</definedName>
    <definedName name="PagePart">[38]RPCAP97!$A$1:$F$59,[38]RPCAP97!$A$60:$F$111,[38]RPCAP97!$A$112:$F$164,[38]RPCAP97!$A$165:$F$223</definedName>
    <definedName name="Pages2000a">[9]List99!$A$1:$F$58,[9]List99!$A$62:$F$120,[9]List99!$A$123:$F$186,[9]List99!$A$189:$F$247,[9]List99!$A$250:$F$308,[9]List99!$A$311:$F$370</definedName>
    <definedName name="Pages2000b">[9]List99!$A$373:$F$427,[9]List99!$A$430:$F$488,[9]List99!$A$491:$F$549,[9]List99!$A$551:$F$608,[9]List99!$A$610:$F$667,[9]List99!$A$669:$F$720,[9]List99!$A$724:$F$779</definedName>
    <definedName name="PagesAll">[9]List99!$A$1:$F$58,[9]List99!$A$62:$F$120,[9]List99!$A$123:$F$186,[9]List99!$A$189:$F$247,[9]List99!$A$250:$F$308,[9]List99!$A$311:$F$370,[9]List99!$A$430:$F$488,[9]List99!$A$491:$F$549,[9]List99!$A$550:$F$608,[9]List99!$A$609:$F$667,[9]List99!$A$668:$F$720,[9]List99!$A$723:$F$779</definedName>
    <definedName name="PC">'[19]Master Charting Sheet'!$C$2</definedName>
    <definedName name="pemployee">'[32]Labour Types'!$B$7:$H$106</definedName>
    <definedName name="Percent_Surviving" localSheetId="0">INDEX([54]!Iowa_Data[Percent Surviving],MATCH(ROUND([54]!Iowa_Depreciation_Table[[#This Row],[Age]]/#REF!*100,0),[54]!Iowa_Data[Age As Percent Of Life],0))</definedName>
    <definedName name="Percent_Surviving">INDEX([54]!Iowa_Data[Percent Surviving],MATCH(ROUND([54]!Iowa_Depreciation_Table[[#This Row],[Age]]/#REF!*100,0),[54]!Iowa_Data[Age As Percent Of Life],0))</definedName>
    <definedName name="PERFORM">[21]PERFORM!$A$1:$D$37</definedName>
    <definedName name="PERIOD_CUTOFF">[27]INDEX!$AD$2</definedName>
    <definedName name="PG" localSheetId="0">(1+'Table 1 Allocations'!Real_Return)^Probable_Life-1</definedName>
    <definedName name="PG">(1+Real_Return)^Probable_Life-1</definedName>
    <definedName name="PorW">'[45]B. Setup'!$C$131:$C$132</definedName>
    <definedName name="PREPAIDS" localSheetId="0">#REF!</definedName>
    <definedName name="PREPAIDS">#REF!</definedName>
    <definedName name="PriceCapParams" localSheetId="0">#REF!</definedName>
    <definedName name="PriceCapParams">#REF!</definedName>
    <definedName name="primary" localSheetId="0">[9]List99!$A$288:$F$346,[9]List99!#REF!,[9]List99!$A$350:$F$466</definedName>
    <definedName name="primary">[9]List99!$A$288:$F$346,[9]List99!#REF!,[9]List99!$A$350:$F$466</definedName>
    <definedName name="prin" localSheetId="0">#REF!</definedName>
    <definedName name="prin">#REF!</definedName>
    <definedName name="Print">'[55]Nov DEGDAYS'!$A$1:$N$36</definedName>
    <definedName name="Print_1" localSheetId="0">#REF!</definedName>
    <definedName name="Print_1">#REF!</definedName>
    <definedName name="Print_2" localSheetId="0">#REF!</definedName>
    <definedName name="Print_2">#REF!</definedName>
    <definedName name="_xlnm.Print_Area" localSheetId="0">'Table 1 Allocations'!$A$1:$I$70</definedName>
    <definedName name="_xlnm.Print_Area" localSheetId="2">'Table 3 Tax'!$A$1:$J$94</definedName>
    <definedName name="_xlnm.Print_Area">#REF!</definedName>
    <definedName name="print_end" localSheetId="0">#REF!</definedName>
    <definedName name="print_end">#REF!</definedName>
    <definedName name="_xlnm.Print_Titles">#N/A</definedName>
    <definedName name="Print1">[0]!Print1</definedName>
    <definedName name="Print2">[0]!Print2</definedName>
    <definedName name="PRINT2000" localSheetId="0">#REF!</definedName>
    <definedName name="PRINT2000">#REF!</definedName>
    <definedName name="Print3">[0]!Print3</definedName>
    <definedName name="Print4">[0]!Print4</definedName>
    <definedName name="Print5">[0]!Print5</definedName>
    <definedName name="Print6">[0]!Print6</definedName>
    <definedName name="PRINT93" localSheetId="0">#REF!</definedName>
    <definedName name="PRINT93">#REF!</definedName>
    <definedName name="PRINT94" localSheetId="0">#REF!</definedName>
    <definedName name="PRINT94">#REF!</definedName>
    <definedName name="PRINT95" localSheetId="0">#REF!</definedName>
    <definedName name="PRINT95">#REF!</definedName>
    <definedName name="PRINT96" localSheetId="0">#REF!</definedName>
    <definedName name="PRINT96">#REF!</definedName>
    <definedName name="PRINT97" localSheetId="0">#REF!</definedName>
    <definedName name="PRINT97">#REF!</definedName>
    <definedName name="PRINT98" localSheetId="0">#REF!</definedName>
    <definedName name="PRINT98">#REF!</definedName>
    <definedName name="PRINT99" localSheetId="0">#REF!</definedName>
    <definedName name="PRINT99">#REF!</definedName>
    <definedName name="PrintAP">[0]!PrintAP</definedName>
    <definedName name="PrintAR">[0]!PrintAR</definedName>
    <definedName name="PRINTCCAMORTIZN" localSheetId="0">#REF!</definedName>
    <definedName name="PRINTCCAMORTIZN">#REF!</definedName>
    <definedName name="Printpref">[0]!Printpref</definedName>
    <definedName name="PRINTPROJN" localSheetId="0">#REF!</definedName>
    <definedName name="PRINTPROJN">#REF!</definedName>
    <definedName name="PRINTSCH" localSheetId="0">#REF!</definedName>
    <definedName name="PRINTSCH">#REF!</definedName>
    <definedName name="PRIOR" localSheetId="0">#REF!</definedName>
    <definedName name="PRIOR">#REF!</definedName>
    <definedName name="PRNTAREA" localSheetId="0">#REF!</definedName>
    <definedName name="PRNTAREA">#REF!</definedName>
    <definedName name="ProjectCount">'[19]Optimization Analysis'!$N$6</definedName>
    <definedName name="projectemployee">'[24]Labour Types'!$U$7:$V$106</definedName>
    <definedName name="projectname">'[33]Labour Types'!$U$7:$U$137</definedName>
    <definedName name="PROPERTYTAX" localSheetId="0">#REF!</definedName>
    <definedName name="PROPERTYTAX">#REF!</definedName>
    <definedName name="PROPTAX" localSheetId="0">#REF!</definedName>
    <definedName name="PROPTAX">#REF!</definedName>
    <definedName name="PROTAX" localSheetId="0">#REF!</definedName>
    <definedName name="PROTAX">#REF!</definedName>
    <definedName name="PT">#N/A</definedName>
    <definedName name="Qend">'[56]RSVA &amp; Other'!$A$3</definedName>
    <definedName name="QEWR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QUARTER">[27]INDEX!$AD$10</definedName>
    <definedName name="R_" localSheetId="0">#REF!</definedName>
    <definedName name="R_">#REF!</definedName>
    <definedName name="RADIO_PHONE" localSheetId="0">#REF!</definedName>
    <definedName name="RADIO_PHONE">#REF!</definedName>
    <definedName name="RADIOCAPBUD" localSheetId="0">#REF!</definedName>
    <definedName name="RADIOCAPBUD">#REF!</definedName>
    <definedName name="range1" localSheetId="0">#REF!</definedName>
    <definedName name="range1">#REF!</definedName>
    <definedName name="Rate_Riders" localSheetId="0">#REF!</definedName>
    <definedName name="Rate_Riders">#REF!</definedName>
    <definedName name="Ratebase">'[34]Distribution Revenue by Source'!$C$25</definedName>
    <definedName name="RCN" localSheetId="0">#REF!</definedName>
    <definedName name="RCN">#REF!</definedName>
    <definedName name="RCN_Weighted_Age" localSheetId="0">#REF!</definedName>
    <definedName name="RCN_Weighted_Age">#REF!</definedName>
    <definedName name="RCN_Weighted_Book_Life" localSheetId="0">#REF!</definedName>
    <definedName name="RCN_Weighted_Book_Life">#REF!</definedName>
    <definedName name="RCN_Weighted_NUL" localSheetId="0">#REF!</definedName>
    <definedName name="RCN_Weighted_NUL">#REF!</definedName>
    <definedName name="RCN_Weighted_RUL" localSheetId="0">#REF!</definedName>
    <definedName name="RCN_Weighted_RUL">#REF!</definedName>
    <definedName name="Real_Return" localSheetId="0">#REF!</definedName>
    <definedName name="Real_Return">#REF!</definedName>
    <definedName name="rearrange95">[18]SUM95!$A$75:$I$109,[18]SUM95!$A$110:$I$141,[18]SUM95!$A$142:$I$177</definedName>
    <definedName name="REASON_CODES">[27]INDEX!$BA$3:$BA$32</definedName>
    <definedName name="REIMBURSE" localSheetId="0">#REF!</definedName>
    <definedName name="REIMBURSE">#REF!</definedName>
    <definedName name="REIMBURSET" localSheetId="0">#REF!</definedName>
    <definedName name="REIMBURSET">#REF!</definedName>
    <definedName name="res">[57]DATA!$C$223</definedName>
    <definedName name="RESIDENT_1">[42]DATA!$C$227</definedName>
    <definedName name="RESIDENTIAL">[42]DATA!$C$226</definedName>
    <definedName name="RESIDENTIAL_1">[21]DATA!$C$230</definedName>
    <definedName name="ret" localSheetId="0">#REF!</definedName>
    <definedName name="ret">#REF!</definedName>
    <definedName name="RETAIN" localSheetId="0">#REF!</definedName>
    <definedName name="RETAIN">#REF!</definedName>
    <definedName name="REV" localSheetId="0">#REF!</definedName>
    <definedName name="REV">#REF!</definedName>
    <definedName name="RIA_ADJ" localSheetId="0">#REF!</definedName>
    <definedName name="RIA_ADJ">#REF!</definedName>
    <definedName name="RiskChartEquations">'[19]Risk Charting Sheet'!$K$20:$DY$20</definedName>
    <definedName name="Round" localSheetId="0">#REF!</definedName>
    <definedName name="Round">#REF!</definedName>
    <definedName name="RPP_Data" localSheetId="0">#REF!</definedName>
    <definedName name="RPP_Data">#REF!</definedName>
    <definedName name="rr" hidden="1">{#N/A,#N/A,FALSE,"Aging Summary";#N/A,#N/A,FALSE,"Ratio Analysis";#N/A,#N/A,FALSE,"Test 120 Day Accts";#N/A,#N/A,FALSE,"Tickmarks"}</definedName>
    <definedName name="rrr" localSheetId="0">#REF!</definedName>
    <definedName name="rrr">#REF!</definedName>
    <definedName name="RUL_RANGE" localSheetId="0">#REF!</definedName>
    <definedName name="RUL_RANGE">#REF!</definedName>
    <definedName name="SALBENF" localSheetId="0">#REF!</definedName>
    <definedName name="SALBENF">#REF!</definedName>
    <definedName name="salreg" localSheetId="0">#REF!</definedName>
    <definedName name="salreg">#REF!</definedName>
    <definedName name="SALREGF" localSheetId="0">#REF!</definedName>
    <definedName name="SALREGF">#REF!</definedName>
    <definedName name="SAPBEXrevision" hidden="1">9</definedName>
    <definedName name="SAPBEXsysID" hidden="1">"BWP"</definedName>
    <definedName name="SAPBEXwbID" hidden="1">"451N6G6HNH5M7RVWKXOTIVLAA"</definedName>
    <definedName name="SCADACAPBUD" localSheetId="0">#REF!</definedName>
    <definedName name="SCADACAPBUD">#REF!</definedName>
    <definedName name="SCHANGES">[21]SCHANGES!$B$1:$H$63</definedName>
    <definedName name="SDF" hidden="1">{#N/A,#N/A,FALSE,"Aging Summary";#N/A,#N/A,FALSE,"Ratio Analysis";#N/A,#N/A,FALSE,"Test 120 Day Accts";#N/A,#N/A,FALSE,"Tickmarks"}</definedName>
    <definedName name="sdfasd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sdfg" hidden="1">{#N/A,#N/A,FALSE,"Aging Summary";#N/A,#N/A,FALSE,"Ratio Analysis";#N/A,#N/A,FALSE,"Test 120 Day Accts";#N/A,#N/A,FALSE,"Tickmarks"}</definedName>
    <definedName name="sdfvsdfv" hidden="1">{#N/A,#N/A,FALSE,"Aging Summary";#N/A,#N/A,FALSE,"Ratio Analysis";#N/A,#N/A,FALSE,"Test 120 Day Accts";#N/A,#N/A,FALSE,"Tickmarks"}</definedName>
    <definedName name="SENTINEL">[42]DATA!$C$233</definedName>
    <definedName name="SENTINEL_1">[42]DATA!$C$234</definedName>
    <definedName name="Service_Factor" localSheetId="0">(1-'Table 1 Allocations'!Service_Life)*(Probable_Life-[36]!Iowa_Depreciation_Table[[#This Row],[Age]])/Probable_Life+'Table 1 Allocations'!Service_Life</definedName>
    <definedName name="Service_Factor">(1-Service_Life)*(Probable_Life-[36]!Iowa_Depreciation_Table[[#This Row],[Age]])/Probable_Life+Service_Life</definedName>
    <definedName name="Service_Life" localSheetId="0">#REF!</definedName>
    <definedName name="Service_Life">#REF!</definedName>
    <definedName name="SheetLockPW">'[19]Optimization Analysis'!$C$6</definedName>
    <definedName name="SOPieColorsList">'[19]Supplementary Charting Sheet'!$T$29:$T$126</definedName>
    <definedName name="SOPW">'[19]Optimization Analysis'!$C$3</definedName>
    <definedName name="SOSO10Weight">'[19]Strategic Objectives'!$AK$12</definedName>
    <definedName name="SOSO1Weight">'[19]Strategic Objectives'!$AK$3</definedName>
    <definedName name="SOSO2Weight">'[19]Strategic Objectives'!$AK$4</definedName>
    <definedName name="SOSO3Weight">'[19]Strategic Objectives'!$AK$5</definedName>
    <definedName name="SOSO4Weight">'[19]Strategic Objectives'!$AK$6</definedName>
    <definedName name="SOSO5Weight">'[19]Strategic Objectives'!$AK$7</definedName>
    <definedName name="SOSO6Weight">'[19]Strategic Objectives'!$AK$8</definedName>
    <definedName name="SOSO7Weight">'[19]Strategic Objectives'!$AK$9</definedName>
    <definedName name="SOSO8Weight">'[19]Strategic Objectives'!$AK$10</definedName>
    <definedName name="SOSO9Weight">'[19]Strategic Objectives'!$AK$11</definedName>
    <definedName name="srdfg" hidden="1">{#N/A,#N/A,FALSE,"Aging Summary";#N/A,#N/A,FALSE,"Ratio Analysis";#N/A,#N/A,FALSE,"Test 120 Day Accts";#N/A,#N/A,FALSE,"Tickmarks"}</definedName>
    <definedName name="sss" localSheetId="0">#REF!</definedName>
    <definedName name="sss">#REF!</definedName>
    <definedName name="stdhg" hidden="1">{#N/A,#N/A,FALSE,"Aging Summary";#N/A,#N/A,FALSE,"Ratio Analysis";#N/A,#N/A,FALSE,"Test 120 Day Accts";#N/A,#N/A,FALSE,"Tickmarks"}</definedName>
    <definedName name="STORESCAPBUD" localSheetId="0">#REF!</definedName>
    <definedName name="STORESCAPBUD">#REF!</definedName>
    <definedName name="STREETLITE">[42]DATA!$C$237</definedName>
    <definedName name="STREETLITE_1">[42]DATA!$C$238</definedName>
    <definedName name="StrObj10MainOE">'[19]Project Library'!$FA:$FA</definedName>
    <definedName name="StrObj10SubList">'[19]Strategic Objectives'!$BX$3:$BX$12</definedName>
    <definedName name="StrObj10SubOE">'[19]Project Library'!$FB:$FK</definedName>
    <definedName name="StrObj1MainOE">'[19]Project Library'!$BF:$BF</definedName>
    <definedName name="StrObj1SubList">'[19]Strategic Objectives'!$AN$3:$AN$12</definedName>
    <definedName name="StrObj1SubOE">'[19]Project Library'!$BG:$BP</definedName>
    <definedName name="StrObj2MainOE">'[19]Project Library'!$BQ:$BQ</definedName>
    <definedName name="StrObj2SubList">'[19]Strategic Objectives'!$AR$3:$AR$12</definedName>
    <definedName name="StrObj2SubOE">'[19]Project Library'!$BR:$CA</definedName>
    <definedName name="StrObj3MainOE">'[19]Project Library'!$CB:$CB</definedName>
    <definedName name="StrObj3SubList">'[19]Strategic Objectives'!$AV$3:$AV$12</definedName>
    <definedName name="StrObj3SubOE">'[19]Project Library'!$CC:$CL</definedName>
    <definedName name="StrObj4MainOE">'[19]Project Library'!$CM:$CM</definedName>
    <definedName name="StrObj4SubList">'[19]Strategic Objectives'!$AZ$3:$AZ$12</definedName>
    <definedName name="StrObj4SubOE">'[19]Project Library'!$CN:$CW</definedName>
    <definedName name="StrObj5MainOE">'[19]Project Library'!$CX:$CX</definedName>
    <definedName name="StrObj5SubList">'[19]Strategic Objectives'!$BD$3:$BD$12</definedName>
    <definedName name="StrObj5SubOE">'[19]Project Library'!$CY:$DH</definedName>
    <definedName name="StrObj6MainOE">'[19]Project Library'!$DI:$DI</definedName>
    <definedName name="StrObj6SubList">'[19]Strategic Objectives'!$BH$3:$BH$12</definedName>
    <definedName name="StrObj6SubOE">'[19]Project Library'!$DJ:$DS</definedName>
    <definedName name="StrObj7MainOE">'[19]Project Library'!$DT:$DT</definedName>
    <definedName name="StrObj7SubList">'[19]Strategic Objectives'!$BL$3:$BL$12</definedName>
    <definedName name="StrObj7SubOE">'[19]Project Library'!$DU:$ED</definedName>
    <definedName name="StrObj8MainOE">'[19]Project Library'!$EE:$EE</definedName>
    <definedName name="StrObj8SubList">'[19]Strategic Objectives'!$BP$3:$BP$12</definedName>
    <definedName name="StrObj8SubOE">'[19]Project Library'!$EF:$EO</definedName>
    <definedName name="StrObj9MainOE">'[19]Project Library'!$EP:$EP</definedName>
    <definedName name="StrObj9SubList">'[19]Strategic Objectives'!$BT$3:$BT$12</definedName>
    <definedName name="StrObj9SubOE">'[19]Project Library'!$EQ:$EZ</definedName>
    <definedName name="StrObjMaster">'[19]Strategic Objectives'!$AJ$3:$AJ$12</definedName>
    <definedName name="stsg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SubacctGrp" localSheetId="0">#REF!</definedName>
    <definedName name="SubacctGrp">#REF!</definedName>
    <definedName name="subtrans" localSheetId="0">[9]List99!$A$1:$F$59,[9]List99!$A$60:$F$111,[9]List99!#REF!,[9]List99!$A$112:$F$164,[9]List99!$A$165:$F$228</definedName>
    <definedName name="subtrans">[9]List99!$A$1:$F$59,[9]List99!$A$60:$F$111,[9]List99!#REF!,[9]List99!$A$112:$F$164,[9]List99!$A$165:$F$228</definedName>
    <definedName name="SUMMARY_IS" localSheetId="0">#REF!</definedName>
    <definedName name="SUMMARY_IS">#REF!</definedName>
    <definedName name="SUPPLMT">[21]SUPPLMT!$A$1:$I$59</definedName>
    <definedName name="Surtax" localSheetId="0">#REF!</definedName>
    <definedName name="Surtax">#REF!</definedName>
    <definedName name="switch_mergeES">'[39]B.Financial Inputs'!$F$8</definedName>
    <definedName name="switch_mergeHOB">'[39]B.Financial Inputs'!$G$8</definedName>
    <definedName name="switch_mergeHZ">'[39]B.Financial Inputs'!$H$8</definedName>
    <definedName name="switch_mergePS">'[39]B.Financial Inputs'!$E$8</definedName>
    <definedName name="SysPageAll">'[50]MSCalc (2)'!$H$14:$AF$42,'[50]MSCalc (2)'!$H$43:$AF$85,'[50]MSCalc (2)'!$H$86:$AF$129,'[50]MSCalc (2)'!$H$130:$AF$201,'[50]MSCalc (2)'!$H$202:$AF$256,'[50]MSCalc (2)'!$H$257:$AF$279</definedName>
    <definedName name="SYSTEM">[58]OPTTABLE!$A$2:$E$15,[58]OPTTABLE!$Q$2:$T$15,[58]OPTTABLE!$AA$2:$AE$15,[58]OPTTABLE!$AG$2:$AK$15,[58]OPTTABLE!$AW$2:$AZ$15,[58]OPTTABLE!$BB$2:$BF$15,[58]OPTTABLE!$U$2:$Y$15,[58]OPTTABLE!$BH$2:$BH$15</definedName>
    <definedName name="T" localSheetId="0">#REF!</definedName>
    <definedName name="T">#REF!</definedName>
    <definedName name="TableLarge">[18]SUM96!$A$203:$K$252,[18]SUM96!$A$253:$K$297,[18]SUM96!$A$300:$K$370,[18]SUM96!$A$371:$K$392</definedName>
    <definedName name="TableName">"Dummy"</definedName>
    <definedName name="TableReportAll">[18]SUM96!$A$203:$K$299,[18]SUM96!$A$300:$K$342,[18]SUM96!$A$343:$K$390</definedName>
    <definedName name="TaxYear">[59]Main!$C$8</definedName>
    <definedName name="TELECAPBUD" localSheetId="0">#REF!</definedName>
    <definedName name="TELECAPBUD">#REF!</definedName>
    <definedName name="temp" localSheetId="0">#REF!</definedName>
    <definedName name="temp">#REF!</definedName>
    <definedName name="TEMPA" localSheetId="0">#REF!</definedName>
    <definedName name="TEMPA">#REF!</definedName>
    <definedName name="terr_name">'[60]1-1 GENERAL (Input)'!$C$56:$D$59</definedName>
    <definedName name="TM1REBUILDOPTION">1</definedName>
    <definedName name="TorF">'[45]B. Setup'!$B$131:$B$132</definedName>
    <definedName name="total">[58]OPTTABLE!$A$2:$E$15,[58]OPTTABLE!$Q$2:$T$15,[58]OPTTABLE!$AA$2:$AE$15,[58]OPTTABLE!$AG$2:$AK$15,[58]OPTTABLE!$AW$2:$AZ$15,[58]OPTTABLE!$BB$2:$BF$15,[58]OPTTABLE!$BH$2:$BH$15,[58]OPTTABLE!$U$2:$Y$15</definedName>
    <definedName name="total_dept" localSheetId="0">#REF!</definedName>
    <definedName name="total_dept">#REF!</definedName>
    <definedName name="total_manpower" localSheetId="0">#REF!</definedName>
    <definedName name="total_manpower">#REF!</definedName>
    <definedName name="total_material" localSheetId="0">#REF!</definedName>
    <definedName name="total_material">#REF!</definedName>
    <definedName name="total_other" localSheetId="0">#REF!</definedName>
    <definedName name="total_other">#REF!</definedName>
    <definedName name="total_transportation" localSheetId="0">#REF!</definedName>
    <definedName name="total_transportation">#REF!</definedName>
    <definedName name="Totals1" localSheetId="0">#REF!</definedName>
    <definedName name="Totals1">#REF!</definedName>
    <definedName name="Totals2" localSheetId="0">#REF!</definedName>
    <definedName name="Totals2">#REF!</definedName>
    <definedName name="Totals3" localSheetId="0">#REF!</definedName>
    <definedName name="Totals3">#REF!</definedName>
    <definedName name="Totals4" localSheetId="0">#REF!</definedName>
    <definedName name="Totals4">#REF!</definedName>
    <definedName name="Totals5" localSheetId="0">#REF!</definedName>
    <definedName name="Totals5">#REF!</definedName>
    <definedName name="Totals6" localSheetId="0">#REF!</definedName>
    <definedName name="Totals6">#REF!</definedName>
    <definedName name="Totals7" localSheetId="0">#REF!</definedName>
    <definedName name="Totals7">#REF!</definedName>
    <definedName name="TR" localSheetId="0">#REF!</definedName>
    <definedName name="TR">#REF!</definedName>
    <definedName name="TRANBUD" localSheetId="0">#REF!</definedName>
    <definedName name="TRANBUD">#REF!</definedName>
    <definedName name="TRANEND" localSheetId="0">#REF!</definedName>
    <definedName name="TRANEND">#REF!</definedName>
    <definedName name="transportation_costs" localSheetId="0">#REF!</definedName>
    <definedName name="transportation_costs">#REF!</definedName>
    <definedName name="TRANSTART" localSheetId="0">#REF!</definedName>
    <definedName name="TRANSTART">#REF!</definedName>
    <definedName name="Trend" localSheetId="0">#REF!</definedName>
    <definedName name="Trend">#REF!</definedName>
    <definedName name="TREND_FACTORS" localSheetId="0">#REF!</definedName>
    <definedName name="TREND_FACTORS">#REF!</definedName>
    <definedName name="Trend_Index" localSheetId="0">#REF!</definedName>
    <definedName name="Trend_Index">#REF!</definedName>
    <definedName name="trn_beg_bud" localSheetId="0">#REF!</definedName>
    <definedName name="trn_beg_bud">#REF!</definedName>
    <definedName name="trn_end_bud" localSheetId="0">#REF!</definedName>
    <definedName name="trn_end_bud">#REF!</definedName>
    <definedName name="trn12ACT" localSheetId="0">#REF!</definedName>
    <definedName name="trn12ACT">#REF!</definedName>
    <definedName name="trnCYACT" localSheetId="0">#REF!</definedName>
    <definedName name="trnCYACT">#REF!</definedName>
    <definedName name="trnCYBUD" localSheetId="0">#REF!</definedName>
    <definedName name="trnCYBUD">#REF!</definedName>
    <definedName name="trnCYF" localSheetId="0">#REF!</definedName>
    <definedName name="trnCYF">#REF!</definedName>
    <definedName name="trnNYbud" localSheetId="0">#REF!</definedName>
    <definedName name="trnNYbud">#REF!</definedName>
    <definedName name="trnPYACT" localSheetId="0">#REF!</definedName>
    <definedName name="trnPYACT">#REF!</definedName>
    <definedName name="TRNSOHCAPBUD" localSheetId="0">#REF!</definedName>
    <definedName name="TRNSOHCAPBUD">#REF!</definedName>
    <definedName name="TRNSSTNCAPBUD" localSheetId="0">#REF!</definedName>
    <definedName name="TRNSSTNCAPBUD">#REF!</definedName>
    <definedName name="TRNSUGCAPBUD" localSheetId="0">#REF!</definedName>
    <definedName name="TRNSUGCAPBUD">#REF!</definedName>
    <definedName name="TWENTY_FIVE_YEAR_CLUB">[31]MANPOWER!$H$40:$J$40</definedName>
    <definedName name="u" hidden="1">{#N/A,#N/A,FALSE,"Aging Summary";#N/A,#N/A,FALSE,"Ratio Analysis";#N/A,#N/A,FALSE,"Test 120 Day Accts";#N/A,#N/A,FALSE,"Tickmarks"}</definedName>
    <definedName name="UGLINCAPBUD" localSheetId="0">#REF!</definedName>
    <definedName name="UGLINCAPBUD">#REF!</definedName>
    <definedName name="unbuntrans" localSheetId="0">#REF!</definedName>
    <definedName name="unbuntrans">#REF!</definedName>
    <definedName name="UnionStaff">[32]Setup!$B$17:$G$114</definedName>
    <definedName name="UnionTitles">[32]Setup!$B$17:$B$114</definedName>
    <definedName name="UsefulLife">'[23]Depreciation Summary'!$A$10:$C$40</definedName>
    <definedName name="USOA">'[61]B. Setup'!$A$1649:$B$2120</definedName>
    <definedName name="USoATB" localSheetId="0">#REF!</definedName>
    <definedName name="USoATB">#REF!</definedName>
    <definedName name="Utility">[43]Financials!$A$1</definedName>
    <definedName name="UtilityInfo" localSheetId="0">#REF!</definedName>
    <definedName name="UtilityInfo">#REF!</definedName>
    <definedName name="Utilization" localSheetId="0">#REF!</definedName>
    <definedName name="Utilization">#REF!</definedName>
    <definedName name="utitliy1">[62]Financials!$A$1</definedName>
    <definedName name="v" localSheetId="0">#REF!</definedName>
    <definedName name="v">#REF!</definedName>
    <definedName name="Valuation_Date" localSheetId="0">#REF!</definedName>
    <definedName name="Valuation_Date">#REF!</definedName>
    <definedName name="ValueAchievedYr1">'[19]Supplementary Charting Sheet'!$C$5</definedName>
    <definedName name="ValueAchievedYr10">'[19]Supplementary Charting Sheet'!$U$5</definedName>
    <definedName name="ValueAchievedYr2">'[19]Supplementary Charting Sheet'!$E$5</definedName>
    <definedName name="ValueAchievedYr3">'[19]Supplementary Charting Sheet'!$G$5</definedName>
    <definedName name="ValueAchievedYr4">'[19]Supplementary Charting Sheet'!$I$5</definedName>
    <definedName name="ValueAchievedYr5">'[19]Supplementary Charting Sheet'!$K$5</definedName>
    <definedName name="ValueAchievedYr6">'[19]Supplementary Charting Sheet'!$M$5</definedName>
    <definedName name="ValueAchievedYr7">'[19]Supplementary Charting Sheet'!$O$5</definedName>
    <definedName name="ValueAchievedYr8">'[19]Supplementary Charting Sheet'!$Q$5</definedName>
    <definedName name="ValueAchievedYr9">'[19]Supplementary Charting Sheet'!$S$5</definedName>
    <definedName name="VarSum">'[15]monthly details by account'!$E$99:$AB$105</definedName>
    <definedName name="VEHCAPBUD" localSheetId="0">#REF!</definedName>
    <definedName name="VEHCAPBUD">#REF!</definedName>
    <definedName name="vehicle">[33]Setup!$A$115:$A$134</definedName>
    <definedName name="vehiclelookup">[24]Setup!$A$325:$E$344</definedName>
    <definedName name="VEHLEASCAPBUD" localSheetId="0">#REF!</definedName>
    <definedName name="VEHLEASCAPBUD">#REF!</definedName>
    <definedName name="VV" hidden="1">{#N/A,#N/A,FALSE,"Aging Summary";#N/A,#N/A,FALSE,"Ratio Analysis";#N/A,#N/A,FALSE,"Test 120 Day Accts";#N/A,#N/A,FALSE,"Tickmarks"}</definedName>
    <definedName name="WAGBENF" localSheetId="0">#REF!</definedName>
    <definedName name="WAGBENF">#REF!</definedName>
    <definedName name="wagdob" localSheetId="0">#REF!</definedName>
    <definedName name="wagdob">#REF!</definedName>
    <definedName name="wagdobf" localSheetId="0">#REF!</definedName>
    <definedName name="wagdobf">#REF!</definedName>
    <definedName name="wagreg" localSheetId="0">#REF!</definedName>
    <definedName name="wagreg">#REF!</definedName>
    <definedName name="wagregf" localSheetId="0">#REF!</definedName>
    <definedName name="wagregf">#REF!</definedName>
    <definedName name="waresd" hidden="1">{#N/A,#N/A,FALSE,"Aging Summary";#N/A,#N/A,FALSE,"Ratio Analysis";#N/A,#N/A,FALSE,"Test 120 Day Accts";#N/A,#N/A,FALSE,"Tickmarks"}</definedName>
    <definedName name="wemployee">'[32]Labour Types'!$A$7:$H$106</definedName>
    <definedName name="WHEATCAPBUD" localSheetId="0">#REF!</definedName>
    <definedName name="WHEATCAPBUD">#REF!</definedName>
    <definedName name="wlkednjfc" hidden="1">{#N/A,#N/A,FALSE,"Aging Summary";#N/A,#N/A,FALSE,"Ratio Analysis";#N/A,#N/A,FALSE,"Test 120 Day Accts";#N/A,#N/A,FALSE,"Tickmarks"}</definedName>
    <definedName name="wn.revenue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orkemployee">'[24]Labour Types'!$S$7:$T$106</definedName>
    <definedName name="workname">'[33]Labour Types'!$S$7:$S$137</definedName>
    <definedName name="wrn.1996._.PROPERTY._.AND._.BUSINESS._.INTERRUPTION._.VALUES." hidden="1">{#N/A,#N/A,TRUE,"96PROP"}</definedName>
    <definedName name="wrn.AFE._.REGISTER." hidden="1">{#N/A,#N/A,FALSE,"CLAIMS";#N/A,#N/A,FALSE,"EXPENSE";#N/A,#N/A,FALSE,"CAPITAL"}</definedName>
    <definedName name="wrn.Aging._.and._.Trend._.Analysis." hidden="1">{#N/A,#N/A,FALSE,"Aging Summary";#N/A,#N/A,FALSE,"Ratio Analysis";#N/A,#N/A,FALSE,"Test 120 Day Accts";#N/A,#N/A,FALSE,"Tickmarks"}</definedName>
    <definedName name="wrn.All._.Exhibits.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._.STATEMENTS." hidden="1">{"BALANCE SHEET",#N/A,FALSE,"Balance Sheet";"INCOME STATEMENT",#N/A,FALSE,"Income Statement";"STMT OF CASH FLOWS",#N/A,FALSE,"Cash Flows Indirect";"PARTNERS CAPITAL STMT",#N/A,FALSE,"Partners Capital"}</definedName>
    <definedName name="wrn.APCT." hidden="1">{"Page1",#N/A,FALSE,"APCT";"Page2",#N/A,FALSE,"APCT"}</definedName>
    <definedName name="wrn.APL." hidden="1">{"Page1",#N/A,FALSE,"APL";"Page2",#N/A,FALSE,"APL"}</definedName>
    <definedName name="wrn.assumptions." hidden="1">{"assumptions1",#N/A,FALSE,"Valuation Analysis";"assumptions2",#N/A,FALSE,"Valuation Analysis"}</definedName>
    <definedName name="wrn.balance._.sheet." hidden="1">{"bs",#N/A,FALSE,"SCF"}</definedName>
    <definedName name="wrn.Basic._.Report." hidden="1">{#N/A,#N/A,FALSE,"New Depr Sch-150% DB";#N/A,#N/A,FALSE,"Cash Flows RLP";#N/A,#N/A,FALSE,"IRR";#N/A,#N/A,FALSE,"Proforma IS";#N/A,#N/A,FALSE,"Assumptions"}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ompare." hidden="1">{"year1",#N/A,FALSE,"compare";"year10",#N/A,FALSE,"compare";"year2",#N/A,FALSE,"compare";"year3",#N/A,FALSE,"compare";"year4",#N/A,FALSE,"compare";"year5",#N/A,FALSE,"compare";"year6",#N/A,FALSE,"compare";"year7",#N/A,FALSE,"compare";"year8",#N/A,FALSE,"compare";"year9",#N/A,FALSE,"compare"}</definedName>
    <definedName name="wrn.compare5yrs." hidden="1">{"year1",#N/A,FALSE,"compare";"year2",#N/A,FALSE,"compare";"year3",#N/A,FALSE,"compare";"year4",#N/A,FALSE,"compare";"year5",#N/A,FALSE,"compare"}</definedName>
    <definedName name="wrn.Complete._.Report." hidden="1">{#N/A,#N/A,FALSE,"Assumptions";#N/A,#N/A,FALSE,"Proforma IS";#N/A,#N/A,FALSE,"Cash Flows RLP";#N/A,#N/A,FALSE,"IRR";#N/A,#N/A,FALSE,"New Depr Sch-150% DB";#N/A,#N/A,FALSE,"Comments"}</definedName>
    <definedName name="wrn.contributory._.asset._.charges." hidden="1">{"contributory1",#N/A,FALSE,"Contributory Assets Detail";"contributory2",#N/A,FALSE,"Contributory Assets Detail"}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costs.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wrn.custadds_volumes." hidden="1">{"datatable",#N/A,FALSE,"Cust.Adds_Volumes"}</definedName>
    <definedName name="wrn.documentation." hidden="1">{"documentation1",#N/A,FALSE,"Documentation";"documentation2",#N/A,FALSE,"Documentation"}</definedName>
    <definedName name="wrn.EntitiesWithReclasses." hidden="1">{"page1",#N/A,FALSE,"EntitiesWithReclasses";"page2",#N/A,FALSE,"EntitiesWithReclasses";"page3",#N/A,FALSE,"EntitiesWithReclasses";"page4",#N/A,FALSE,"EntitiesWithReclasses";"page5",#N/A,FALSE,"EntitiesWithReclasses";"page6",#N/A,FALSE,"EntitiesWithReclasses"}</definedName>
    <definedName name="wrn.Exhibit_draft_report.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S.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OOTNOTES." hidden="1">{"Footnotespg1",#N/A,FALSE,"Footnotes";"Footnotespg2",#N/A,FALSE,"Footnotes"}</definedName>
    <definedName name="wrn.GGR._.Network._.Exhibit.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wrn.gross._.margin._.detail." hidden="1">{"gross_margin1",#N/A,FALSE,"Gross Margin Detail";"gross_margin2",#N/A,FALSE,"Gross Margin Detail"}</definedName>
    <definedName name="wrn.historical._.performance." hidden="1">{"historical acquirer",#N/A,FALSE,"Historical Performance";"historical target",#N/A,FALSE,"Historical Performance"}</definedName>
    <definedName name="wrn.income." hidden="1">{"income",#N/A,FALSE,"income_statement"}</definedName>
    <definedName name="wrn.INCOME._.STATEMENT." hidden="1">{"INCOME STATEMENT",#N/A,FALSE,"Income Statement"}</definedName>
    <definedName name="wrn.incomestmt." hidden="1">{"page1",#N/A,FALSE,"MONTHLY_P&amp;L";"page2",#N/A,FALSE,"MONTHLY_P&amp;L";"page1",#N/A,FALSE,"X140withReclasses";"page2",#N/A,FALSE,"X140withReclasses";"page3",#N/A,FALSE,"X140withReclasses";"page1",#N/A,FALSE,"Entities_including_Reclasses";"page2",#N/A,FALSE,"Entities_including_Reclasses";"page3",#N/A,FALSE,"Entities_including_Reclasses"}</definedName>
    <definedName name="wrn.input._.sheet." hidden="1">{#N/A,#N/A,FALSE,"TICKERS INPUT SHEET"}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LPNL." hidden="1">{"LPNL1",#N/A,FALSE,"EntitiesWithReclasses";"LPNL2",#N/A,FALSE,"EntitiesWithReclasses";"LPNL3",#N/A,FALSE,"EntitiesWithReclasses"}</definedName>
    <definedName name="wrn.Multiples._.Calculation." hidden="1">{#N/A,#N/A,FALSE,"GCM Data Sum";#N/A,#N/A,FALSE,"TIC-Calculation";#N/A,#N/A,FALSE,"TIC  Multiples";#N/A,#N/A,FALSE,"P-E &amp; Price to Book Multiples";#N/A,#N/A,FALSE,"Margins-EBITDA-to-Growth"}</definedName>
    <definedName name="wrn.OMreport." hidden="1">{"OM_data",#N/A,FALSE,"O&amp;M Data Table";"OM_regulatory_adjustments",#N/A,FALSE,"O&amp;M Data Table";"OM_select_data",#N/A,FALSE,"O&amp;M Data Table"}</definedName>
    <definedName name="wrn.PARTNERS._.CAPITAL._.STMT." hidden="1">{"PARTNERS CAPITAL STMT",#N/A,FALSE,"Partners Capital"}</definedName>
    <definedName name="wrn.print." hidden="1">{#N/A,#N/A,FALSE,"Japan 2003";#N/A,#N/A,FALSE,"Sheet2"}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all._.sheets." hidden="1">{"summary",#N/A,FALSE,"Valuation Analysis";"assumptions1",#N/A,FALSE,"Valuation Analysis";"assumptions2",#N/A,FALSE,"Valuation Analysis"}</definedName>
    <definedName name="wrn.Print._.Blank._.Exhibit." hidden="1">{"Extra 1",#N/A,FALSE,"Blank"}</definedName>
    <definedName name="wrn.Print._.BS._.Exhibits." hidden="1">{"BS Dollar",#N/A,FALSE,"BS";"BS CS",#N/A,FALSE,"BS"}</definedName>
    <definedName name="wrn.Print._.CF._.Exhibit." hidden="1">{"CF Dollar",#N/A,FALSE,"CF"}</definedName>
    <definedName name="wrn.Print._.Everything." hidden="1">{#N/A,#N/A,FALSE,"Pace Margin Data";"FMVaveragerefiningmargin",#N/A,FALSE,"Refinery FMV-EDC Index";"FMVmargincalcs",#N/A,FALSE,"Refinery FMV-EDC Index";"FMVtotalEDC",#N/A,FALSE,"Refinery FMV-EDC Index";"FMVdollarsperEDC",#N/A,FALSE,"Refinery FMV-EDC Index";"FMVOutput",#N/A,FALSE,"Refinery FMV-EDC Index";"RCNAssumptions",#N/A,FALSE,"Refinery-RCN";"RCNOutput",#N/A,FALSE,"Refinery-RCN";#N/A,#N/A,FALSE,"FMV-1995";#N/A,#N/A,FALSE,"FMV-1997";#N/A,#N/A,FALSE,"FMV-2000";#N/A,#N/A,FALSE,"FMV-2001";#N/A,#N/A,FALSE,"FMV-2002"}</definedName>
    <definedName name="wrn.Print._.IS._.Exhibits." hidden="1">{"Inc Stmt Dollar",#N/A,FALSE,"IS";"Inc Stmt CS",#N/A,FALSE,"IS"}</definedName>
    <definedName name="wrn.Print._.Ratio._.Exhibits." hidden="1">{"Ratio No.1",#N/A,FALSE,"Ratio";"Ratio No.2",#N/A,FALSE,"Ratio"}</definedName>
    <definedName name="wrn.Projected._.Data._.and._.Subject._.Company._.Data." hidden="1">{#N/A,#N/A,FALSE,"Projected Data &amp; SUBJECT-INPUTS"}</definedName>
    <definedName name="wrn.Range._.Values." hidden="1">{"page1",#N/A,FALSE,"Range Value - Incl Reclasses";"page2",#N/A,FALSE,"Range Value - Incl Reclasses";"page3",#N/A,FALSE,"Range Value - Incl Reclasses"}</definedName>
    <definedName name="wrn.Report._.Exhibits." hidden="1">{"Inc Stmt Exhibit",#N/A,FALSE,"IS";"BS Exhibit",#N/A,FALSE,"BS";"Ratio No.1",#N/A,FALSE,"Ratio";"Ratio No.2",#N/A,FALSE,"Ratio"}</definedName>
    <definedName name="wrn.revenue.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rn.revenue._.detail." hidden="1">{"revenue detail 1",#N/A,FALSE,"Revenue Detail";"revenue detail 2",#N/A,FALSE,"Revenue Detail";"revenue detail 3",#N/A,FALSE,"Revenue Detail";"revenue detail 4",#N/A,FALSE,"Revenue Detail"}</definedName>
    <definedName name="wrn.revenue._.graph." hidden="1">{"revenue graph",#N/A,FALSE,"Revenue Graph"}</definedName>
    <definedName name="wrn.sample." hidden="1">{"sample",#N/A,FALSE,"Client Input Sheet"}</definedName>
    <definedName name="wrn.Shorten._.Version.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tandard." hidden="1">{#N/A,#N/A,FALSE,"IS US";#N/A,#N/A,FALSE,"BS US";#N/A,#N/A,FALSE,"IS LOCAL";#N/A,#N/A,FALSE,"BS INPUT";#N/A,#N/A,FALSE,"EQUITY";#N/A,#N/A,FALSE,"LOCAL ADJ";#N/A,#N/A,FALSE,"GAAP ADJ"}</definedName>
    <definedName name="wrn.STMT._.OF._.CASH._.FLOWS." hidden="1">{"STMT OF CASH FLOWS",#N/A,FALSE,"Cash Flows Indirect"}</definedName>
    <definedName name="wrn.summary." hidden="1">{"summary",#N/A,FALSE,"Valuation Analysis"}</definedName>
    <definedName name="wrn.summary._.schedules." hidden="1">{"summary1",#N/A,FALSE,"Summary of Values";"summary2",#N/A,FALSE,"Summary of Values"}</definedName>
    <definedName name="wrn.TB._.ALL._.ACCTS." hidden="1">{"BALANCE SHEET ACCOUNTS",#N/A,TRUE,"Working Trial Balance";"INCOME ACCOUNTS",#N/A,TRUE,"Working Trial Balance"}</definedName>
    <definedName name="wrn.TB._.BALANCE._.SHEET." hidden="1">{"BALANCE SHEET ACCOUNTS",#N/A,FALSE,"Working Trial Balance"}</definedName>
    <definedName name="wrn.TB._.EXPLANATIONS." hidden="1">{"EXPLANATIONS",#N/A,FALSE,"Working Trial Balance"}</definedName>
    <definedName name="wrn.TB._.INCOME._.STMT." hidden="1">{"INCOME ACCOUNTS",#N/A,FALSE,"Working Trial Balance"}</definedName>
    <definedName name="wrn.technology.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rademark._.and._.trade._.name." hidden="1">{"trademark1",#N/A,FALSE,"Trademark(s) and Trade Name(s)"}</definedName>
    <definedName name="wrn.work._.paper._.shcedules." hidden="1">{"summary1",#N/A,FALSE,"Summary of Values";"summary2",#N/A,FALSE,"Summary of Values";"weighted average returns",#N/A,FALSE,"WACC and WARA";"fixed asset detail",#N/A,FALSE,"Fixed Asset Detail"}</definedName>
    <definedName name="wrn.X140." hidden="1">{"page1",#N/A,FALSE,"X140withReclasses";"page2",#N/A,FALSE,"X140withReclasses";"page3",#N/A,FALSE,"X140withReclasses"}</definedName>
    <definedName name="wrn.土地." hidden="1">{"土地",#N/A,FALSE,"土地建物"}</definedName>
    <definedName name="wrn.建物." hidden="1">{"建物",#N/A,FALSE,"土地建物"}</definedName>
    <definedName name="wwwwww" localSheetId="0">#REF!</definedName>
    <definedName name="wwwwww">#REF!</definedName>
    <definedName name="xxx" localSheetId="0">#REF!</definedName>
    <definedName name="xxx">#REF!</definedName>
    <definedName name="Year">'[19]Optimization Analysis'!$N$17</definedName>
    <definedName name="YEAR_LIST">[27]INDEX!$AD$11:$AD$20</definedName>
    <definedName name="YearList">'[19]Master Charting Sheet'!$C$9:$C$18</definedName>
    <definedName name="YearTag">'[19]Optimization Analysis'!$X$17</definedName>
    <definedName name="Yr1Depr" localSheetId="0">#REF!</definedName>
    <definedName name="Yr1Depr">#REF!</definedName>
    <definedName name="yrh" hidden="1">{#N/A,#N/A,FALSE,"Aging Summary";#N/A,#N/A,FALSE,"Ratio Analysis";#N/A,#N/A,FALSE,"Test 120 Day Accts";#N/A,#N/A,FALSE,"Tickmarks"}</definedName>
    <definedName name="YTD_LAB" localSheetId="0">#REF!</definedName>
    <definedName name="YTD_LAB">#REF!</definedName>
    <definedName name="YTD_LAB_VA" localSheetId="0">#REF!</definedName>
    <definedName name="YTD_LAB_VA">#REF!</definedName>
    <definedName name="YTD_RNM" localSheetId="0">#REF!</definedName>
    <definedName name="YTD_RNM">#REF!</definedName>
    <definedName name="YTD_RNM_VA" localSheetId="0">#REF!</definedName>
    <definedName name="YTD_RNM_VA">#REF!</definedName>
    <definedName name="YTDAct01" localSheetId="0">#REF!</definedName>
    <definedName name="YTDAct01">#REF!</definedName>
    <definedName name="YTDAct02" localSheetId="0">#REF!</definedName>
    <definedName name="YTDAct02">#REF!</definedName>
    <definedName name="YTDAct03" localSheetId="0">#REF!</definedName>
    <definedName name="YTDAct03">#REF!</definedName>
    <definedName name="YTDAct04" localSheetId="0">#REF!</definedName>
    <definedName name="YTDAct04">#REF!</definedName>
    <definedName name="YTDAct05" localSheetId="0">#REF!</definedName>
    <definedName name="YTDAct05">#REF!</definedName>
    <definedName name="YTDAct06" localSheetId="0">#REF!</definedName>
    <definedName name="YTDAct06">#REF!</definedName>
    <definedName name="YTDAct07" localSheetId="0">#REF!</definedName>
    <definedName name="YTDAct07">#REF!</definedName>
    <definedName name="YTDAct08" localSheetId="0">#REF!</definedName>
    <definedName name="YTDAct08">#REF!</definedName>
    <definedName name="YTDAct09" localSheetId="0">#REF!</definedName>
    <definedName name="YTDAct09">#REF!</definedName>
    <definedName name="YTDAct10" localSheetId="0">#REF!</definedName>
    <definedName name="YTDAct10">#REF!</definedName>
    <definedName name="YTDAct11" localSheetId="0">#REF!</definedName>
    <definedName name="YTDAct11">#REF!</definedName>
    <definedName name="YTDAct12" localSheetId="0">#REF!</definedName>
    <definedName name="YTDAct12">#REF!</definedName>
    <definedName name="YTDActual" localSheetId="0">#REF!</definedName>
    <definedName name="YTDActual">#REF!</definedName>
    <definedName name="YTDActualsTiming" localSheetId="0">#REF!</definedName>
    <definedName name="YTDActualsTiming">#REF!</definedName>
    <definedName name="YTDBudg01" localSheetId="0">#REF!</definedName>
    <definedName name="YTDBudg01">#REF!</definedName>
    <definedName name="YTDBudg02" localSheetId="0">#REF!</definedName>
    <definedName name="YTDBudg02">#REF!</definedName>
    <definedName name="YTDBudg03" localSheetId="0">#REF!</definedName>
    <definedName name="YTDBudg03">#REF!</definedName>
    <definedName name="YTDBudg04" localSheetId="0">#REF!</definedName>
    <definedName name="YTDBudg04">#REF!</definedName>
    <definedName name="YTDBudg05" localSheetId="0">#REF!</definedName>
    <definedName name="YTDBudg05">#REF!</definedName>
    <definedName name="YTDBudg06" localSheetId="0">#REF!</definedName>
    <definedName name="YTDBudg06">#REF!</definedName>
    <definedName name="YTDBudg07" localSheetId="0">#REF!</definedName>
    <definedName name="YTDBudg07">#REF!</definedName>
    <definedName name="YTDBudg08" localSheetId="0">#REF!</definedName>
    <definedName name="YTDBudg08">#REF!</definedName>
    <definedName name="YTDBudg09" localSheetId="0">#REF!</definedName>
    <definedName name="YTDBudg09">#REF!</definedName>
    <definedName name="YTDBudg10" localSheetId="0">#REF!</definedName>
    <definedName name="YTDBudg10">#REF!</definedName>
    <definedName name="YTDBudg11" localSheetId="0">#REF!</definedName>
    <definedName name="YTDBudg11">#REF!</definedName>
    <definedName name="YTDBudg12" localSheetId="0">#REF!</definedName>
    <definedName name="YTDBudg12">#REF!</definedName>
    <definedName name="YTDBudget" localSheetId="0">#REF!</definedName>
    <definedName name="YTDBudget">#REF!</definedName>
    <definedName name="YTDBudgetTiming" localSheetId="0">#REF!</definedName>
    <definedName name="YTDBudgetTiming">#REF!</definedName>
    <definedName name="YTDvar">'[12]CAP - data - current month'!$O$10:$O$1008</definedName>
    <definedName name="z" localSheetId="0">#REF!</definedName>
    <definedName name="z">#REF!</definedName>
    <definedName name="Z_Factor_Analysis" localSheetId="0">#REF!</definedName>
    <definedName name="Z_Factor_Analysis">#REF!</definedName>
    <definedName name="zzz" hidden="1">{#N/A,#N/A,FALSE,"Aging Summary";#N/A,#N/A,FALSE,"Ratio Analysis";#N/A,#N/A,FALSE,"Test 120 Day Accts";#N/A,#N/A,FALSE,"Tickmarks"}</definedName>
    <definedName name="건가new" hidden="1">{#N/A,#N/A,FALSE,"BS";#N/A,#N/A,FALSE,"PL";#N/A,#N/A,FALSE,"처분";#N/A,#N/A,FALSE,"현금";#N/A,#N/A,FALSE,"매출";#N/A,#N/A,FALSE,"원가";#N/A,#N/A,FALSE,"경영"}</definedName>
    <definedName name="결맹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산공고" hidden="1">{#N/A,#N/A,FALSE,"BS";#N/A,#N/A,FALSE,"PL";#N/A,#N/A,FALSE,"처분";#N/A,#N/A,FALSE,"현금";#N/A,#N/A,FALSE,"매출";#N/A,#N/A,FALSE,"원가";#N/A,#N/A,FALSE,"경영"}</definedName>
    <definedName name="결손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손금" hidden="1">{#N/A,#N/A,FALSE,"BS";#N/A,#N/A,FALSE,"PL";#N/A,#N/A,FALSE,"처분";#N/A,#N/A,FALSE,"현금";#N/A,#N/A,FALSE,"매출";#N/A,#N/A,FALSE,"원가";#N/A,#N/A,FALSE,"경영"}</definedName>
    <definedName name="ㄴㅇ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ㅇㄴ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편집" hidden="1">{#N/A,#N/A,FALSE,"BS";#N/A,#N/A,FALSE,"PL";#N/A,#N/A,FALSE,"처분";#N/A,#N/A,FALSE,"현금";#N/A,#N/A,FALSE,"매출";#N/A,#N/A,FALSE,"원가";#N/A,#N/A,FALSE,"경영"}</definedName>
    <definedName name="현금및등가물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</definedNames>
  <calcPr calcId="145621"/>
</workbook>
</file>

<file path=xl/calcChain.xml><?xml version="1.0" encoding="utf-8"?>
<calcChain xmlns="http://schemas.openxmlformats.org/spreadsheetml/2006/main">
  <c r="C25" i="5" l="1"/>
  <c r="C45" i="5"/>
  <c r="H3" i="5"/>
  <c r="H40" i="5" s="1"/>
  <c r="H45" i="5" s="1"/>
  <c r="G3" i="5"/>
  <c r="G40" i="5" s="1"/>
  <c r="G45" i="5" s="1"/>
  <c r="F3" i="5"/>
  <c r="F40" i="5" s="1"/>
  <c r="F45" i="5" s="1"/>
  <c r="E3" i="5"/>
  <c r="E40" i="5" s="1"/>
  <c r="E45" i="5" s="1"/>
  <c r="H20" i="9"/>
  <c r="G20" i="9"/>
  <c r="F20" i="9"/>
  <c r="E20" i="9"/>
  <c r="H19" i="9"/>
  <c r="G19" i="9"/>
  <c r="F19" i="9"/>
  <c r="E19" i="9"/>
  <c r="H18" i="9"/>
  <c r="G18" i="9"/>
  <c r="F18" i="9"/>
  <c r="E18" i="9"/>
  <c r="H17" i="9"/>
  <c r="G17" i="9"/>
  <c r="F17" i="9"/>
  <c r="E17" i="9"/>
  <c r="H16" i="9"/>
  <c r="G16" i="9"/>
  <c r="F16" i="9"/>
  <c r="E16" i="9"/>
  <c r="H15" i="9"/>
  <c r="G15" i="9"/>
  <c r="F15" i="9"/>
  <c r="E15" i="9"/>
  <c r="H14" i="9"/>
  <c r="G14" i="9"/>
  <c r="F14" i="9"/>
  <c r="E14" i="9"/>
  <c r="D13" i="9"/>
  <c r="H8" i="9" l="1"/>
  <c r="L17" i="7" l="1"/>
  <c r="H38" i="9" l="1"/>
  <c r="E36" i="9"/>
  <c r="D21" i="9"/>
  <c r="C87" i="5"/>
  <c r="E87" i="5" s="1"/>
  <c r="F38" i="9" l="1"/>
  <c r="F8" i="9"/>
  <c r="E38" i="9"/>
  <c r="G8" i="9" l="1"/>
  <c r="F90" i="5" l="1"/>
  <c r="G90" i="5"/>
  <c r="H90" i="5"/>
  <c r="E90" i="5"/>
  <c r="A83" i="5" l="1"/>
  <c r="F15" i="5"/>
  <c r="G15" i="5"/>
  <c r="H15" i="5"/>
  <c r="E15" i="5"/>
  <c r="F14" i="5"/>
  <c r="G14" i="5"/>
  <c r="H14" i="5"/>
  <c r="E14" i="5"/>
  <c r="E13" i="5"/>
  <c r="F13" i="5"/>
  <c r="G13" i="5"/>
  <c r="H13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16" i="5"/>
  <c r="I17" i="5"/>
  <c r="I18" i="5"/>
  <c r="I19" i="5"/>
  <c r="I20" i="5"/>
  <c r="I21" i="5"/>
  <c r="I22" i="5"/>
  <c r="I23" i="5"/>
  <c r="G12" i="5"/>
  <c r="F12" i="5"/>
  <c r="H12" i="5"/>
  <c r="E12" i="5"/>
  <c r="F11" i="5"/>
  <c r="G11" i="5"/>
  <c r="H11" i="5"/>
  <c r="E11" i="5"/>
  <c r="I45" i="5" l="1"/>
  <c r="E25" i="5"/>
  <c r="E84" i="5" s="1"/>
  <c r="G25" i="5"/>
  <c r="G84" i="5" s="1"/>
  <c r="F25" i="5"/>
  <c r="F84" i="5" s="1"/>
  <c r="H25" i="5"/>
  <c r="H84" i="5" s="1"/>
  <c r="I14" i="5"/>
  <c r="I11" i="5"/>
  <c r="I12" i="5"/>
  <c r="I13" i="5"/>
  <c r="I15" i="5"/>
  <c r="C84" i="5" l="1"/>
  <c r="I25" i="5"/>
  <c r="D32" i="9"/>
  <c r="G31" i="9" l="1"/>
  <c r="E32" i="9"/>
  <c r="F32" i="9"/>
  <c r="G32" i="9"/>
  <c r="H32" i="9"/>
  <c r="H31" i="9"/>
  <c r="F31" i="9" l="1"/>
  <c r="D6" i="9" l="1"/>
  <c r="D7" i="9" l="1"/>
  <c r="D8" i="9"/>
  <c r="D41" i="9" l="1"/>
  <c r="D40" i="9"/>
  <c r="D38" i="9"/>
  <c r="D36" i="9"/>
  <c r="D34" i="9"/>
  <c r="D29" i="9"/>
  <c r="D27" i="9"/>
  <c r="H43" i="9"/>
  <c r="H45" i="9" s="1"/>
  <c r="G43" i="9"/>
  <c r="G45" i="9" s="1"/>
  <c r="F43" i="9"/>
  <c r="F45" i="9" s="1"/>
  <c r="D58" i="9"/>
  <c r="D11" i="9"/>
  <c r="D23" i="9" s="1"/>
  <c r="P16" i="7" l="1"/>
  <c r="D43" i="9" l="1"/>
  <c r="D45" i="9" s="1"/>
  <c r="E31" i="9"/>
  <c r="E43" i="9" s="1"/>
  <c r="E45" i="9" s="1"/>
  <c r="G21" i="9"/>
  <c r="G23" i="9" s="1"/>
  <c r="H21" i="9"/>
  <c r="H23" i="9" s="1"/>
  <c r="H52" i="9" s="1"/>
  <c r="F21" i="9"/>
  <c r="F23" i="9" s="1"/>
  <c r="E21" i="9"/>
  <c r="E23" i="9" s="1"/>
  <c r="E48" i="9" s="1"/>
  <c r="E50" i="9" s="1"/>
  <c r="E52" i="9" l="1"/>
  <c r="G52" i="9"/>
  <c r="G48" i="9"/>
  <c r="G50" i="9" s="1"/>
  <c r="F52" i="9"/>
  <c r="F48" i="9"/>
  <c r="F50" i="9" s="1"/>
  <c r="H48" i="9"/>
  <c r="H50" i="9" s="1"/>
  <c r="D48" i="9" l="1"/>
  <c r="D50" i="9" s="1"/>
  <c r="F64" i="9"/>
  <c r="J57" i="7"/>
  <c r="G64" i="9"/>
  <c r="J40" i="7"/>
  <c r="H64" i="9"/>
  <c r="J23" i="7"/>
  <c r="D52" i="9"/>
  <c r="D64" i="9" l="1"/>
  <c r="J74" i="7"/>
  <c r="J32" i="7"/>
  <c r="J27" i="7"/>
  <c r="J33" i="7"/>
  <c r="P33" i="7" s="1"/>
  <c r="J28" i="7"/>
  <c r="P28" i="7" s="1"/>
  <c r="J62" i="7"/>
  <c r="P62" i="7" s="1"/>
  <c r="J61" i="7"/>
  <c r="J67" i="7"/>
  <c r="P67" i="7" s="1"/>
  <c r="J66" i="7"/>
  <c r="J49" i="7"/>
  <c r="J50" i="7"/>
  <c r="P50" i="7" s="1"/>
  <c r="J44" i="7"/>
  <c r="J45" i="7"/>
  <c r="P45" i="7" s="1"/>
  <c r="E64" i="9"/>
  <c r="J6" i="7"/>
  <c r="P84" i="7" l="1"/>
  <c r="J68" i="7"/>
  <c r="P66" i="7"/>
  <c r="P68" i="7" s="1"/>
  <c r="J79" i="7"/>
  <c r="J83" i="7"/>
  <c r="J78" i="7"/>
  <c r="J84" i="7"/>
  <c r="P49" i="7"/>
  <c r="P51" i="7" s="1"/>
  <c r="J51" i="7"/>
  <c r="J34" i="7"/>
  <c r="P32" i="7"/>
  <c r="P34" i="7" s="1"/>
  <c r="J46" i="7"/>
  <c r="P44" i="7"/>
  <c r="P46" i="7" s="1"/>
  <c r="G54" i="9" s="1"/>
  <c r="G56" i="9" s="1"/>
  <c r="J10" i="7"/>
  <c r="J11" i="7"/>
  <c r="P11" i="7" s="1"/>
  <c r="P79" i="7" s="1"/>
  <c r="J15" i="7"/>
  <c r="J63" i="7"/>
  <c r="P61" i="7"/>
  <c r="P27" i="7"/>
  <c r="P29" i="7" s="1"/>
  <c r="H54" i="9" s="1"/>
  <c r="H56" i="9" s="1"/>
  <c r="J29" i="7"/>
  <c r="L79" i="7" l="1"/>
  <c r="J53" i="7"/>
  <c r="J85" i="7"/>
  <c r="J36" i="7"/>
  <c r="J80" i="7"/>
  <c r="J70" i="7"/>
  <c r="P63" i="7"/>
  <c r="F54" i="9" s="1"/>
  <c r="F56" i="9" s="1"/>
  <c r="J12" i="7"/>
  <c r="P10" i="7"/>
  <c r="P12" i="7" s="1"/>
  <c r="E54" i="9" s="1"/>
  <c r="F83" i="5"/>
  <c r="F85" i="5" s="1"/>
  <c r="F86" i="5" s="1"/>
  <c r="P15" i="7"/>
  <c r="J17" i="7"/>
  <c r="P53" i="7"/>
  <c r="H83" i="5"/>
  <c r="H85" i="5" s="1"/>
  <c r="H86" i="5" s="1"/>
  <c r="P36" i="7"/>
  <c r="J19" i="7" l="1"/>
  <c r="J87" i="7"/>
  <c r="P78" i="7"/>
  <c r="L78" i="7" s="1"/>
  <c r="P70" i="7"/>
  <c r="H88" i="5"/>
  <c r="H93" i="5" s="1"/>
  <c r="H60" i="9" s="1"/>
  <c r="H62" i="9" s="1"/>
  <c r="H66" i="9" s="1"/>
  <c r="H92" i="5"/>
  <c r="P83" i="7"/>
  <c r="L83" i="7" s="1"/>
  <c r="P17" i="7"/>
  <c r="D54" i="9"/>
  <c r="D56" i="9" s="1"/>
  <c r="E56" i="9"/>
  <c r="F88" i="5"/>
  <c r="F93" i="5" s="1"/>
  <c r="G60" i="9" s="1"/>
  <c r="G62" i="9" s="1"/>
  <c r="G66" i="9" s="1"/>
  <c r="F92" i="5"/>
  <c r="G83" i="5"/>
  <c r="G85" i="5" s="1"/>
  <c r="G86" i="5" s="1"/>
  <c r="P80" i="7" l="1"/>
  <c r="L80" i="7" s="1"/>
  <c r="C83" i="5"/>
  <c r="G92" i="5"/>
  <c r="G88" i="5"/>
  <c r="G93" i="5" s="1"/>
  <c r="F60" i="9" s="1"/>
  <c r="F62" i="9" s="1"/>
  <c r="F66" i="9" s="1"/>
  <c r="P85" i="7"/>
  <c r="L85" i="7" s="1"/>
  <c r="P19" i="7"/>
  <c r="P87" i="7" s="1"/>
  <c r="L87" i="7" s="1"/>
  <c r="E83" i="5"/>
  <c r="E85" i="5" s="1"/>
  <c r="E86" i="5" l="1"/>
  <c r="C85" i="5"/>
  <c r="E92" i="5" l="1"/>
  <c r="E88" i="5"/>
  <c r="E93" i="5" s="1"/>
  <c r="E60" i="9" s="1"/>
  <c r="C86" i="5"/>
  <c r="C88" i="5" l="1"/>
  <c r="C93" i="5" s="1"/>
  <c r="C92" i="5"/>
  <c r="D60" i="9"/>
  <c r="D62" i="9" s="1"/>
  <c r="D66" i="9" s="1"/>
  <c r="E62" i="9"/>
  <c r="E66" i="9" s="1"/>
  <c r="E69" i="9" s="1"/>
  <c r="E70" i="9" s="1"/>
</calcChain>
</file>

<file path=xl/sharedStrings.xml><?xml version="1.0" encoding="utf-8"?>
<sst xmlns="http://schemas.openxmlformats.org/spreadsheetml/2006/main" count="321" uniqueCount="155">
  <si>
    <t>Category</t>
  </si>
  <si>
    <t>Capital Additions - Direct Allocations</t>
  </si>
  <si>
    <t>Capital Additions - Formula Allocations</t>
  </si>
  <si>
    <t>Asset Retirements - Direct Allocations</t>
  </si>
  <si>
    <t>Capital Contributions</t>
  </si>
  <si>
    <t>Total Alectra</t>
  </si>
  <si>
    <t>HRZ</t>
  </si>
  <si>
    <t>BRZ</t>
  </si>
  <si>
    <t>ERZ</t>
  </si>
  <si>
    <t>PRZ</t>
  </si>
  <si>
    <t xml:space="preserve"> </t>
  </si>
  <si>
    <t>Cost of Power</t>
  </si>
  <si>
    <t>Work in Progress</t>
  </si>
  <si>
    <t>Closing Net Fixed Assets</t>
  </si>
  <si>
    <t>Average NFA for Rev. Req. Purposes</t>
  </si>
  <si>
    <t>Working Capital Allowance Rate</t>
  </si>
  <si>
    <t>Working Capital Allowance</t>
  </si>
  <si>
    <t>Total Rate Base</t>
  </si>
  <si>
    <t>Actual</t>
  </si>
  <si>
    <t>Actual/Allocation</t>
  </si>
  <si>
    <t>Rate Zones</t>
  </si>
  <si>
    <t>Rate Zone</t>
  </si>
  <si>
    <t>Allocation</t>
  </si>
  <si>
    <t>Distribution Revenues</t>
  </si>
  <si>
    <t>Distribution - Operations</t>
  </si>
  <si>
    <t>Distribution - Maintenance</t>
  </si>
  <si>
    <t>Billing &amp; Collecting</t>
  </si>
  <si>
    <t>Community Relations</t>
  </si>
  <si>
    <t>Administrative &amp; General Expenses</t>
  </si>
  <si>
    <t>Property Taxes &amp; Donations</t>
  </si>
  <si>
    <t xml:space="preserve">Non-Regulated, </t>
  </si>
  <si>
    <t>IFRS</t>
  </si>
  <si>
    <t>MIFRS &amp; Merger</t>
  </si>
  <si>
    <t>Allocation Basis</t>
  </si>
  <si>
    <t>Net Income before tax</t>
  </si>
  <si>
    <t>Additions:</t>
  </si>
  <si>
    <t>Interest and penalities on taxes</t>
  </si>
  <si>
    <t>Amortization of tangible assets</t>
  </si>
  <si>
    <t>From ESM depreciation calculation</t>
  </si>
  <si>
    <t>Derecognition expense</t>
  </si>
  <si>
    <t>HRZ specific</t>
  </si>
  <si>
    <t>Non-deductible club dues and fees</t>
  </si>
  <si>
    <t>OM&amp;A %</t>
  </si>
  <si>
    <t>Non-deductible meals</t>
  </si>
  <si>
    <t>Non-deductible automobile expenses</t>
  </si>
  <si>
    <t>Amortization</t>
  </si>
  <si>
    <t>Not Attributable to HRZ</t>
  </si>
  <si>
    <t>Non-deductible reserves - closing</t>
  </si>
  <si>
    <t>Capital Items Expensed</t>
  </si>
  <si>
    <t>Debt issuance cost</t>
  </si>
  <si>
    <t>Interest on capital lease - building</t>
  </si>
  <si>
    <t>12(1)(x) income on capital contributions</t>
  </si>
  <si>
    <t>Total Additions</t>
  </si>
  <si>
    <t>Deductions:</t>
  </si>
  <si>
    <t>Accounting loss (gain) on sale of assets</t>
  </si>
  <si>
    <t>SR&amp;ED and Apprenticeship ITCs</t>
  </si>
  <si>
    <t>CCA</t>
  </si>
  <si>
    <t>Capitalized Interest (AFUDC) (income recorded in P&amp;L)</t>
  </si>
  <si>
    <t>Deductible OMERS contributions 20.1(q); capitalized for accounting</t>
  </si>
  <si>
    <t>Less: Amortization of deferred revenue (IFRS)</t>
  </si>
  <si>
    <t>Not Applicable</t>
  </si>
  <si>
    <t>13(7.4) election</t>
  </si>
  <si>
    <t>Non-deductible - opening</t>
  </si>
  <si>
    <t>Cash payment on capital leases</t>
  </si>
  <si>
    <t>20(1)( e)</t>
  </si>
  <si>
    <t>Regulatory Balance Movement - Energy Accounts</t>
  </si>
  <si>
    <t>Accounting accrual for ITCs</t>
  </si>
  <si>
    <t>Total Deductions</t>
  </si>
  <si>
    <t>Total</t>
  </si>
  <si>
    <t>Donation carryforward utilization</t>
  </si>
  <si>
    <t>Loss utilization</t>
  </si>
  <si>
    <t>[A]</t>
  </si>
  <si>
    <t>One-time adjustments to current tax for prior years</t>
  </si>
  <si>
    <t>Deferred Tax Expense</t>
  </si>
  <si>
    <t>Total IFRS Tax Expense</t>
  </si>
  <si>
    <t>SUM OF [A]</t>
  </si>
  <si>
    <t>Horizon</t>
  </si>
  <si>
    <t>Enersource</t>
  </si>
  <si>
    <t>Brampton</t>
  </si>
  <si>
    <t>PowerStream</t>
  </si>
  <si>
    <t>AUC - LDC Provision</t>
  </si>
  <si>
    <t>Actual Rate Base</t>
  </si>
  <si>
    <t>(%)</t>
  </si>
  <si>
    <t>($)</t>
  </si>
  <si>
    <t>Debt</t>
  </si>
  <si>
    <t xml:space="preserve">  Long-term Debt</t>
  </si>
  <si>
    <t xml:space="preserve">  Short-term Debt</t>
  </si>
  <si>
    <t>Total Debt</t>
  </si>
  <si>
    <t>Equity</t>
  </si>
  <si>
    <t xml:space="preserve">  Common Equity</t>
  </si>
  <si>
    <t xml:space="preserve">  Preferred Shares</t>
  </si>
  <si>
    <t>Total Equity</t>
  </si>
  <si>
    <t>ALECTRA</t>
  </si>
  <si>
    <t xml:space="preserve">Distribution Plant </t>
  </si>
  <si>
    <t>Opening Net Fixed Assets - Direct Allocations</t>
  </si>
  <si>
    <t>General Plant</t>
  </si>
  <si>
    <t>Depreciation - Direct Allocations</t>
  </si>
  <si>
    <t>Depreciation - Formula Allocations</t>
  </si>
  <si>
    <t xml:space="preserve">Merger Capital Net Savings </t>
  </si>
  <si>
    <t>Other Revenue</t>
  </si>
  <si>
    <t xml:space="preserve">   </t>
  </si>
  <si>
    <t xml:space="preserve">Regulatory Net Income </t>
  </si>
  <si>
    <t xml:space="preserve">Regulatory Net Income before tax </t>
  </si>
  <si>
    <t>ESM Adjustments per Settlement Agreement</t>
  </si>
  <si>
    <t>Regulatory Deemed Equity</t>
  </si>
  <si>
    <t>Regulatory Deemed Debt</t>
  </si>
  <si>
    <t>Regulatory ROE</t>
  </si>
  <si>
    <t>Net Merger Costs</t>
  </si>
  <si>
    <t>Regulatory Net Income before interest &amp; tax</t>
  </si>
  <si>
    <t>OM&amp;A</t>
  </si>
  <si>
    <t>PILs</t>
  </si>
  <si>
    <t>Alectra Direct Allocations</t>
  </si>
  <si>
    <t>Alectra OM&amp;A - Formula Allocations:</t>
  </si>
  <si>
    <t>Total OM&amp;A Formula Allocations</t>
  </si>
  <si>
    <t xml:space="preserve">Total Alectra OM&amp;A </t>
  </si>
  <si>
    <t xml:space="preserve">  </t>
  </si>
  <si>
    <t xml:space="preserve">Rate Base </t>
  </si>
  <si>
    <t>Explanation  / Reference</t>
  </si>
  <si>
    <t xml:space="preserve">              Table 3: Reconciliation of additions / (deductions) for tax</t>
  </si>
  <si>
    <t>12 months: 2018</t>
  </si>
  <si>
    <t>Non-regulated solar</t>
  </si>
  <si>
    <t>Capital costs expensed for accounting</t>
  </si>
  <si>
    <t>Capital gain on disposition of fixed assets</t>
  </si>
  <si>
    <t>Sale of Collus</t>
  </si>
  <si>
    <t>ITC Carryforward Utilization</t>
  </si>
  <si>
    <t>Taxable income  multiplied by 38%</t>
  </si>
  <si>
    <t>Taxable income</t>
  </si>
  <si>
    <t>Aggregate Inv Inc</t>
  </si>
  <si>
    <t>Aggregate investment income</t>
  </si>
  <si>
    <t>Less: Federal tax abatement</t>
  </si>
  <si>
    <t>Less: General tax reduction</t>
  </si>
  <si>
    <t>Less: Federal invstemetn tax credit</t>
  </si>
  <si>
    <t>Federal Tax Payable</t>
  </si>
  <si>
    <t>Ontario Taxable income</t>
  </si>
  <si>
    <t>Ontario ITC Utilization</t>
  </si>
  <si>
    <t>Ontario Tax Payable</t>
  </si>
  <si>
    <t>Total Current Tax Payable / Expense</t>
  </si>
  <si>
    <t>Net Tax Adjustments</t>
  </si>
  <si>
    <t>Total Taxable income</t>
  </si>
  <si>
    <t>Total PILS</t>
  </si>
  <si>
    <t>Tax Credits</t>
  </si>
  <si>
    <t>Table 2: Capitalization / Cost of Capital 2018 Actual  (12 Months)</t>
  </si>
  <si>
    <t>Per Annual Filling EB-2017-0024</t>
  </si>
  <si>
    <t>Return in Excess / (N/A)</t>
  </si>
  <si>
    <t>Amount Payable to Ratepayers / (N/A)</t>
  </si>
  <si>
    <t>ESM Adjustments Pils Impact</t>
  </si>
  <si>
    <t>Final Pils without ESM Adjustments</t>
  </si>
  <si>
    <t>Final Pils with ESM Adjustments</t>
  </si>
  <si>
    <t>Alectra OM&amp;A - % Allocations:</t>
  </si>
  <si>
    <t>Table 1: 2018 Allocations for Calculation of HRZ Earnings Sharing - UPDATED NEW 5 YEAR AVERAGE (HRZ-Staff-2e)</t>
  </si>
  <si>
    <t>Updated 5 Year Average</t>
  </si>
  <si>
    <t xml:space="preserve">Updated Working Capital Calculation </t>
  </si>
  <si>
    <t>Updated Rate Base</t>
  </si>
  <si>
    <t>Updated Deemed Debt</t>
  </si>
  <si>
    <t>Adjusted PILS &amp; Updated for 5 YR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</si>
</sst>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0">
    <numFmt numFmtId="5" formatCode="&quot;$&quot;#,##0;\-&quot;$&quot;#,##0"/>
    <numFmt numFmtId="7" formatCode="&quot;$&quot;#,##0.00;\-&quot;$&quot;#,##0.0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&quot;$&quot;#,##0.00_);\(&quot;$&quot;#,##0.00\)"/>
    <numFmt numFmtId="167" formatCode="&quot;$&quot;#,##0.00_);[Red]\(&quot;$&quot;#,##0.00\)"/>
    <numFmt numFmtId="168" formatCode="_(&quot;$&quot;* #,##0_);_(&quot;$&quot;* \(#,##0\);_(&quot;$&quot;* &quot;-&quot;_);_(@_)"/>
    <numFmt numFmtId="169" formatCode="_(* #,##0_);_(* \(#,##0\);_(* &quot;-&quot;_);_(@_)"/>
    <numFmt numFmtId="170" formatCode="_(&quot;$&quot;* #,##0.00_);_(&quot;$&quot;* \(#,##0.00\);_(&quot;$&quot;* &quot;-&quot;??_);_(@_)"/>
    <numFmt numFmtId="171" formatCode="_(* #,##0.00_);_(* \(#,##0.00\);_(* &quot;-&quot;??_);_(@_)"/>
    <numFmt numFmtId="172" formatCode="_(&quot;$&quot;* #,##0_);_(&quot;$&quot;* \(#,##0\);_(&quot;$&quot;* &quot;-&quot;??_);_(@_)"/>
    <numFmt numFmtId="173" formatCode="_(* #,##0.0_);_(* \(#,##0.0\);_(* &quot;-&quot;??_);_(@_)"/>
    <numFmt numFmtId="174" formatCode="_(* #,##0_);_(* \(#,##0\);_(* &quot;-&quot;??_);_(@_)"/>
    <numFmt numFmtId="175" formatCode="#,##0.0"/>
    <numFmt numFmtId="176" formatCode="mm/dd/yyyy"/>
    <numFmt numFmtId="177" formatCode="0\-0"/>
    <numFmt numFmtId="178" formatCode="#,##0.0_);\(#,##0.0\)"/>
    <numFmt numFmtId="179" formatCode="#,##0.00000_);\(#,##0.00000\)"/>
    <numFmt numFmtId="180" formatCode="0.0\x"/>
    <numFmt numFmtId="181" formatCode="#,##0.000_);\(#,##0.000\)"/>
    <numFmt numFmtId="182" formatCode="#,##0.0000_);\(#,##0.0000\)"/>
    <numFmt numFmtId="183" formatCode="_-&quot;$&quot;* #,##0_-;\-&quot;$&quot;* #,##0_-;_-&quot;$&quot;* &quot;-&quot;??_-;_-@_-"/>
    <numFmt numFmtId="184" formatCode="0.0\ \ "/>
    <numFmt numFmtId="185" formatCode="#,##0.00_ ;\-#,##0.00\ "/>
    <numFmt numFmtId="186" formatCode="mmmm\ d\,\ yyyy"/>
    <numFmt numFmtId="187" formatCode="_-* #,##0_-;\-* #,##0_-;_-* &quot;-&quot;??_-;_-@_-"/>
    <numFmt numFmtId="188" formatCode="0.0%"/>
    <numFmt numFmtId="189" formatCode="&quot; &quot;#,##0.00&quot; &quot;;&quot;-&quot;#,##0.00&quot; &quot;;&quot; -&quot;00&quot; &quot;;&quot; &quot;@&quot; &quot;"/>
    <numFmt numFmtId="190" formatCode="#,##0;&quot;\&quot;&quot;\&quot;&quot;\&quot;&quot;\&quot;\(#,##0&quot;\&quot;&quot;\&quot;&quot;\&quot;&quot;\&quot;\)"/>
    <numFmt numFmtId="191" formatCode="0.000%"/>
    <numFmt numFmtId="192" formatCode="&quot;£ &quot;#,##0.00;[Red]\-&quot;£ &quot;#,##0.00"/>
    <numFmt numFmtId="193" formatCode="_-* #,##0.0_-;\-* #,##0.0_-;_-* &quot;-&quot;??_-;_-@_-"/>
    <numFmt numFmtId="194" formatCode="0.0000%"/>
    <numFmt numFmtId="195" formatCode="&quot;$&quot;#,##0\ ;\(&quot;$&quot;#,##0\)"/>
    <numFmt numFmtId="196" formatCode="&quot;\&quot;&quot;\&quot;&quot;\&quot;&quot;\&quot;\$#,##0.00;&quot;\&quot;&quot;\&quot;&quot;\&quot;&quot;\&quot;\(&quot;\&quot;&quot;\&quot;&quot;\&quot;&quot;\&quot;\$#,##0.00&quot;\&quot;&quot;\&quot;&quot;\&quot;&quot;\&quot;\)"/>
    <numFmt numFmtId="197" formatCode="&quot;\&quot;&quot;\&quot;&quot;\&quot;&quot;\&quot;\$#,##0;&quot;\&quot;&quot;\&quot;&quot;\&quot;&quot;\&quot;\(&quot;\&quot;&quot;\&quot;&quot;\&quot;&quot;\&quot;\$#,##0&quot;\&quot;&quot;\&quot;&quot;\&quot;&quot;\&quot;\)"/>
    <numFmt numFmtId="198" formatCode="_([$€-2]* #,##0.00_);_([$€-2]* \(#,##0.00\);_([$€-2]* &quot;-&quot;??_)"/>
    <numFmt numFmtId="199" formatCode="##\-#"/>
    <numFmt numFmtId="200" formatCode="_-* #,##0\ _P_t_s_-;\-* #,##0\ _P_t_s_-;_-* &quot;-&quot;\ _P_t_s_-;_-@_-"/>
    <numFmt numFmtId="201" formatCode="#,##0.000"/>
    <numFmt numFmtId="202" formatCode="_(* #,##0.000000_);_(* \(#,##0.000000\);_(* &quot;-&quot;??_);_(@_)"/>
    <numFmt numFmtId="203" formatCode="[$-409]mmm\-yy;@"/>
    <numFmt numFmtId="204" formatCode="[$-409]d\-mmm\-yy;@"/>
    <numFmt numFmtId="205" formatCode="#,##0,;\(#,##0,\)"/>
    <numFmt numFmtId="206" formatCode="0.00\x"/>
    <numFmt numFmtId="207" formatCode="0_)_%;\(0\)_%"/>
    <numFmt numFmtId="208" formatCode="0\%_);\(0\)\%"/>
    <numFmt numFmtId="209" formatCode="0.0;\(0.0\)"/>
    <numFmt numFmtId="210" formatCode="0.00_)_%;\(0.00\)_%"/>
    <numFmt numFmtId="211" formatCode="0.00\%_);\(0.00\)\%"/>
    <numFmt numFmtId="212" formatCode="* \(#,##0.00\);[Red]* #,##0.00_)"/>
    <numFmt numFmtId="213" formatCode="* #,##0.00_);[Red]* \(#,##0.00\)"/>
    <numFmt numFmtId="214" formatCode="_-* \(#,##0\);_-* #,##0_-;_-* &quot;-     &quot;_-;_-@_-"/>
    <numFmt numFmtId="215" formatCode="_(* #,##0_);_(* \(#,##0\);_(* &quot;-     &quot;_);_(@_)"/>
    <numFmt numFmtId="216" formatCode="#,##0;\(#,##0\)"/>
    <numFmt numFmtId="217" formatCode="_._.* #,##0.0_);_._.* \(#,##0.0\);_._.* \-??_.?_);_._.@_)"/>
    <numFmt numFmtId="218" formatCode="_._.* #,##0.00_);_._.* \(#,##0.00\);_._.* \-??_.??_);_._.@_)"/>
    <numFmt numFmtId="219" formatCode="_._.* #,##0.000_);_._.* \(#,##0.000\);_._.* \-??_.???_);_._.@_)"/>
    <numFmt numFmtId="220" formatCode="_._.* #,##0.0000_);_._.* \(#,##0.0000\);_._.* \-??_.?_);_._.@_)"/>
    <numFmt numFmtId="221" formatCode="_._.* #,##0.00000_);_._.* \(#,##0.00000\);_._.* \-??_.?_);_._.@_)"/>
    <numFmt numFmtId="222" formatCode="_._.* #,##0.000000_);_._.* \(#,##0.000000\);_._.* \-??_.??????_);_._.@_)"/>
    <numFmt numFmtId="223" formatCode="_-* \(#,##0.00\);_-* #,##0.00_-;_-* &quot;-     &quot;??_-;_-@_-"/>
    <numFmt numFmtId="224" formatCode="_(* #,##0.00_);_(* \(#,##0.00\);_(* &quot;-     &quot;??_);_(@_)"/>
    <numFmt numFmtId="225" formatCode="_-&quot;$&quot;* \(#,##0\);_-&quot;$&quot;* #,##0_);_-&quot;$&quot;* &quot;-     &quot;??_-;_-@_-"/>
    <numFmt numFmtId="226" formatCode="_(&quot;$&quot;* #,##0_);_(&quot;$&quot;* \(#,##0\);_(&quot;$&quot;* &quot;-     &quot;??_);_(@_)"/>
    <numFmt numFmtId="227" formatCode="&quot;$&quot;* \(#,##0.00\);[Red]&quot;$&quot;* #,##0.00_)"/>
    <numFmt numFmtId="228" formatCode="\ &quot;$&quot;* #,##0.00_);[Red]\ &quot;$&quot;* \(#,##0.00\)"/>
    <numFmt numFmtId="229" formatCode="_-&quot;$&quot;* \(#,##0\);_-&quot;$&quot;* #,##0_);_-&quot;$&quot;* &quot;-     &quot;_-;_-@_-"/>
    <numFmt numFmtId="230" formatCode="_(&quot;$&quot;* #,##0_);_(&quot;$&quot;* \(#,##0\);_(&quot;$&quot;* &quot;-     &quot;_);_(@_)"/>
    <numFmt numFmtId="231" formatCode="&quot;$&quot;* #,##0;\(&quot;$&quot;* #,##0\)"/>
    <numFmt numFmtId="232" formatCode="_._.&quot;$&quot;* #,##0.0_);_._.&quot;$&quot;* \(#,##0.0\);_._.&quot;$&quot;* \-??_.?_);_._.@_)"/>
    <numFmt numFmtId="233" formatCode="_._.&quot;$&quot;* #,##0.00_);_._.&quot;$&quot;* \(#,##0.00\);_._.&quot;$&quot;* \-??_.??_);_._.@_)"/>
    <numFmt numFmtId="234" formatCode="_._.&quot;$&quot;* #,##0.000_);_._.&quot;$&quot;* \(#,##0.000\);_._.&quot;$&quot;* \-??_.???_);_._.@_)"/>
    <numFmt numFmtId="235" formatCode="_._.&quot;$&quot;* #,##0.0000_);_._.&quot;$&quot;* \(#,##0.0000\);\ _._.&quot;$&quot;* \-??_.??_);_._.@_)"/>
    <numFmt numFmtId="236" formatCode="_._.&quot;$&quot;* #,##0.00000_);_._.&quot;$&quot;* \(#,##0.00000\);\ _._.&quot;$&quot;* \-??_.??_);_._.@_)"/>
    <numFmt numFmtId="237" formatCode="_._.&quot;$&quot;* #,##0.000000_);_._.&quot;$&quot;* \(#,##0.000000\);\ _._.&quot;$&quot;* \-??_.??_);_._.@_)"/>
    <numFmt numFmtId="238" formatCode="\ \ \ _-&quot;$&quot;* #,##0.00_-;\-&quot;$&quot;* #,##0.00_-;_-&quot;$&quot;* &quot;-&quot;??_-;_-@_-"/>
    <numFmt numFmtId="239" formatCode="mmmm\ dd\,\ yyyy"/>
    <numFmt numFmtId="240" formatCode="0000000"/>
    <numFmt numFmtId="241" formatCode="_ * ###\ ###\ ##0_)\ __\ ;_ * \(###\ ###\ ##0\)\ __\ ;_ * &quot;-&quot;_)\ __\ ;_ @_ "/>
    <numFmt numFmtId="242" formatCode="_ * ###\ ###\ ##0_)\ &quot;$&quot;_ ;_ * \(###\ ###\ ##0\)\ &quot;$&quot;_ ;_ * &quot;-&quot;_)\ &quot;$&quot;_ ;_ @_ "/>
    <numFmt numFmtId="243" formatCode="_ * ###\ ###\ ##0.00_)\ &quot;$&quot;_ ;_ * \(###\ ###\ ##0.00\)\ &quot;$&quot;_ ;_ * &quot;-&quot;_)\ &quot;$&quot;_ ;_ @_ "/>
    <numFmt numFmtId="244" formatCode="0.00__%;_ * \(0.00\)\ %"/>
    <numFmt numFmtId="245" formatCode="[$-409]mmmm\ d\,\ yyyy;@"/>
    <numFmt numFmtId="246" formatCode="_._._(0\ %_);_._.\(0\)%_)"/>
    <numFmt numFmtId="247" formatCode="_._._(0.0%_);_._.\(0.0\)%_)"/>
    <numFmt numFmtId="248" formatCode="_._._(0.00%_);_._.\(0.00\)%_)"/>
    <numFmt numFmtId="249" formatCode="_._._(0.000%_);_._.\(0.000\)%_)"/>
    <numFmt numFmtId="250" formatCode="_._._(0.0000%_);_._.\(0.0000\)%_)"/>
    <numFmt numFmtId="251" formatCode="_._._(0.000000%_);_._.\(0.000000\)%_)"/>
    <numFmt numFmtId="252" formatCode="_._._(0.00%_);_._.\(0.00\)%"/>
    <numFmt numFmtId="253" formatCode="###0_)"/>
    <numFmt numFmtId="254" formatCode="_._-* ###0_);_._.* \(###0\);_._.* \-??_);_._.@_)"/>
    <numFmt numFmtId="255" formatCode="###0_);\ \(###0\);_._.* \-??_);_._.@_)"/>
    <numFmt numFmtId="256" formatCode="&quot;$&quot;#,##0_);[Red]\(&quot;$&quot;#,##0\);&quot;$&quot;\ \-"/>
    <numFmt numFmtId="257" formatCode="\(#\)"/>
    <numFmt numFmtId="258" formatCode="_(&quot;$&quot;* #,##0.0000_);_(&quot;$&quot;* \(#,##0.0000\);_(&quot;$&quot;* &quot;-&quot;??_);_(@_)"/>
  </numFmts>
  <fonts count="1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4"/>
      <color indexed="8"/>
      <name val="Calibri"/>
      <family val="2"/>
    </font>
    <font>
      <sz val="11"/>
      <color indexed="1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name val="Courier"/>
      <family val="3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12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0"/>
      <color indexed="24"/>
      <name val="Courier New"/>
      <family val="3"/>
    </font>
    <font>
      <b/>
      <i/>
      <sz val="10"/>
      <name val="Arial"/>
      <family val="2"/>
    </font>
    <font>
      <sz val="10"/>
      <name val="MS Sans Serif"/>
      <family val="2"/>
    </font>
    <font>
      <sz val="10"/>
      <name val="Tahoma"/>
      <family val="2"/>
    </font>
    <font>
      <sz val="8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u/>
      <sz val="8"/>
      <color rgb="FF800080"/>
      <name val="Calibri"/>
      <family val="2"/>
      <scheme val="minor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6"/>
      <name val="Times New Roman"/>
      <family val="1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sz val="10"/>
      <color indexed="24"/>
      <name val="Times New Roman"/>
      <family val="1"/>
    </font>
    <font>
      <b/>
      <sz val="13"/>
      <color indexed="62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b/>
      <sz val="24"/>
      <name val="Geneva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8"/>
      <color rgb="FF0000FF"/>
      <name val="Calibri"/>
      <family val="2"/>
      <scheme val="minor"/>
    </font>
    <font>
      <u/>
      <sz val="9.6"/>
      <color indexed="12"/>
      <name val="Arial"/>
      <family val="2"/>
    </font>
    <font>
      <u/>
      <sz val="10"/>
      <color indexed="8"/>
      <name val="Arial"/>
      <family val="2"/>
    </font>
    <font>
      <u/>
      <sz val="7.5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8"/>
      <name val="Helv"/>
    </font>
    <font>
      <sz val="12"/>
      <name val="SWISS"/>
    </font>
    <font>
      <sz val="10"/>
      <name val="Verdana"/>
      <family val="2"/>
    </font>
    <font>
      <sz val="11"/>
      <color theme="1"/>
      <name val="Calibri"/>
      <family val="2"/>
    </font>
    <font>
      <sz val="7"/>
      <name val="Arial"/>
      <family val="2"/>
    </font>
    <font>
      <sz val="8"/>
      <color indexed="9"/>
      <name val="Times New Roman"/>
      <family val="1"/>
    </font>
    <font>
      <sz val="8"/>
      <name val="Times New Roman"/>
      <family val="1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0"/>
      <name val="Tahoma"/>
      <family val="2"/>
    </font>
    <font>
      <sz val="11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sz val="11"/>
      <name val="Times New Roman"/>
      <family val="1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sz val="8"/>
      <name val="Tahoma"/>
      <family val="2"/>
    </font>
    <font>
      <sz val="8"/>
      <name val="Verdana"/>
      <family val="2"/>
    </font>
    <font>
      <sz val="18"/>
      <color indexed="12"/>
      <name val="SquareSlab711 Bd BT"/>
    </font>
    <font>
      <b/>
      <sz val="10.5"/>
      <color theme="1" tint="0.34998626667073579"/>
      <name val="Calibri"/>
      <family val="2"/>
    </font>
    <font>
      <u val="singleAccounting"/>
      <sz val="11"/>
      <name val="Times New Roman"/>
      <family val="1"/>
    </font>
    <font>
      <b/>
      <sz val="10"/>
      <name val="Times New Roman"/>
      <family val="1"/>
    </font>
    <font>
      <sz val="12"/>
      <color indexed="12"/>
      <name val="Arial"/>
      <family val="2"/>
    </font>
    <font>
      <b/>
      <i/>
      <sz val="11"/>
      <name val="Times New Roman"/>
      <family val="1"/>
    </font>
    <font>
      <b/>
      <sz val="10.5"/>
      <color theme="4"/>
      <name val="Calibri"/>
      <family val="2"/>
    </font>
    <font>
      <b/>
      <sz val="10"/>
      <name val="Helv"/>
    </font>
    <font>
      <b/>
      <sz val="10.5"/>
      <color theme="7"/>
      <name val="Calibri"/>
      <family val="2"/>
    </font>
    <font>
      <b/>
      <sz val="8"/>
      <color indexed="8"/>
      <name val="Tahoma"/>
      <family val="2"/>
    </font>
    <font>
      <b/>
      <u/>
      <sz val="8"/>
      <color indexed="8"/>
      <name val="Tahoma"/>
      <family val="2"/>
    </font>
    <font>
      <sz val="15"/>
      <name val="Times New Roman"/>
      <family val="1"/>
    </font>
    <font>
      <b/>
      <sz val="10.5"/>
      <color theme="5" tint="0.39994506668294322"/>
      <name val="Calibri"/>
      <family val="2"/>
    </font>
    <font>
      <u/>
      <sz val="11"/>
      <color theme="10"/>
      <name val="Calibri"/>
      <family val="2"/>
      <scheme val="minor"/>
    </font>
    <font>
      <b/>
      <sz val="10.5"/>
      <color rgb="FF336577"/>
      <name val="Calibri"/>
      <family val="2"/>
    </font>
    <font>
      <b/>
      <sz val="8"/>
      <color indexed="23"/>
      <name val="Verdana"/>
      <family val="2"/>
    </font>
    <font>
      <sz val="12"/>
      <color indexed="9"/>
      <name val="Times New Roman"/>
      <family val="1"/>
    </font>
    <font>
      <b/>
      <sz val="10.5"/>
      <color theme="6" tint="-0.24994659260841701"/>
      <name val="Calibri"/>
      <family val="2"/>
    </font>
    <font>
      <b/>
      <sz val="10.5"/>
      <color theme="6" tint="-0.24991607409894101"/>
      <name val="Calibri"/>
      <family val="2"/>
    </font>
    <font>
      <sz val="16"/>
      <color indexed="9"/>
      <name val="Tahoma"/>
      <family val="2"/>
    </font>
    <font>
      <sz val="10"/>
      <name val="Tms Rmn"/>
    </font>
    <font>
      <b/>
      <sz val="14"/>
      <name val="Arial"/>
      <family val="2"/>
    </font>
    <font>
      <b/>
      <sz val="8"/>
      <color indexed="63"/>
      <name val="Verdana"/>
      <family val="2"/>
    </font>
    <font>
      <b/>
      <sz val="10.5"/>
      <color theme="3" tint="0.39994506668294322"/>
      <name val="Calibri"/>
      <family val="2"/>
    </font>
    <font>
      <b/>
      <u val="singleAccounting"/>
      <sz val="11"/>
      <name val="Times New Roman"/>
      <family val="1"/>
    </font>
    <font>
      <u/>
      <sz val="11"/>
      <name val="Times New Roman"/>
      <family val="1"/>
    </font>
    <font>
      <b/>
      <sz val="10"/>
      <color indexed="12"/>
      <name val="Arial"/>
      <family val="2"/>
    </font>
    <font>
      <b/>
      <u/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4"/>
      <color indexed="8"/>
      <name val="Arial"/>
      <family val="2"/>
    </font>
    <font>
      <sz val="10"/>
      <color rgb="FFFF0000"/>
      <name val="Arial"/>
      <family val="2"/>
    </font>
    <font>
      <sz val="8"/>
      <color indexed="8"/>
      <name val="Arial"/>
      <family val="2"/>
    </font>
    <font>
      <sz val="10"/>
      <color theme="0"/>
      <name val="Arial"/>
      <family val="2"/>
    </font>
  </fonts>
  <fills count="7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1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1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BED7A5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1607409894101"/>
      </left>
      <right style="medium">
        <color theme="0" tint="-0.24991607409894101"/>
      </right>
      <top style="medium">
        <color theme="0" tint="-0.24991607409894101"/>
      </top>
      <bottom style="medium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1607409894101"/>
      </left>
      <right style="thin">
        <color theme="0" tint="-0.2499160740989410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1607409894101"/>
      </left>
      <right style="medium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medium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55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medium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63513">
    <xf numFmtId="0" fontId="0" fillId="0" borderId="0"/>
    <xf numFmtId="170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174" fontId="4" fillId="0" borderId="0"/>
    <xf numFmtId="0" fontId="23" fillId="0" borderId="0"/>
    <xf numFmtId="174" fontId="4" fillId="0" borderId="0"/>
    <xf numFmtId="173" fontId="4" fillId="0" borderId="0"/>
    <xf numFmtId="171" fontId="23" fillId="0" borderId="0" applyFont="0" applyFill="0" applyBorder="0" applyAlignment="0" applyProtection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2" fontId="25" fillId="0" borderId="0"/>
    <xf numFmtId="172" fontId="25" fillId="0" borderId="0"/>
    <xf numFmtId="172" fontId="25" fillId="0" borderId="0"/>
    <xf numFmtId="0" fontId="25" fillId="0" borderId="0"/>
    <xf numFmtId="0" fontId="25" fillId="0" borderId="0"/>
    <xf numFmtId="172" fontId="25" fillId="0" borderId="0"/>
    <xf numFmtId="172" fontId="25" fillId="0" borderId="0"/>
    <xf numFmtId="176" fontId="4" fillId="0" borderId="0"/>
    <xf numFmtId="176" fontId="4" fillId="0" borderId="0"/>
    <xf numFmtId="176" fontId="4" fillId="0" borderId="0"/>
    <xf numFmtId="14" fontId="4" fillId="0" borderId="0"/>
    <xf numFmtId="176" fontId="4" fillId="0" borderId="0"/>
    <xf numFmtId="176" fontId="4" fillId="0" borderId="0"/>
    <xf numFmtId="14" fontId="4" fillId="0" borderId="0"/>
    <xf numFmtId="14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4" fontId="4" fillId="0" borderId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4" borderId="0" applyNumberFormat="0" applyBorder="0" applyAlignment="0" applyProtection="0"/>
    <xf numFmtId="0" fontId="4" fillId="0" borderId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3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3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34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41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12" borderId="0" applyNumberFormat="0" applyBorder="0" applyAlignment="0" applyProtection="0"/>
    <xf numFmtId="0" fontId="27" fillId="46" borderId="0" applyNumberFormat="0" applyBorder="0" applyAlignment="0" applyProtection="0"/>
    <xf numFmtId="0" fontId="22" fillId="12" borderId="0" applyNumberFormat="0" applyBorder="0" applyAlignment="0" applyProtection="0"/>
    <xf numFmtId="0" fontId="28" fillId="46" borderId="0" applyNumberFormat="0" applyBorder="0" applyAlignment="0" applyProtection="0"/>
    <xf numFmtId="0" fontId="22" fillId="12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7" fillId="46" borderId="0" applyNumberFormat="0" applyBorder="0" applyAlignment="0" applyProtection="0"/>
    <xf numFmtId="0" fontId="22" fillId="12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2" fillId="16" borderId="0" applyNumberFormat="0" applyBorder="0" applyAlignment="0" applyProtection="0"/>
    <xf numFmtId="0" fontId="27" fillId="43" borderId="0" applyNumberFormat="0" applyBorder="0" applyAlignment="0" applyProtection="0"/>
    <xf numFmtId="0" fontId="22" fillId="16" borderId="0" applyNumberFormat="0" applyBorder="0" applyAlignment="0" applyProtection="0"/>
    <xf numFmtId="0" fontId="28" fillId="43" borderId="0" applyNumberFormat="0" applyBorder="0" applyAlignment="0" applyProtection="0"/>
    <xf numFmtId="0" fontId="27" fillId="43" borderId="0" applyNumberFormat="0" applyBorder="0" applyAlignment="0" applyProtection="0"/>
    <xf numFmtId="0" fontId="28" fillId="43" borderId="0" applyNumberFormat="0" applyBorder="0" applyAlignment="0" applyProtection="0"/>
    <xf numFmtId="0" fontId="22" fillId="1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2" fillId="20" borderId="0" applyNumberFormat="0" applyBorder="0" applyAlignment="0" applyProtection="0"/>
    <xf numFmtId="0" fontId="27" fillId="44" borderId="0" applyNumberFormat="0" applyBorder="0" applyAlignment="0" applyProtection="0"/>
    <xf numFmtId="0" fontId="22" fillId="20" borderId="0" applyNumberFormat="0" applyBorder="0" applyAlignment="0" applyProtection="0"/>
    <xf numFmtId="0" fontId="28" fillId="44" borderId="0" applyNumberFormat="0" applyBorder="0" applyAlignment="0" applyProtection="0"/>
    <xf numFmtId="0" fontId="27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7" fillId="44" borderId="0" applyNumberFormat="0" applyBorder="0" applyAlignment="0" applyProtection="0"/>
    <xf numFmtId="0" fontId="22" fillId="20" borderId="0" applyNumberFormat="0" applyBorder="0" applyAlignment="0" applyProtection="0"/>
    <xf numFmtId="0" fontId="27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2" fillId="24" borderId="0" applyNumberFormat="0" applyBorder="0" applyAlignment="0" applyProtection="0"/>
    <xf numFmtId="0" fontId="27" fillId="47" borderId="0" applyNumberFormat="0" applyBorder="0" applyAlignment="0" applyProtection="0"/>
    <xf numFmtId="0" fontId="22" fillId="24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2" fillId="24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2" fillId="28" borderId="0" applyNumberFormat="0" applyBorder="0" applyAlignment="0" applyProtection="0"/>
    <xf numFmtId="0" fontId="27" fillId="48" borderId="0" applyNumberFormat="0" applyBorder="0" applyAlignment="0" applyProtection="0"/>
    <xf numFmtId="0" fontId="22" fillId="28" borderId="0" applyNumberFormat="0" applyBorder="0" applyAlignment="0" applyProtection="0"/>
    <xf numFmtId="0" fontId="28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32" borderId="0" applyNumberFormat="0" applyBorder="0" applyAlignment="0" applyProtection="0"/>
    <xf numFmtId="0" fontId="27" fillId="49" borderId="0" applyNumberFormat="0" applyBorder="0" applyAlignment="0" applyProtection="0"/>
    <xf numFmtId="0" fontId="22" fillId="32" borderId="0" applyNumberFormat="0" applyBorder="0" applyAlignment="0" applyProtection="0"/>
    <xf numFmtId="0" fontId="28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7" fillId="49" borderId="0" applyNumberFormat="0" applyBorder="0" applyAlignment="0" applyProtection="0"/>
    <xf numFmtId="0" fontId="22" fillId="32" borderId="0" applyNumberFormat="0" applyBorder="0" applyAlignment="0" applyProtection="0"/>
    <xf numFmtId="0" fontId="27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9" fillId="0" borderId="0"/>
    <xf numFmtId="0" fontId="22" fillId="9" borderId="0" applyNumberFormat="0" applyBorder="0" applyAlignment="0" applyProtection="0"/>
    <xf numFmtId="0" fontId="27" fillId="50" borderId="0" applyNumberFormat="0" applyBorder="0" applyAlignment="0" applyProtection="0"/>
    <xf numFmtId="0" fontId="22" fillId="9" borderId="0" applyNumberFormat="0" applyBorder="0" applyAlignment="0" applyProtection="0"/>
    <xf numFmtId="0" fontId="28" fillId="50" borderId="0" applyNumberFormat="0" applyBorder="0" applyAlignment="0" applyProtection="0"/>
    <xf numFmtId="0" fontId="27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7" fillId="50" borderId="0" applyNumberFormat="0" applyBorder="0" applyAlignment="0" applyProtection="0"/>
    <xf numFmtId="0" fontId="22" fillId="9" borderId="0" applyNumberFormat="0" applyBorder="0" applyAlignment="0" applyProtection="0"/>
    <xf numFmtId="0" fontId="27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2" fillId="13" borderId="0" applyNumberFormat="0" applyBorder="0" applyAlignment="0" applyProtection="0"/>
    <xf numFmtId="0" fontId="27" fillId="51" borderId="0" applyNumberFormat="0" applyBorder="0" applyAlignment="0" applyProtection="0"/>
    <xf numFmtId="0" fontId="22" fillId="13" borderId="0" applyNumberFormat="0" applyBorder="0" applyAlignment="0" applyProtection="0"/>
    <xf numFmtId="0" fontId="28" fillId="51" borderId="0" applyNumberFormat="0" applyBorder="0" applyAlignment="0" applyProtection="0"/>
    <xf numFmtId="0" fontId="27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7" fillId="51" borderId="0" applyNumberFormat="0" applyBorder="0" applyAlignment="0" applyProtection="0"/>
    <xf numFmtId="0" fontId="22" fillId="13" borderId="0" applyNumberFormat="0" applyBorder="0" applyAlignment="0" applyProtection="0"/>
    <xf numFmtId="0" fontId="27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2" fillId="17" borderId="0" applyNumberFormat="0" applyBorder="0" applyAlignment="0" applyProtection="0"/>
    <xf numFmtId="0" fontId="27" fillId="52" borderId="0" applyNumberFormat="0" applyBorder="0" applyAlignment="0" applyProtection="0"/>
    <xf numFmtId="0" fontId="22" fillId="17" borderId="0" applyNumberFormat="0" applyBorder="0" applyAlignment="0" applyProtection="0"/>
    <xf numFmtId="0" fontId="28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7" fillId="52" borderId="0" applyNumberFormat="0" applyBorder="0" applyAlignment="0" applyProtection="0"/>
    <xf numFmtId="0" fontId="22" fillId="17" borderId="0" applyNumberFormat="0" applyBorder="0" applyAlignment="0" applyProtection="0"/>
    <xf numFmtId="0" fontId="27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2" fillId="21" borderId="0" applyNumberFormat="0" applyBorder="0" applyAlignment="0" applyProtection="0"/>
    <xf numFmtId="0" fontId="27" fillId="47" borderId="0" applyNumberFormat="0" applyBorder="0" applyAlignment="0" applyProtection="0"/>
    <xf numFmtId="0" fontId="22" fillId="21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2" fillId="21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2" fillId="25" borderId="0" applyNumberFormat="0" applyBorder="0" applyAlignment="0" applyProtection="0"/>
    <xf numFmtId="0" fontId="27" fillId="48" borderId="0" applyNumberFormat="0" applyBorder="0" applyAlignment="0" applyProtection="0"/>
    <xf numFmtId="0" fontId="22" fillId="25" borderId="0" applyNumberFormat="0" applyBorder="0" applyAlignment="0" applyProtection="0"/>
    <xf numFmtId="0" fontId="28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5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9" borderId="0" applyNumberFormat="0" applyBorder="0" applyAlignment="0" applyProtection="0"/>
    <xf numFmtId="0" fontId="27" fillId="53" borderId="0" applyNumberFormat="0" applyBorder="0" applyAlignment="0" applyProtection="0"/>
    <xf numFmtId="0" fontId="22" fillId="29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2" fillId="29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14" fillId="3" borderId="0" applyNumberFormat="0" applyBorder="0" applyAlignment="0" applyProtection="0"/>
    <xf numFmtId="0" fontId="30" fillId="36" borderId="0" applyNumberFormat="0" applyBorder="0" applyAlignment="0" applyProtection="0"/>
    <xf numFmtId="0" fontId="14" fillId="3" borderId="0" applyNumberFormat="0" applyBorder="0" applyAlignment="0" applyProtection="0"/>
    <xf numFmtId="0" fontId="31" fillId="36" borderId="0" applyNumberFormat="0" applyBorder="0" applyAlignment="0" applyProtection="0"/>
    <xf numFmtId="0" fontId="30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0" fillId="36" borderId="0" applyNumberFormat="0" applyBorder="0" applyAlignment="0" applyProtection="0"/>
    <xf numFmtId="0" fontId="14" fillId="3" borderId="0" applyNumberFormat="0" applyBorder="0" applyAlignment="0" applyProtection="0"/>
    <xf numFmtId="0" fontId="30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18" fillId="6" borderId="16" applyNumberFormat="0" applyAlignment="0" applyProtection="0"/>
    <xf numFmtId="0" fontId="32" fillId="41" borderId="22" applyNumberFormat="0" applyAlignment="0" applyProtection="0"/>
    <xf numFmtId="0" fontId="18" fillId="6" borderId="16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3" fillId="41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2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2" fillId="41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2" fillId="41" borderId="22" applyNumberFormat="0" applyAlignment="0" applyProtection="0"/>
    <xf numFmtId="0" fontId="18" fillId="6" borderId="16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20" fillId="7" borderId="19" applyNumberFormat="0" applyAlignment="0" applyProtection="0"/>
    <xf numFmtId="0" fontId="34" fillId="54" borderId="23" applyNumberFormat="0" applyAlignment="0" applyProtection="0"/>
    <xf numFmtId="0" fontId="20" fillId="7" borderId="19" applyNumberFormat="0" applyAlignment="0" applyProtection="0"/>
    <xf numFmtId="0" fontId="35" fillId="54" borderId="23" applyNumberFormat="0" applyAlignment="0" applyProtection="0"/>
    <xf numFmtId="0" fontId="34" fillId="54" borderId="23" applyNumberFormat="0" applyAlignment="0" applyProtection="0"/>
    <xf numFmtId="0" fontId="35" fillId="54" borderId="23" applyNumberFormat="0" applyAlignment="0" applyProtection="0"/>
    <xf numFmtId="0" fontId="20" fillId="7" borderId="19" applyNumberFormat="0" applyAlignment="0" applyProtection="0"/>
    <xf numFmtId="0" fontId="34" fillId="54" borderId="23" applyNumberFormat="0" applyAlignment="0" applyProtection="0"/>
    <xf numFmtId="0" fontId="34" fillId="54" borderId="23" applyNumberFormat="0" applyAlignment="0" applyProtection="0"/>
    <xf numFmtId="0" fontId="35" fillId="54" borderId="23" applyNumberFormat="0" applyAlignment="0" applyProtection="0"/>
    <xf numFmtId="0" fontId="35" fillId="54" borderId="23" applyNumberFormat="0" applyAlignment="0" applyProtection="0"/>
    <xf numFmtId="0" fontId="35" fillId="54" borderId="23" applyNumberFormat="0" applyAlignment="0" applyProtection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171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4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4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171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5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4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87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9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0" fontId="36" fillId="0" borderId="0"/>
    <xf numFmtId="190" fontId="36" fillId="0" borderId="0"/>
    <xf numFmtId="0" fontId="36" fillId="0" borderId="0"/>
    <xf numFmtId="190" fontId="36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3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6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4" fillId="0" borderId="0" applyFont="0" applyFill="0" applyBorder="0" applyAlignment="0" applyProtection="0"/>
    <xf numFmtId="170" fontId="43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88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88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1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5" fontId="4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6" fontId="36" fillId="0" borderId="0"/>
    <xf numFmtId="196" fontId="36" fillId="0" borderId="0"/>
    <xf numFmtId="0" fontId="36" fillId="0" borderId="0"/>
    <xf numFmtId="196" fontId="36" fillId="0" borderId="0"/>
    <xf numFmtId="4" fontId="45" fillId="0" borderId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6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97" fontId="36" fillId="0" borderId="0"/>
    <xf numFmtId="197" fontId="36" fillId="0" borderId="0"/>
    <xf numFmtId="0" fontId="36" fillId="0" borderId="0"/>
    <xf numFmtId="197" fontId="36" fillId="0" borderId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50" fillId="37" borderId="0" applyNumberFormat="0" applyBorder="0" applyAlignment="0" applyProtection="0"/>
    <xf numFmtId="0" fontId="13" fillId="2" borderId="0" applyNumberFormat="0" applyBorder="0" applyAlignment="0" applyProtection="0"/>
    <xf numFmtId="0" fontId="51" fillId="37" borderId="0" applyNumberFormat="0" applyBorder="0" applyAlignment="0" applyProtection="0"/>
    <xf numFmtId="0" fontId="50" fillId="37" borderId="0" applyNumberFormat="0" applyBorder="0" applyAlignment="0" applyProtection="0"/>
    <xf numFmtId="0" fontId="51" fillId="37" borderId="0" applyNumberFormat="0" applyBorder="0" applyAlignment="0" applyProtection="0"/>
    <xf numFmtId="0" fontId="13" fillId="2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38" fontId="46" fillId="55" borderId="0" applyNumberFormat="0" applyBorder="0" applyAlignment="0" applyProtection="0"/>
    <xf numFmtId="38" fontId="46" fillId="55" borderId="0" applyNumberFormat="0" applyBorder="0" applyAlignment="0" applyProtection="0"/>
    <xf numFmtId="38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52" fillId="0" borderId="0"/>
    <xf numFmtId="0" fontId="53" fillId="0" borderId="24" applyNumberFormat="0" applyAlignment="0" applyProtection="0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10" fillId="0" borderId="13" applyNumberFormat="0" applyFill="0" applyAlignment="0" applyProtection="0"/>
    <xf numFmtId="0" fontId="55" fillId="0" borderId="25" applyNumberFormat="0" applyFill="0" applyAlignment="0" applyProtection="0"/>
    <xf numFmtId="0" fontId="10" fillId="0" borderId="13" applyNumberFormat="0" applyFill="0" applyAlignment="0" applyProtection="0"/>
    <xf numFmtId="0" fontId="54" fillId="0" borderId="0" applyNumberFormat="0" applyFont="0" applyFill="0" applyAlignment="0" applyProtection="0"/>
    <xf numFmtId="0" fontId="55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6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7" fillId="0" borderId="26" applyNumberFormat="0" applyFill="0" applyAlignment="0" applyProtection="0"/>
    <xf numFmtId="0" fontId="54" fillId="0" borderId="0" applyNumberFormat="0" applyFont="0" applyFill="0" applyAlignment="0" applyProtection="0"/>
    <xf numFmtId="0" fontId="10" fillId="0" borderId="13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6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6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11" fillId="0" borderId="14" applyNumberFormat="0" applyFill="0" applyAlignment="0" applyProtection="0"/>
    <xf numFmtId="0" fontId="58" fillId="0" borderId="27" applyNumberFormat="0" applyFill="0" applyAlignment="0" applyProtection="0"/>
    <xf numFmtId="0" fontId="11" fillId="0" borderId="14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60" fillId="0" borderId="0" applyNumberFormat="0" applyFill="0" applyBorder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61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11" fillId="0" borderId="14" applyNumberForma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12" fillId="0" borderId="15" applyNumberFormat="0" applyFill="0" applyAlignment="0" applyProtection="0"/>
    <xf numFmtId="0" fontId="62" fillId="0" borderId="28" applyNumberFormat="0" applyFill="0" applyAlignment="0" applyProtection="0"/>
    <xf numFmtId="0" fontId="12" fillId="0" borderId="15" applyNumberFormat="0" applyFill="0" applyAlignment="0" applyProtection="0"/>
    <xf numFmtId="0" fontId="63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12" fillId="0" borderId="15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1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2"/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98" fontId="65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9" fillId="0" borderId="18" applyNumberFormat="0" applyFill="0" applyAlignment="0" applyProtection="0"/>
    <xf numFmtId="0" fontId="73" fillId="0" borderId="29" applyNumberFormat="0" applyFill="0" applyAlignment="0" applyProtection="0"/>
    <xf numFmtId="0" fontId="19" fillId="0" borderId="18" applyNumberFormat="0" applyFill="0" applyAlignment="0" applyProtection="0"/>
    <xf numFmtId="0" fontId="74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29" applyNumberFormat="0" applyFill="0" applyAlignment="0" applyProtection="0"/>
    <xf numFmtId="0" fontId="19" fillId="0" borderId="18" applyNumberFormat="0" applyFill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29" applyNumberFormat="0" applyFill="0" applyAlignment="0" applyProtection="0"/>
    <xf numFmtId="0" fontId="74" fillId="0" borderId="29" applyNumberFormat="0" applyFill="0" applyAlignment="0" applyProtection="0"/>
    <xf numFmtId="0" fontId="74" fillId="0" borderId="29" applyNumberFormat="0" applyFill="0" applyAlignment="0" applyProtection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20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25" fillId="0" borderId="0"/>
    <xf numFmtId="44" fontId="25" fillId="0" borderId="0"/>
    <xf numFmtId="44" fontId="25" fillId="0" borderId="0"/>
    <xf numFmtId="0" fontId="25" fillId="0" borderId="0"/>
    <xf numFmtId="0" fontId="25" fillId="0" borderId="0"/>
    <xf numFmtId="44" fontId="25" fillId="0" borderId="0"/>
    <xf numFmtId="44" fontId="25" fillId="0" borderId="0"/>
    <xf numFmtId="0" fontId="15" fillId="4" borderId="0" applyNumberFormat="0" applyBorder="0" applyAlignment="0" applyProtection="0"/>
    <xf numFmtId="0" fontId="75" fillId="57" borderId="0" applyNumberFormat="0" applyBorder="0" applyAlignment="0" applyProtection="0"/>
    <xf numFmtId="0" fontId="15" fillId="4" borderId="0" applyNumberFormat="0" applyBorder="0" applyAlignment="0" applyProtection="0"/>
    <xf numFmtId="0" fontId="76" fillId="57" borderId="0" applyNumberFormat="0" applyBorder="0" applyAlignment="0" applyProtection="0"/>
    <xf numFmtId="0" fontId="75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5" fillId="57" borderId="0" applyNumberFormat="0" applyBorder="0" applyAlignment="0" applyProtection="0"/>
    <xf numFmtId="0" fontId="15" fillId="4" borderId="0" applyNumberFormat="0" applyBorder="0" applyAlignment="0" applyProtection="0"/>
    <xf numFmtId="0" fontId="75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202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0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0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4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4" fillId="0" borderId="0"/>
    <xf numFmtId="0" fontId="4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" fillId="0" borderId="0"/>
    <xf numFmtId="0" fontId="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4" fillId="0" borderId="0"/>
    <xf numFmtId="0" fontId="4" fillId="0" borderId="0"/>
    <xf numFmtId="0" fontId="4" fillId="0" borderId="0"/>
    <xf numFmtId="0" fontId="37" fillId="0" borderId="0"/>
    <xf numFmtId="203" fontId="4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" fillId="0" borderId="0">
      <alignment vertical="top"/>
    </xf>
    <xf numFmtId="0" fontId="4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77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173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7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04" fontId="4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4" fillId="58" borderId="3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4" fillId="58" borderId="3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81" fillId="0" borderId="0" applyFill="0" applyBorder="0" applyAlignment="0" applyProtection="0"/>
    <xf numFmtId="166" fontId="36" fillId="0" borderId="0"/>
    <xf numFmtId="205" fontId="82" fillId="59" borderId="0">
      <alignment horizontal="right"/>
    </xf>
    <xf numFmtId="37" fontId="83" fillId="60" borderId="0">
      <alignment horizontal="right"/>
    </xf>
    <xf numFmtId="0" fontId="17" fillId="6" borderId="17" applyNumberFormat="0" applyAlignment="0" applyProtection="0"/>
    <xf numFmtId="0" fontId="84" fillId="41" borderId="31" applyNumberFormat="0" applyAlignment="0" applyProtection="0"/>
    <xf numFmtId="0" fontId="17" fillId="6" borderId="17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5" fillId="41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4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4" fillId="41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4" fillId="41" borderId="31" applyNumberFormat="0" applyAlignment="0" applyProtection="0"/>
    <xf numFmtId="0" fontId="17" fillId="6" borderId="17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34" fillId="59" borderId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4" fillId="0" borderId="0" applyNumberFormat="0" applyFont="0" applyFill="0" applyBorder="0" applyAlignment="0" applyProtection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15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3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61" borderId="0" applyNumberFormat="0" applyFon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60" borderId="33" applyNumberFormat="0" applyProtection="0">
      <alignment horizontal="left" vertical="center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3" fillId="0" borderId="21" applyNumberFormat="0" applyFill="0" applyAlignment="0" applyProtection="0"/>
    <xf numFmtId="0" fontId="88" fillId="0" borderId="35" applyNumberFormat="0" applyFill="0" applyAlignment="0" applyProtection="0"/>
    <xf numFmtId="0" fontId="3" fillId="0" borderId="21" applyNumberFormat="0" applyFill="0" applyAlignment="0" applyProtection="0"/>
    <xf numFmtId="0" fontId="4" fillId="0" borderId="34" applyNumberFormat="0" applyFont="0" applyBorder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88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4" fillId="0" borderId="34" applyNumberFormat="0" applyFont="0" applyBorder="0" applyAlignment="0" applyProtection="0"/>
    <xf numFmtId="0" fontId="3" fillId="0" borderId="21" applyNumberFormat="0" applyFill="0" applyAlignment="0" applyProtection="0"/>
    <xf numFmtId="0" fontId="4" fillId="0" borderId="34" applyNumberFormat="0" applyFon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4" fillId="0" borderId="0"/>
    <xf numFmtId="0" fontId="4" fillId="0" borderId="0"/>
    <xf numFmtId="0" fontId="6" fillId="0" borderId="35" applyNumberFormat="0" applyFill="0" applyAlignment="0" applyProtection="0"/>
    <xf numFmtId="0" fontId="4" fillId="0" borderId="0"/>
    <xf numFmtId="0" fontId="4" fillId="0" borderId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4" fillId="0" borderId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8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" fillId="0" borderId="0"/>
    <xf numFmtId="0" fontId="90" fillId="0" borderId="0" applyNumberFormat="0" applyFill="0" applyBorder="0" applyAlignment="0" applyProtection="0"/>
    <xf numFmtId="0" fontId="4" fillId="0" borderId="0"/>
    <xf numFmtId="0" fontId="4" fillId="0" borderId="0"/>
    <xf numFmtId="0" fontId="9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25" fillId="0" borderId="0"/>
    <xf numFmtId="169" fontId="4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207" fontId="91" fillId="0" borderId="0" applyFont="0" applyFill="0" applyBorder="0" applyAlignment="0" applyProtection="0">
      <protection locked="0"/>
    </xf>
    <xf numFmtId="208" fontId="91" fillId="0" borderId="0" applyFont="0" applyFill="0" applyBorder="0" applyAlignment="0" applyProtection="0">
      <protection locked="0"/>
    </xf>
    <xf numFmtId="209" fontId="93" fillId="0" borderId="12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0" fontId="94" fillId="0" borderId="0"/>
    <xf numFmtId="210" fontId="94" fillId="0" borderId="0"/>
    <xf numFmtId="211" fontId="94" fillId="0" borderId="0"/>
    <xf numFmtId="0" fontId="28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53" borderId="0" applyNumberFormat="0" applyBorder="0" applyAlignment="0" applyProtection="0"/>
    <xf numFmtId="0" fontId="95" fillId="0" borderId="39" applyNumberFormat="0" applyFill="0" applyProtection="0">
      <alignment horizontal="center" vertical="center"/>
    </xf>
    <xf numFmtId="0" fontId="95" fillId="0" borderId="40" applyNumberFormat="0" applyFill="0" applyProtection="0">
      <alignment horizontal="center" vertical="center"/>
    </xf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3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41" applyNumberFormat="0" applyBorder="0" applyAlignment="0" applyProtection="0"/>
    <xf numFmtId="0" fontId="96" fillId="0" borderId="42" applyNumberFormat="0" applyBorder="0" applyAlignment="0" applyProtection="0"/>
    <xf numFmtId="3" fontId="96" fillId="0" borderId="41" applyNumberFormat="0" applyBorder="0" applyAlignment="0" applyProtection="0"/>
    <xf numFmtId="0" fontId="96" fillId="0" borderId="42" applyNumberFormat="0" applyBorder="0" applyAlignment="0" applyProtection="0"/>
    <xf numFmtId="3" fontId="96" fillId="0" borderId="41" applyNumberFormat="0" applyBorder="0" applyAlignment="0" applyProtection="0"/>
    <xf numFmtId="0" fontId="96" fillId="0" borderId="42" applyNumberFormat="0" applyBorder="0" applyAlignment="0" applyProtection="0"/>
    <xf numFmtId="0" fontId="96" fillId="0" borderId="41" applyNumberFormat="0" applyFill="0" applyAlignment="0" applyProtection="0"/>
    <xf numFmtId="0" fontId="96" fillId="0" borderId="42" applyNumberFormat="0" applyFill="0" applyAlignment="0" applyProtection="0"/>
    <xf numFmtId="0" fontId="96" fillId="0" borderId="41" applyNumberFormat="0" applyFill="0" applyAlignment="0" applyProtection="0"/>
    <xf numFmtId="0" fontId="96" fillId="0" borderId="42" applyNumberFormat="0" applyFill="0" applyAlignment="0" applyProtection="0"/>
    <xf numFmtId="37" fontId="97" fillId="60" borderId="43" applyBorder="0" applyProtection="0">
      <alignment vertical="center"/>
    </xf>
    <xf numFmtId="37" fontId="97" fillId="60" borderId="43" applyBorder="0" applyProtection="0">
      <alignment vertical="center"/>
    </xf>
    <xf numFmtId="37" fontId="97" fillId="60" borderId="43" applyBorder="0" applyProtection="0">
      <alignment vertical="center"/>
    </xf>
    <xf numFmtId="0" fontId="31" fillId="36" borderId="0" applyNumberFormat="0" applyBorder="0" applyAlignment="0" applyProtection="0"/>
    <xf numFmtId="0" fontId="98" fillId="63" borderId="0" applyBorder="0">
      <alignment horizontal="left" vertical="center" indent="1"/>
    </xf>
    <xf numFmtId="0" fontId="96" fillId="0" borderId="41">
      <alignment horizontal="right" vertical="center"/>
    </xf>
    <xf numFmtId="0" fontId="96" fillId="0" borderId="42">
      <alignment horizontal="right" vertical="center"/>
    </xf>
    <xf numFmtId="3" fontId="96" fillId="64" borderId="41">
      <alignment horizontal="center" vertical="center"/>
    </xf>
    <xf numFmtId="3" fontId="96" fillId="64" borderId="42">
      <alignment horizontal="center" vertical="center"/>
    </xf>
    <xf numFmtId="0" fontId="96" fillId="64" borderId="41">
      <alignment horizontal="right" vertical="center"/>
    </xf>
    <xf numFmtId="0" fontId="96" fillId="64" borderId="42">
      <alignment horizontal="right" vertical="center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99" fillId="65" borderId="0">
      <alignment horizontal="center"/>
    </xf>
    <xf numFmtId="0" fontId="35" fillId="54" borderId="23" applyNumberFormat="0" applyAlignment="0" applyProtection="0"/>
    <xf numFmtId="0" fontId="95" fillId="0" borderId="46">
      <alignment horizontal="center" vertical="center"/>
    </xf>
    <xf numFmtId="0" fontId="95" fillId="0" borderId="47">
      <alignment horizontal="center" vertical="center"/>
    </xf>
    <xf numFmtId="0" fontId="100" fillId="0" borderId="48">
      <alignment horizontal="center" vertical="center"/>
    </xf>
    <xf numFmtId="0" fontId="100" fillId="0" borderId="49">
      <alignment horizontal="center" vertical="center"/>
    </xf>
    <xf numFmtId="212" fontId="94" fillId="0" borderId="0"/>
    <xf numFmtId="213" fontId="94" fillId="0" borderId="0"/>
    <xf numFmtId="39" fontId="37" fillId="0" borderId="0" applyFont="0" applyFill="0" applyBorder="0" applyAlignment="0" applyProtection="0"/>
    <xf numFmtId="37" fontId="4" fillId="0" borderId="0" applyNumberFormat="0" applyFont="0" applyFill="0" applyBorder="0" applyAlignment="0" applyProtection="0"/>
    <xf numFmtId="214" fontId="94" fillId="0" borderId="0" applyFill="0" applyBorder="0" applyProtection="0">
      <alignment vertical="center"/>
    </xf>
    <xf numFmtId="215" fontId="94" fillId="0" borderId="0" applyFont="0" applyFill="0" applyBorder="0" applyProtection="0">
      <alignment vertical="center"/>
    </xf>
    <xf numFmtId="216" fontId="4" fillId="0" borderId="0" applyFont="0" applyFill="0" applyBorder="0" applyAlignment="0" applyProtection="0"/>
    <xf numFmtId="217" fontId="94" fillId="0" borderId="0" applyFont="0" applyFill="0" applyBorder="0" applyAlignment="0" applyProtection="0"/>
    <xf numFmtId="218" fontId="101" fillId="0" borderId="0" applyFont="0" applyFill="0" applyBorder="0" applyAlignment="0" applyProtection="0"/>
    <xf numFmtId="219" fontId="101" fillId="0" borderId="0" applyFont="0" applyFill="0" applyBorder="0" applyAlignment="0" applyProtection="0"/>
    <xf numFmtId="220" fontId="102" fillId="0" borderId="0">
      <alignment vertical="center"/>
    </xf>
    <xf numFmtId="221" fontId="36" fillId="0" borderId="0">
      <alignment vertical="center"/>
    </xf>
    <xf numFmtId="222" fontId="94" fillId="0" borderId="0">
      <alignment horizontal="left"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3" fontId="94" fillId="0" borderId="0" applyFont="0" applyFill="0" applyBorder="0" applyProtection="0"/>
    <xf numFmtId="224" fontId="94" fillId="0" borderId="0" applyFont="0" applyFill="0" applyBorder="0" applyProtection="0"/>
    <xf numFmtId="0" fontId="52" fillId="0" borderId="0"/>
    <xf numFmtId="225" fontId="94" fillId="0" borderId="0" applyFill="0" applyBorder="0" applyProtection="0">
      <alignment vertical="center"/>
    </xf>
    <xf numFmtId="226" fontId="94" fillId="0" borderId="0" applyFont="0" applyFill="0" applyBorder="0" applyProtection="0">
      <alignment vertical="center"/>
    </xf>
    <xf numFmtId="227" fontId="94" fillId="0" borderId="0">
      <alignment vertical="center"/>
    </xf>
    <xf numFmtId="228" fontId="94" fillId="0" borderId="0"/>
    <xf numFmtId="166" fontId="103" fillId="0" borderId="0" applyFont="0" applyFill="0" applyBorder="0" applyAlignment="0" applyProtection="0">
      <protection locked="0"/>
    </xf>
    <xf numFmtId="164" fontId="4" fillId="0" borderId="0" applyFont="0" applyFill="0" applyBorder="0" applyAlignment="0" applyProtection="0"/>
    <xf numFmtId="229" fontId="94" fillId="0" borderId="0" applyFont="0" applyFill="0" applyBorder="0" applyProtection="0">
      <alignment vertical="center"/>
    </xf>
    <xf numFmtId="230" fontId="94" fillId="0" borderId="0" applyFont="0" applyFill="0" applyBorder="0" applyProtection="0">
      <alignment vertical="center"/>
    </xf>
    <xf numFmtId="168" fontId="40" fillId="0" borderId="0" applyFont="0" applyFill="0" applyBorder="0" applyAlignment="0" applyProtection="0"/>
    <xf numFmtId="231" fontId="4" fillId="0" borderId="0" applyFont="0" applyFill="0" applyBorder="0" applyAlignment="0" applyProtection="0"/>
    <xf numFmtId="232" fontId="94" fillId="0" borderId="0" applyFont="0" applyFill="0" applyBorder="0" applyProtection="0">
      <alignment horizontal="center"/>
    </xf>
    <xf numFmtId="233" fontId="101" fillId="0" borderId="0" applyFont="0" applyFill="0" applyBorder="0" applyAlignment="0" applyProtection="0"/>
    <xf numFmtId="234" fontId="101" fillId="0" borderId="0" applyFont="0" applyFill="0" applyBorder="0" applyAlignment="0" applyProtection="0"/>
    <xf numFmtId="235" fontId="36" fillId="0" borderId="50">
      <alignment vertical="center"/>
    </xf>
    <xf numFmtId="236" fontId="36" fillId="0" borderId="0">
      <alignment vertical="center"/>
    </xf>
    <xf numFmtId="237" fontId="94" fillId="0" borderId="0">
      <alignment horizontal="left"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38" fontId="93" fillId="0" borderId="0"/>
    <xf numFmtId="239" fontId="104" fillId="0" borderId="0">
      <alignment horizontal="left"/>
    </xf>
    <xf numFmtId="0" fontId="96" fillId="66" borderId="41"/>
    <xf numFmtId="0" fontId="96" fillId="67" borderId="42"/>
    <xf numFmtId="3" fontId="105" fillId="0" borderId="41"/>
    <xf numFmtId="3" fontId="105" fillId="0" borderId="42"/>
    <xf numFmtId="0" fontId="48" fillId="0" borderId="0" applyNumberFormat="0" applyFill="0" applyBorder="0" applyAlignment="0" applyProtection="0"/>
    <xf numFmtId="240" fontId="106" fillId="0" borderId="0" applyFont="0" applyFill="0" applyBorder="0" applyProtection="0">
      <alignment horizontal="center"/>
    </xf>
    <xf numFmtId="3" fontId="107" fillId="0" borderId="41"/>
    <xf numFmtId="3" fontId="107" fillId="0" borderId="42"/>
    <xf numFmtId="241" fontId="4" fillId="0" borderId="0" applyFont="0" applyBorder="0">
      <alignment vertical="center"/>
    </xf>
    <xf numFmtId="242" fontId="4" fillId="0" borderId="0" applyFont="0" applyBorder="0">
      <alignment vertical="center"/>
    </xf>
    <xf numFmtId="243" fontId="4" fillId="0" borderId="32" applyFont="0" applyBorder="0">
      <alignment vertical="center"/>
    </xf>
    <xf numFmtId="244" fontId="4" fillId="0" borderId="0" applyFont="0" applyBorder="0">
      <alignment horizontal="right"/>
      <protection locked="0"/>
    </xf>
    <xf numFmtId="0" fontId="51" fillId="37" borderId="0" applyNumberFormat="0" applyBorder="0" applyAlignment="0" applyProtection="0"/>
    <xf numFmtId="0" fontId="46" fillId="55" borderId="0" applyNumberFormat="0" applyBorder="0" applyAlignment="0" applyProtection="0"/>
    <xf numFmtId="0" fontId="95" fillId="0" borderId="46">
      <alignment horizontal="left" vertical="top"/>
    </xf>
    <xf numFmtId="0" fontId="95" fillId="0" borderId="47">
      <alignment horizontal="left" vertical="top"/>
    </xf>
    <xf numFmtId="239" fontId="104" fillId="0" borderId="0">
      <alignment horizontal="left"/>
    </xf>
    <xf numFmtId="37" fontId="108" fillId="55" borderId="24" applyFill="0">
      <alignment vertical="center"/>
    </xf>
    <xf numFmtId="0" fontId="53" fillId="0" borderId="24" applyNumberFormat="0" applyAlignment="0" applyProtection="0">
      <alignment horizontal="left" vertical="center"/>
    </xf>
    <xf numFmtId="0" fontId="108" fillId="0" borderId="32" applyNumberFormat="0" applyFill="0">
      <alignment horizontal="centerContinuous" vertical="top"/>
    </xf>
    <xf numFmtId="0" fontId="109" fillId="60" borderId="51" applyNumberFormat="0" applyBorder="0">
      <alignment horizontal="left" vertical="center" indent="1"/>
    </xf>
    <xf numFmtId="0" fontId="110" fillId="0" borderId="0"/>
    <xf numFmtId="0" fontId="63" fillId="0" borderId="28" applyNumberFormat="0" applyFill="0" applyAlignment="0" applyProtection="0"/>
    <xf numFmtId="0" fontId="63" fillId="0" borderId="0" applyNumberFormat="0" applyFill="0" applyBorder="0" applyAlignment="0" applyProtection="0"/>
    <xf numFmtId="0" fontId="111" fillId="0" borderId="41"/>
    <xf numFmtId="0" fontId="111" fillId="0" borderId="42"/>
    <xf numFmtId="0" fontId="112" fillId="0" borderId="0" applyNumberFormat="0" applyFill="0" applyBorder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4" fillId="0" borderId="29" applyNumberFormat="0" applyFill="0" applyAlignment="0" applyProtection="0"/>
    <xf numFmtId="0" fontId="95" fillId="0" borderId="46">
      <alignment horizontal="left" vertical="center"/>
    </xf>
    <xf numFmtId="0" fontId="95" fillId="0" borderId="47">
      <alignment horizontal="left" vertical="center"/>
    </xf>
    <xf numFmtId="0" fontId="96" fillId="64" borderId="52"/>
    <xf numFmtId="3" fontId="96" fillId="0" borderId="41">
      <alignment horizontal="right" vertical="center"/>
    </xf>
    <xf numFmtId="3" fontId="96" fillId="0" borderId="42">
      <alignment horizontal="right" vertical="center"/>
    </xf>
    <xf numFmtId="0" fontId="95" fillId="0" borderId="46">
      <alignment horizontal="right" vertical="center"/>
    </xf>
    <xf numFmtId="0" fontId="95" fillId="0" borderId="47">
      <alignment horizontal="right" vertical="center"/>
    </xf>
    <xf numFmtId="0" fontId="96" fillId="0" borderId="48">
      <alignment horizontal="center" vertical="center"/>
    </xf>
    <xf numFmtId="0" fontId="96" fillId="0" borderId="49">
      <alignment horizontal="center" vertical="center"/>
    </xf>
    <xf numFmtId="3" fontId="96" fillId="0" borderId="41"/>
    <xf numFmtId="3" fontId="96" fillId="0" borderId="42"/>
    <xf numFmtId="3" fontId="96" fillId="0" borderId="41"/>
    <xf numFmtId="3" fontId="96" fillId="0" borderId="42"/>
    <xf numFmtId="0" fontId="96" fillId="0" borderId="48">
      <alignment horizontal="center" vertical="center" wrapText="1"/>
    </xf>
    <xf numFmtId="0" fontId="96" fillId="0" borderId="49">
      <alignment horizontal="center" vertical="center" wrapText="1"/>
    </xf>
    <xf numFmtId="0" fontId="113" fillId="0" borderId="48">
      <alignment horizontal="left" vertical="center" indent="1"/>
    </xf>
    <xf numFmtId="0" fontId="113" fillId="0" borderId="49">
      <alignment horizontal="left" vertical="center" indent="1"/>
    </xf>
    <xf numFmtId="0" fontId="76" fillId="57" borderId="0" applyNumberFormat="0" applyBorder="0" applyAlignment="0" applyProtection="0"/>
    <xf numFmtId="0" fontId="114" fillId="55" borderId="0">
      <alignment horizontal="left" indent="1"/>
    </xf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37" fontId="97" fillId="60" borderId="37" applyBorder="0">
      <alignment horizontal="left" vertical="center" indent="2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37" fontId="97" fillId="60" borderId="37" applyBorder="0">
      <alignment horizontal="left" vertical="center" indent="2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245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245" fontId="4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116" fillId="0" borderId="41"/>
    <xf numFmtId="0" fontId="117" fillId="0" borderId="42"/>
    <xf numFmtId="246" fontId="101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247" fontId="101" fillId="0" borderId="0" applyFont="0" applyFill="0" applyBorder="0" applyAlignment="0" applyProtection="0"/>
    <xf numFmtId="248" fontId="101" fillId="0" borderId="0" applyFont="0" applyFill="0" applyBorder="0" applyAlignment="0" applyProtection="0"/>
    <xf numFmtId="249" fontId="101" fillId="0" borderId="0" applyFont="0" applyFill="0" applyBorder="0" applyAlignment="0" applyProtection="0"/>
    <xf numFmtId="49" fontId="94" fillId="0" borderId="0">
      <alignment vertical="center"/>
    </xf>
    <xf numFmtId="250" fontId="94" fillId="0" borderId="0">
      <alignment vertical="center"/>
    </xf>
    <xf numFmtId="251" fontId="94" fillId="0" borderId="0">
      <alignment horizontal="left"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9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252" fontId="94" fillId="0" borderId="0">
      <alignment vertical="center"/>
    </xf>
    <xf numFmtId="0" fontId="118" fillId="63" borderId="0">
      <alignment horizontal="left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9" fillId="0" borderId="0">
      <alignment wrapText="1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3" fontId="96" fillId="0" borderId="41">
      <alignment horizontal="center" vertical="center"/>
    </xf>
    <xf numFmtId="3" fontId="96" fillId="0" borderId="42">
      <alignment horizontal="center" vertical="center"/>
    </xf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120" fillId="0" borderId="53">
      <alignment horizontal="center" vertical="center"/>
    </xf>
    <xf numFmtId="0" fontId="95" fillId="0" borderId="46">
      <alignment horizontal="center" vertical="center"/>
    </xf>
    <xf numFmtId="0" fontId="95" fillId="0" borderId="47">
      <alignment horizontal="center" vertical="center"/>
    </xf>
    <xf numFmtId="0" fontId="95" fillId="0" borderId="46">
      <alignment horizontal="center" vertical="center"/>
    </xf>
    <xf numFmtId="0" fontId="95" fillId="0" borderId="47">
      <alignment horizontal="center" vertical="center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0" fontId="121" fillId="63" borderId="0" applyBorder="0">
      <alignment horizontal="left" vertical="center" indent="1"/>
    </xf>
    <xf numFmtId="0" fontId="93" fillId="0" borderId="32" applyNumberFormat="0"/>
    <xf numFmtId="0" fontId="93" fillId="0" borderId="12" applyNumberFormat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35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103" fillId="0" borderId="0" applyNumberFormat="0" applyFill="0" applyBorder="0" applyAlignment="0" applyProtection="0"/>
    <xf numFmtId="0" fontId="122" fillId="0" borderId="41"/>
    <xf numFmtId="0" fontId="122" fillId="0" borderId="42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53" fontId="94" fillId="0" borderId="12">
      <alignment horizontal="right"/>
    </xf>
    <xf numFmtId="254" fontId="123" fillId="0" borderId="50" applyFont="0" applyBorder="0">
      <alignment vertical="center"/>
    </xf>
    <xf numFmtId="255" fontId="124" fillId="0" borderId="0"/>
    <xf numFmtId="212" fontId="94" fillId="0" borderId="0"/>
    <xf numFmtId="213" fontId="94" fillId="0" borderId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96" fillId="0" borderId="67" applyFont="0" applyFill="0" applyAlignment="0" applyProtection="0"/>
    <xf numFmtId="3" fontId="96" fillId="0" borderId="67" applyFont="0" applyFill="0" applyAlignment="0" applyProtection="0"/>
    <xf numFmtId="3" fontId="96" fillId="0" borderId="67" applyFont="0" applyFill="0" applyAlignment="0" applyProtection="0"/>
    <xf numFmtId="3" fontId="96" fillId="0" borderId="67" applyFont="0" applyFill="0" applyAlignment="0" applyProtection="0"/>
    <xf numFmtId="3" fontId="96" fillId="0" borderId="67" applyFont="0" applyFill="0" applyAlignment="0" applyProtection="0"/>
    <xf numFmtId="0" fontId="95" fillId="0" borderId="66" applyNumberFormat="0" applyFill="0" applyAlignment="0" applyProtection="0"/>
    <xf numFmtId="0" fontId="95" fillId="0" borderId="66" applyNumberFormat="0" applyFill="0" applyAlignment="0" applyProtection="0"/>
    <xf numFmtId="0" fontId="95" fillId="0" borderId="66" applyNumberFormat="0" applyFill="0" applyAlignment="0" applyProtection="0"/>
    <xf numFmtId="0" fontId="95" fillId="0" borderId="66" applyNumberFormat="0" applyFill="0" applyAlignment="0" applyProtection="0"/>
    <xf numFmtId="0" fontId="96" fillId="0" borderId="67" applyNumberFormat="0" applyBorder="0" applyAlignment="0" applyProtection="0"/>
    <xf numFmtId="0" fontId="96" fillId="0" borderId="67" applyNumberFormat="0" applyFill="0" applyAlignment="0" applyProtection="0"/>
    <xf numFmtId="0" fontId="96" fillId="0" borderId="67">
      <alignment horizontal="right" vertical="center"/>
    </xf>
    <xf numFmtId="0" fontId="96" fillId="64" borderId="67">
      <alignment horizontal="right" vertical="center"/>
    </xf>
    <xf numFmtId="0" fontId="100" fillId="0" borderId="70">
      <alignment horizontal="center" vertical="center"/>
    </xf>
    <xf numFmtId="0" fontId="96" fillId="67" borderId="67"/>
    <xf numFmtId="3" fontId="105" fillId="0" borderId="67"/>
    <xf numFmtId="0" fontId="111" fillId="0" borderId="67"/>
    <xf numFmtId="3" fontId="96" fillId="0" borderId="67">
      <alignment horizontal="right" vertical="center"/>
    </xf>
    <xf numFmtId="0" fontId="95" fillId="0" borderId="69">
      <alignment horizontal="right" vertical="center"/>
    </xf>
    <xf numFmtId="3" fontId="96" fillId="0" borderId="67"/>
    <xf numFmtId="0" fontId="113" fillId="0" borderId="70">
      <alignment horizontal="left" vertical="center" indent="1"/>
    </xf>
    <xf numFmtId="0" fontId="117" fillId="0" borderId="67"/>
    <xf numFmtId="0" fontId="95" fillId="0" borderId="68">
      <alignment horizontal="left" vertical="center"/>
    </xf>
    <xf numFmtId="0" fontId="95" fillId="0" borderId="69">
      <alignment horizontal="center" vertical="center"/>
    </xf>
    <xf numFmtId="0" fontId="95" fillId="0" borderId="68">
      <alignment horizontal="left" vertical="center"/>
    </xf>
    <xf numFmtId="0" fontId="122" fillId="0" borderId="67"/>
    <xf numFmtId="171" fontId="23" fillId="0" borderId="0" applyFont="0" applyFill="0" applyBorder="0" applyAlignment="0" applyProtection="0"/>
    <xf numFmtId="0" fontId="95" fillId="0" borderId="66" applyNumberFormat="0" applyFill="0" applyProtection="0">
      <alignment horizontal="center" vertical="center"/>
    </xf>
    <xf numFmtId="3" fontId="96" fillId="0" borderId="67" applyFont="0" applyFill="0" applyAlignment="0" applyProtection="0"/>
    <xf numFmtId="3" fontId="96" fillId="0" borderId="67" applyFont="0" applyFill="0" applyAlignment="0" applyProtection="0"/>
    <xf numFmtId="3" fontId="96" fillId="0" borderId="67" applyFont="0" applyFill="0" applyAlignment="0" applyProtection="0"/>
    <xf numFmtId="0" fontId="95" fillId="0" borderId="66" applyNumberFormat="0" applyFill="0" applyAlignment="0" applyProtection="0"/>
    <xf numFmtId="0" fontId="95" fillId="0" borderId="66" applyNumberFormat="0" applyFill="0" applyAlignment="0" applyProtection="0"/>
    <xf numFmtId="0" fontId="95" fillId="0" borderId="66" applyNumberFormat="0" applyFill="0" applyAlignment="0" applyProtection="0"/>
    <xf numFmtId="0" fontId="95" fillId="0" borderId="66" applyNumberFormat="0" applyFill="0" applyAlignment="0" applyProtection="0"/>
    <xf numFmtId="0" fontId="96" fillId="0" borderId="67" applyNumberFormat="0" applyBorder="0" applyAlignment="0" applyProtection="0"/>
    <xf numFmtId="0" fontId="96" fillId="0" borderId="67" applyNumberFormat="0" applyBorder="0" applyAlignment="0" applyProtection="0"/>
    <xf numFmtId="0" fontId="96" fillId="0" borderId="67" applyNumberFormat="0" applyFill="0" applyAlignment="0" applyProtection="0"/>
    <xf numFmtId="3" fontId="96" fillId="64" borderId="67">
      <alignment horizontal="center" vertical="center"/>
    </xf>
    <xf numFmtId="0" fontId="95" fillId="0" borderId="68">
      <alignment horizontal="left" vertical="center"/>
    </xf>
    <xf numFmtId="0" fontId="95" fillId="0" borderId="69">
      <alignment horizontal="center" vertical="center"/>
    </xf>
    <xf numFmtId="3" fontId="107" fillId="0" borderId="67"/>
    <xf numFmtId="0" fontId="95" fillId="0" borderId="69">
      <alignment horizontal="left" vertical="top"/>
    </xf>
    <xf numFmtId="0" fontId="95" fillId="0" borderId="69">
      <alignment horizontal="left" vertical="center"/>
    </xf>
    <xf numFmtId="0" fontId="96" fillId="64" borderId="71"/>
    <xf numFmtId="0" fontId="96" fillId="0" borderId="70">
      <alignment horizontal="center" vertical="center"/>
    </xf>
    <xf numFmtId="3" fontId="96" fillId="0" borderId="67"/>
    <xf numFmtId="0" fontId="96" fillId="0" borderId="70">
      <alignment horizontal="center" vertical="center" wrapText="1"/>
    </xf>
    <xf numFmtId="3" fontId="96" fillId="0" borderId="67">
      <alignment horizontal="center" vertical="center"/>
    </xf>
    <xf numFmtId="0" fontId="95" fillId="0" borderId="69">
      <alignment horizontal="center" vertical="center"/>
    </xf>
    <xf numFmtId="0" fontId="95" fillId="0" borderId="68">
      <alignment horizontal="left" vertical="center"/>
    </xf>
  </cellStyleXfs>
  <cellXfs count="228">
    <xf numFmtId="0" fontId="0" fillId="0" borderId="0" xfId="0"/>
    <xf numFmtId="0" fontId="5" fillId="0" borderId="0" xfId="0" applyNumberFormat="1" applyFont="1" applyFill="1" applyBorder="1" applyAlignment="1" applyProtection="1"/>
    <xf numFmtId="0" fontId="0" fillId="0" borderId="0" xfId="0"/>
    <xf numFmtId="0" fontId="4" fillId="62" borderId="0" xfId="15705" applyFill="1"/>
    <xf numFmtId="0" fontId="4" fillId="62" borderId="0" xfId="15705" applyFill="1" applyAlignment="1">
      <alignment horizontal="center"/>
    </xf>
    <xf numFmtId="0" fontId="4" fillId="0" borderId="0" xfId="15705"/>
    <xf numFmtId="0" fontId="4" fillId="0" borderId="0" xfId="15705" applyAlignment="1">
      <alignment horizontal="center"/>
    </xf>
    <xf numFmtId="0" fontId="4" fillId="0" borderId="0" xfId="2"/>
    <xf numFmtId="0" fontId="2" fillId="0" borderId="0" xfId="0" applyFont="1"/>
    <xf numFmtId="0" fontId="92" fillId="0" borderId="0" xfId="2" applyFont="1" applyProtection="1"/>
    <xf numFmtId="0" fontId="120" fillId="62" borderId="0" xfId="15705" applyFont="1" applyFill="1"/>
    <xf numFmtId="0" fontId="4" fillId="60" borderId="0" xfId="2" applyFill="1" applyBorder="1" applyProtection="1"/>
    <xf numFmtId="0" fontId="53" fillId="0" borderId="0" xfId="2" applyFont="1" applyFill="1" applyAlignment="1" applyProtection="1">
      <alignment vertical="center"/>
    </xf>
    <xf numFmtId="0" fontId="4" fillId="0" borderId="0" xfId="2" applyBorder="1" applyProtection="1"/>
    <xf numFmtId="0" fontId="0" fillId="69" borderId="0" xfId="0" applyFill="1" applyAlignment="1"/>
    <xf numFmtId="0" fontId="0" fillId="69" borderId="0" xfId="0" applyFill="1"/>
    <xf numFmtId="0" fontId="92" fillId="69" borderId="0" xfId="2" applyFont="1" applyFill="1" applyBorder="1" applyAlignment="1" applyProtection="1">
      <alignment vertical="center"/>
    </xf>
    <xf numFmtId="172" fontId="92" fillId="69" borderId="0" xfId="2" applyNumberFormat="1" applyFont="1" applyFill="1" applyBorder="1" applyAlignment="1" applyProtection="1">
      <alignment vertical="center"/>
    </xf>
    <xf numFmtId="0" fontId="92" fillId="0" borderId="0" xfId="2" applyFont="1" applyBorder="1" applyProtection="1"/>
    <xf numFmtId="0" fontId="4" fillId="0" borderId="0" xfId="2" quotePrefix="1" applyBorder="1" applyAlignment="1" applyProtection="1">
      <alignment horizontal="center"/>
    </xf>
    <xf numFmtId="0" fontId="4" fillId="0" borderId="0" xfId="2" applyBorder="1" applyAlignment="1" applyProtection="1">
      <alignment horizontal="center"/>
    </xf>
    <xf numFmtId="0" fontId="125" fillId="0" borderId="12" xfId="2" applyFont="1" applyBorder="1" applyProtection="1"/>
    <xf numFmtId="0" fontId="4" fillId="0" borderId="0" xfId="2" quotePrefix="1" applyBorder="1" applyProtection="1"/>
    <xf numFmtId="10" fontId="4" fillId="0" borderId="0" xfId="5" applyNumberFormat="1" applyFont="1" applyFill="1" applyBorder="1" applyProtection="1"/>
    <xf numFmtId="257" fontId="4" fillId="70" borderId="0" xfId="2" applyNumberFormat="1" applyFill="1" applyBorder="1" applyProtection="1">
      <protection locked="0"/>
    </xf>
    <xf numFmtId="257" fontId="4" fillId="0" borderId="0" xfId="2" applyNumberFormat="1" applyFill="1" applyBorder="1" applyProtection="1"/>
    <xf numFmtId="256" fontId="4" fillId="0" borderId="0" xfId="4" applyNumberFormat="1" applyFont="1" applyBorder="1" applyProtection="1"/>
    <xf numFmtId="10" fontId="4" fillId="0" borderId="12" xfId="5" applyNumberFormat="1" applyFont="1" applyFill="1" applyBorder="1" applyProtection="1"/>
    <xf numFmtId="256" fontId="4" fillId="0" borderId="12" xfId="4" applyNumberFormat="1" applyFont="1" applyBorder="1" applyProtection="1"/>
    <xf numFmtId="0" fontId="125" fillId="0" borderId="0" xfId="2" applyFont="1" applyBorder="1" applyProtection="1"/>
    <xf numFmtId="10" fontId="4" fillId="0" borderId="38" xfId="5" applyNumberFormat="1" applyFont="1" applyBorder="1" applyProtection="1"/>
    <xf numFmtId="10" fontId="4" fillId="0" borderId="0" xfId="5" applyNumberFormat="1" applyFont="1" applyBorder="1" applyProtection="1"/>
    <xf numFmtId="188" fontId="4" fillId="0" borderId="0" xfId="5" applyNumberFormat="1" applyFont="1" applyBorder="1" applyProtection="1"/>
    <xf numFmtId="188" fontId="4" fillId="0" borderId="0" xfId="5" applyNumberFormat="1" applyFont="1" applyFill="1" applyBorder="1" applyProtection="1"/>
    <xf numFmtId="256" fontId="4" fillId="0" borderId="38" xfId="4" applyNumberFormat="1" applyFont="1" applyBorder="1" applyProtection="1"/>
    <xf numFmtId="0" fontId="4" fillId="0" borderId="0" xfId="2" applyFill="1" applyBorder="1" applyProtection="1"/>
    <xf numFmtId="256" fontId="4" fillId="0" borderId="0" xfId="2" applyNumberFormat="1" applyBorder="1" applyProtection="1"/>
    <xf numFmtId="10" fontId="4" fillId="0" borderId="54" xfId="2" applyNumberFormat="1" applyBorder="1" applyProtection="1"/>
    <xf numFmtId="9" fontId="4" fillId="0" borderId="0" xfId="2" applyNumberFormat="1" applyBorder="1" applyProtection="1"/>
    <xf numFmtId="256" fontId="4" fillId="0" borderId="54" xfId="4" applyNumberFormat="1" applyFont="1" applyBorder="1" applyProtection="1"/>
    <xf numFmtId="10" fontId="4" fillId="0" borderId="54" xfId="5" applyNumberFormat="1" applyFont="1" applyBorder="1" applyProtection="1"/>
    <xf numFmtId="0" fontId="0" fillId="68" borderId="0" xfId="0" applyFill="1"/>
    <xf numFmtId="0" fontId="0" fillId="0" borderId="0" xfId="0" applyFill="1"/>
    <xf numFmtId="0" fontId="92" fillId="0" borderId="0" xfId="2" applyFont="1" applyFill="1" applyBorder="1" applyProtection="1"/>
    <xf numFmtId="0" fontId="4" fillId="0" borderId="0" xfId="2" quotePrefix="1" applyFill="1" applyBorder="1" applyAlignment="1" applyProtection="1">
      <alignment horizontal="center"/>
    </xf>
    <xf numFmtId="0" fontId="4" fillId="0" borderId="0" xfId="2" applyFill="1" applyBorder="1" applyAlignment="1" applyProtection="1">
      <alignment horizontal="center"/>
    </xf>
    <xf numFmtId="0" fontId="125" fillId="0" borderId="12" xfId="2" applyFont="1" applyFill="1" applyBorder="1" applyProtection="1"/>
    <xf numFmtId="0" fontId="4" fillId="0" borderId="0" xfId="2" quotePrefix="1" applyFill="1" applyBorder="1" applyProtection="1"/>
    <xf numFmtId="257" fontId="4" fillId="0" borderId="0" xfId="2" applyNumberFormat="1" applyFill="1" applyBorder="1" applyProtection="1">
      <protection locked="0"/>
    </xf>
    <xf numFmtId="256" fontId="4" fillId="0" borderId="0" xfId="4" applyNumberFormat="1" applyFont="1" applyFill="1" applyBorder="1" applyProtection="1"/>
    <xf numFmtId="256" fontId="4" fillId="0" borderId="12" xfId="4" applyNumberFormat="1" applyFont="1" applyFill="1" applyBorder="1" applyProtection="1"/>
    <xf numFmtId="0" fontId="125" fillId="0" borderId="0" xfId="2" applyFont="1" applyFill="1" applyBorder="1" applyProtection="1"/>
    <xf numFmtId="10" fontId="4" fillId="0" borderId="38" xfId="5" applyNumberFormat="1" applyFont="1" applyFill="1" applyBorder="1" applyProtection="1"/>
    <xf numFmtId="256" fontId="4" fillId="0" borderId="38" xfId="4" applyNumberFormat="1" applyFont="1" applyFill="1" applyBorder="1" applyProtection="1"/>
    <xf numFmtId="256" fontId="4" fillId="0" borderId="0" xfId="2" applyNumberFormat="1" applyFill="1" applyBorder="1" applyProtection="1"/>
    <xf numFmtId="10" fontId="4" fillId="0" borderId="54" xfId="2" applyNumberFormat="1" applyFill="1" applyBorder="1" applyProtection="1"/>
    <xf numFmtId="9" fontId="4" fillId="0" borderId="0" xfId="2" applyNumberFormat="1" applyFill="1" applyBorder="1" applyProtection="1"/>
    <xf numFmtId="256" fontId="4" fillId="0" borderId="54" xfId="4" applyNumberFormat="1" applyFont="1" applyFill="1" applyBorder="1" applyProtection="1"/>
    <xf numFmtId="10" fontId="4" fillId="0" borderId="54" xfId="5" applyNumberFormat="1" applyFont="1" applyFill="1" applyBorder="1" applyProtection="1"/>
    <xf numFmtId="172" fontId="5" fillId="0" borderId="0" xfId="0" applyNumberFormat="1" applyFont="1" applyFill="1" applyBorder="1" applyAlignment="1" applyProtection="1"/>
    <xf numFmtId="10" fontId="5" fillId="0" borderId="0" xfId="63458" applyNumberFormat="1" applyFont="1" applyFill="1" applyBorder="1" applyAlignment="1" applyProtection="1"/>
    <xf numFmtId="258" fontId="5" fillId="0" borderId="0" xfId="0" applyNumberFormat="1" applyFont="1" applyFill="1" applyBorder="1" applyAlignment="1" applyProtection="1"/>
    <xf numFmtId="256" fontId="0" fillId="0" borderId="0" xfId="0" applyNumberFormat="1"/>
    <xf numFmtId="172" fontId="5" fillId="0" borderId="0" xfId="63458" applyNumberFormat="1" applyFont="1" applyFill="1" applyBorder="1" applyAlignment="1" applyProtection="1"/>
    <xf numFmtId="174" fontId="5" fillId="0" borderId="0" xfId="63459" applyNumberFormat="1" applyFont="1" applyFill="1" applyBorder="1" applyAlignment="1" applyProtection="1"/>
    <xf numFmtId="0" fontId="26" fillId="0" borderId="60" xfId="0" applyNumberFormat="1" applyFont="1" applyFill="1" applyBorder="1" applyAlignment="1" applyProtection="1"/>
    <xf numFmtId="0" fontId="26" fillId="0" borderId="57" xfId="0" applyNumberFormat="1" applyFont="1" applyFill="1" applyBorder="1" applyAlignment="1" applyProtection="1"/>
    <xf numFmtId="0" fontId="26" fillId="0" borderId="55" xfId="0" applyNumberFormat="1" applyFont="1" applyFill="1" applyBorder="1" applyAlignment="1" applyProtection="1"/>
    <xf numFmtId="0" fontId="26" fillId="0" borderId="7" xfId="0" applyNumberFormat="1" applyFont="1" applyFill="1" applyBorder="1" applyAlignment="1" applyProtection="1"/>
    <xf numFmtId="0" fontId="126" fillId="0" borderId="0" xfId="0" applyNumberFormat="1" applyFont="1" applyFill="1" applyBorder="1" applyAlignment="1" applyProtection="1"/>
    <xf numFmtId="7" fontId="88" fillId="0" borderId="0" xfId="0" applyNumberFormat="1" applyFont="1" applyFill="1" applyBorder="1" applyAlignment="1" applyProtection="1"/>
    <xf numFmtId="0" fontId="88" fillId="0" borderId="0" xfId="0" applyNumberFormat="1" applyFont="1" applyFill="1" applyBorder="1" applyAlignment="1" applyProtection="1"/>
    <xf numFmtId="0" fontId="88" fillId="0" borderId="2" xfId="0" applyNumberFormat="1" applyFont="1" applyFill="1" applyBorder="1" applyAlignment="1" applyProtection="1"/>
    <xf numFmtId="0" fontId="88" fillId="0" borderId="2" xfId="0" applyNumberFormat="1" applyFont="1" applyFill="1" applyBorder="1" applyAlignment="1" applyProtection="1">
      <alignment horizontal="center"/>
    </xf>
    <xf numFmtId="0" fontId="88" fillId="0" borderId="3" xfId="0" applyNumberFormat="1" applyFont="1" applyFill="1" applyBorder="1" applyAlignment="1" applyProtection="1">
      <alignment horizontal="center"/>
    </xf>
    <xf numFmtId="0" fontId="88" fillId="0" borderId="3" xfId="0" applyNumberFormat="1" applyFont="1" applyFill="1" applyBorder="1" applyAlignment="1" applyProtection="1"/>
    <xf numFmtId="0" fontId="88" fillId="0" borderId="59" xfId="0" applyNumberFormat="1" applyFont="1" applyFill="1" applyBorder="1" applyAlignment="1" applyProtection="1">
      <alignment horizontal="center"/>
    </xf>
    <xf numFmtId="0" fontId="88" fillId="0" borderId="62" xfId="0" applyNumberFormat="1" applyFont="1" applyFill="1" applyBorder="1" applyAlignment="1" applyProtection="1">
      <alignment horizontal="center"/>
    </xf>
    <xf numFmtId="0" fontId="88" fillId="0" borderId="61" xfId="0" applyNumberFormat="1" applyFont="1" applyFill="1" applyBorder="1" applyAlignment="1" applyProtection="1">
      <alignment horizontal="center"/>
    </xf>
    <xf numFmtId="0" fontId="88" fillId="0" borderId="63" xfId="0" applyNumberFormat="1" applyFont="1" applyFill="1" applyBorder="1" applyAlignment="1" applyProtection="1">
      <alignment horizontal="center"/>
    </xf>
    <xf numFmtId="0" fontId="88" fillId="0" borderId="64" xfId="0" applyNumberFormat="1" applyFont="1" applyFill="1" applyBorder="1" applyAlignment="1" applyProtection="1">
      <alignment horizontal="center"/>
    </xf>
    <xf numFmtId="0" fontId="88" fillId="0" borderId="6" xfId="0" applyNumberFormat="1" applyFont="1" applyFill="1" applyBorder="1" applyAlignment="1" applyProtection="1"/>
    <xf numFmtId="0" fontId="26" fillId="0" borderId="6" xfId="0" applyNumberFormat="1" applyFont="1" applyFill="1" applyBorder="1" applyAlignment="1" applyProtection="1"/>
    <xf numFmtId="0" fontId="26" fillId="0" borderId="1" xfId="0" applyNumberFormat="1" applyFont="1" applyFill="1" applyBorder="1" applyAlignment="1" applyProtection="1"/>
    <xf numFmtId="0" fontId="26" fillId="0" borderId="9" xfId="0" applyNumberFormat="1" applyFont="1" applyFill="1" applyBorder="1" applyAlignment="1" applyProtection="1"/>
    <xf numFmtId="0" fontId="26" fillId="0" borderId="6" xfId="0" applyNumberFormat="1" applyFont="1" applyFill="1" applyBorder="1" applyAlignment="1" applyProtection="1">
      <alignment horizontal="center"/>
    </xf>
    <xf numFmtId="172" fontId="26" fillId="0" borderId="57" xfId="0" applyNumberFormat="1" applyFont="1" applyFill="1" applyBorder="1" applyAlignment="1" applyProtection="1"/>
    <xf numFmtId="0" fontId="26" fillId="0" borderId="58" xfId="0" applyNumberFormat="1" applyFont="1" applyFill="1" applyBorder="1" applyAlignment="1" applyProtection="1"/>
    <xf numFmtId="0" fontId="26" fillId="0" borderId="58" xfId="0" applyNumberFormat="1" applyFont="1" applyFill="1" applyBorder="1" applyAlignment="1" applyProtection="1">
      <alignment horizontal="center"/>
    </xf>
    <xf numFmtId="172" fontId="26" fillId="0" borderId="33" xfId="0" applyNumberFormat="1" applyFont="1" applyFill="1" applyBorder="1" applyAlignment="1" applyProtection="1"/>
    <xf numFmtId="172" fontId="26" fillId="0" borderId="55" xfId="0" applyNumberFormat="1" applyFont="1" applyFill="1" applyBorder="1" applyAlignment="1" applyProtection="1"/>
    <xf numFmtId="0" fontId="26" fillId="0" borderId="33" xfId="0" applyNumberFormat="1" applyFont="1" applyFill="1" applyBorder="1" applyAlignment="1" applyProtection="1"/>
    <xf numFmtId="0" fontId="127" fillId="0" borderId="58" xfId="0" applyNumberFormat="1" applyFont="1" applyFill="1" applyBorder="1" applyAlignment="1" applyProtection="1"/>
    <xf numFmtId="172" fontId="26" fillId="0" borderId="58" xfId="0" applyNumberFormat="1" applyFont="1" applyFill="1" applyBorder="1" applyAlignment="1" applyProtection="1">
      <alignment horizontal="center"/>
    </xf>
    <xf numFmtId="172" fontId="26" fillId="0" borderId="58" xfId="0" applyNumberFormat="1" applyFont="1" applyFill="1" applyBorder="1" applyAlignment="1" applyProtection="1"/>
    <xf numFmtId="0" fontId="26" fillId="0" borderId="37" xfId="0" applyNumberFormat="1" applyFont="1" applyFill="1" applyBorder="1" applyAlignment="1" applyProtection="1"/>
    <xf numFmtId="0" fontId="26" fillId="0" borderId="43" xfId="0" applyNumberFormat="1" applyFont="1" applyFill="1" applyBorder="1" applyAlignment="1" applyProtection="1"/>
    <xf numFmtId="0" fontId="40" fillId="0" borderId="58" xfId="0" applyFont="1" applyFill="1" applyBorder="1"/>
    <xf numFmtId="172" fontId="40" fillId="0" borderId="57" xfId="1" applyNumberFormat="1" applyFont="1" applyBorder="1" applyAlignment="1">
      <alignment horizontal="center"/>
    </xf>
    <xf numFmtId="172" fontId="26" fillId="0" borderId="43" xfId="0" applyNumberFormat="1" applyFont="1" applyFill="1" applyBorder="1" applyAlignment="1" applyProtection="1"/>
    <xf numFmtId="172" fontId="128" fillId="0" borderId="57" xfId="1" applyNumberFormat="1" applyFont="1" applyBorder="1" applyAlignment="1">
      <alignment horizontal="center"/>
    </xf>
    <xf numFmtId="172" fontId="127" fillId="0" borderId="58" xfId="0" applyNumberFormat="1" applyFont="1" applyFill="1" applyBorder="1" applyAlignment="1" applyProtection="1">
      <alignment horizontal="center"/>
    </xf>
    <xf numFmtId="172" fontId="127" fillId="0" borderId="58" xfId="0" applyNumberFormat="1" applyFont="1" applyFill="1" applyBorder="1" applyAlignment="1" applyProtection="1"/>
    <xf numFmtId="172" fontId="127" fillId="0" borderId="43" xfId="0" applyNumberFormat="1" applyFont="1" applyFill="1" applyBorder="1" applyAlignment="1" applyProtection="1"/>
    <xf numFmtId="172" fontId="127" fillId="0" borderId="33" xfId="0" applyNumberFormat="1" applyFont="1" applyFill="1" applyBorder="1" applyAlignment="1" applyProtection="1"/>
    <xf numFmtId="172" fontId="127" fillId="0" borderId="55" xfId="0" applyNumberFormat="1" applyFont="1" applyFill="1" applyBorder="1" applyAlignment="1" applyProtection="1"/>
    <xf numFmtId="0" fontId="88" fillId="0" borderId="58" xfId="0" applyNumberFormat="1" applyFont="1" applyFill="1" applyBorder="1" applyAlignment="1" applyProtection="1">
      <alignment horizontal="center"/>
    </xf>
    <xf numFmtId="172" fontId="88" fillId="0" borderId="57" xfId="0" applyNumberFormat="1" applyFont="1" applyFill="1" applyBorder="1" applyAlignment="1" applyProtection="1"/>
    <xf numFmtId="172" fontId="88" fillId="0" borderId="58" xfId="0" applyNumberFormat="1" applyFont="1" applyFill="1" applyBorder="1" applyAlignment="1" applyProtection="1"/>
    <xf numFmtId="172" fontId="88" fillId="0" borderId="43" xfId="0" applyNumberFormat="1" applyFont="1" applyFill="1" applyBorder="1" applyAlignment="1" applyProtection="1"/>
    <xf numFmtId="172" fontId="88" fillId="0" borderId="33" xfId="0" applyNumberFormat="1" applyFont="1" applyFill="1" applyBorder="1" applyAlignment="1" applyProtection="1"/>
    <xf numFmtId="172" fontId="88" fillId="0" borderId="55" xfId="0" applyNumberFormat="1" applyFont="1" applyFill="1" applyBorder="1" applyAlignment="1" applyProtection="1"/>
    <xf numFmtId="172" fontId="4" fillId="0" borderId="57" xfId="0" applyNumberFormat="1" applyFont="1" applyFill="1" applyBorder="1" applyAlignment="1" applyProtection="1"/>
    <xf numFmtId="172" fontId="4" fillId="0" borderId="58" xfId="1" applyNumberFormat="1" applyFont="1" applyFill="1" applyBorder="1" applyAlignment="1" applyProtection="1"/>
    <xf numFmtId="0" fontId="89" fillId="0" borderId="58" xfId="0" applyNumberFormat="1" applyFont="1" applyFill="1" applyBorder="1" applyAlignment="1" applyProtection="1"/>
    <xf numFmtId="0" fontId="89" fillId="0" borderId="33" xfId="0" applyNumberFormat="1" applyFont="1" applyFill="1" applyBorder="1" applyAlignment="1" applyProtection="1"/>
    <xf numFmtId="0" fontId="89" fillId="0" borderId="55" xfId="0" applyNumberFormat="1" applyFont="1" applyFill="1" applyBorder="1" applyAlignment="1" applyProtection="1"/>
    <xf numFmtId="172" fontId="4" fillId="0" borderId="58" xfId="0" applyNumberFormat="1" applyFont="1" applyFill="1" applyBorder="1" applyAlignment="1" applyProtection="1"/>
    <xf numFmtId="172" fontId="89" fillId="0" borderId="33" xfId="0" applyNumberFormat="1" applyFont="1" applyFill="1" applyBorder="1" applyAlignment="1" applyProtection="1"/>
    <xf numFmtId="172" fontId="89" fillId="0" borderId="55" xfId="0" applyNumberFormat="1" applyFont="1" applyFill="1" applyBorder="1" applyAlignment="1" applyProtection="1"/>
    <xf numFmtId="170" fontId="89" fillId="0" borderId="57" xfId="0" applyNumberFormat="1" applyFont="1" applyFill="1" applyBorder="1" applyAlignment="1" applyProtection="1"/>
    <xf numFmtId="170" fontId="89" fillId="0" borderId="33" xfId="0" applyNumberFormat="1" applyFont="1" applyFill="1" applyBorder="1" applyAlignment="1" applyProtection="1"/>
    <xf numFmtId="170" fontId="89" fillId="0" borderId="55" xfId="0" applyNumberFormat="1" applyFont="1" applyFill="1" applyBorder="1" applyAlignment="1" applyProtection="1"/>
    <xf numFmtId="10" fontId="26" fillId="0" borderId="57" xfId="0" applyNumberFormat="1" applyFont="1" applyFill="1" applyBorder="1" applyAlignment="1" applyProtection="1"/>
    <xf numFmtId="10" fontId="26" fillId="0" borderId="58" xfId="0" applyNumberFormat="1" applyFont="1" applyFill="1" applyBorder="1" applyAlignment="1" applyProtection="1"/>
    <xf numFmtId="10" fontId="26" fillId="0" borderId="43" xfId="0" applyNumberFormat="1" applyFont="1" applyFill="1" applyBorder="1" applyAlignment="1" applyProtection="1"/>
    <xf numFmtId="10" fontId="26" fillId="0" borderId="33" xfId="0" applyNumberFormat="1" applyFont="1" applyFill="1" applyBorder="1" applyAlignment="1" applyProtection="1"/>
    <xf numFmtId="10" fontId="26" fillId="0" borderId="55" xfId="0" applyNumberFormat="1" applyFont="1" applyFill="1" applyBorder="1" applyAlignment="1" applyProtection="1"/>
    <xf numFmtId="0" fontId="26" fillId="62" borderId="58" xfId="0" applyNumberFormat="1" applyFont="1" applyFill="1" applyBorder="1" applyAlignment="1" applyProtection="1"/>
    <xf numFmtId="0" fontId="26" fillId="62" borderId="58" xfId="0" applyNumberFormat="1" applyFont="1" applyFill="1" applyBorder="1" applyAlignment="1" applyProtection="1">
      <alignment horizontal="center"/>
    </xf>
    <xf numFmtId="172" fontId="26" fillId="0" borderId="58" xfId="1" applyNumberFormat="1" applyFont="1" applyFill="1" applyBorder="1" applyAlignment="1" applyProtection="1"/>
    <xf numFmtId="172" fontId="26" fillId="0" borderId="33" xfId="1" applyNumberFormat="1" applyFont="1" applyFill="1" applyBorder="1" applyAlignment="1" applyProtection="1"/>
    <xf numFmtId="172" fontId="26" fillId="0" borderId="55" xfId="1" applyNumberFormat="1" applyFont="1" applyFill="1" applyBorder="1" applyAlignment="1" applyProtection="1"/>
    <xf numFmtId="10" fontId="26" fillId="0" borderId="58" xfId="63458" applyNumberFormat="1" applyFont="1" applyFill="1" applyBorder="1" applyAlignment="1" applyProtection="1"/>
    <xf numFmtId="191" fontId="26" fillId="0" borderId="58" xfId="0" applyNumberFormat="1" applyFont="1" applyFill="1" applyBorder="1" applyAlignment="1" applyProtection="1"/>
    <xf numFmtId="0" fontId="26" fillId="0" borderId="59" xfId="0" applyNumberFormat="1" applyFont="1" applyFill="1" applyBorder="1" applyAlignment="1" applyProtection="1"/>
    <xf numFmtId="0" fontId="26" fillId="0" borderId="59" xfId="0" applyNumberFormat="1" applyFont="1" applyFill="1" applyBorder="1" applyAlignment="1" applyProtection="1">
      <alignment horizontal="center"/>
    </xf>
    <xf numFmtId="172" fontId="26" fillId="0" borderId="59" xfId="1" applyNumberFormat="1" applyFont="1" applyFill="1" applyBorder="1" applyAlignment="1" applyProtection="1"/>
    <xf numFmtId="172" fontId="26" fillId="0" borderId="63" xfId="1" applyNumberFormat="1" applyFont="1" applyFill="1" applyBorder="1" applyAlignment="1" applyProtection="1"/>
    <xf numFmtId="172" fontId="26" fillId="0" borderId="65" xfId="1" applyNumberFormat="1" applyFont="1" applyFill="1" applyBorder="1" applyAlignment="1" applyProtection="1"/>
    <xf numFmtId="0" fontId="26" fillId="0" borderId="62" xfId="0" applyNumberFormat="1" applyFont="1" applyFill="1" applyBorder="1" applyAlignment="1" applyProtection="1"/>
    <xf numFmtId="0" fontId="88" fillId="0" borderId="58" xfId="0" applyNumberFormat="1" applyFont="1" applyFill="1" applyBorder="1" applyAlignment="1" applyProtection="1"/>
    <xf numFmtId="0" fontId="130" fillId="0" borderId="57" xfId="0" applyNumberFormat="1" applyFont="1" applyFill="1" applyBorder="1" applyAlignment="1" applyProtection="1"/>
    <xf numFmtId="172" fontId="92" fillId="0" borderId="11" xfId="15705" applyNumberFormat="1" applyFont="1" applyBorder="1"/>
    <xf numFmtId="0" fontId="0" fillId="0" borderId="0" xfId="0"/>
    <xf numFmtId="174" fontId="0" fillId="0" borderId="0" xfId="0" applyNumberFormat="1" applyFill="1"/>
    <xf numFmtId="10" fontId="0" fillId="62" borderId="12" xfId="63458" applyNumberFormat="1" applyFont="1" applyFill="1" applyBorder="1"/>
    <xf numFmtId="0" fontId="0" fillId="62" borderId="0" xfId="0" applyFill="1"/>
    <xf numFmtId="0" fontId="0" fillId="62" borderId="0" xfId="0" applyFill="1" applyAlignment="1">
      <alignment horizontal="center"/>
    </xf>
    <xf numFmtId="0" fontId="92" fillId="62" borderId="0" xfId="0" applyFont="1" applyFill="1" applyAlignment="1">
      <alignment horizontal="center"/>
    </xf>
    <xf numFmtId="0" fontId="92" fillId="62" borderId="0" xfId="0" applyFont="1" applyFill="1" applyAlignment="1">
      <alignment horizontal="center" wrapText="1"/>
    </xf>
    <xf numFmtId="0" fontId="92" fillId="62" borderId="12" xfId="0" applyFont="1" applyFill="1" applyBorder="1" applyAlignment="1">
      <alignment horizontal="center"/>
    </xf>
    <xf numFmtId="174" fontId="3" fillId="62" borderId="12" xfId="0" applyNumberFormat="1" applyFont="1" applyFill="1" applyBorder="1" applyAlignment="1">
      <alignment horizontal="center" wrapText="1"/>
    </xf>
    <xf numFmtId="174" fontId="0" fillId="62" borderId="0" xfId="0" applyNumberFormat="1" applyFill="1"/>
    <xf numFmtId="0" fontId="92" fillId="62" borderId="0" xfId="0" applyFont="1" applyFill="1"/>
    <xf numFmtId="174" fontId="0" fillId="62" borderId="0" xfId="0" applyNumberFormat="1" applyFill="1" applyAlignment="1">
      <alignment horizontal="center"/>
    </xf>
    <xf numFmtId="0" fontId="0" fillId="62" borderId="0" xfId="0" applyFont="1" applyFill="1"/>
    <xf numFmtId="174" fontId="4" fillId="62" borderId="0" xfId="0" applyNumberFormat="1" applyFont="1" applyFill="1"/>
    <xf numFmtId="0" fontId="4" fillId="62" borderId="0" xfId="0" applyFont="1" applyFill="1" applyAlignment="1">
      <alignment horizontal="center"/>
    </xf>
    <xf numFmtId="174" fontId="0" fillId="62" borderId="0" xfId="0" applyNumberFormat="1" applyFont="1" applyFill="1" applyAlignment="1">
      <alignment horizontal="center"/>
    </xf>
    <xf numFmtId="0" fontId="4" fillId="62" borderId="0" xfId="0" applyFont="1" applyFill="1"/>
    <xf numFmtId="174" fontId="4" fillId="62" borderId="0" xfId="0" applyNumberFormat="1" applyFont="1" applyFill="1" applyBorder="1"/>
    <xf numFmtId="174" fontId="4" fillId="62" borderId="11" xfId="0" applyNumberFormat="1" applyFont="1" applyFill="1" applyBorder="1"/>
    <xf numFmtId="174" fontId="0" fillId="62" borderId="12" xfId="0" applyNumberFormat="1" applyFill="1" applyBorder="1"/>
    <xf numFmtId="174" fontId="0" fillId="62" borderId="38" xfId="0" applyNumberFormat="1" applyFill="1" applyBorder="1"/>
    <xf numFmtId="171" fontId="0" fillId="62" borderId="0" xfId="0" applyNumberFormat="1" applyFill="1"/>
    <xf numFmtId="9" fontId="0" fillId="0" borderId="0" xfId="0" applyNumberFormat="1"/>
    <xf numFmtId="10" fontId="0" fillId="0" borderId="0" xfId="0" applyNumberFormat="1"/>
    <xf numFmtId="172" fontId="92" fillId="0" borderId="11" xfId="1" applyNumberFormat="1" applyFont="1" applyBorder="1" applyAlignment="1">
      <alignment horizontal="center"/>
    </xf>
    <xf numFmtId="0" fontId="92" fillId="0" borderId="12" xfId="15705" applyFont="1" applyBorder="1"/>
    <xf numFmtId="172" fontId="92" fillId="0" borderId="12" xfId="15705" applyNumberFormat="1" applyFont="1" applyBorder="1"/>
    <xf numFmtId="172" fontId="92" fillId="0" borderId="0" xfId="1" applyNumberFormat="1" applyFont="1"/>
    <xf numFmtId="0" fontId="92" fillId="0" borderId="0" xfId="15705" applyFont="1"/>
    <xf numFmtId="0" fontId="92" fillId="0" borderId="11" xfId="15705" applyFont="1" applyBorder="1"/>
    <xf numFmtId="172" fontId="92" fillId="0" borderId="12" xfId="1" applyNumberFormat="1" applyFont="1" applyBorder="1" applyAlignment="1">
      <alignment horizontal="center"/>
    </xf>
    <xf numFmtId="172" fontId="92" fillId="0" borderId="0" xfId="15705" applyNumberFormat="1" applyFont="1"/>
    <xf numFmtId="172" fontId="92" fillId="0" borderId="0" xfId="1" applyNumberFormat="1" applyFont="1" applyAlignment="1">
      <alignment horizontal="center"/>
    </xf>
    <xf numFmtId="174" fontId="0" fillId="62" borderId="0" xfId="0" applyNumberFormat="1" applyFill="1" applyAlignment="1">
      <alignment horizontal="center"/>
    </xf>
    <xf numFmtId="0" fontId="131" fillId="0" borderId="7" xfId="0" applyNumberFormat="1" applyFont="1" applyFill="1" applyBorder="1" applyAlignment="1" applyProtection="1">
      <alignment horizontal="left" wrapText="1"/>
    </xf>
    <xf numFmtId="172" fontId="92" fillId="0" borderId="54" xfId="15705" applyNumberFormat="1" applyFont="1" applyBorder="1"/>
    <xf numFmtId="10" fontId="132" fillId="0" borderId="58" xfId="0" applyNumberFormat="1" applyFont="1" applyFill="1" applyBorder="1" applyAlignment="1" applyProtection="1"/>
    <xf numFmtId="10" fontId="132" fillId="0" borderId="33" xfId="0" applyNumberFormat="1" applyFont="1" applyFill="1" applyBorder="1" applyAlignment="1" applyProtection="1"/>
    <xf numFmtId="10" fontId="132" fillId="0" borderId="55" xfId="0" applyNumberFormat="1" applyFont="1" applyFill="1" applyBorder="1" applyAlignment="1" applyProtection="1"/>
    <xf numFmtId="172" fontId="4" fillId="0" borderId="57" xfId="1" applyNumberFormat="1" applyFont="1" applyFill="1" applyBorder="1"/>
    <xf numFmtId="172" fontId="4" fillId="0" borderId="37" xfId="1" applyNumberFormat="1" applyFont="1" applyFill="1" applyBorder="1"/>
    <xf numFmtId="172" fontId="4" fillId="0" borderId="43" xfId="1" applyNumberFormat="1" applyFont="1" applyFill="1" applyBorder="1"/>
    <xf numFmtId="172" fontId="4" fillId="0" borderId="33" xfId="1" applyNumberFormat="1" applyFont="1" applyFill="1" applyBorder="1"/>
    <xf numFmtId="172" fontId="4" fillId="0" borderId="56" xfId="1" applyNumberFormat="1" applyFont="1" applyFill="1" applyBorder="1"/>
    <xf numFmtId="172" fontId="40" fillId="0" borderId="57" xfId="1" applyNumberFormat="1" applyFont="1" applyFill="1" applyBorder="1"/>
    <xf numFmtId="10" fontId="26" fillId="71" borderId="57" xfId="0" applyNumberFormat="1" applyFont="1" applyFill="1" applyBorder="1" applyAlignment="1" applyProtection="1"/>
    <xf numFmtId="10" fontId="26" fillId="71" borderId="11" xfId="63458" applyNumberFormat="1" applyFont="1" applyFill="1" applyBorder="1" applyAlignment="1" applyProtection="1"/>
    <xf numFmtId="0" fontId="26" fillId="71" borderId="60" xfId="0" applyNumberFormat="1" applyFont="1" applyFill="1" applyBorder="1" applyAlignment="1" applyProtection="1"/>
    <xf numFmtId="172" fontId="40" fillId="0" borderId="11" xfId="1" applyNumberFormat="1" applyFont="1" applyBorder="1"/>
    <xf numFmtId="172" fontId="26" fillId="71" borderId="57" xfId="0" applyNumberFormat="1" applyFont="1" applyFill="1" applyBorder="1" applyAlignment="1" applyProtection="1"/>
    <xf numFmtId="5" fontId="26" fillId="0" borderId="6" xfId="0" applyNumberFormat="1" applyFont="1" applyFill="1" applyBorder="1" applyAlignment="1" applyProtection="1"/>
    <xf numFmtId="5" fontId="26" fillId="0" borderId="8" xfId="0" applyNumberFormat="1" applyFont="1" applyFill="1" applyBorder="1" applyAlignment="1" applyProtection="1"/>
    <xf numFmtId="5" fontId="26" fillId="0" borderId="9" xfId="0" applyNumberFormat="1" applyFont="1" applyFill="1" applyBorder="1" applyAlignment="1" applyProtection="1"/>
    <xf numFmtId="5" fontId="4" fillId="0" borderId="6" xfId="0" applyNumberFormat="1" applyFont="1" applyFill="1" applyBorder="1" applyAlignment="1" applyProtection="1"/>
    <xf numFmtId="172" fontId="4" fillId="0" borderId="33" xfId="0" applyNumberFormat="1" applyFont="1" applyFill="1" applyBorder="1" applyAlignment="1" applyProtection="1"/>
    <xf numFmtId="172" fontId="4" fillId="0" borderId="55" xfId="0" applyNumberFormat="1" applyFont="1" applyFill="1" applyBorder="1" applyAlignment="1" applyProtection="1"/>
    <xf numFmtId="172" fontId="26" fillId="71" borderId="58" xfId="1" applyNumberFormat="1" applyFont="1" applyFill="1" applyBorder="1" applyAlignment="1" applyProtection="1"/>
    <xf numFmtId="172" fontId="26" fillId="71" borderId="33" xfId="1" applyNumberFormat="1" applyFont="1" applyFill="1" applyBorder="1" applyAlignment="1" applyProtection="1"/>
    <xf numFmtId="172" fontId="26" fillId="71" borderId="55" xfId="1" applyNumberFormat="1" applyFont="1" applyFill="1" applyBorder="1" applyAlignment="1" applyProtection="1"/>
    <xf numFmtId="172" fontId="26" fillId="71" borderId="58" xfId="0" applyNumberFormat="1" applyFont="1" applyFill="1" applyBorder="1" applyAlignment="1" applyProtection="1"/>
    <xf numFmtId="172" fontId="26" fillId="71" borderId="43" xfId="0" applyNumberFormat="1" applyFont="1" applyFill="1" applyBorder="1" applyAlignment="1" applyProtection="1"/>
    <xf numFmtId="172" fontId="26" fillId="71" borderId="33" xfId="0" applyNumberFormat="1" applyFont="1" applyFill="1" applyBorder="1" applyAlignment="1" applyProtection="1"/>
    <xf numFmtId="172" fontId="26" fillId="71" borderId="55" xfId="0" applyNumberFormat="1" applyFont="1" applyFill="1" applyBorder="1" applyAlignment="1" applyProtection="1"/>
    <xf numFmtId="172" fontId="4" fillId="71" borderId="57" xfId="0" applyNumberFormat="1" applyFont="1" applyFill="1" applyBorder="1" applyAlignment="1" applyProtection="1"/>
    <xf numFmtId="172" fontId="4" fillId="71" borderId="43" xfId="0" applyNumberFormat="1" applyFont="1" applyFill="1" applyBorder="1" applyAlignment="1" applyProtection="1"/>
    <xf numFmtId="172" fontId="4" fillId="71" borderId="33" xfId="0" applyNumberFormat="1" applyFont="1" applyFill="1" applyBorder="1" applyAlignment="1" applyProtection="1"/>
    <xf numFmtId="172" fontId="4" fillId="71" borderId="55" xfId="0" applyNumberFormat="1" applyFont="1" applyFill="1" applyBorder="1" applyAlignment="1" applyProtection="1"/>
    <xf numFmtId="0" fontId="26" fillId="71" borderId="57" xfId="0" applyNumberFormat="1" applyFont="1" applyFill="1" applyBorder="1" applyAlignment="1" applyProtection="1"/>
    <xf numFmtId="10" fontId="26" fillId="71" borderId="10" xfId="63458" applyNumberFormat="1" applyFont="1" applyFill="1" applyBorder="1" applyAlignment="1" applyProtection="1"/>
    <xf numFmtId="172" fontId="4" fillId="0" borderId="11" xfId="1" applyNumberFormat="1" applyFont="1" applyFill="1" applyBorder="1"/>
    <xf numFmtId="172" fontId="4" fillId="71" borderId="58" xfId="0" applyNumberFormat="1" applyFont="1" applyFill="1" applyBorder="1" applyAlignment="1" applyProtection="1"/>
    <xf numFmtId="10" fontId="0" fillId="71" borderId="0" xfId="0" applyNumberFormat="1" applyFill="1"/>
    <xf numFmtId="0" fontId="0" fillId="0" borderId="0" xfId="0" applyFill="1" applyAlignment="1">
      <alignment horizontal="center"/>
    </xf>
    <xf numFmtId="0" fontId="129" fillId="71" borderId="0" xfId="0" applyNumberFormat="1" applyFont="1" applyFill="1" applyBorder="1" applyAlignment="1" applyProtection="1"/>
    <xf numFmtId="0" fontId="7" fillId="71" borderId="0" xfId="0" applyNumberFormat="1" applyFont="1" applyFill="1" applyBorder="1" applyAlignment="1" applyProtection="1"/>
    <xf numFmtId="0" fontId="6" fillId="71" borderId="0" xfId="0" applyNumberFormat="1" applyFont="1" applyFill="1" applyBorder="1" applyAlignment="1" applyProtection="1"/>
    <xf numFmtId="0" fontId="88" fillId="0" borderId="2" xfId="0" applyNumberFormat="1" applyFont="1" applyFill="1" applyBorder="1" applyAlignment="1" applyProtection="1">
      <alignment horizontal="center"/>
    </xf>
    <xf numFmtId="0" fontId="88" fillId="0" borderId="4" xfId="0" applyNumberFormat="1" applyFont="1" applyFill="1" applyBorder="1" applyAlignment="1" applyProtection="1">
      <alignment horizontal="center"/>
    </xf>
    <xf numFmtId="0" fontId="88" fillId="0" borderId="5" xfId="0" applyNumberFormat="1" applyFont="1" applyFill="1" applyBorder="1" applyAlignment="1" applyProtection="1">
      <alignment horizontal="center"/>
    </xf>
    <xf numFmtId="0" fontId="92" fillId="0" borderId="0" xfId="2" applyNumberFormat="1" applyFont="1" applyFill="1" applyBorder="1" applyAlignment="1" applyProtection="1">
      <alignment horizontal="center"/>
    </xf>
    <xf numFmtId="0" fontId="53" fillId="0" borderId="0" xfId="2" applyFont="1" applyFill="1" applyAlignment="1" applyProtection="1">
      <alignment horizontal="center" vertical="center"/>
    </xf>
    <xf numFmtId="0" fontId="0" fillId="0" borderId="0" xfId="0" applyAlignment="1">
      <alignment horizontal="center"/>
    </xf>
    <xf numFmtId="0" fontId="120" fillId="0" borderId="0" xfId="2" applyFont="1" applyFill="1" applyAlignment="1" applyProtection="1">
      <alignment vertical="center"/>
    </xf>
    <xf numFmtId="0" fontId="92" fillId="0" borderId="0" xfId="0" applyFont="1" applyFill="1" applyAlignment="1">
      <alignment horizontal="center"/>
    </xf>
  </cellXfs>
  <cellStyles count="63513">
    <cellStyle name="$" xfId="11"/>
    <cellStyle name="$ 10" xfId="8"/>
    <cellStyle name="$ 10 2" xfId="10"/>
    <cellStyle name="$ 10 2 2" xfId="13"/>
    <cellStyle name="$ 10 2 2 2" xfId="41678"/>
    <cellStyle name="$ 10 2 3" xfId="14"/>
    <cellStyle name="$ 10 2 3 2" xfId="41679"/>
    <cellStyle name="$ 10 2 4" xfId="15"/>
    <cellStyle name="$ 10 2 4 2" xfId="41680"/>
    <cellStyle name="$ 10 2 5" xfId="41681"/>
    <cellStyle name="$ 10 3" xfId="16"/>
    <cellStyle name="$ 10 3 2" xfId="17"/>
    <cellStyle name="$ 10 3 2 2" xfId="41682"/>
    <cellStyle name="$ 10 3 3" xfId="18"/>
    <cellStyle name="$ 10 3 3 2" xfId="41683"/>
    <cellStyle name="$ 10 3 4" xfId="19"/>
    <cellStyle name="$ 10 3 4 2" xfId="41684"/>
    <cellStyle name="$ 10 3 5" xfId="41685"/>
    <cellStyle name="$ 10 4" xfId="20"/>
    <cellStyle name="$ 10 4 2" xfId="41686"/>
    <cellStyle name="$ 10 5" xfId="21"/>
    <cellStyle name="$ 10 5 2" xfId="41687"/>
    <cellStyle name="$ 10 6" xfId="22"/>
    <cellStyle name="$ 10 6 2" xfId="41688"/>
    <cellStyle name="$ 10 7" xfId="41689"/>
    <cellStyle name="$ 11" xfId="23"/>
    <cellStyle name="$ 11 2" xfId="24"/>
    <cellStyle name="$ 11 2 2" xfId="41690"/>
    <cellStyle name="$ 11 3" xfId="25"/>
    <cellStyle name="$ 11 3 2" xfId="41691"/>
    <cellStyle name="$ 11 4" xfId="26"/>
    <cellStyle name="$ 11 4 2" xfId="41692"/>
    <cellStyle name="$ 11 5" xfId="41693"/>
    <cellStyle name="$ 12" xfId="27"/>
    <cellStyle name="$ 12 2" xfId="28"/>
    <cellStyle name="$ 12 2 2" xfId="29"/>
    <cellStyle name="$ 12 2 2 2" xfId="41694"/>
    <cellStyle name="$ 12 2 3" xfId="30"/>
    <cellStyle name="$ 12 2 3 2" xfId="41695"/>
    <cellStyle name="$ 12 2 4" xfId="31"/>
    <cellStyle name="$ 12 2 4 2" xfId="41696"/>
    <cellStyle name="$ 12 2 5" xfId="41697"/>
    <cellStyle name="$ 12 3" xfId="32"/>
    <cellStyle name="$ 12 3 2" xfId="41698"/>
    <cellStyle name="$ 12 4" xfId="33"/>
    <cellStyle name="$ 12 4 2" xfId="41699"/>
    <cellStyle name="$ 12 5" xfId="34"/>
    <cellStyle name="$ 12 5 2" xfId="41700"/>
    <cellStyle name="$ 12 6" xfId="41701"/>
    <cellStyle name="$ 13" xfId="35"/>
    <cellStyle name="$ 13 2" xfId="36"/>
    <cellStyle name="$ 13 2 2" xfId="37"/>
    <cellStyle name="$ 13 2 2 2" xfId="41702"/>
    <cellStyle name="$ 13 2 3" xfId="38"/>
    <cellStyle name="$ 13 2 3 2" xfId="41703"/>
    <cellStyle name="$ 13 2 4" xfId="39"/>
    <cellStyle name="$ 13 2 4 2" xfId="41704"/>
    <cellStyle name="$ 13 2 5" xfId="41705"/>
    <cellStyle name="$ 13 3" xfId="40"/>
    <cellStyle name="$ 13 3 2" xfId="41706"/>
    <cellStyle name="$ 13 4" xfId="41"/>
    <cellStyle name="$ 13 4 2" xfId="41707"/>
    <cellStyle name="$ 13 5" xfId="42"/>
    <cellStyle name="$ 13 5 2" xfId="41708"/>
    <cellStyle name="$ 13 6" xfId="41709"/>
    <cellStyle name="$ 13 6 2" xfId="41710"/>
    <cellStyle name="$ 13 7" xfId="41711"/>
    <cellStyle name="$ 14" xfId="43"/>
    <cellStyle name="$ 14 2" xfId="44"/>
    <cellStyle name="$ 14 2 2" xfId="45"/>
    <cellStyle name="$ 14 2 2 2" xfId="41712"/>
    <cellStyle name="$ 14 2 3" xfId="46"/>
    <cellStyle name="$ 14 2 3 2" xfId="41713"/>
    <cellStyle name="$ 14 2 4" xfId="47"/>
    <cellStyle name="$ 14 2 4 2" xfId="41714"/>
    <cellStyle name="$ 14 2 5" xfId="41715"/>
    <cellStyle name="$ 14 3" xfId="48"/>
    <cellStyle name="$ 14 3 2" xfId="49"/>
    <cellStyle name="$ 14 3 2 2" xfId="41716"/>
    <cellStyle name="$ 14 3 3" xfId="50"/>
    <cellStyle name="$ 14 3 3 2" xfId="41717"/>
    <cellStyle name="$ 14 3 4" xfId="41718"/>
    <cellStyle name="$ 14 4" xfId="51"/>
    <cellStyle name="$ 14 4 2" xfId="41719"/>
    <cellStyle name="$ 14 5" xfId="52"/>
    <cellStyle name="$ 14 5 2" xfId="41720"/>
    <cellStyle name="$ 14 6" xfId="41721"/>
    <cellStyle name="$ 15" xfId="53"/>
    <cellStyle name="$ 15 2" xfId="54"/>
    <cellStyle name="$ 15 2 2" xfId="55"/>
    <cellStyle name="$ 15 2 2 2" xfId="41722"/>
    <cellStyle name="$ 15 2 3" xfId="41723"/>
    <cellStyle name="$ 15 3" xfId="56"/>
    <cellStyle name="$ 15 3 2" xfId="57"/>
    <cellStyle name="$ 15 3 2 2" xfId="41724"/>
    <cellStyle name="$ 15 3 3" xfId="41725"/>
    <cellStyle name="$ 15 4" xfId="58"/>
    <cellStyle name="$ 15 4 2" xfId="41726"/>
    <cellStyle name="$ 15 5" xfId="41727"/>
    <cellStyle name="$ 16" xfId="59"/>
    <cellStyle name="$ 16 2" xfId="60"/>
    <cellStyle name="$ 16 2 2" xfId="61"/>
    <cellStyle name="$ 16 2 2 2" xfId="41728"/>
    <cellStyle name="$ 16 2 3" xfId="41729"/>
    <cellStyle name="$ 16 3" xfId="62"/>
    <cellStyle name="$ 16 3 2" xfId="41730"/>
    <cellStyle name="$ 16 4" xfId="63"/>
    <cellStyle name="$ 16 4 2" xfId="41731"/>
    <cellStyle name="$ 16 5" xfId="41732"/>
    <cellStyle name="$ 17" xfId="64"/>
    <cellStyle name="$ 17 2" xfId="65"/>
    <cellStyle name="$ 17 2 2" xfId="41733"/>
    <cellStyle name="$ 17 3" xfId="66"/>
    <cellStyle name="$ 17 3 2" xfId="41734"/>
    <cellStyle name="$ 17 4" xfId="67"/>
    <cellStyle name="$ 17 4 2" xfId="41735"/>
    <cellStyle name="$ 17 5" xfId="41736"/>
    <cellStyle name="$ 18" xfId="68"/>
    <cellStyle name="$ 18 2" xfId="69"/>
    <cellStyle name="$ 18 2 2" xfId="70"/>
    <cellStyle name="$ 18 2 2 2" xfId="41737"/>
    <cellStyle name="$ 18 2 3" xfId="41738"/>
    <cellStyle name="$ 18 3" xfId="71"/>
    <cellStyle name="$ 18 3 2" xfId="41739"/>
    <cellStyle name="$ 18 4" xfId="41740"/>
    <cellStyle name="$ 19" xfId="72"/>
    <cellStyle name="$ 19 2" xfId="73"/>
    <cellStyle name="$ 19 2 2" xfId="41741"/>
    <cellStyle name="$ 19 3" xfId="74"/>
    <cellStyle name="$ 19 3 2" xfId="41742"/>
    <cellStyle name="$ 19 4" xfId="41743"/>
    <cellStyle name="$ 2" xfId="75"/>
    <cellStyle name="$ 2 2" xfId="76"/>
    <cellStyle name="$ 2 2 2" xfId="77"/>
    <cellStyle name="$ 2 2 2 2" xfId="41744"/>
    <cellStyle name="$ 2 2 3" xfId="78"/>
    <cellStyle name="$ 2 2 3 2" xfId="41745"/>
    <cellStyle name="$ 2 2 4" xfId="79"/>
    <cellStyle name="$ 2 2 4 2" xfId="41746"/>
    <cellStyle name="$ 2 2 5" xfId="80"/>
    <cellStyle name="$ 2 3" xfId="81"/>
    <cellStyle name="$ 2 3 2" xfId="82"/>
    <cellStyle name="$ 2 3 2 2" xfId="41747"/>
    <cellStyle name="$ 2 3 3" xfId="41748"/>
    <cellStyle name="$ 2 4" xfId="83"/>
    <cellStyle name="$ 2 4 2" xfId="41749"/>
    <cellStyle name="$ 2 5" xfId="84"/>
    <cellStyle name="$ 2 5 2" xfId="41750"/>
    <cellStyle name="$ 2 6" xfId="85"/>
    <cellStyle name="$ 2_7-7-1 SM Data" xfId="86"/>
    <cellStyle name="$ 20" xfId="87"/>
    <cellStyle name="$ 20 2" xfId="88"/>
    <cellStyle name="$ 20 2 2" xfId="89"/>
    <cellStyle name="$ 20 2 2 2" xfId="41751"/>
    <cellStyle name="$ 20 2 3" xfId="41752"/>
    <cellStyle name="$ 20 3" xfId="90"/>
    <cellStyle name="$ 20 3 2" xfId="41753"/>
    <cellStyle name="$ 20 4" xfId="91"/>
    <cellStyle name="$ 20 4 2" xfId="41754"/>
    <cellStyle name="$ 20 5" xfId="41755"/>
    <cellStyle name="$ 21" xfId="92"/>
    <cellStyle name="$ 21 2" xfId="93"/>
    <cellStyle name="$ 21 2 2" xfId="41756"/>
    <cellStyle name="$ 21 3" xfId="41757"/>
    <cellStyle name="$ 22" xfId="94"/>
    <cellStyle name="$ 22 2" xfId="95"/>
    <cellStyle name="$ 22 2 2" xfId="41758"/>
    <cellStyle name="$ 22 3" xfId="41759"/>
    <cellStyle name="$ 23" xfId="96"/>
    <cellStyle name="$ 23 2" xfId="41760"/>
    <cellStyle name="$ 23 3" xfId="41761"/>
    <cellStyle name="$ 3" xfId="97"/>
    <cellStyle name="$ 3 2" xfId="98"/>
    <cellStyle name="$ 3 2 2" xfId="99"/>
    <cellStyle name="$ 3 2 2 2" xfId="41762"/>
    <cellStyle name="$ 3 2 3" xfId="100"/>
    <cellStyle name="$ 3 2 3 2" xfId="41763"/>
    <cellStyle name="$ 3 2 4" xfId="101"/>
    <cellStyle name="$ 3 2 4 2" xfId="41764"/>
    <cellStyle name="$ 3 2 5" xfId="41765"/>
    <cellStyle name="$ 3 3" xfId="102"/>
    <cellStyle name="$ 3 3 2" xfId="103"/>
    <cellStyle name="$ 3 3 2 2" xfId="41766"/>
    <cellStyle name="$ 3 3 3" xfId="41767"/>
    <cellStyle name="$ 3 4" xfId="104"/>
    <cellStyle name="$ 3 4 2" xfId="41768"/>
    <cellStyle name="$ 3 5" xfId="105"/>
    <cellStyle name="$ 3 5 2" xfId="41769"/>
    <cellStyle name="$ 3 6" xfId="41770"/>
    <cellStyle name="$ 4" xfId="106"/>
    <cellStyle name="$ 4 2" xfId="107"/>
    <cellStyle name="$ 4 2 2" xfId="108"/>
    <cellStyle name="$ 4 2 2 2" xfId="41771"/>
    <cellStyle name="$ 4 2 3" xfId="109"/>
    <cellStyle name="$ 4 2 3 2" xfId="41772"/>
    <cellStyle name="$ 4 2 4" xfId="110"/>
    <cellStyle name="$ 4 2 4 2" xfId="41773"/>
    <cellStyle name="$ 4 2 5" xfId="41774"/>
    <cellStyle name="$ 4 3" xfId="111"/>
    <cellStyle name="$ 4 3 2" xfId="112"/>
    <cellStyle name="$ 4 3 2 2" xfId="41775"/>
    <cellStyle name="$ 4 3 3" xfId="41776"/>
    <cellStyle name="$ 4 4" xfId="113"/>
    <cellStyle name="$ 4 4 2" xfId="41777"/>
    <cellStyle name="$ 4 5" xfId="114"/>
    <cellStyle name="$ 4 5 2" xfId="41778"/>
    <cellStyle name="$ 4 6" xfId="41779"/>
    <cellStyle name="$ 5" xfId="115"/>
    <cellStyle name="$ 5 2" xfId="116"/>
    <cellStyle name="$ 5 2 2" xfId="117"/>
    <cellStyle name="$ 5 2 2 2" xfId="41780"/>
    <cellStyle name="$ 5 2 3" xfId="118"/>
    <cellStyle name="$ 5 2 3 2" xfId="41781"/>
    <cellStyle name="$ 5 2 4" xfId="119"/>
    <cellStyle name="$ 5 2 4 2" xfId="41782"/>
    <cellStyle name="$ 5 2 5" xfId="41783"/>
    <cellStyle name="$ 5 3" xfId="120"/>
    <cellStyle name="$ 5 3 2" xfId="121"/>
    <cellStyle name="$ 5 3 2 2" xfId="41784"/>
    <cellStyle name="$ 5 3 3" xfId="41785"/>
    <cellStyle name="$ 5 4" xfId="122"/>
    <cellStyle name="$ 5 4 2" xfId="41786"/>
    <cellStyle name="$ 5 5" xfId="123"/>
    <cellStyle name="$ 5 5 2" xfId="41787"/>
    <cellStyle name="$ 5 6" xfId="124"/>
    <cellStyle name="$ 6" xfId="125"/>
    <cellStyle name="$ 6 2" xfId="126"/>
    <cellStyle name="$ 6 2 2" xfId="127"/>
    <cellStyle name="$ 6 2 2 2" xfId="41788"/>
    <cellStyle name="$ 6 2 3" xfId="128"/>
    <cellStyle name="$ 6 2 3 2" xfId="41789"/>
    <cellStyle name="$ 6 2 4" xfId="129"/>
    <cellStyle name="$ 6 2 4 2" xfId="41790"/>
    <cellStyle name="$ 6 2 5" xfId="41791"/>
    <cellStyle name="$ 6 3" xfId="130"/>
    <cellStyle name="$ 6 3 2" xfId="131"/>
    <cellStyle name="$ 6 3 2 2" xfId="41792"/>
    <cellStyle name="$ 6 3 3" xfId="41793"/>
    <cellStyle name="$ 6 4" xfId="132"/>
    <cellStyle name="$ 6 4 2" xfId="41794"/>
    <cellStyle name="$ 6 5" xfId="133"/>
    <cellStyle name="$ 6 5 2" xfId="41795"/>
    <cellStyle name="$ 6 6" xfId="134"/>
    <cellStyle name="$ 7" xfId="135"/>
    <cellStyle name="$ 7 2" xfId="136"/>
    <cellStyle name="$ 7 2 2" xfId="137"/>
    <cellStyle name="$ 7 2 2 2" xfId="41796"/>
    <cellStyle name="$ 7 2 3" xfId="138"/>
    <cellStyle name="$ 7 2 3 2" xfId="41797"/>
    <cellStyle name="$ 7 2 4" xfId="139"/>
    <cellStyle name="$ 7 2 4 2" xfId="41798"/>
    <cellStyle name="$ 7 2 5" xfId="41799"/>
    <cellStyle name="$ 7 3" xfId="140"/>
    <cellStyle name="$ 7 3 2" xfId="141"/>
    <cellStyle name="$ 7 3 2 2" xfId="41800"/>
    <cellStyle name="$ 7 3 3" xfId="41801"/>
    <cellStyle name="$ 7 4" xfId="142"/>
    <cellStyle name="$ 7 4 2" xfId="41802"/>
    <cellStyle name="$ 7 5" xfId="143"/>
    <cellStyle name="$ 7 5 2" xfId="41803"/>
    <cellStyle name="$ 7 6" xfId="41804"/>
    <cellStyle name="$ 8" xfId="144"/>
    <cellStyle name="$ 8 2" xfId="145"/>
    <cellStyle name="$ 8 2 2" xfId="146"/>
    <cellStyle name="$ 8 2 2 2" xfId="147"/>
    <cellStyle name="$ 8 2 2 2 2" xfId="41805"/>
    <cellStyle name="$ 8 2 2 3" xfId="148"/>
    <cellStyle name="$ 8 2 2 3 2" xfId="41806"/>
    <cellStyle name="$ 8 2 2 4" xfId="149"/>
    <cellStyle name="$ 8 2 2 4 2" xfId="41807"/>
    <cellStyle name="$ 8 2 2 5" xfId="41808"/>
    <cellStyle name="$ 8 2 3" xfId="150"/>
    <cellStyle name="$ 8 2 3 2" xfId="151"/>
    <cellStyle name="$ 8 2 3 2 2" xfId="41809"/>
    <cellStyle name="$ 8 2 3 3" xfId="152"/>
    <cellStyle name="$ 8 2 3 3 2" xfId="41810"/>
    <cellStyle name="$ 8 2 3 4" xfId="153"/>
    <cellStyle name="$ 8 2 3 4 2" xfId="41811"/>
    <cellStyle name="$ 8 2 3 5" xfId="41812"/>
    <cellStyle name="$ 8 2 4" xfId="154"/>
    <cellStyle name="$ 8 2 4 2" xfId="41813"/>
    <cellStyle name="$ 8 2 5" xfId="155"/>
    <cellStyle name="$ 8 2 5 2" xfId="41814"/>
    <cellStyle name="$ 8 2 6" xfId="156"/>
    <cellStyle name="$ 8 2 6 2" xfId="41815"/>
    <cellStyle name="$ 8 2 7" xfId="41816"/>
    <cellStyle name="$ 8 3" xfId="157"/>
    <cellStyle name="$ 8 3 2" xfId="41817"/>
    <cellStyle name="$ 8 4" xfId="158"/>
    <cellStyle name="$ 8 4 2" xfId="41818"/>
    <cellStyle name="$ 8 5" xfId="159"/>
    <cellStyle name="$ 8 5 2" xfId="41819"/>
    <cellStyle name="$ 8 6" xfId="41820"/>
    <cellStyle name="$ 9" xfId="160"/>
    <cellStyle name="$ 9 2" xfId="161"/>
    <cellStyle name="$ 9 2 2" xfId="162"/>
    <cellStyle name="$ 9 2 2 2" xfId="41821"/>
    <cellStyle name="$ 9 2 3" xfId="163"/>
    <cellStyle name="$ 9 2 3 2" xfId="41822"/>
    <cellStyle name="$ 9 2 4" xfId="164"/>
    <cellStyle name="$ 9 2 4 2" xfId="41823"/>
    <cellStyle name="$ 9 2 5" xfId="41824"/>
    <cellStyle name="$ 9 3" xfId="165"/>
    <cellStyle name="$ 9 3 2" xfId="166"/>
    <cellStyle name="$ 9 3 2 2" xfId="41825"/>
    <cellStyle name="$ 9 3 3" xfId="167"/>
    <cellStyle name="$ 9 3 3 2" xfId="41826"/>
    <cellStyle name="$ 9 3 4" xfId="168"/>
    <cellStyle name="$ 9 3 4 2" xfId="41827"/>
    <cellStyle name="$ 9 3 5" xfId="41828"/>
    <cellStyle name="$ 9 4" xfId="169"/>
    <cellStyle name="$ 9 4 2" xfId="41829"/>
    <cellStyle name="$ 9 5" xfId="170"/>
    <cellStyle name="$ 9 5 2" xfId="41830"/>
    <cellStyle name="$ 9 6" xfId="171"/>
    <cellStyle name="$ 9 6 2" xfId="41831"/>
    <cellStyle name="$ 9 7" xfId="41832"/>
    <cellStyle name="$.00" xfId="172"/>
    <cellStyle name="$.00 2" xfId="173"/>
    <cellStyle name="$.00 2 2" xfId="174"/>
    <cellStyle name="$.00 2_7-7-1 SM Data" xfId="175"/>
    <cellStyle name="$.00 3" xfId="176"/>
    <cellStyle name="$.00 3 2" xfId="177"/>
    <cellStyle name="$.00 4" xfId="178"/>
    <cellStyle name="$.00 4 2" xfId="179"/>
    <cellStyle name="$.00 5" xfId="180"/>
    <cellStyle name="$.00 6" xfId="181"/>
    <cellStyle name="$_2. 2011-2014  Rev_ FCast_IRM 2012_COS2013_Ongoing Operations_with CDM" xfId="182"/>
    <cellStyle name="$_2. 2011-2014  Rev_ FCast_IRM 2012_COS2013_Ongoing Operations_with CDM_1. Creation and Assumptions Budget_Revised with CDM" xfId="183"/>
    <cellStyle name="$_9. Rev2Cost_GDPIPI" xfId="184"/>
    <cellStyle name="$_9. Rev2Cost_GDPIPI 2" xfId="185"/>
    <cellStyle name="$_9. Rev2Cost_GDPIPI 3" xfId="186"/>
    <cellStyle name="$_9. Rev2Cost_GDPIPI 4" xfId="187"/>
    <cellStyle name="$_9. Rev2Cost_GDPIPI 5" xfId="188"/>
    <cellStyle name="$_9. Rev2Cost_GDPIPI 6" xfId="189"/>
    <cellStyle name="$_Adjustments-RSVA" xfId="190"/>
    <cellStyle name="$_Adjustments-RSVA 2" xfId="191"/>
    <cellStyle name="$_Adjustments-RSVA_Brampton Rev. Tracking" xfId="192"/>
    <cellStyle name="$_Adjustments-RSVA_Brampton Rev. Tracking 2" xfId="193"/>
    <cellStyle name="$_Brampton Rev. Tracking" xfId="194"/>
    <cellStyle name="$_Brampton Rev. Tracking 2" xfId="195"/>
    <cellStyle name="$_CCA-Request_H11bps" xfId="196"/>
    <cellStyle name="$_CCA-Request_H11bps 10" xfId="197"/>
    <cellStyle name="$_CCA-Request_H11bps 10 2" xfId="198"/>
    <cellStyle name="$_CCA-Request_H11bps 10 2 2" xfId="199"/>
    <cellStyle name="$_CCA-Request_H11bps 10 2 2 2" xfId="41833"/>
    <cellStyle name="$_CCA-Request_H11bps 10 2 3" xfId="200"/>
    <cellStyle name="$_CCA-Request_H11bps 10 2 3 2" xfId="41834"/>
    <cellStyle name="$_CCA-Request_H11bps 10 2 4" xfId="201"/>
    <cellStyle name="$_CCA-Request_H11bps 10 2 4 2" xfId="41835"/>
    <cellStyle name="$_CCA-Request_H11bps 10 2 5" xfId="41836"/>
    <cellStyle name="$_CCA-Request_H11bps 10 3" xfId="202"/>
    <cellStyle name="$_CCA-Request_H11bps 10 3 2" xfId="203"/>
    <cellStyle name="$_CCA-Request_H11bps 10 3 2 2" xfId="41837"/>
    <cellStyle name="$_CCA-Request_H11bps 10 3 3" xfId="204"/>
    <cellStyle name="$_CCA-Request_H11bps 10 3 3 2" xfId="41838"/>
    <cellStyle name="$_CCA-Request_H11bps 10 3 4" xfId="205"/>
    <cellStyle name="$_CCA-Request_H11bps 10 3 4 2" xfId="41839"/>
    <cellStyle name="$_CCA-Request_H11bps 10 3 5" xfId="41840"/>
    <cellStyle name="$_CCA-Request_H11bps 10 4" xfId="206"/>
    <cellStyle name="$_CCA-Request_H11bps 10 4 2" xfId="41841"/>
    <cellStyle name="$_CCA-Request_H11bps 10 5" xfId="207"/>
    <cellStyle name="$_CCA-Request_H11bps 10 5 2" xfId="41842"/>
    <cellStyle name="$_CCA-Request_H11bps 10 6" xfId="208"/>
    <cellStyle name="$_CCA-Request_H11bps 10 6 2" xfId="41843"/>
    <cellStyle name="$_CCA-Request_H11bps 10 7" xfId="41844"/>
    <cellStyle name="$_CCA-Request_H11bps 11" xfId="209"/>
    <cellStyle name="$_CCA-Request_H11bps 11 2" xfId="210"/>
    <cellStyle name="$_CCA-Request_H11bps 11 2 2" xfId="41845"/>
    <cellStyle name="$_CCA-Request_H11bps 11 3" xfId="211"/>
    <cellStyle name="$_CCA-Request_H11bps 11 3 2" xfId="41846"/>
    <cellStyle name="$_CCA-Request_H11bps 11 4" xfId="212"/>
    <cellStyle name="$_CCA-Request_H11bps 11 4 2" xfId="41847"/>
    <cellStyle name="$_CCA-Request_H11bps 11 5" xfId="41848"/>
    <cellStyle name="$_CCA-Request_H11bps 12" xfId="213"/>
    <cellStyle name="$_CCA-Request_H11bps 12 2" xfId="214"/>
    <cellStyle name="$_CCA-Request_H11bps 12 2 2" xfId="215"/>
    <cellStyle name="$_CCA-Request_H11bps 12 2 2 2" xfId="41849"/>
    <cellStyle name="$_CCA-Request_H11bps 12 2 3" xfId="216"/>
    <cellStyle name="$_CCA-Request_H11bps 12 2 3 2" xfId="41850"/>
    <cellStyle name="$_CCA-Request_H11bps 12 2 4" xfId="217"/>
    <cellStyle name="$_CCA-Request_H11bps 12 2 4 2" xfId="41851"/>
    <cellStyle name="$_CCA-Request_H11bps 12 2 5" xfId="41852"/>
    <cellStyle name="$_CCA-Request_H11bps 12 3" xfId="218"/>
    <cellStyle name="$_CCA-Request_H11bps 12 3 2" xfId="41853"/>
    <cellStyle name="$_CCA-Request_H11bps 12 4" xfId="219"/>
    <cellStyle name="$_CCA-Request_H11bps 12 4 2" xfId="41854"/>
    <cellStyle name="$_CCA-Request_H11bps 12 5" xfId="220"/>
    <cellStyle name="$_CCA-Request_H11bps 12 5 2" xfId="41855"/>
    <cellStyle name="$_CCA-Request_H11bps 12 6" xfId="41856"/>
    <cellStyle name="$_CCA-Request_H11bps 13" xfId="221"/>
    <cellStyle name="$_CCA-Request_H11bps 13 2" xfId="222"/>
    <cellStyle name="$_CCA-Request_H11bps 13 2 2" xfId="223"/>
    <cellStyle name="$_CCA-Request_H11bps 13 2 2 2" xfId="41857"/>
    <cellStyle name="$_CCA-Request_H11bps 13 2 3" xfId="224"/>
    <cellStyle name="$_CCA-Request_H11bps 13 2 3 2" xfId="41858"/>
    <cellStyle name="$_CCA-Request_H11bps 13 2 4" xfId="225"/>
    <cellStyle name="$_CCA-Request_H11bps 13 2 4 2" xfId="41859"/>
    <cellStyle name="$_CCA-Request_H11bps 13 2 5" xfId="41860"/>
    <cellStyle name="$_CCA-Request_H11bps 13 3" xfId="226"/>
    <cellStyle name="$_CCA-Request_H11bps 13 3 2" xfId="41861"/>
    <cellStyle name="$_CCA-Request_H11bps 13 4" xfId="227"/>
    <cellStyle name="$_CCA-Request_H11bps 13 4 2" xfId="41862"/>
    <cellStyle name="$_CCA-Request_H11bps 13 5" xfId="228"/>
    <cellStyle name="$_CCA-Request_H11bps 13 5 2" xfId="41863"/>
    <cellStyle name="$_CCA-Request_H11bps 13 6" xfId="41864"/>
    <cellStyle name="$_CCA-Request_H11bps 13 6 2" xfId="41865"/>
    <cellStyle name="$_CCA-Request_H11bps 13 7" xfId="41866"/>
    <cellStyle name="$_CCA-Request_H11bps 14" xfId="229"/>
    <cellStyle name="$_CCA-Request_H11bps 14 2" xfId="230"/>
    <cellStyle name="$_CCA-Request_H11bps 14 2 2" xfId="231"/>
    <cellStyle name="$_CCA-Request_H11bps 14 2 2 2" xfId="41867"/>
    <cellStyle name="$_CCA-Request_H11bps 14 2 3" xfId="232"/>
    <cellStyle name="$_CCA-Request_H11bps 14 2 3 2" xfId="41868"/>
    <cellStyle name="$_CCA-Request_H11bps 14 2 4" xfId="233"/>
    <cellStyle name="$_CCA-Request_H11bps 14 2 4 2" xfId="41869"/>
    <cellStyle name="$_CCA-Request_H11bps 14 2 5" xfId="41870"/>
    <cellStyle name="$_CCA-Request_H11bps 14 3" xfId="234"/>
    <cellStyle name="$_CCA-Request_H11bps 14 3 2" xfId="235"/>
    <cellStyle name="$_CCA-Request_H11bps 14 3 2 2" xfId="41871"/>
    <cellStyle name="$_CCA-Request_H11bps 14 3 3" xfId="236"/>
    <cellStyle name="$_CCA-Request_H11bps 14 3 3 2" xfId="41872"/>
    <cellStyle name="$_CCA-Request_H11bps 14 3 4" xfId="41873"/>
    <cellStyle name="$_CCA-Request_H11bps 14 4" xfId="237"/>
    <cellStyle name="$_CCA-Request_H11bps 14 4 2" xfId="41874"/>
    <cellStyle name="$_CCA-Request_H11bps 14 5" xfId="238"/>
    <cellStyle name="$_CCA-Request_H11bps 14 5 2" xfId="41875"/>
    <cellStyle name="$_CCA-Request_H11bps 14 6" xfId="41876"/>
    <cellStyle name="$_CCA-Request_H11bps 15" xfId="239"/>
    <cellStyle name="$_CCA-Request_H11bps 15 2" xfId="240"/>
    <cellStyle name="$_CCA-Request_H11bps 15 2 2" xfId="241"/>
    <cellStyle name="$_CCA-Request_H11bps 15 2 2 2" xfId="41877"/>
    <cellStyle name="$_CCA-Request_H11bps 15 2 3" xfId="41878"/>
    <cellStyle name="$_CCA-Request_H11bps 15 3" xfId="242"/>
    <cellStyle name="$_CCA-Request_H11bps 15 3 2" xfId="243"/>
    <cellStyle name="$_CCA-Request_H11bps 15 3 2 2" xfId="41879"/>
    <cellStyle name="$_CCA-Request_H11bps 15 3 3" xfId="41880"/>
    <cellStyle name="$_CCA-Request_H11bps 15 4" xfId="244"/>
    <cellStyle name="$_CCA-Request_H11bps 15 4 2" xfId="41881"/>
    <cellStyle name="$_CCA-Request_H11bps 15 5" xfId="41882"/>
    <cellStyle name="$_CCA-Request_H11bps 16" xfId="245"/>
    <cellStyle name="$_CCA-Request_H11bps 16 2" xfId="246"/>
    <cellStyle name="$_CCA-Request_H11bps 16 2 2" xfId="247"/>
    <cellStyle name="$_CCA-Request_H11bps 16 2 2 2" xfId="41883"/>
    <cellStyle name="$_CCA-Request_H11bps 16 2 3" xfId="41884"/>
    <cellStyle name="$_CCA-Request_H11bps 16 3" xfId="248"/>
    <cellStyle name="$_CCA-Request_H11bps 16 3 2" xfId="41885"/>
    <cellStyle name="$_CCA-Request_H11bps 16 4" xfId="249"/>
    <cellStyle name="$_CCA-Request_H11bps 16 4 2" xfId="41886"/>
    <cellStyle name="$_CCA-Request_H11bps 16 5" xfId="41887"/>
    <cellStyle name="$_CCA-Request_H11bps 17" xfId="250"/>
    <cellStyle name="$_CCA-Request_H11bps 17 2" xfId="251"/>
    <cellStyle name="$_CCA-Request_H11bps 17 2 2" xfId="41888"/>
    <cellStyle name="$_CCA-Request_H11bps 17 3" xfId="252"/>
    <cellStyle name="$_CCA-Request_H11bps 17 3 2" xfId="41889"/>
    <cellStyle name="$_CCA-Request_H11bps 17 4" xfId="253"/>
    <cellStyle name="$_CCA-Request_H11bps 17 4 2" xfId="41890"/>
    <cellStyle name="$_CCA-Request_H11bps 17 5" xfId="41891"/>
    <cellStyle name="$_CCA-Request_H11bps 18" xfId="254"/>
    <cellStyle name="$_CCA-Request_H11bps 18 2" xfId="255"/>
    <cellStyle name="$_CCA-Request_H11bps 18 2 2" xfId="256"/>
    <cellStyle name="$_CCA-Request_H11bps 18 2 2 2" xfId="41892"/>
    <cellStyle name="$_CCA-Request_H11bps 18 2 3" xfId="41893"/>
    <cellStyle name="$_CCA-Request_H11bps 18 3" xfId="257"/>
    <cellStyle name="$_CCA-Request_H11bps 18 3 2" xfId="41894"/>
    <cellStyle name="$_CCA-Request_H11bps 18 4" xfId="41895"/>
    <cellStyle name="$_CCA-Request_H11bps 19" xfId="258"/>
    <cellStyle name="$_CCA-Request_H11bps 19 2" xfId="259"/>
    <cellStyle name="$_CCA-Request_H11bps 19 2 2" xfId="41896"/>
    <cellStyle name="$_CCA-Request_H11bps 19 3" xfId="260"/>
    <cellStyle name="$_CCA-Request_H11bps 19 3 2" xfId="41897"/>
    <cellStyle name="$_CCA-Request_H11bps 19 4" xfId="41898"/>
    <cellStyle name="$_CCA-Request_H11bps 2" xfId="261"/>
    <cellStyle name="$_CCA-Request_H11bps 2 2" xfId="262"/>
    <cellStyle name="$_CCA-Request_H11bps 2 2 2" xfId="263"/>
    <cellStyle name="$_CCA-Request_H11bps 2 2 2 2" xfId="41899"/>
    <cellStyle name="$_CCA-Request_H11bps 2 2 3" xfId="264"/>
    <cellStyle name="$_CCA-Request_H11bps 2 2 3 2" xfId="41900"/>
    <cellStyle name="$_CCA-Request_H11bps 2 2 4" xfId="265"/>
    <cellStyle name="$_CCA-Request_H11bps 2 2 4 2" xfId="41901"/>
    <cellStyle name="$_CCA-Request_H11bps 2 2 5" xfId="41902"/>
    <cellStyle name="$_CCA-Request_H11bps 2 3" xfId="266"/>
    <cellStyle name="$_CCA-Request_H11bps 2 3 2" xfId="267"/>
    <cellStyle name="$_CCA-Request_H11bps 2 3 2 2" xfId="41903"/>
    <cellStyle name="$_CCA-Request_H11bps 2 3 3" xfId="41904"/>
    <cellStyle name="$_CCA-Request_H11bps 2 4" xfId="268"/>
    <cellStyle name="$_CCA-Request_H11bps 2 4 2" xfId="41905"/>
    <cellStyle name="$_CCA-Request_H11bps 2 5" xfId="269"/>
    <cellStyle name="$_CCA-Request_H11bps 2 5 2" xfId="41906"/>
    <cellStyle name="$_CCA-Request_H11bps 2 6" xfId="41907"/>
    <cellStyle name="$_CCA-Request_H11bps 20" xfId="270"/>
    <cellStyle name="$_CCA-Request_H11bps 20 2" xfId="271"/>
    <cellStyle name="$_CCA-Request_H11bps 20 2 2" xfId="272"/>
    <cellStyle name="$_CCA-Request_H11bps 20 2 2 2" xfId="41908"/>
    <cellStyle name="$_CCA-Request_H11bps 20 2 3" xfId="41909"/>
    <cellStyle name="$_CCA-Request_H11bps 20 3" xfId="273"/>
    <cellStyle name="$_CCA-Request_H11bps 20 3 2" xfId="41910"/>
    <cellStyle name="$_CCA-Request_H11bps 20 4" xfId="274"/>
    <cellStyle name="$_CCA-Request_H11bps 20 4 2" xfId="41911"/>
    <cellStyle name="$_CCA-Request_H11bps 20 5" xfId="41912"/>
    <cellStyle name="$_CCA-Request_H11bps 21" xfId="275"/>
    <cellStyle name="$_CCA-Request_H11bps 21 2" xfId="276"/>
    <cellStyle name="$_CCA-Request_H11bps 21 2 2" xfId="41913"/>
    <cellStyle name="$_CCA-Request_H11bps 21 3" xfId="41914"/>
    <cellStyle name="$_CCA-Request_H11bps 22" xfId="277"/>
    <cellStyle name="$_CCA-Request_H11bps 22 2" xfId="278"/>
    <cellStyle name="$_CCA-Request_H11bps 22 2 2" xfId="41915"/>
    <cellStyle name="$_CCA-Request_H11bps 22 3" xfId="41916"/>
    <cellStyle name="$_CCA-Request_H11bps 23" xfId="41917"/>
    <cellStyle name="$_CCA-Request_H11bps 23 2" xfId="41918"/>
    <cellStyle name="$_CCA-Request_H11bps 23 3" xfId="41919"/>
    <cellStyle name="$_CCA-Request_H11bps 3" xfId="279"/>
    <cellStyle name="$_CCA-Request_H11bps 3 2" xfId="280"/>
    <cellStyle name="$_CCA-Request_H11bps 3 2 2" xfId="281"/>
    <cellStyle name="$_CCA-Request_H11bps 3 2 2 2" xfId="41920"/>
    <cellStyle name="$_CCA-Request_H11bps 3 2 3" xfId="282"/>
    <cellStyle name="$_CCA-Request_H11bps 3 2 3 2" xfId="41921"/>
    <cellStyle name="$_CCA-Request_H11bps 3 2 4" xfId="283"/>
    <cellStyle name="$_CCA-Request_H11bps 3 2 4 2" xfId="41922"/>
    <cellStyle name="$_CCA-Request_H11bps 3 2 5" xfId="41923"/>
    <cellStyle name="$_CCA-Request_H11bps 3 3" xfId="284"/>
    <cellStyle name="$_CCA-Request_H11bps 3 3 2" xfId="285"/>
    <cellStyle name="$_CCA-Request_H11bps 3 3 2 2" xfId="41924"/>
    <cellStyle name="$_CCA-Request_H11bps 3 3 3" xfId="41925"/>
    <cellStyle name="$_CCA-Request_H11bps 3 4" xfId="286"/>
    <cellStyle name="$_CCA-Request_H11bps 3 4 2" xfId="41926"/>
    <cellStyle name="$_CCA-Request_H11bps 3 5" xfId="287"/>
    <cellStyle name="$_CCA-Request_H11bps 3 5 2" xfId="41927"/>
    <cellStyle name="$_CCA-Request_H11bps 3 6" xfId="41928"/>
    <cellStyle name="$_CCA-Request_H11bps 4" xfId="288"/>
    <cellStyle name="$_CCA-Request_H11bps 4 2" xfId="289"/>
    <cellStyle name="$_CCA-Request_H11bps 4 2 2" xfId="290"/>
    <cellStyle name="$_CCA-Request_H11bps 4 2 2 2" xfId="41929"/>
    <cellStyle name="$_CCA-Request_H11bps 4 2 3" xfId="291"/>
    <cellStyle name="$_CCA-Request_H11bps 4 2 3 2" xfId="41930"/>
    <cellStyle name="$_CCA-Request_H11bps 4 2 4" xfId="292"/>
    <cellStyle name="$_CCA-Request_H11bps 4 2 4 2" xfId="41931"/>
    <cellStyle name="$_CCA-Request_H11bps 4 2 5" xfId="41932"/>
    <cellStyle name="$_CCA-Request_H11bps 4 3" xfId="293"/>
    <cellStyle name="$_CCA-Request_H11bps 4 3 2" xfId="294"/>
    <cellStyle name="$_CCA-Request_H11bps 4 3 2 2" xfId="41933"/>
    <cellStyle name="$_CCA-Request_H11bps 4 3 3" xfId="41934"/>
    <cellStyle name="$_CCA-Request_H11bps 4 4" xfId="295"/>
    <cellStyle name="$_CCA-Request_H11bps 4 4 2" xfId="41935"/>
    <cellStyle name="$_CCA-Request_H11bps 4 5" xfId="296"/>
    <cellStyle name="$_CCA-Request_H11bps 4 5 2" xfId="41936"/>
    <cellStyle name="$_CCA-Request_H11bps 4 6" xfId="41937"/>
    <cellStyle name="$_CCA-Request_H11bps 5" xfId="297"/>
    <cellStyle name="$_CCA-Request_H11bps 5 2" xfId="298"/>
    <cellStyle name="$_CCA-Request_H11bps 5 2 2" xfId="299"/>
    <cellStyle name="$_CCA-Request_H11bps 5 2 2 2" xfId="41938"/>
    <cellStyle name="$_CCA-Request_H11bps 5 2 3" xfId="300"/>
    <cellStyle name="$_CCA-Request_H11bps 5 2 3 2" xfId="41939"/>
    <cellStyle name="$_CCA-Request_H11bps 5 2 4" xfId="301"/>
    <cellStyle name="$_CCA-Request_H11bps 5 2 4 2" xfId="41940"/>
    <cellStyle name="$_CCA-Request_H11bps 5 2 5" xfId="41941"/>
    <cellStyle name="$_CCA-Request_H11bps 5 3" xfId="302"/>
    <cellStyle name="$_CCA-Request_H11bps 5 3 2" xfId="303"/>
    <cellStyle name="$_CCA-Request_H11bps 5 3 2 2" xfId="41942"/>
    <cellStyle name="$_CCA-Request_H11bps 5 3 3" xfId="41943"/>
    <cellStyle name="$_CCA-Request_H11bps 5 4" xfId="304"/>
    <cellStyle name="$_CCA-Request_H11bps 5 4 2" xfId="41944"/>
    <cellStyle name="$_CCA-Request_H11bps 5 5" xfId="305"/>
    <cellStyle name="$_CCA-Request_H11bps 5 5 2" xfId="41945"/>
    <cellStyle name="$_CCA-Request_H11bps 5 6" xfId="41946"/>
    <cellStyle name="$_CCA-Request_H11bps 6" xfId="306"/>
    <cellStyle name="$_CCA-Request_H11bps 6 2" xfId="307"/>
    <cellStyle name="$_CCA-Request_H11bps 6 2 2" xfId="308"/>
    <cellStyle name="$_CCA-Request_H11bps 6 2 2 2" xfId="41947"/>
    <cellStyle name="$_CCA-Request_H11bps 6 2 3" xfId="309"/>
    <cellStyle name="$_CCA-Request_H11bps 6 2 3 2" xfId="41948"/>
    <cellStyle name="$_CCA-Request_H11bps 6 2 4" xfId="310"/>
    <cellStyle name="$_CCA-Request_H11bps 6 2 4 2" xfId="41949"/>
    <cellStyle name="$_CCA-Request_H11bps 6 2 5" xfId="41950"/>
    <cellStyle name="$_CCA-Request_H11bps 6 3" xfId="311"/>
    <cellStyle name="$_CCA-Request_H11bps 6 3 2" xfId="312"/>
    <cellStyle name="$_CCA-Request_H11bps 6 3 2 2" xfId="41951"/>
    <cellStyle name="$_CCA-Request_H11bps 6 3 3" xfId="41952"/>
    <cellStyle name="$_CCA-Request_H11bps 6 4" xfId="313"/>
    <cellStyle name="$_CCA-Request_H11bps 6 4 2" xfId="41953"/>
    <cellStyle name="$_CCA-Request_H11bps 6 5" xfId="314"/>
    <cellStyle name="$_CCA-Request_H11bps 6 5 2" xfId="41954"/>
    <cellStyle name="$_CCA-Request_H11bps 6 6" xfId="41955"/>
    <cellStyle name="$_CCA-Request_H11bps 7" xfId="315"/>
    <cellStyle name="$_CCA-Request_H11bps 7 2" xfId="316"/>
    <cellStyle name="$_CCA-Request_H11bps 7 2 2" xfId="317"/>
    <cellStyle name="$_CCA-Request_H11bps 7 2 2 2" xfId="41956"/>
    <cellStyle name="$_CCA-Request_H11bps 7 2 3" xfId="318"/>
    <cellStyle name="$_CCA-Request_H11bps 7 2 3 2" xfId="41957"/>
    <cellStyle name="$_CCA-Request_H11bps 7 2 4" xfId="319"/>
    <cellStyle name="$_CCA-Request_H11bps 7 2 4 2" xfId="41958"/>
    <cellStyle name="$_CCA-Request_H11bps 7 2 5" xfId="41959"/>
    <cellStyle name="$_CCA-Request_H11bps 7 3" xfId="320"/>
    <cellStyle name="$_CCA-Request_H11bps 7 3 2" xfId="321"/>
    <cellStyle name="$_CCA-Request_H11bps 7 3 2 2" xfId="41960"/>
    <cellStyle name="$_CCA-Request_H11bps 7 3 3" xfId="41961"/>
    <cellStyle name="$_CCA-Request_H11bps 7 4" xfId="322"/>
    <cellStyle name="$_CCA-Request_H11bps 7 4 2" xfId="41962"/>
    <cellStyle name="$_CCA-Request_H11bps 7 5" xfId="323"/>
    <cellStyle name="$_CCA-Request_H11bps 7 5 2" xfId="41963"/>
    <cellStyle name="$_CCA-Request_H11bps 7 6" xfId="41964"/>
    <cellStyle name="$_CCA-Request_H11bps 8" xfId="324"/>
    <cellStyle name="$_CCA-Request_H11bps 8 2" xfId="325"/>
    <cellStyle name="$_CCA-Request_H11bps 8 2 2" xfId="326"/>
    <cellStyle name="$_CCA-Request_H11bps 8 2 2 2" xfId="327"/>
    <cellStyle name="$_CCA-Request_H11bps 8 2 2 2 2" xfId="41965"/>
    <cellStyle name="$_CCA-Request_H11bps 8 2 2 3" xfId="328"/>
    <cellStyle name="$_CCA-Request_H11bps 8 2 2 3 2" xfId="41966"/>
    <cellStyle name="$_CCA-Request_H11bps 8 2 2 4" xfId="329"/>
    <cellStyle name="$_CCA-Request_H11bps 8 2 2 4 2" xfId="41967"/>
    <cellStyle name="$_CCA-Request_H11bps 8 2 2 5" xfId="41968"/>
    <cellStyle name="$_CCA-Request_H11bps 8 2 3" xfId="330"/>
    <cellStyle name="$_CCA-Request_H11bps 8 2 3 2" xfId="331"/>
    <cellStyle name="$_CCA-Request_H11bps 8 2 3 2 2" xfId="41969"/>
    <cellStyle name="$_CCA-Request_H11bps 8 2 3 3" xfId="332"/>
    <cellStyle name="$_CCA-Request_H11bps 8 2 3 3 2" xfId="41970"/>
    <cellStyle name="$_CCA-Request_H11bps 8 2 3 4" xfId="333"/>
    <cellStyle name="$_CCA-Request_H11bps 8 2 3 4 2" xfId="41971"/>
    <cellStyle name="$_CCA-Request_H11bps 8 2 3 5" xfId="41972"/>
    <cellStyle name="$_CCA-Request_H11bps 8 2 4" xfId="334"/>
    <cellStyle name="$_CCA-Request_H11bps 8 2 4 2" xfId="41973"/>
    <cellStyle name="$_CCA-Request_H11bps 8 2 5" xfId="335"/>
    <cellStyle name="$_CCA-Request_H11bps 8 2 5 2" xfId="41974"/>
    <cellStyle name="$_CCA-Request_H11bps 8 2 6" xfId="336"/>
    <cellStyle name="$_CCA-Request_H11bps 8 2 6 2" xfId="41975"/>
    <cellStyle name="$_CCA-Request_H11bps 8 2 7" xfId="41976"/>
    <cellStyle name="$_CCA-Request_H11bps 8 3" xfId="337"/>
    <cellStyle name="$_CCA-Request_H11bps 8 3 2" xfId="41977"/>
    <cellStyle name="$_CCA-Request_H11bps 8 4" xfId="338"/>
    <cellStyle name="$_CCA-Request_H11bps 8 4 2" xfId="41978"/>
    <cellStyle name="$_CCA-Request_H11bps 8 5" xfId="339"/>
    <cellStyle name="$_CCA-Request_H11bps 8 5 2" xfId="41979"/>
    <cellStyle name="$_CCA-Request_H11bps 8 6" xfId="41980"/>
    <cellStyle name="$_CCA-Request_H11bps 9" xfId="340"/>
    <cellStyle name="$_CCA-Request_H11bps 9 2" xfId="341"/>
    <cellStyle name="$_CCA-Request_H11bps 9 2 2" xfId="342"/>
    <cellStyle name="$_CCA-Request_H11bps 9 2 2 2" xfId="41981"/>
    <cellStyle name="$_CCA-Request_H11bps 9 2 3" xfId="343"/>
    <cellStyle name="$_CCA-Request_H11bps 9 2 3 2" xfId="41982"/>
    <cellStyle name="$_CCA-Request_H11bps 9 2 4" xfId="344"/>
    <cellStyle name="$_CCA-Request_H11bps 9 2 4 2" xfId="41983"/>
    <cellStyle name="$_CCA-Request_H11bps 9 2 5" xfId="41984"/>
    <cellStyle name="$_CCA-Request_H11bps 9 3" xfId="345"/>
    <cellStyle name="$_CCA-Request_H11bps 9 3 2" xfId="346"/>
    <cellStyle name="$_CCA-Request_H11bps 9 3 2 2" xfId="41985"/>
    <cellStyle name="$_CCA-Request_H11bps 9 3 3" xfId="347"/>
    <cellStyle name="$_CCA-Request_H11bps 9 3 3 2" xfId="41986"/>
    <cellStyle name="$_CCA-Request_H11bps 9 3 4" xfId="348"/>
    <cellStyle name="$_CCA-Request_H11bps 9 3 4 2" xfId="41987"/>
    <cellStyle name="$_CCA-Request_H11bps 9 3 5" xfId="41988"/>
    <cellStyle name="$_CCA-Request_H11bps 9 4" xfId="349"/>
    <cellStyle name="$_CCA-Request_H11bps 9 4 2" xfId="41989"/>
    <cellStyle name="$_CCA-Request_H11bps 9 5" xfId="350"/>
    <cellStyle name="$_CCA-Request_H11bps 9 5 2" xfId="41990"/>
    <cellStyle name="$_CCA-Request_H11bps 9 6" xfId="351"/>
    <cellStyle name="$_CCA-Request_H11bps 9 6 2" xfId="41991"/>
    <cellStyle name="$_CCA-Request_H11bps 9 7" xfId="41992"/>
    <cellStyle name="$_CCA-Request_H11bps July 9" xfId="352"/>
    <cellStyle name="$_CCA-Request_H11bps July 9 10" xfId="353"/>
    <cellStyle name="$_CCA-Request_H11bps July 9 10 2" xfId="354"/>
    <cellStyle name="$_CCA-Request_H11bps July 9 10 2 2" xfId="355"/>
    <cellStyle name="$_CCA-Request_H11bps July 9 10 2 2 2" xfId="41993"/>
    <cellStyle name="$_CCA-Request_H11bps July 9 10 2 3" xfId="356"/>
    <cellStyle name="$_CCA-Request_H11bps July 9 10 2 3 2" xfId="41994"/>
    <cellStyle name="$_CCA-Request_H11bps July 9 10 2 4" xfId="357"/>
    <cellStyle name="$_CCA-Request_H11bps July 9 10 2 4 2" xfId="41995"/>
    <cellStyle name="$_CCA-Request_H11bps July 9 10 2 5" xfId="41996"/>
    <cellStyle name="$_CCA-Request_H11bps July 9 10 3" xfId="358"/>
    <cellStyle name="$_CCA-Request_H11bps July 9 10 3 2" xfId="359"/>
    <cellStyle name="$_CCA-Request_H11bps July 9 10 3 2 2" xfId="41997"/>
    <cellStyle name="$_CCA-Request_H11bps July 9 10 3 3" xfId="360"/>
    <cellStyle name="$_CCA-Request_H11bps July 9 10 3 3 2" xfId="41998"/>
    <cellStyle name="$_CCA-Request_H11bps July 9 10 3 4" xfId="361"/>
    <cellStyle name="$_CCA-Request_H11bps July 9 10 3 4 2" xfId="41999"/>
    <cellStyle name="$_CCA-Request_H11bps July 9 10 3 5" xfId="42000"/>
    <cellStyle name="$_CCA-Request_H11bps July 9 10 4" xfId="362"/>
    <cellStyle name="$_CCA-Request_H11bps July 9 10 4 2" xfId="42001"/>
    <cellStyle name="$_CCA-Request_H11bps July 9 10 5" xfId="363"/>
    <cellStyle name="$_CCA-Request_H11bps July 9 10 5 2" xfId="42002"/>
    <cellStyle name="$_CCA-Request_H11bps July 9 10 6" xfId="364"/>
    <cellStyle name="$_CCA-Request_H11bps July 9 10 6 2" xfId="42003"/>
    <cellStyle name="$_CCA-Request_H11bps July 9 10 7" xfId="42004"/>
    <cellStyle name="$_CCA-Request_H11bps July 9 11" xfId="365"/>
    <cellStyle name="$_CCA-Request_H11bps July 9 11 2" xfId="366"/>
    <cellStyle name="$_CCA-Request_H11bps July 9 11 2 2" xfId="42005"/>
    <cellStyle name="$_CCA-Request_H11bps July 9 11 3" xfId="367"/>
    <cellStyle name="$_CCA-Request_H11bps July 9 11 3 2" xfId="42006"/>
    <cellStyle name="$_CCA-Request_H11bps July 9 11 4" xfId="368"/>
    <cellStyle name="$_CCA-Request_H11bps July 9 11 4 2" xfId="42007"/>
    <cellStyle name="$_CCA-Request_H11bps July 9 11 5" xfId="42008"/>
    <cellStyle name="$_CCA-Request_H11bps July 9 12" xfId="369"/>
    <cellStyle name="$_CCA-Request_H11bps July 9 12 2" xfId="370"/>
    <cellStyle name="$_CCA-Request_H11bps July 9 12 2 2" xfId="371"/>
    <cellStyle name="$_CCA-Request_H11bps July 9 12 2 2 2" xfId="42009"/>
    <cellStyle name="$_CCA-Request_H11bps July 9 12 2 3" xfId="372"/>
    <cellStyle name="$_CCA-Request_H11bps July 9 12 2 3 2" xfId="42010"/>
    <cellStyle name="$_CCA-Request_H11bps July 9 12 2 4" xfId="373"/>
    <cellStyle name="$_CCA-Request_H11bps July 9 12 2 4 2" xfId="42011"/>
    <cellStyle name="$_CCA-Request_H11bps July 9 12 2 5" xfId="42012"/>
    <cellStyle name="$_CCA-Request_H11bps July 9 12 3" xfId="374"/>
    <cellStyle name="$_CCA-Request_H11bps July 9 12 3 2" xfId="42013"/>
    <cellStyle name="$_CCA-Request_H11bps July 9 12 4" xfId="375"/>
    <cellStyle name="$_CCA-Request_H11bps July 9 12 4 2" xfId="42014"/>
    <cellStyle name="$_CCA-Request_H11bps July 9 12 5" xfId="376"/>
    <cellStyle name="$_CCA-Request_H11bps July 9 12 5 2" xfId="42015"/>
    <cellStyle name="$_CCA-Request_H11bps July 9 12 6" xfId="42016"/>
    <cellStyle name="$_CCA-Request_H11bps July 9 13" xfId="377"/>
    <cellStyle name="$_CCA-Request_H11bps July 9 13 2" xfId="378"/>
    <cellStyle name="$_CCA-Request_H11bps July 9 13 2 2" xfId="379"/>
    <cellStyle name="$_CCA-Request_H11bps July 9 13 2 2 2" xfId="42017"/>
    <cellStyle name="$_CCA-Request_H11bps July 9 13 2 3" xfId="380"/>
    <cellStyle name="$_CCA-Request_H11bps July 9 13 2 3 2" xfId="42018"/>
    <cellStyle name="$_CCA-Request_H11bps July 9 13 2 4" xfId="381"/>
    <cellStyle name="$_CCA-Request_H11bps July 9 13 2 4 2" xfId="42019"/>
    <cellStyle name="$_CCA-Request_H11bps July 9 13 2 5" xfId="42020"/>
    <cellStyle name="$_CCA-Request_H11bps July 9 13 3" xfId="382"/>
    <cellStyle name="$_CCA-Request_H11bps July 9 13 3 2" xfId="42021"/>
    <cellStyle name="$_CCA-Request_H11bps July 9 13 4" xfId="383"/>
    <cellStyle name="$_CCA-Request_H11bps July 9 13 4 2" xfId="42022"/>
    <cellStyle name="$_CCA-Request_H11bps July 9 13 5" xfId="384"/>
    <cellStyle name="$_CCA-Request_H11bps July 9 13 5 2" xfId="42023"/>
    <cellStyle name="$_CCA-Request_H11bps July 9 13 6" xfId="42024"/>
    <cellStyle name="$_CCA-Request_H11bps July 9 13 6 2" xfId="42025"/>
    <cellStyle name="$_CCA-Request_H11bps July 9 13 7" xfId="42026"/>
    <cellStyle name="$_CCA-Request_H11bps July 9 14" xfId="385"/>
    <cellStyle name="$_CCA-Request_H11bps July 9 14 2" xfId="386"/>
    <cellStyle name="$_CCA-Request_H11bps July 9 14 2 2" xfId="387"/>
    <cellStyle name="$_CCA-Request_H11bps July 9 14 2 2 2" xfId="42027"/>
    <cellStyle name="$_CCA-Request_H11bps July 9 14 2 3" xfId="388"/>
    <cellStyle name="$_CCA-Request_H11bps July 9 14 2 3 2" xfId="42028"/>
    <cellStyle name="$_CCA-Request_H11bps July 9 14 2 4" xfId="389"/>
    <cellStyle name="$_CCA-Request_H11bps July 9 14 2 4 2" xfId="42029"/>
    <cellStyle name="$_CCA-Request_H11bps July 9 14 2 5" xfId="42030"/>
    <cellStyle name="$_CCA-Request_H11bps July 9 14 3" xfId="390"/>
    <cellStyle name="$_CCA-Request_H11bps July 9 14 3 2" xfId="391"/>
    <cellStyle name="$_CCA-Request_H11bps July 9 14 3 2 2" xfId="42031"/>
    <cellStyle name="$_CCA-Request_H11bps July 9 14 3 3" xfId="392"/>
    <cellStyle name="$_CCA-Request_H11bps July 9 14 3 3 2" xfId="42032"/>
    <cellStyle name="$_CCA-Request_H11bps July 9 14 3 4" xfId="42033"/>
    <cellStyle name="$_CCA-Request_H11bps July 9 14 4" xfId="393"/>
    <cellStyle name="$_CCA-Request_H11bps July 9 14 4 2" xfId="42034"/>
    <cellStyle name="$_CCA-Request_H11bps July 9 14 5" xfId="394"/>
    <cellStyle name="$_CCA-Request_H11bps July 9 14 5 2" xfId="42035"/>
    <cellStyle name="$_CCA-Request_H11bps July 9 14 6" xfId="42036"/>
    <cellStyle name="$_CCA-Request_H11bps July 9 15" xfId="395"/>
    <cellStyle name="$_CCA-Request_H11bps July 9 15 2" xfId="396"/>
    <cellStyle name="$_CCA-Request_H11bps July 9 15 2 2" xfId="397"/>
    <cellStyle name="$_CCA-Request_H11bps July 9 15 2 2 2" xfId="42037"/>
    <cellStyle name="$_CCA-Request_H11bps July 9 15 2 3" xfId="42038"/>
    <cellStyle name="$_CCA-Request_H11bps July 9 15 3" xfId="398"/>
    <cellStyle name="$_CCA-Request_H11bps July 9 15 3 2" xfId="399"/>
    <cellStyle name="$_CCA-Request_H11bps July 9 15 3 2 2" xfId="42039"/>
    <cellStyle name="$_CCA-Request_H11bps July 9 15 3 3" xfId="42040"/>
    <cellStyle name="$_CCA-Request_H11bps July 9 15 4" xfId="400"/>
    <cellStyle name="$_CCA-Request_H11bps July 9 15 4 2" xfId="42041"/>
    <cellStyle name="$_CCA-Request_H11bps July 9 15 5" xfId="42042"/>
    <cellStyle name="$_CCA-Request_H11bps July 9 16" xfId="401"/>
    <cellStyle name="$_CCA-Request_H11bps July 9 16 2" xfId="402"/>
    <cellStyle name="$_CCA-Request_H11bps July 9 16 2 2" xfId="403"/>
    <cellStyle name="$_CCA-Request_H11bps July 9 16 2 2 2" xfId="42043"/>
    <cellStyle name="$_CCA-Request_H11bps July 9 16 2 3" xfId="42044"/>
    <cellStyle name="$_CCA-Request_H11bps July 9 16 3" xfId="404"/>
    <cellStyle name="$_CCA-Request_H11bps July 9 16 3 2" xfId="42045"/>
    <cellStyle name="$_CCA-Request_H11bps July 9 16 4" xfId="405"/>
    <cellStyle name="$_CCA-Request_H11bps July 9 16 4 2" xfId="42046"/>
    <cellStyle name="$_CCA-Request_H11bps July 9 16 5" xfId="42047"/>
    <cellStyle name="$_CCA-Request_H11bps July 9 17" xfId="406"/>
    <cellStyle name="$_CCA-Request_H11bps July 9 17 2" xfId="407"/>
    <cellStyle name="$_CCA-Request_H11bps July 9 17 2 2" xfId="42048"/>
    <cellStyle name="$_CCA-Request_H11bps July 9 17 3" xfId="408"/>
    <cellStyle name="$_CCA-Request_H11bps July 9 17 3 2" xfId="42049"/>
    <cellStyle name="$_CCA-Request_H11bps July 9 17 4" xfId="409"/>
    <cellStyle name="$_CCA-Request_H11bps July 9 17 4 2" xfId="42050"/>
    <cellStyle name="$_CCA-Request_H11bps July 9 17 5" xfId="42051"/>
    <cellStyle name="$_CCA-Request_H11bps July 9 18" xfId="410"/>
    <cellStyle name="$_CCA-Request_H11bps July 9 18 2" xfId="411"/>
    <cellStyle name="$_CCA-Request_H11bps July 9 18 2 2" xfId="412"/>
    <cellStyle name="$_CCA-Request_H11bps July 9 18 2 2 2" xfId="42052"/>
    <cellStyle name="$_CCA-Request_H11bps July 9 18 2 3" xfId="42053"/>
    <cellStyle name="$_CCA-Request_H11bps July 9 18 3" xfId="413"/>
    <cellStyle name="$_CCA-Request_H11bps July 9 18 3 2" xfId="42054"/>
    <cellStyle name="$_CCA-Request_H11bps July 9 18 4" xfId="42055"/>
    <cellStyle name="$_CCA-Request_H11bps July 9 19" xfId="414"/>
    <cellStyle name="$_CCA-Request_H11bps July 9 19 2" xfId="415"/>
    <cellStyle name="$_CCA-Request_H11bps July 9 19 2 2" xfId="42056"/>
    <cellStyle name="$_CCA-Request_H11bps July 9 19 3" xfId="416"/>
    <cellStyle name="$_CCA-Request_H11bps July 9 19 3 2" xfId="42057"/>
    <cellStyle name="$_CCA-Request_H11bps July 9 19 4" xfId="42058"/>
    <cellStyle name="$_CCA-Request_H11bps July 9 2" xfId="417"/>
    <cellStyle name="$_CCA-Request_H11bps July 9 2 2" xfId="418"/>
    <cellStyle name="$_CCA-Request_H11bps July 9 2 2 2" xfId="419"/>
    <cellStyle name="$_CCA-Request_H11bps July 9 2 2 2 2" xfId="42059"/>
    <cellStyle name="$_CCA-Request_H11bps July 9 2 2 3" xfId="420"/>
    <cellStyle name="$_CCA-Request_H11bps July 9 2 2 3 2" xfId="42060"/>
    <cellStyle name="$_CCA-Request_H11bps July 9 2 2 4" xfId="421"/>
    <cellStyle name="$_CCA-Request_H11bps July 9 2 2 4 2" xfId="42061"/>
    <cellStyle name="$_CCA-Request_H11bps July 9 2 2 5" xfId="42062"/>
    <cellStyle name="$_CCA-Request_H11bps July 9 2 3" xfId="422"/>
    <cellStyle name="$_CCA-Request_H11bps July 9 2 3 2" xfId="423"/>
    <cellStyle name="$_CCA-Request_H11bps July 9 2 3 2 2" xfId="42063"/>
    <cellStyle name="$_CCA-Request_H11bps July 9 2 3 3" xfId="42064"/>
    <cellStyle name="$_CCA-Request_H11bps July 9 2 4" xfId="424"/>
    <cellStyle name="$_CCA-Request_H11bps July 9 2 4 2" xfId="42065"/>
    <cellStyle name="$_CCA-Request_H11bps July 9 2 5" xfId="425"/>
    <cellStyle name="$_CCA-Request_H11bps July 9 2 5 2" xfId="42066"/>
    <cellStyle name="$_CCA-Request_H11bps July 9 2 6" xfId="42067"/>
    <cellStyle name="$_CCA-Request_H11bps July 9 20" xfId="426"/>
    <cellStyle name="$_CCA-Request_H11bps July 9 20 2" xfId="427"/>
    <cellStyle name="$_CCA-Request_H11bps July 9 20 2 2" xfId="428"/>
    <cellStyle name="$_CCA-Request_H11bps July 9 20 2 2 2" xfId="42068"/>
    <cellStyle name="$_CCA-Request_H11bps July 9 20 2 3" xfId="42069"/>
    <cellStyle name="$_CCA-Request_H11bps July 9 20 3" xfId="429"/>
    <cellStyle name="$_CCA-Request_H11bps July 9 20 3 2" xfId="42070"/>
    <cellStyle name="$_CCA-Request_H11bps July 9 20 4" xfId="430"/>
    <cellStyle name="$_CCA-Request_H11bps July 9 20 4 2" xfId="42071"/>
    <cellStyle name="$_CCA-Request_H11bps July 9 20 5" xfId="42072"/>
    <cellStyle name="$_CCA-Request_H11bps July 9 21" xfId="431"/>
    <cellStyle name="$_CCA-Request_H11bps July 9 21 2" xfId="432"/>
    <cellStyle name="$_CCA-Request_H11bps July 9 21 2 2" xfId="42073"/>
    <cellStyle name="$_CCA-Request_H11bps July 9 21 3" xfId="42074"/>
    <cellStyle name="$_CCA-Request_H11bps July 9 22" xfId="433"/>
    <cellStyle name="$_CCA-Request_H11bps July 9 22 2" xfId="434"/>
    <cellStyle name="$_CCA-Request_H11bps July 9 22 2 2" xfId="42075"/>
    <cellStyle name="$_CCA-Request_H11bps July 9 22 3" xfId="42076"/>
    <cellStyle name="$_CCA-Request_H11bps July 9 23" xfId="42077"/>
    <cellStyle name="$_CCA-Request_H11bps July 9 23 2" xfId="42078"/>
    <cellStyle name="$_CCA-Request_H11bps July 9 23 3" xfId="42079"/>
    <cellStyle name="$_CCA-Request_H11bps July 9 3" xfId="435"/>
    <cellStyle name="$_CCA-Request_H11bps July 9 3 2" xfId="436"/>
    <cellStyle name="$_CCA-Request_H11bps July 9 3 2 2" xfId="437"/>
    <cellStyle name="$_CCA-Request_H11bps July 9 3 2 2 2" xfId="42080"/>
    <cellStyle name="$_CCA-Request_H11bps July 9 3 2 3" xfId="438"/>
    <cellStyle name="$_CCA-Request_H11bps July 9 3 2 3 2" xfId="42081"/>
    <cellStyle name="$_CCA-Request_H11bps July 9 3 2 4" xfId="439"/>
    <cellStyle name="$_CCA-Request_H11bps July 9 3 2 4 2" xfId="42082"/>
    <cellStyle name="$_CCA-Request_H11bps July 9 3 2 5" xfId="42083"/>
    <cellStyle name="$_CCA-Request_H11bps July 9 3 3" xfId="440"/>
    <cellStyle name="$_CCA-Request_H11bps July 9 3 3 2" xfId="441"/>
    <cellStyle name="$_CCA-Request_H11bps July 9 3 3 2 2" xfId="42084"/>
    <cellStyle name="$_CCA-Request_H11bps July 9 3 3 3" xfId="42085"/>
    <cellStyle name="$_CCA-Request_H11bps July 9 3 4" xfId="442"/>
    <cellStyle name="$_CCA-Request_H11bps July 9 3 4 2" xfId="42086"/>
    <cellStyle name="$_CCA-Request_H11bps July 9 3 5" xfId="443"/>
    <cellStyle name="$_CCA-Request_H11bps July 9 3 5 2" xfId="42087"/>
    <cellStyle name="$_CCA-Request_H11bps July 9 3 6" xfId="42088"/>
    <cellStyle name="$_CCA-Request_H11bps July 9 4" xfId="444"/>
    <cellStyle name="$_CCA-Request_H11bps July 9 4 2" xfId="445"/>
    <cellStyle name="$_CCA-Request_H11bps July 9 4 2 2" xfId="446"/>
    <cellStyle name="$_CCA-Request_H11bps July 9 4 2 2 2" xfId="42089"/>
    <cellStyle name="$_CCA-Request_H11bps July 9 4 2 3" xfId="447"/>
    <cellStyle name="$_CCA-Request_H11bps July 9 4 2 3 2" xfId="42090"/>
    <cellStyle name="$_CCA-Request_H11bps July 9 4 2 4" xfId="448"/>
    <cellStyle name="$_CCA-Request_H11bps July 9 4 2 4 2" xfId="42091"/>
    <cellStyle name="$_CCA-Request_H11bps July 9 4 2 5" xfId="42092"/>
    <cellStyle name="$_CCA-Request_H11bps July 9 4 3" xfId="449"/>
    <cellStyle name="$_CCA-Request_H11bps July 9 4 3 2" xfId="450"/>
    <cellStyle name="$_CCA-Request_H11bps July 9 4 3 2 2" xfId="42093"/>
    <cellStyle name="$_CCA-Request_H11bps July 9 4 3 3" xfId="42094"/>
    <cellStyle name="$_CCA-Request_H11bps July 9 4 4" xfId="451"/>
    <cellStyle name="$_CCA-Request_H11bps July 9 4 4 2" xfId="42095"/>
    <cellStyle name="$_CCA-Request_H11bps July 9 4 5" xfId="452"/>
    <cellStyle name="$_CCA-Request_H11bps July 9 4 5 2" xfId="42096"/>
    <cellStyle name="$_CCA-Request_H11bps July 9 4 6" xfId="42097"/>
    <cellStyle name="$_CCA-Request_H11bps July 9 5" xfId="453"/>
    <cellStyle name="$_CCA-Request_H11bps July 9 5 2" xfId="454"/>
    <cellStyle name="$_CCA-Request_H11bps July 9 5 2 2" xfId="455"/>
    <cellStyle name="$_CCA-Request_H11bps July 9 5 2 2 2" xfId="42098"/>
    <cellStyle name="$_CCA-Request_H11bps July 9 5 2 3" xfId="456"/>
    <cellStyle name="$_CCA-Request_H11bps July 9 5 2 3 2" xfId="42099"/>
    <cellStyle name="$_CCA-Request_H11bps July 9 5 2 4" xfId="457"/>
    <cellStyle name="$_CCA-Request_H11bps July 9 5 2 4 2" xfId="42100"/>
    <cellStyle name="$_CCA-Request_H11bps July 9 5 2 5" xfId="42101"/>
    <cellStyle name="$_CCA-Request_H11bps July 9 5 3" xfId="458"/>
    <cellStyle name="$_CCA-Request_H11bps July 9 5 3 2" xfId="459"/>
    <cellStyle name="$_CCA-Request_H11bps July 9 5 3 2 2" xfId="42102"/>
    <cellStyle name="$_CCA-Request_H11bps July 9 5 3 3" xfId="42103"/>
    <cellStyle name="$_CCA-Request_H11bps July 9 5 4" xfId="460"/>
    <cellStyle name="$_CCA-Request_H11bps July 9 5 4 2" xfId="42104"/>
    <cellStyle name="$_CCA-Request_H11bps July 9 5 5" xfId="461"/>
    <cellStyle name="$_CCA-Request_H11bps July 9 5 5 2" xfId="42105"/>
    <cellStyle name="$_CCA-Request_H11bps July 9 5 6" xfId="42106"/>
    <cellStyle name="$_CCA-Request_H11bps July 9 6" xfId="462"/>
    <cellStyle name="$_CCA-Request_H11bps July 9 6 2" xfId="463"/>
    <cellStyle name="$_CCA-Request_H11bps July 9 6 2 2" xfId="464"/>
    <cellStyle name="$_CCA-Request_H11bps July 9 6 2 2 2" xfId="42107"/>
    <cellStyle name="$_CCA-Request_H11bps July 9 6 2 3" xfId="465"/>
    <cellStyle name="$_CCA-Request_H11bps July 9 6 2 3 2" xfId="42108"/>
    <cellStyle name="$_CCA-Request_H11bps July 9 6 2 4" xfId="466"/>
    <cellStyle name="$_CCA-Request_H11bps July 9 6 2 4 2" xfId="42109"/>
    <cellStyle name="$_CCA-Request_H11bps July 9 6 2 5" xfId="42110"/>
    <cellStyle name="$_CCA-Request_H11bps July 9 6 3" xfId="467"/>
    <cellStyle name="$_CCA-Request_H11bps July 9 6 3 2" xfId="468"/>
    <cellStyle name="$_CCA-Request_H11bps July 9 6 3 2 2" xfId="42111"/>
    <cellStyle name="$_CCA-Request_H11bps July 9 6 3 3" xfId="42112"/>
    <cellStyle name="$_CCA-Request_H11bps July 9 6 4" xfId="469"/>
    <cellStyle name="$_CCA-Request_H11bps July 9 6 4 2" xfId="42113"/>
    <cellStyle name="$_CCA-Request_H11bps July 9 6 5" xfId="470"/>
    <cellStyle name="$_CCA-Request_H11bps July 9 6 5 2" xfId="42114"/>
    <cellStyle name="$_CCA-Request_H11bps July 9 6 6" xfId="42115"/>
    <cellStyle name="$_CCA-Request_H11bps July 9 7" xfId="471"/>
    <cellStyle name="$_CCA-Request_H11bps July 9 7 2" xfId="472"/>
    <cellStyle name="$_CCA-Request_H11bps July 9 7 2 2" xfId="473"/>
    <cellStyle name="$_CCA-Request_H11bps July 9 7 2 2 2" xfId="42116"/>
    <cellStyle name="$_CCA-Request_H11bps July 9 7 2 3" xfId="474"/>
    <cellStyle name="$_CCA-Request_H11bps July 9 7 2 3 2" xfId="42117"/>
    <cellStyle name="$_CCA-Request_H11bps July 9 7 2 4" xfId="475"/>
    <cellStyle name="$_CCA-Request_H11bps July 9 7 2 4 2" xfId="42118"/>
    <cellStyle name="$_CCA-Request_H11bps July 9 7 2 5" xfId="42119"/>
    <cellStyle name="$_CCA-Request_H11bps July 9 7 3" xfId="476"/>
    <cellStyle name="$_CCA-Request_H11bps July 9 7 3 2" xfId="477"/>
    <cellStyle name="$_CCA-Request_H11bps July 9 7 3 2 2" xfId="42120"/>
    <cellStyle name="$_CCA-Request_H11bps July 9 7 3 3" xfId="42121"/>
    <cellStyle name="$_CCA-Request_H11bps July 9 7 4" xfId="478"/>
    <cellStyle name="$_CCA-Request_H11bps July 9 7 4 2" xfId="42122"/>
    <cellStyle name="$_CCA-Request_H11bps July 9 7 5" xfId="479"/>
    <cellStyle name="$_CCA-Request_H11bps July 9 7 5 2" xfId="42123"/>
    <cellStyle name="$_CCA-Request_H11bps July 9 7 6" xfId="42124"/>
    <cellStyle name="$_CCA-Request_H11bps July 9 8" xfId="480"/>
    <cellStyle name="$_CCA-Request_H11bps July 9 8 2" xfId="481"/>
    <cellStyle name="$_CCA-Request_H11bps July 9 8 2 2" xfId="482"/>
    <cellStyle name="$_CCA-Request_H11bps July 9 8 2 2 2" xfId="483"/>
    <cellStyle name="$_CCA-Request_H11bps July 9 8 2 2 2 2" xfId="42125"/>
    <cellStyle name="$_CCA-Request_H11bps July 9 8 2 2 3" xfId="484"/>
    <cellStyle name="$_CCA-Request_H11bps July 9 8 2 2 3 2" xfId="42126"/>
    <cellStyle name="$_CCA-Request_H11bps July 9 8 2 2 4" xfId="485"/>
    <cellStyle name="$_CCA-Request_H11bps July 9 8 2 2 4 2" xfId="42127"/>
    <cellStyle name="$_CCA-Request_H11bps July 9 8 2 2 5" xfId="42128"/>
    <cellStyle name="$_CCA-Request_H11bps July 9 8 2 3" xfId="486"/>
    <cellStyle name="$_CCA-Request_H11bps July 9 8 2 3 2" xfId="487"/>
    <cellStyle name="$_CCA-Request_H11bps July 9 8 2 3 2 2" xfId="42129"/>
    <cellStyle name="$_CCA-Request_H11bps July 9 8 2 3 3" xfId="488"/>
    <cellStyle name="$_CCA-Request_H11bps July 9 8 2 3 3 2" xfId="42130"/>
    <cellStyle name="$_CCA-Request_H11bps July 9 8 2 3 4" xfId="489"/>
    <cellStyle name="$_CCA-Request_H11bps July 9 8 2 3 4 2" xfId="42131"/>
    <cellStyle name="$_CCA-Request_H11bps July 9 8 2 3 5" xfId="42132"/>
    <cellStyle name="$_CCA-Request_H11bps July 9 8 2 4" xfId="490"/>
    <cellStyle name="$_CCA-Request_H11bps July 9 8 2 4 2" xfId="42133"/>
    <cellStyle name="$_CCA-Request_H11bps July 9 8 2 5" xfId="491"/>
    <cellStyle name="$_CCA-Request_H11bps July 9 8 2 5 2" xfId="42134"/>
    <cellStyle name="$_CCA-Request_H11bps July 9 8 2 6" xfId="492"/>
    <cellStyle name="$_CCA-Request_H11bps July 9 8 2 6 2" xfId="42135"/>
    <cellStyle name="$_CCA-Request_H11bps July 9 8 2 7" xfId="42136"/>
    <cellStyle name="$_CCA-Request_H11bps July 9 8 3" xfId="493"/>
    <cellStyle name="$_CCA-Request_H11bps July 9 8 3 2" xfId="42137"/>
    <cellStyle name="$_CCA-Request_H11bps July 9 8 4" xfId="494"/>
    <cellStyle name="$_CCA-Request_H11bps July 9 8 4 2" xfId="42138"/>
    <cellStyle name="$_CCA-Request_H11bps July 9 8 5" xfId="495"/>
    <cellStyle name="$_CCA-Request_H11bps July 9 8 5 2" xfId="42139"/>
    <cellStyle name="$_CCA-Request_H11bps July 9 8 6" xfId="42140"/>
    <cellStyle name="$_CCA-Request_H11bps July 9 9" xfId="496"/>
    <cellStyle name="$_CCA-Request_H11bps July 9 9 2" xfId="497"/>
    <cellStyle name="$_CCA-Request_H11bps July 9 9 2 2" xfId="498"/>
    <cellStyle name="$_CCA-Request_H11bps July 9 9 2 2 2" xfId="42141"/>
    <cellStyle name="$_CCA-Request_H11bps July 9 9 2 3" xfId="499"/>
    <cellStyle name="$_CCA-Request_H11bps July 9 9 2 3 2" xfId="42142"/>
    <cellStyle name="$_CCA-Request_H11bps July 9 9 2 4" xfId="500"/>
    <cellStyle name="$_CCA-Request_H11bps July 9 9 2 4 2" xfId="42143"/>
    <cellStyle name="$_CCA-Request_H11bps July 9 9 2 5" xfId="42144"/>
    <cellStyle name="$_CCA-Request_H11bps July 9 9 3" xfId="501"/>
    <cellStyle name="$_CCA-Request_H11bps July 9 9 3 2" xfId="502"/>
    <cellStyle name="$_CCA-Request_H11bps July 9 9 3 2 2" xfId="42145"/>
    <cellStyle name="$_CCA-Request_H11bps July 9 9 3 3" xfId="503"/>
    <cellStyle name="$_CCA-Request_H11bps July 9 9 3 3 2" xfId="42146"/>
    <cellStyle name="$_CCA-Request_H11bps July 9 9 3 4" xfId="504"/>
    <cellStyle name="$_CCA-Request_H11bps July 9 9 3 4 2" xfId="42147"/>
    <cellStyle name="$_CCA-Request_H11bps July 9 9 3 5" xfId="42148"/>
    <cellStyle name="$_CCA-Request_H11bps July 9 9 4" xfId="505"/>
    <cellStyle name="$_CCA-Request_H11bps July 9 9 4 2" xfId="42149"/>
    <cellStyle name="$_CCA-Request_H11bps July 9 9 5" xfId="506"/>
    <cellStyle name="$_CCA-Request_H11bps July 9 9 5 2" xfId="42150"/>
    <cellStyle name="$_CCA-Request_H11bps July 9 9 6" xfId="507"/>
    <cellStyle name="$_CCA-Request_H11bps July 9 9 6 2" xfId="42151"/>
    <cellStyle name="$_CCA-Request_H11bps July 9 9 7" xfId="42152"/>
    <cellStyle name="$_CCA-Request_H11bps July 9_Adjustments-RSVA" xfId="508"/>
    <cellStyle name="$_CCA-Request_H11bps July 9_Adjustments-RSVA 2" xfId="509"/>
    <cellStyle name="$_CCA-Request_H11bps July 9_Adjustments-RSVA_Brampton Rev. Tracking" xfId="510"/>
    <cellStyle name="$_CCA-Request_H11bps July 9_Adjustments-RSVA_Brampton Rev. Tracking 2" xfId="511"/>
    <cellStyle name="$_CCA-Request_H11bps July 9_Brampton Rev. Tracking" xfId="512"/>
    <cellStyle name="$_CCA-Request_H11bps July 9_Brampton Rev. Tracking 2" xfId="513"/>
    <cellStyle name="$_CCA-Request_H11bps July 9_HOBNI Dec 31 2010 Tax info" xfId="42153"/>
    <cellStyle name="$_CCA-Request_H11bps_Adjustments-RSVA" xfId="514"/>
    <cellStyle name="$_CCA-Request_H11bps_Adjustments-RSVA 2" xfId="515"/>
    <cellStyle name="$_CCA-Request_H11bps_Adjustments-RSVA_Brampton Rev. Tracking" xfId="516"/>
    <cellStyle name="$_CCA-Request_H11bps_Adjustments-RSVA_Brampton Rev. Tracking 2" xfId="517"/>
    <cellStyle name="$_CCA-Request_H11bps_Brampton Rev. Tracking" xfId="518"/>
    <cellStyle name="$_CCA-Request_H11bps_Brampton Rev. Tracking 2" xfId="519"/>
    <cellStyle name="$_CCA-Request_H11bps_HOBNI Dec 31 2010 Tax info" xfId="42154"/>
    <cellStyle name="$_CGAAP FA Budget Model v2 james" xfId="520"/>
    <cellStyle name="$_CGAAP FA Budget Model v2 james 2" xfId="521"/>
    <cellStyle name="$_HOBNI Dec 31 2010 Tax info" xfId="42155"/>
    <cellStyle name="$_lists" xfId="522"/>
    <cellStyle name="$_lists 2" xfId="523"/>
    <cellStyle name="$_lists 3" xfId="524"/>
    <cellStyle name="$_lists 4" xfId="525"/>
    <cellStyle name="$_lists 5" xfId="526"/>
    <cellStyle name="$_lists 6" xfId="527"/>
    <cellStyle name="$_lists_4. Current Monthly Fixed Charge" xfId="528"/>
    <cellStyle name="$_Oct 2010 SM PILs Recognition" xfId="529"/>
    <cellStyle name="$_Oct 2010 SM PILs Recognition 2" xfId="530"/>
    <cellStyle name="$_Regulatory Assets and Liabilities IFRS Opening Adj" xfId="531"/>
    <cellStyle name="$_Sheet4" xfId="532"/>
    <cellStyle name="$_Sheet4 2" xfId="533"/>
    <cellStyle name="$_Sheet4 3" xfId="534"/>
    <cellStyle name="$_Sheet4 4" xfId="535"/>
    <cellStyle name="$_Sheet4 5" xfId="536"/>
    <cellStyle name="$_Sheet4 6" xfId="537"/>
    <cellStyle name="$_Xl0000180" xfId="538"/>
    <cellStyle name="$_Xl0000180 2" xfId="539"/>
    <cellStyle name="$comma" xfId="540"/>
    <cellStyle name="$comma 2" xfId="541"/>
    <cellStyle name="$comma 2 2" xfId="542"/>
    <cellStyle name="$comma 3" xfId="543"/>
    <cellStyle name="$comma 3 2" xfId="544"/>
    <cellStyle name="$comma 4" xfId="545"/>
    <cellStyle name="$comma_Data Check Control" xfId="546"/>
    <cellStyle name="$M" xfId="547"/>
    <cellStyle name="$M 2" xfId="548"/>
    <cellStyle name="$M 2 2" xfId="549"/>
    <cellStyle name="$M 2 3" xfId="550"/>
    <cellStyle name="$M 2_7-7-1 SM Data" xfId="551"/>
    <cellStyle name="$M 3" xfId="552"/>
    <cellStyle name="$M 3 2" xfId="553"/>
    <cellStyle name="$M 3 3" xfId="554"/>
    <cellStyle name="$M 4" xfId="555"/>
    <cellStyle name="$M 4 2" xfId="556"/>
    <cellStyle name="$M 5" xfId="557"/>
    <cellStyle name="$M 6" xfId="558"/>
    <cellStyle name="$M.00" xfId="559"/>
    <cellStyle name="$M.00 2" xfId="560"/>
    <cellStyle name="$M.00 2 2" xfId="561"/>
    <cellStyle name="$M.00 2_7-7-1 SM Data" xfId="562"/>
    <cellStyle name="$M.00 3" xfId="563"/>
    <cellStyle name="$M.00 3 2" xfId="564"/>
    <cellStyle name="$M.00 4" xfId="565"/>
    <cellStyle name="$M.00 4 2" xfId="566"/>
    <cellStyle name="$M.00 5" xfId="567"/>
    <cellStyle name="$M.00 6" xfId="568"/>
    <cellStyle name="$M_10. Management Fee Allocation Oct11" xfId="569"/>
    <cellStyle name="% No Sign" xfId="42156"/>
    <cellStyle name="% With Sign" xfId="42157"/>
    <cellStyle name="%NO SIGN" xfId="42158"/>
    <cellStyle name="_Comma" xfId="570"/>
    <cellStyle name="_Comma 10" xfId="571"/>
    <cellStyle name="_Comma 10 2" xfId="572"/>
    <cellStyle name="_Comma 10 2 2" xfId="573"/>
    <cellStyle name="_Comma 10 2 2 2" xfId="42159"/>
    <cellStyle name="_Comma 10 2 3" xfId="574"/>
    <cellStyle name="_Comma 10 2 3 2" xfId="42160"/>
    <cellStyle name="_Comma 10 2 4" xfId="575"/>
    <cellStyle name="_Comma 10 2 4 2" xfId="42161"/>
    <cellStyle name="_Comma 10 2 5" xfId="42162"/>
    <cellStyle name="_Comma 10 3" xfId="576"/>
    <cellStyle name="_Comma 10 3 2" xfId="577"/>
    <cellStyle name="_Comma 10 3 2 2" xfId="42163"/>
    <cellStyle name="_Comma 10 3 3" xfId="578"/>
    <cellStyle name="_Comma 10 3 3 2" xfId="42164"/>
    <cellStyle name="_Comma 10 3 4" xfId="579"/>
    <cellStyle name="_Comma 10 3 4 2" xfId="42165"/>
    <cellStyle name="_Comma 10 3 5" xfId="42166"/>
    <cellStyle name="_Comma 10 4" xfId="580"/>
    <cellStyle name="_Comma 10 4 2" xfId="42167"/>
    <cellStyle name="_Comma 10 5" xfId="581"/>
    <cellStyle name="_Comma 10 5 2" xfId="42168"/>
    <cellStyle name="_Comma 10 6" xfId="582"/>
    <cellStyle name="_Comma 10 6 2" xfId="42169"/>
    <cellStyle name="_Comma 10 7" xfId="42170"/>
    <cellStyle name="_Comma 11" xfId="583"/>
    <cellStyle name="_Comma 11 2" xfId="584"/>
    <cellStyle name="_Comma 11 2 2" xfId="42171"/>
    <cellStyle name="_Comma 11 3" xfId="585"/>
    <cellStyle name="_Comma 11 3 2" xfId="42172"/>
    <cellStyle name="_Comma 11 4" xfId="586"/>
    <cellStyle name="_Comma 11 4 2" xfId="42173"/>
    <cellStyle name="_Comma 11 5" xfId="42174"/>
    <cellStyle name="_Comma 12" xfId="587"/>
    <cellStyle name="_Comma 12 2" xfId="588"/>
    <cellStyle name="_Comma 12 2 2" xfId="589"/>
    <cellStyle name="_Comma 12 2 2 2" xfId="42175"/>
    <cellStyle name="_Comma 12 2 3" xfId="590"/>
    <cellStyle name="_Comma 12 2 3 2" xfId="42176"/>
    <cellStyle name="_Comma 12 2 4" xfId="591"/>
    <cellStyle name="_Comma 12 2 4 2" xfId="42177"/>
    <cellStyle name="_Comma 12 2 5" xfId="42178"/>
    <cellStyle name="_Comma 12 3" xfId="592"/>
    <cellStyle name="_Comma 12 3 2" xfId="42179"/>
    <cellStyle name="_Comma 12 4" xfId="593"/>
    <cellStyle name="_Comma 12 4 2" xfId="42180"/>
    <cellStyle name="_Comma 12 5" xfId="594"/>
    <cellStyle name="_Comma 12 5 2" xfId="42181"/>
    <cellStyle name="_Comma 12 6" xfId="42182"/>
    <cellStyle name="_Comma 13" xfId="595"/>
    <cellStyle name="_Comma 13 2" xfId="596"/>
    <cellStyle name="_Comma 13 2 2" xfId="597"/>
    <cellStyle name="_Comma 13 2 2 2" xfId="42183"/>
    <cellStyle name="_Comma 13 2 3" xfId="598"/>
    <cellStyle name="_Comma 13 2 3 2" xfId="42184"/>
    <cellStyle name="_Comma 13 2 4" xfId="599"/>
    <cellStyle name="_Comma 13 2 4 2" xfId="42185"/>
    <cellStyle name="_Comma 13 2 5" xfId="42186"/>
    <cellStyle name="_Comma 13 3" xfId="600"/>
    <cellStyle name="_Comma 13 3 2" xfId="42187"/>
    <cellStyle name="_Comma 13 4" xfId="601"/>
    <cellStyle name="_Comma 13 4 2" xfId="42188"/>
    <cellStyle name="_Comma 13 5" xfId="602"/>
    <cellStyle name="_Comma 13 5 2" xfId="42189"/>
    <cellStyle name="_Comma 13 6" xfId="42190"/>
    <cellStyle name="_Comma 13 6 2" xfId="42191"/>
    <cellStyle name="_Comma 13 7" xfId="42192"/>
    <cellStyle name="_Comma 14" xfId="603"/>
    <cellStyle name="_Comma 14 2" xfId="604"/>
    <cellStyle name="_Comma 14 2 2" xfId="605"/>
    <cellStyle name="_Comma 14 2 2 2" xfId="42193"/>
    <cellStyle name="_Comma 14 2 3" xfId="606"/>
    <cellStyle name="_Comma 14 2 3 2" xfId="42194"/>
    <cellStyle name="_Comma 14 2 4" xfId="607"/>
    <cellStyle name="_Comma 14 2 4 2" xfId="42195"/>
    <cellStyle name="_Comma 14 2 5" xfId="42196"/>
    <cellStyle name="_Comma 14 3" xfId="608"/>
    <cellStyle name="_Comma 14 3 2" xfId="609"/>
    <cellStyle name="_Comma 14 3 2 2" xfId="42197"/>
    <cellStyle name="_Comma 14 3 3" xfId="610"/>
    <cellStyle name="_Comma 14 3 3 2" xfId="42198"/>
    <cellStyle name="_Comma 14 3 4" xfId="42199"/>
    <cellStyle name="_Comma 14 4" xfId="611"/>
    <cellStyle name="_Comma 14 4 2" xfId="42200"/>
    <cellStyle name="_Comma 14 5" xfId="612"/>
    <cellStyle name="_Comma 14 5 2" xfId="42201"/>
    <cellStyle name="_Comma 14 6" xfId="42202"/>
    <cellStyle name="_Comma 15" xfId="613"/>
    <cellStyle name="_Comma 15 2" xfId="614"/>
    <cellStyle name="_Comma 15 2 2" xfId="615"/>
    <cellStyle name="_Comma 15 2 2 2" xfId="42203"/>
    <cellStyle name="_Comma 15 2 3" xfId="42204"/>
    <cellStyle name="_Comma 15 3" xfId="616"/>
    <cellStyle name="_Comma 15 3 2" xfId="617"/>
    <cellStyle name="_Comma 15 3 2 2" xfId="42205"/>
    <cellStyle name="_Comma 15 3 3" xfId="42206"/>
    <cellStyle name="_Comma 15 4" xfId="618"/>
    <cellStyle name="_Comma 15 4 2" xfId="42207"/>
    <cellStyle name="_Comma 15 5" xfId="42208"/>
    <cellStyle name="_Comma 16" xfId="619"/>
    <cellStyle name="_Comma 16 2" xfId="620"/>
    <cellStyle name="_Comma 16 2 2" xfId="621"/>
    <cellStyle name="_Comma 16 2 2 2" xfId="42209"/>
    <cellStyle name="_Comma 16 2 3" xfId="42210"/>
    <cellStyle name="_Comma 16 3" xfId="622"/>
    <cellStyle name="_Comma 16 3 2" xfId="42211"/>
    <cellStyle name="_Comma 16 4" xfId="623"/>
    <cellStyle name="_Comma 16 4 2" xfId="42212"/>
    <cellStyle name="_Comma 16 5" xfId="42213"/>
    <cellStyle name="_Comma 17" xfId="624"/>
    <cellStyle name="_Comma 17 2" xfId="625"/>
    <cellStyle name="_Comma 17 2 2" xfId="42214"/>
    <cellStyle name="_Comma 17 3" xfId="626"/>
    <cellStyle name="_Comma 17 3 2" xfId="42215"/>
    <cellStyle name="_Comma 17 4" xfId="627"/>
    <cellStyle name="_Comma 17 4 2" xfId="42216"/>
    <cellStyle name="_Comma 17 5" xfId="42217"/>
    <cellStyle name="_Comma 18" xfId="628"/>
    <cellStyle name="_Comma 18 2" xfId="629"/>
    <cellStyle name="_Comma 18 2 2" xfId="630"/>
    <cellStyle name="_Comma 18 2 2 2" xfId="42218"/>
    <cellStyle name="_Comma 18 2 3" xfId="42219"/>
    <cellStyle name="_Comma 18 3" xfId="631"/>
    <cellStyle name="_Comma 18 3 2" xfId="42220"/>
    <cellStyle name="_Comma 18 4" xfId="42221"/>
    <cellStyle name="_Comma 19" xfId="632"/>
    <cellStyle name="_Comma 19 2" xfId="633"/>
    <cellStyle name="_Comma 19 2 2" xfId="42222"/>
    <cellStyle name="_Comma 19 3" xfId="634"/>
    <cellStyle name="_Comma 19 3 2" xfId="42223"/>
    <cellStyle name="_Comma 19 4" xfId="42224"/>
    <cellStyle name="_Comma 2" xfId="635"/>
    <cellStyle name="_Comma 2 2" xfId="636"/>
    <cellStyle name="_Comma 2 2 2" xfId="637"/>
    <cellStyle name="_Comma 2 2 2 2" xfId="42225"/>
    <cellStyle name="_Comma 2 2 3" xfId="638"/>
    <cellStyle name="_Comma 2 2 3 2" xfId="42226"/>
    <cellStyle name="_Comma 2 2 4" xfId="639"/>
    <cellStyle name="_Comma 2 2 4 2" xfId="42227"/>
    <cellStyle name="_Comma 2 2 5" xfId="42228"/>
    <cellStyle name="_Comma 2 3" xfId="640"/>
    <cellStyle name="_Comma 2 3 2" xfId="641"/>
    <cellStyle name="_Comma 2 3 2 2" xfId="42229"/>
    <cellStyle name="_Comma 2 3 3" xfId="42230"/>
    <cellStyle name="_Comma 2 4" xfId="642"/>
    <cellStyle name="_Comma 2 4 2" xfId="42231"/>
    <cellStyle name="_Comma 2 5" xfId="643"/>
    <cellStyle name="_Comma 2 5 2" xfId="42232"/>
    <cellStyle name="_Comma 2 6" xfId="42233"/>
    <cellStyle name="_Comma 20" xfId="644"/>
    <cellStyle name="_Comma 20 2" xfId="645"/>
    <cellStyle name="_Comma 20 2 2" xfId="646"/>
    <cellStyle name="_Comma 20 2 2 2" xfId="42234"/>
    <cellStyle name="_Comma 20 2 3" xfId="42235"/>
    <cellStyle name="_Comma 20 3" xfId="647"/>
    <cellStyle name="_Comma 20 3 2" xfId="42236"/>
    <cellStyle name="_Comma 20 4" xfId="648"/>
    <cellStyle name="_Comma 20 4 2" xfId="42237"/>
    <cellStyle name="_Comma 20 5" xfId="42238"/>
    <cellStyle name="_Comma 21" xfId="649"/>
    <cellStyle name="_Comma 21 2" xfId="650"/>
    <cellStyle name="_Comma 21 2 2" xfId="42239"/>
    <cellStyle name="_Comma 21 3" xfId="42240"/>
    <cellStyle name="_Comma 22" xfId="651"/>
    <cellStyle name="_Comma 22 2" xfId="652"/>
    <cellStyle name="_Comma 22 2 2" xfId="42241"/>
    <cellStyle name="_Comma 22 3" xfId="42242"/>
    <cellStyle name="_Comma 23" xfId="42243"/>
    <cellStyle name="_Comma 23 2" xfId="42244"/>
    <cellStyle name="_Comma 23 3" xfId="42245"/>
    <cellStyle name="_Comma 3" xfId="653"/>
    <cellStyle name="_Comma 3 2" xfId="654"/>
    <cellStyle name="_Comma 3 2 2" xfId="655"/>
    <cellStyle name="_Comma 3 2 2 2" xfId="42246"/>
    <cellStyle name="_Comma 3 2 3" xfId="656"/>
    <cellStyle name="_Comma 3 2 3 2" xfId="42247"/>
    <cellStyle name="_Comma 3 2 4" xfId="657"/>
    <cellStyle name="_Comma 3 2 4 2" xfId="42248"/>
    <cellStyle name="_Comma 3 2 5" xfId="42249"/>
    <cellStyle name="_Comma 3 3" xfId="658"/>
    <cellStyle name="_Comma 3 3 2" xfId="659"/>
    <cellStyle name="_Comma 3 3 2 2" xfId="42250"/>
    <cellStyle name="_Comma 3 3 3" xfId="42251"/>
    <cellStyle name="_Comma 3 4" xfId="660"/>
    <cellStyle name="_Comma 3 4 2" xfId="42252"/>
    <cellStyle name="_Comma 3 5" xfId="661"/>
    <cellStyle name="_Comma 3 5 2" xfId="42253"/>
    <cellStyle name="_Comma 3 6" xfId="42254"/>
    <cellStyle name="_Comma 4" xfId="662"/>
    <cellStyle name="_Comma 4 2" xfId="663"/>
    <cellStyle name="_Comma 4 2 2" xfId="664"/>
    <cellStyle name="_Comma 4 2 2 2" xfId="42255"/>
    <cellStyle name="_Comma 4 2 3" xfId="665"/>
    <cellStyle name="_Comma 4 2 3 2" xfId="42256"/>
    <cellStyle name="_Comma 4 2 4" xfId="666"/>
    <cellStyle name="_Comma 4 2 4 2" xfId="42257"/>
    <cellStyle name="_Comma 4 2 5" xfId="42258"/>
    <cellStyle name="_Comma 4 3" xfId="667"/>
    <cellStyle name="_Comma 4 3 2" xfId="668"/>
    <cellStyle name="_Comma 4 3 2 2" xfId="42259"/>
    <cellStyle name="_Comma 4 3 3" xfId="42260"/>
    <cellStyle name="_Comma 4 4" xfId="669"/>
    <cellStyle name="_Comma 4 4 2" xfId="42261"/>
    <cellStyle name="_Comma 4 5" xfId="670"/>
    <cellStyle name="_Comma 4 5 2" xfId="42262"/>
    <cellStyle name="_Comma 4 6" xfId="42263"/>
    <cellStyle name="_Comma 5" xfId="671"/>
    <cellStyle name="_Comma 5 2" xfId="672"/>
    <cellStyle name="_Comma 5 2 2" xfId="673"/>
    <cellStyle name="_Comma 5 2 2 2" xfId="42264"/>
    <cellStyle name="_Comma 5 2 3" xfId="674"/>
    <cellStyle name="_Comma 5 2 3 2" xfId="42265"/>
    <cellStyle name="_Comma 5 2 4" xfId="675"/>
    <cellStyle name="_Comma 5 2 4 2" xfId="42266"/>
    <cellStyle name="_Comma 5 2 5" xfId="42267"/>
    <cellStyle name="_Comma 5 3" xfId="676"/>
    <cellStyle name="_Comma 5 3 2" xfId="677"/>
    <cellStyle name="_Comma 5 3 2 2" xfId="42268"/>
    <cellStyle name="_Comma 5 3 3" xfId="42269"/>
    <cellStyle name="_Comma 5 4" xfId="678"/>
    <cellStyle name="_Comma 5 4 2" xfId="42270"/>
    <cellStyle name="_Comma 5 5" xfId="679"/>
    <cellStyle name="_Comma 5 5 2" xfId="42271"/>
    <cellStyle name="_Comma 5 6" xfId="42272"/>
    <cellStyle name="_Comma 6" xfId="680"/>
    <cellStyle name="_Comma 6 2" xfId="681"/>
    <cellStyle name="_Comma 6 2 2" xfId="682"/>
    <cellStyle name="_Comma 6 2 2 2" xfId="42273"/>
    <cellStyle name="_Comma 6 2 3" xfId="683"/>
    <cellStyle name="_Comma 6 2 3 2" xfId="42274"/>
    <cellStyle name="_Comma 6 2 4" xfId="684"/>
    <cellStyle name="_Comma 6 2 4 2" xfId="42275"/>
    <cellStyle name="_Comma 6 2 5" xfId="42276"/>
    <cellStyle name="_Comma 6 3" xfId="685"/>
    <cellStyle name="_Comma 6 3 2" xfId="686"/>
    <cellStyle name="_Comma 6 3 2 2" xfId="42277"/>
    <cellStyle name="_Comma 6 3 3" xfId="42278"/>
    <cellStyle name="_Comma 6 4" xfId="687"/>
    <cellStyle name="_Comma 6 4 2" xfId="42279"/>
    <cellStyle name="_Comma 6 5" xfId="688"/>
    <cellStyle name="_Comma 6 5 2" xfId="42280"/>
    <cellStyle name="_Comma 6 6" xfId="42281"/>
    <cellStyle name="_Comma 7" xfId="689"/>
    <cellStyle name="_Comma 7 2" xfId="690"/>
    <cellStyle name="_Comma 7 2 2" xfId="691"/>
    <cellStyle name="_Comma 7 2 2 2" xfId="42282"/>
    <cellStyle name="_Comma 7 2 3" xfId="692"/>
    <cellStyle name="_Comma 7 2 3 2" xfId="42283"/>
    <cellStyle name="_Comma 7 2 4" xfId="693"/>
    <cellStyle name="_Comma 7 2 4 2" xfId="42284"/>
    <cellStyle name="_Comma 7 2 5" xfId="42285"/>
    <cellStyle name="_Comma 7 3" xfId="694"/>
    <cellStyle name="_Comma 7 3 2" xfId="695"/>
    <cellStyle name="_Comma 7 3 2 2" xfId="42286"/>
    <cellStyle name="_Comma 7 3 3" xfId="42287"/>
    <cellStyle name="_Comma 7 4" xfId="696"/>
    <cellStyle name="_Comma 7 4 2" xfId="42288"/>
    <cellStyle name="_Comma 7 5" xfId="697"/>
    <cellStyle name="_Comma 7 5 2" xfId="42289"/>
    <cellStyle name="_Comma 7 6" xfId="42290"/>
    <cellStyle name="_Comma 8" xfId="698"/>
    <cellStyle name="_Comma 8 2" xfId="699"/>
    <cellStyle name="_Comma 8 2 2" xfId="700"/>
    <cellStyle name="_Comma 8 2 2 2" xfId="701"/>
    <cellStyle name="_Comma 8 2 2 2 2" xfId="42291"/>
    <cellStyle name="_Comma 8 2 2 3" xfId="702"/>
    <cellStyle name="_Comma 8 2 2 3 2" xfId="42292"/>
    <cellStyle name="_Comma 8 2 2 4" xfId="703"/>
    <cellStyle name="_Comma 8 2 2 4 2" xfId="42293"/>
    <cellStyle name="_Comma 8 2 2 5" xfId="42294"/>
    <cellStyle name="_Comma 8 2 3" xfId="704"/>
    <cellStyle name="_Comma 8 2 3 2" xfId="705"/>
    <cellStyle name="_Comma 8 2 3 2 2" xfId="42295"/>
    <cellStyle name="_Comma 8 2 3 3" xfId="706"/>
    <cellStyle name="_Comma 8 2 3 3 2" xfId="42296"/>
    <cellStyle name="_Comma 8 2 3 4" xfId="707"/>
    <cellStyle name="_Comma 8 2 3 4 2" xfId="42297"/>
    <cellStyle name="_Comma 8 2 3 5" xfId="42298"/>
    <cellStyle name="_Comma 8 2 4" xfId="708"/>
    <cellStyle name="_Comma 8 2 4 2" xfId="42299"/>
    <cellStyle name="_Comma 8 2 5" xfId="709"/>
    <cellStyle name="_Comma 8 2 5 2" xfId="42300"/>
    <cellStyle name="_Comma 8 2 6" xfId="710"/>
    <cellStyle name="_Comma 8 2 6 2" xfId="42301"/>
    <cellStyle name="_Comma 8 2 7" xfId="42302"/>
    <cellStyle name="_Comma 8 3" xfId="711"/>
    <cellStyle name="_Comma 8 3 2" xfId="42303"/>
    <cellStyle name="_Comma 8 4" xfId="712"/>
    <cellStyle name="_Comma 8 4 2" xfId="42304"/>
    <cellStyle name="_Comma 8 5" xfId="713"/>
    <cellStyle name="_Comma 8 5 2" xfId="42305"/>
    <cellStyle name="_Comma 8 6" xfId="42306"/>
    <cellStyle name="_Comma 9" xfId="714"/>
    <cellStyle name="_Comma 9 2" xfId="715"/>
    <cellStyle name="_Comma 9 2 2" xfId="716"/>
    <cellStyle name="_Comma 9 2 2 2" xfId="42307"/>
    <cellStyle name="_Comma 9 2 3" xfId="717"/>
    <cellStyle name="_Comma 9 2 3 2" xfId="42308"/>
    <cellStyle name="_Comma 9 2 4" xfId="718"/>
    <cellStyle name="_Comma 9 2 4 2" xfId="42309"/>
    <cellStyle name="_Comma 9 2 5" xfId="42310"/>
    <cellStyle name="_Comma 9 3" xfId="719"/>
    <cellStyle name="_Comma 9 3 2" xfId="720"/>
    <cellStyle name="_Comma 9 3 2 2" xfId="42311"/>
    <cellStyle name="_Comma 9 3 3" xfId="721"/>
    <cellStyle name="_Comma 9 3 3 2" xfId="42312"/>
    <cellStyle name="_Comma 9 3 4" xfId="722"/>
    <cellStyle name="_Comma 9 3 4 2" xfId="42313"/>
    <cellStyle name="_Comma 9 3 5" xfId="42314"/>
    <cellStyle name="_Comma 9 4" xfId="723"/>
    <cellStyle name="_Comma 9 4 2" xfId="42315"/>
    <cellStyle name="_Comma 9 5" xfId="724"/>
    <cellStyle name="_Comma 9 5 2" xfId="42316"/>
    <cellStyle name="_Comma 9 6" xfId="725"/>
    <cellStyle name="_Comma 9 6 2" xfId="42317"/>
    <cellStyle name="_Comma 9 7" xfId="42318"/>
    <cellStyle name="_Currency" xfId="726"/>
    <cellStyle name="_Currency 10" xfId="727"/>
    <cellStyle name="_Currency 10 2" xfId="728"/>
    <cellStyle name="_Currency 10 2 2" xfId="729"/>
    <cellStyle name="_Currency 10 2 2 2" xfId="42319"/>
    <cellStyle name="_Currency 10 2 3" xfId="730"/>
    <cellStyle name="_Currency 10 2 3 2" xfId="42320"/>
    <cellStyle name="_Currency 10 2 4" xfId="731"/>
    <cellStyle name="_Currency 10 2 4 2" xfId="42321"/>
    <cellStyle name="_Currency 10 2 5" xfId="42322"/>
    <cellStyle name="_Currency 10 3" xfId="732"/>
    <cellStyle name="_Currency 10 3 2" xfId="733"/>
    <cellStyle name="_Currency 10 3 2 2" xfId="42323"/>
    <cellStyle name="_Currency 10 3 3" xfId="734"/>
    <cellStyle name="_Currency 10 3 3 2" xfId="42324"/>
    <cellStyle name="_Currency 10 3 4" xfId="735"/>
    <cellStyle name="_Currency 10 3 4 2" xfId="42325"/>
    <cellStyle name="_Currency 10 3 5" xfId="42326"/>
    <cellStyle name="_Currency 10 4" xfId="736"/>
    <cellStyle name="_Currency 10 4 2" xfId="42327"/>
    <cellStyle name="_Currency 10 5" xfId="737"/>
    <cellStyle name="_Currency 10 5 2" xfId="42328"/>
    <cellStyle name="_Currency 10 6" xfId="738"/>
    <cellStyle name="_Currency 10 6 2" xfId="42329"/>
    <cellStyle name="_Currency 10 7" xfId="42330"/>
    <cellStyle name="_Currency 11" xfId="739"/>
    <cellStyle name="_Currency 11 2" xfId="740"/>
    <cellStyle name="_Currency 11 2 2" xfId="42331"/>
    <cellStyle name="_Currency 11 3" xfId="741"/>
    <cellStyle name="_Currency 11 3 2" xfId="42332"/>
    <cellStyle name="_Currency 11 4" xfId="742"/>
    <cellStyle name="_Currency 11 4 2" xfId="42333"/>
    <cellStyle name="_Currency 11 5" xfId="42334"/>
    <cellStyle name="_Currency 12" xfId="743"/>
    <cellStyle name="_Currency 12 2" xfId="744"/>
    <cellStyle name="_Currency 12 2 2" xfId="745"/>
    <cellStyle name="_Currency 12 2 2 2" xfId="42335"/>
    <cellStyle name="_Currency 12 2 3" xfId="746"/>
    <cellStyle name="_Currency 12 2 3 2" xfId="42336"/>
    <cellStyle name="_Currency 12 2 4" xfId="747"/>
    <cellStyle name="_Currency 12 2 4 2" xfId="42337"/>
    <cellStyle name="_Currency 12 2 5" xfId="42338"/>
    <cellStyle name="_Currency 12 3" xfId="748"/>
    <cellStyle name="_Currency 12 3 2" xfId="42339"/>
    <cellStyle name="_Currency 12 4" xfId="749"/>
    <cellStyle name="_Currency 12 4 2" xfId="42340"/>
    <cellStyle name="_Currency 12 5" xfId="750"/>
    <cellStyle name="_Currency 12 5 2" xfId="42341"/>
    <cellStyle name="_Currency 12 6" xfId="42342"/>
    <cellStyle name="_Currency 13" xfId="751"/>
    <cellStyle name="_Currency 13 2" xfId="752"/>
    <cellStyle name="_Currency 13 2 2" xfId="753"/>
    <cellStyle name="_Currency 13 2 2 2" xfId="42343"/>
    <cellStyle name="_Currency 13 2 3" xfId="754"/>
    <cellStyle name="_Currency 13 2 3 2" xfId="42344"/>
    <cellStyle name="_Currency 13 2 4" xfId="755"/>
    <cellStyle name="_Currency 13 2 4 2" xfId="42345"/>
    <cellStyle name="_Currency 13 2 5" xfId="42346"/>
    <cellStyle name="_Currency 13 3" xfId="756"/>
    <cellStyle name="_Currency 13 3 2" xfId="42347"/>
    <cellStyle name="_Currency 13 4" xfId="757"/>
    <cellStyle name="_Currency 13 4 2" xfId="42348"/>
    <cellStyle name="_Currency 13 5" xfId="758"/>
    <cellStyle name="_Currency 13 5 2" xfId="42349"/>
    <cellStyle name="_Currency 13 6" xfId="42350"/>
    <cellStyle name="_Currency 13 6 2" xfId="42351"/>
    <cellStyle name="_Currency 13 7" xfId="42352"/>
    <cellStyle name="_Currency 14" xfId="759"/>
    <cellStyle name="_Currency 14 2" xfId="760"/>
    <cellStyle name="_Currency 14 2 2" xfId="761"/>
    <cellStyle name="_Currency 14 2 2 2" xfId="42353"/>
    <cellStyle name="_Currency 14 2 3" xfId="762"/>
    <cellStyle name="_Currency 14 2 3 2" xfId="42354"/>
    <cellStyle name="_Currency 14 2 4" xfId="763"/>
    <cellStyle name="_Currency 14 2 4 2" xfId="42355"/>
    <cellStyle name="_Currency 14 2 5" xfId="42356"/>
    <cellStyle name="_Currency 14 3" xfId="764"/>
    <cellStyle name="_Currency 14 3 2" xfId="765"/>
    <cellStyle name="_Currency 14 3 2 2" xfId="42357"/>
    <cellStyle name="_Currency 14 3 3" xfId="766"/>
    <cellStyle name="_Currency 14 3 3 2" xfId="42358"/>
    <cellStyle name="_Currency 14 3 4" xfId="42359"/>
    <cellStyle name="_Currency 14 4" xfId="767"/>
    <cellStyle name="_Currency 14 4 2" xfId="42360"/>
    <cellStyle name="_Currency 14 5" xfId="768"/>
    <cellStyle name="_Currency 14 5 2" xfId="42361"/>
    <cellStyle name="_Currency 14 6" xfId="42362"/>
    <cellStyle name="_Currency 15" xfId="769"/>
    <cellStyle name="_Currency 15 2" xfId="770"/>
    <cellStyle name="_Currency 15 2 2" xfId="771"/>
    <cellStyle name="_Currency 15 2 2 2" xfId="42363"/>
    <cellStyle name="_Currency 15 2 3" xfId="42364"/>
    <cellStyle name="_Currency 15 3" xfId="772"/>
    <cellStyle name="_Currency 15 3 2" xfId="773"/>
    <cellStyle name="_Currency 15 3 2 2" xfId="42365"/>
    <cellStyle name="_Currency 15 3 3" xfId="42366"/>
    <cellStyle name="_Currency 15 4" xfId="774"/>
    <cellStyle name="_Currency 15 4 2" xfId="42367"/>
    <cellStyle name="_Currency 15 5" xfId="42368"/>
    <cellStyle name="_Currency 16" xfId="775"/>
    <cellStyle name="_Currency 16 2" xfId="776"/>
    <cellStyle name="_Currency 16 2 2" xfId="777"/>
    <cellStyle name="_Currency 16 2 2 2" xfId="42369"/>
    <cellStyle name="_Currency 16 2 3" xfId="42370"/>
    <cellStyle name="_Currency 16 3" xfId="778"/>
    <cellStyle name="_Currency 16 3 2" xfId="42371"/>
    <cellStyle name="_Currency 16 4" xfId="779"/>
    <cellStyle name="_Currency 16 4 2" xfId="42372"/>
    <cellStyle name="_Currency 16 5" xfId="42373"/>
    <cellStyle name="_Currency 17" xfId="780"/>
    <cellStyle name="_Currency 17 2" xfId="781"/>
    <cellStyle name="_Currency 17 2 2" xfId="42374"/>
    <cellStyle name="_Currency 17 3" xfId="782"/>
    <cellStyle name="_Currency 17 3 2" xfId="42375"/>
    <cellStyle name="_Currency 17 4" xfId="783"/>
    <cellStyle name="_Currency 17 4 2" xfId="42376"/>
    <cellStyle name="_Currency 17 5" xfId="42377"/>
    <cellStyle name="_Currency 18" xfId="784"/>
    <cellStyle name="_Currency 18 2" xfId="785"/>
    <cellStyle name="_Currency 18 2 2" xfId="786"/>
    <cellStyle name="_Currency 18 2 2 2" xfId="42378"/>
    <cellStyle name="_Currency 18 2 3" xfId="42379"/>
    <cellStyle name="_Currency 18 3" xfId="787"/>
    <cellStyle name="_Currency 18 3 2" xfId="42380"/>
    <cellStyle name="_Currency 18 4" xfId="42381"/>
    <cellStyle name="_Currency 19" xfId="788"/>
    <cellStyle name="_Currency 19 2" xfId="789"/>
    <cellStyle name="_Currency 19 2 2" xfId="42382"/>
    <cellStyle name="_Currency 19 3" xfId="790"/>
    <cellStyle name="_Currency 19 3 2" xfId="42383"/>
    <cellStyle name="_Currency 19 4" xfId="42384"/>
    <cellStyle name="_Currency 2" xfId="791"/>
    <cellStyle name="_Currency 2 2" xfId="792"/>
    <cellStyle name="_Currency 2 2 2" xfId="793"/>
    <cellStyle name="_Currency 2 2 2 2" xfId="42385"/>
    <cellStyle name="_Currency 2 2 3" xfId="794"/>
    <cellStyle name="_Currency 2 2 3 2" xfId="42386"/>
    <cellStyle name="_Currency 2 2 4" xfId="795"/>
    <cellStyle name="_Currency 2 2 4 2" xfId="42387"/>
    <cellStyle name="_Currency 2 2 5" xfId="42388"/>
    <cellStyle name="_Currency 2 3" xfId="796"/>
    <cellStyle name="_Currency 2 3 2" xfId="797"/>
    <cellStyle name="_Currency 2 3 2 2" xfId="42389"/>
    <cellStyle name="_Currency 2 3 3" xfId="42390"/>
    <cellStyle name="_Currency 2 4" xfId="798"/>
    <cellStyle name="_Currency 2 4 2" xfId="42391"/>
    <cellStyle name="_Currency 2 5" xfId="799"/>
    <cellStyle name="_Currency 2 5 2" xfId="42392"/>
    <cellStyle name="_Currency 2 6" xfId="42393"/>
    <cellStyle name="_Currency 20" xfId="800"/>
    <cellStyle name="_Currency 20 2" xfId="801"/>
    <cellStyle name="_Currency 20 2 2" xfId="802"/>
    <cellStyle name="_Currency 20 2 2 2" xfId="42394"/>
    <cellStyle name="_Currency 20 2 3" xfId="42395"/>
    <cellStyle name="_Currency 20 3" xfId="803"/>
    <cellStyle name="_Currency 20 3 2" xfId="42396"/>
    <cellStyle name="_Currency 20 4" xfId="804"/>
    <cellStyle name="_Currency 20 4 2" xfId="42397"/>
    <cellStyle name="_Currency 20 5" xfId="42398"/>
    <cellStyle name="_Currency 21" xfId="805"/>
    <cellStyle name="_Currency 21 2" xfId="806"/>
    <cellStyle name="_Currency 21 2 2" xfId="42399"/>
    <cellStyle name="_Currency 21 3" xfId="42400"/>
    <cellStyle name="_Currency 22" xfId="807"/>
    <cellStyle name="_Currency 22 2" xfId="808"/>
    <cellStyle name="_Currency 22 2 2" xfId="42401"/>
    <cellStyle name="_Currency 22 3" xfId="42402"/>
    <cellStyle name="_Currency 23" xfId="42403"/>
    <cellStyle name="_Currency 23 2" xfId="42404"/>
    <cellStyle name="_Currency 23 3" xfId="42405"/>
    <cellStyle name="_Currency 3" xfId="809"/>
    <cellStyle name="_Currency 3 2" xfId="810"/>
    <cellStyle name="_Currency 3 2 2" xfId="811"/>
    <cellStyle name="_Currency 3 2 2 2" xfId="42406"/>
    <cellStyle name="_Currency 3 2 3" xfId="812"/>
    <cellStyle name="_Currency 3 2 3 2" xfId="42407"/>
    <cellStyle name="_Currency 3 2 4" xfId="813"/>
    <cellStyle name="_Currency 3 2 4 2" xfId="42408"/>
    <cellStyle name="_Currency 3 2 5" xfId="42409"/>
    <cellStyle name="_Currency 3 3" xfId="814"/>
    <cellStyle name="_Currency 3 3 2" xfId="815"/>
    <cellStyle name="_Currency 3 3 2 2" xfId="42410"/>
    <cellStyle name="_Currency 3 3 3" xfId="42411"/>
    <cellStyle name="_Currency 3 4" xfId="816"/>
    <cellStyle name="_Currency 3 4 2" xfId="42412"/>
    <cellStyle name="_Currency 3 5" xfId="817"/>
    <cellStyle name="_Currency 3 5 2" xfId="42413"/>
    <cellStyle name="_Currency 3 6" xfId="42414"/>
    <cellStyle name="_Currency 4" xfId="818"/>
    <cellStyle name="_Currency 4 2" xfId="819"/>
    <cellStyle name="_Currency 4 2 2" xfId="820"/>
    <cellStyle name="_Currency 4 2 2 2" xfId="42415"/>
    <cellStyle name="_Currency 4 2 3" xfId="821"/>
    <cellStyle name="_Currency 4 2 3 2" xfId="42416"/>
    <cellStyle name="_Currency 4 2 4" xfId="822"/>
    <cellStyle name="_Currency 4 2 4 2" xfId="42417"/>
    <cellStyle name="_Currency 4 2 5" xfId="42418"/>
    <cellStyle name="_Currency 4 3" xfId="823"/>
    <cellStyle name="_Currency 4 3 2" xfId="824"/>
    <cellStyle name="_Currency 4 3 2 2" xfId="42419"/>
    <cellStyle name="_Currency 4 3 3" xfId="42420"/>
    <cellStyle name="_Currency 4 4" xfId="825"/>
    <cellStyle name="_Currency 4 4 2" xfId="42421"/>
    <cellStyle name="_Currency 4 5" xfId="826"/>
    <cellStyle name="_Currency 4 5 2" xfId="42422"/>
    <cellStyle name="_Currency 4 6" xfId="42423"/>
    <cellStyle name="_Currency 5" xfId="827"/>
    <cellStyle name="_Currency 5 2" xfId="828"/>
    <cellStyle name="_Currency 5 2 2" xfId="829"/>
    <cellStyle name="_Currency 5 2 2 2" xfId="42424"/>
    <cellStyle name="_Currency 5 2 3" xfId="830"/>
    <cellStyle name="_Currency 5 2 3 2" xfId="42425"/>
    <cellStyle name="_Currency 5 2 4" xfId="831"/>
    <cellStyle name="_Currency 5 2 4 2" xfId="42426"/>
    <cellStyle name="_Currency 5 2 5" xfId="42427"/>
    <cellStyle name="_Currency 5 3" xfId="832"/>
    <cellStyle name="_Currency 5 3 2" xfId="833"/>
    <cellStyle name="_Currency 5 3 2 2" xfId="42428"/>
    <cellStyle name="_Currency 5 3 3" xfId="42429"/>
    <cellStyle name="_Currency 5 4" xfId="834"/>
    <cellStyle name="_Currency 5 4 2" xfId="42430"/>
    <cellStyle name="_Currency 5 5" xfId="835"/>
    <cellStyle name="_Currency 5 5 2" xfId="42431"/>
    <cellStyle name="_Currency 5 6" xfId="42432"/>
    <cellStyle name="_Currency 6" xfId="836"/>
    <cellStyle name="_Currency 6 2" xfId="837"/>
    <cellStyle name="_Currency 6 2 2" xfId="838"/>
    <cellStyle name="_Currency 6 2 2 2" xfId="42433"/>
    <cellStyle name="_Currency 6 2 3" xfId="839"/>
    <cellStyle name="_Currency 6 2 3 2" xfId="42434"/>
    <cellStyle name="_Currency 6 2 4" xfId="840"/>
    <cellStyle name="_Currency 6 2 4 2" xfId="42435"/>
    <cellStyle name="_Currency 6 2 5" xfId="42436"/>
    <cellStyle name="_Currency 6 3" xfId="841"/>
    <cellStyle name="_Currency 6 3 2" xfId="842"/>
    <cellStyle name="_Currency 6 3 2 2" xfId="42437"/>
    <cellStyle name="_Currency 6 3 3" xfId="42438"/>
    <cellStyle name="_Currency 6 4" xfId="843"/>
    <cellStyle name="_Currency 6 4 2" xfId="42439"/>
    <cellStyle name="_Currency 6 5" xfId="844"/>
    <cellStyle name="_Currency 6 5 2" xfId="42440"/>
    <cellStyle name="_Currency 6 6" xfId="42441"/>
    <cellStyle name="_Currency 7" xfId="845"/>
    <cellStyle name="_Currency 7 2" xfId="846"/>
    <cellStyle name="_Currency 7 2 2" xfId="847"/>
    <cellStyle name="_Currency 7 2 2 2" xfId="42442"/>
    <cellStyle name="_Currency 7 2 3" xfId="848"/>
    <cellStyle name="_Currency 7 2 3 2" xfId="42443"/>
    <cellStyle name="_Currency 7 2 4" xfId="849"/>
    <cellStyle name="_Currency 7 2 4 2" xfId="42444"/>
    <cellStyle name="_Currency 7 2 5" xfId="42445"/>
    <cellStyle name="_Currency 7 3" xfId="850"/>
    <cellStyle name="_Currency 7 3 2" xfId="851"/>
    <cellStyle name="_Currency 7 3 2 2" xfId="42446"/>
    <cellStyle name="_Currency 7 3 3" xfId="42447"/>
    <cellStyle name="_Currency 7 4" xfId="852"/>
    <cellStyle name="_Currency 7 4 2" xfId="42448"/>
    <cellStyle name="_Currency 7 5" xfId="853"/>
    <cellStyle name="_Currency 7 5 2" xfId="42449"/>
    <cellStyle name="_Currency 7 6" xfId="42450"/>
    <cellStyle name="_Currency 8" xfId="854"/>
    <cellStyle name="_Currency 8 2" xfId="855"/>
    <cellStyle name="_Currency 8 2 2" xfId="856"/>
    <cellStyle name="_Currency 8 2 2 2" xfId="857"/>
    <cellStyle name="_Currency 8 2 2 2 2" xfId="42451"/>
    <cellStyle name="_Currency 8 2 2 3" xfId="858"/>
    <cellStyle name="_Currency 8 2 2 3 2" xfId="42452"/>
    <cellStyle name="_Currency 8 2 2 4" xfId="859"/>
    <cellStyle name="_Currency 8 2 2 4 2" xfId="42453"/>
    <cellStyle name="_Currency 8 2 2 5" xfId="42454"/>
    <cellStyle name="_Currency 8 2 3" xfId="860"/>
    <cellStyle name="_Currency 8 2 3 2" xfId="861"/>
    <cellStyle name="_Currency 8 2 3 2 2" xfId="42455"/>
    <cellStyle name="_Currency 8 2 3 3" xfId="862"/>
    <cellStyle name="_Currency 8 2 3 3 2" xfId="42456"/>
    <cellStyle name="_Currency 8 2 3 4" xfId="863"/>
    <cellStyle name="_Currency 8 2 3 4 2" xfId="42457"/>
    <cellStyle name="_Currency 8 2 3 5" xfId="42458"/>
    <cellStyle name="_Currency 8 2 4" xfId="864"/>
    <cellStyle name="_Currency 8 2 4 2" xfId="42459"/>
    <cellStyle name="_Currency 8 2 5" xfId="865"/>
    <cellStyle name="_Currency 8 2 5 2" xfId="42460"/>
    <cellStyle name="_Currency 8 2 6" xfId="866"/>
    <cellStyle name="_Currency 8 2 6 2" xfId="42461"/>
    <cellStyle name="_Currency 8 2 7" xfId="42462"/>
    <cellStyle name="_Currency 8 3" xfId="867"/>
    <cellStyle name="_Currency 8 3 2" xfId="42463"/>
    <cellStyle name="_Currency 8 4" xfId="868"/>
    <cellStyle name="_Currency 8 4 2" xfId="42464"/>
    <cellStyle name="_Currency 8 5" xfId="869"/>
    <cellStyle name="_Currency 8 5 2" xfId="42465"/>
    <cellStyle name="_Currency 8 6" xfId="42466"/>
    <cellStyle name="_Currency 9" xfId="870"/>
    <cellStyle name="_Currency 9 2" xfId="871"/>
    <cellStyle name="_Currency 9 2 2" xfId="872"/>
    <cellStyle name="_Currency 9 2 2 2" xfId="42467"/>
    <cellStyle name="_Currency 9 2 3" xfId="873"/>
    <cellStyle name="_Currency 9 2 3 2" xfId="42468"/>
    <cellStyle name="_Currency 9 2 4" xfId="874"/>
    <cellStyle name="_Currency 9 2 4 2" xfId="42469"/>
    <cellStyle name="_Currency 9 2 5" xfId="42470"/>
    <cellStyle name="_Currency 9 3" xfId="875"/>
    <cellStyle name="_Currency 9 3 2" xfId="876"/>
    <cellStyle name="_Currency 9 3 2 2" xfId="42471"/>
    <cellStyle name="_Currency 9 3 3" xfId="877"/>
    <cellStyle name="_Currency 9 3 3 2" xfId="42472"/>
    <cellStyle name="_Currency 9 3 4" xfId="878"/>
    <cellStyle name="_Currency 9 3 4 2" xfId="42473"/>
    <cellStyle name="_Currency 9 3 5" xfId="42474"/>
    <cellStyle name="_Currency 9 4" xfId="879"/>
    <cellStyle name="_Currency 9 4 2" xfId="42475"/>
    <cellStyle name="_Currency 9 5" xfId="880"/>
    <cellStyle name="_Currency 9 5 2" xfId="42476"/>
    <cellStyle name="_Currency 9 6" xfId="881"/>
    <cellStyle name="_Currency 9 6 2" xfId="42477"/>
    <cellStyle name="_Currency 9 7" xfId="42478"/>
    <cellStyle name="_CurrencySpace" xfId="882"/>
    <cellStyle name="_CurrencySpace 10" xfId="883"/>
    <cellStyle name="_CurrencySpace 10 2" xfId="884"/>
    <cellStyle name="_CurrencySpace 10 2 2" xfId="885"/>
    <cellStyle name="_CurrencySpace 10 2 2 2" xfId="886"/>
    <cellStyle name="_CurrencySpace 10 2 2 2 2" xfId="42479"/>
    <cellStyle name="_CurrencySpace 10 2 2 3" xfId="887"/>
    <cellStyle name="_CurrencySpace 10 2 2 3 2" xfId="42480"/>
    <cellStyle name="_CurrencySpace 10 2 2 4" xfId="888"/>
    <cellStyle name="_CurrencySpace 10 2 2 4 2" xfId="42481"/>
    <cellStyle name="_CurrencySpace 10 2 2 5" xfId="42482"/>
    <cellStyle name="_CurrencySpace 10 2 3" xfId="889"/>
    <cellStyle name="_CurrencySpace 10 2 3 2" xfId="42483"/>
    <cellStyle name="_CurrencySpace 10 2 3 3" xfId="42484"/>
    <cellStyle name="_CurrencySpace 10 2 3 4" xfId="42485"/>
    <cellStyle name="_CurrencySpace 10 2 4" xfId="890"/>
    <cellStyle name="_CurrencySpace 10 2 4 2" xfId="42486"/>
    <cellStyle name="_CurrencySpace 10 2 4 3" xfId="42487"/>
    <cellStyle name="_CurrencySpace 10 2 4 4" xfId="42488"/>
    <cellStyle name="_CurrencySpace 10 2 5" xfId="891"/>
    <cellStyle name="_CurrencySpace 10 2 5 2" xfId="42489"/>
    <cellStyle name="_CurrencySpace 10 2 6" xfId="892"/>
    <cellStyle name="_CurrencySpace 10 2 6 2" xfId="42490"/>
    <cellStyle name="_CurrencySpace 10 2 6 2 2" xfId="42491"/>
    <cellStyle name="_CurrencySpace 10 2 6 3" xfId="42492"/>
    <cellStyle name="_CurrencySpace 10 2 6 3 2" xfId="42493"/>
    <cellStyle name="_CurrencySpace 10 2 7" xfId="42494"/>
    <cellStyle name="_CurrencySpace 10 2 7 2" xfId="42495"/>
    <cellStyle name="_CurrencySpace 10 3" xfId="893"/>
    <cellStyle name="_CurrencySpace 10 3 2" xfId="894"/>
    <cellStyle name="_CurrencySpace 10 3 2 2" xfId="42496"/>
    <cellStyle name="_CurrencySpace 10 3 3" xfId="895"/>
    <cellStyle name="_CurrencySpace 10 3 3 2" xfId="42497"/>
    <cellStyle name="_CurrencySpace 10 3 4" xfId="896"/>
    <cellStyle name="_CurrencySpace 10 3 4 2" xfId="42498"/>
    <cellStyle name="_CurrencySpace 10 3 5" xfId="42499"/>
    <cellStyle name="_CurrencySpace 10 4" xfId="897"/>
    <cellStyle name="_CurrencySpace 10 4 2" xfId="898"/>
    <cellStyle name="_CurrencySpace 10 4 2 2" xfId="899"/>
    <cellStyle name="_CurrencySpace 10 4 2 2 2" xfId="42500"/>
    <cellStyle name="_CurrencySpace 10 4 2 3" xfId="900"/>
    <cellStyle name="_CurrencySpace 10 4 2 3 2" xfId="42501"/>
    <cellStyle name="_CurrencySpace 10 4 2 4" xfId="901"/>
    <cellStyle name="_CurrencySpace 10 4 2 4 2" xfId="42502"/>
    <cellStyle name="_CurrencySpace 10 4 2 5" xfId="42503"/>
    <cellStyle name="_CurrencySpace 10 4 3" xfId="902"/>
    <cellStyle name="_CurrencySpace 10 4 3 2" xfId="42504"/>
    <cellStyle name="_CurrencySpace 10 4 3 3" xfId="42505"/>
    <cellStyle name="_CurrencySpace 10 4 3 4" xfId="42506"/>
    <cellStyle name="_CurrencySpace 10 4 4" xfId="903"/>
    <cellStyle name="_CurrencySpace 10 4 4 2" xfId="42507"/>
    <cellStyle name="_CurrencySpace 10 4 4 3" xfId="42508"/>
    <cellStyle name="_CurrencySpace 10 4 4 4" xfId="42509"/>
    <cellStyle name="_CurrencySpace 10 4 5" xfId="904"/>
    <cellStyle name="_CurrencySpace 10 4 5 2" xfId="42510"/>
    <cellStyle name="_CurrencySpace 10 4 6" xfId="905"/>
    <cellStyle name="_CurrencySpace 10 4 6 2" xfId="42511"/>
    <cellStyle name="_CurrencySpace 10 4 6 2 2" xfId="42512"/>
    <cellStyle name="_CurrencySpace 10 4 6 3" xfId="42513"/>
    <cellStyle name="_CurrencySpace 10 4 6 3 2" xfId="42514"/>
    <cellStyle name="_CurrencySpace 10 4 7" xfId="42515"/>
    <cellStyle name="_CurrencySpace 10 4 7 2" xfId="42516"/>
    <cellStyle name="_CurrencySpace 10 5" xfId="906"/>
    <cellStyle name="_CurrencySpace 10 5 2" xfId="907"/>
    <cellStyle name="_CurrencySpace 10 5 2 2" xfId="42517"/>
    <cellStyle name="_CurrencySpace 10 5 3" xfId="42518"/>
    <cellStyle name="_CurrencySpace 10 5 4" xfId="42519"/>
    <cellStyle name="_CurrencySpace 10 5 5" xfId="42520"/>
    <cellStyle name="_CurrencySpace 10 6" xfId="908"/>
    <cellStyle name="_CurrencySpace 10 6 2" xfId="42521"/>
    <cellStyle name="_CurrencySpace 10 6 3" xfId="42522"/>
    <cellStyle name="_CurrencySpace 10 6 4" xfId="42523"/>
    <cellStyle name="_CurrencySpace 10 7" xfId="909"/>
    <cellStyle name="_CurrencySpace 10 7 2" xfId="42524"/>
    <cellStyle name="_CurrencySpace 10 7 2 2" xfId="42525"/>
    <cellStyle name="_CurrencySpace 10 7 3" xfId="42526"/>
    <cellStyle name="_CurrencySpace 10 7 3 2" xfId="42527"/>
    <cellStyle name="_CurrencySpace 10 8" xfId="42528"/>
    <cellStyle name="_CurrencySpace 10 8 2" xfId="42529"/>
    <cellStyle name="_CurrencySpace 11" xfId="910"/>
    <cellStyle name="_CurrencySpace 11 2" xfId="911"/>
    <cellStyle name="_CurrencySpace 11 2 2" xfId="912"/>
    <cellStyle name="_CurrencySpace 11 2 2 2" xfId="913"/>
    <cellStyle name="_CurrencySpace 11 2 2 2 2" xfId="42530"/>
    <cellStyle name="_CurrencySpace 11 2 2 3" xfId="42531"/>
    <cellStyle name="_CurrencySpace 11 2 3" xfId="914"/>
    <cellStyle name="_CurrencySpace 11 2 3 2" xfId="42532"/>
    <cellStyle name="_CurrencySpace 11 2 4" xfId="915"/>
    <cellStyle name="_CurrencySpace 11 2 4 2" xfId="42533"/>
    <cellStyle name="_CurrencySpace 11 2 5" xfId="916"/>
    <cellStyle name="_CurrencySpace 11 2 5 2" xfId="42534"/>
    <cellStyle name="_CurrencySpace 11 2 5 2 2" xfId="42535"/>
    <cellStyle name="_CurrencySpace 11 2 6" xfId="917"/>
    <cellStyle name="_CurrencySpace 11 2 6 2" xfId="42536"/>
    <cellStyle name="_CurrencySpace 11 2 6 2 2" xfId="42537"/>
    <cellStyle name="_CurrencySpace 11 2 6 3" xfId="42538"/>
    <cellStyle name="_CurrencySpace 11 2 6 3 2" xfId="42539"/>
    <cellStyle name="_CurrencySpace 11 2 7" xfId="42540"/>
    <cellStyle name="_CurrencySpace 11 2 8" xfId="42541"/>
    <cellStyle name="_CurrencySpace 11 3" xfId="918"/>
    <cellStyle name="_CurrencySpace 11 3 2" xfId="42542"/>
    <cellStyle name="_CurrencySpace 11 3 3" xfId="42543"/>
    <cellStyle name="_CurrencySpace 11 3 4" xfId="42544"/>
    <cellStyle name="_CurrencySpace 11 4" xfId="919"/>
    <cellStyle name="_CurrencySpace 11 4 2" xfId="42545"/>
    <cellStyle name="_CurrencySpace 11 4 3" xfId="42546"/>
    <cellStyle name="_CurrencySpace 11 4 4" xfId="42547"/>
    <cellStyle name="_CurrencySpace 11 5" xfId="920"/>
    <cellStyle name="_CurrencySpace 11 5 2" xfId="42548"/>
    <cellStyle name="_CurrencySpace 11 6" xfId="921"/>
    <cellStyle name="_CurrencySpace 11 6 2" xfId="42549"/>
    <cellStyle name="_CurrencySpace 11 6 2 2" xfId="42550"/>
    <cellStyle name="_CurrencySpace 11 6 3" xfId="42551"/>
    <cellStyle name="_CurrencySpace 11 6 3 2" xfId="42552"/>
    <cellStyle name="_CurrencySpace 11 7" xfId="42553"/>
    <cellStyle name="_CurrencySpace 11 7 2" xfId="42554"/>
    <cellStyle name="_CurrencySpace 12" xfId="922"/>
    <cellStyle name="_CurrencySpace 12 2" xfId="923"/>
    <cellStyle name="_CurrencySpace 12 2 2" xfId="42555"/>
    <cellStyle name="_CurrencySpace 12 3" xfId="924"/>
    <cellStyle name="_CurrencySpace 12 3 2" xfId="42556"/>
    <cellStyle name="_CurrencySpace 12 4" xfId="925"/>
    <cellStyle name="_CurrencySpace 12 4 2" xfId="42557"/>
    <cellStyle name="_CurrencySpace 12 5" xfId="42558"/>
    <cellStyle name="_CurrencySpace 13" xfId="926"/>
    <cellStyle name="_CurrencySpace 13 2" xfId="927"/>
    <cellStyle name="_CurrencySpace 13 2 2" xfId="928"/>
    <cellStyle name="_CurrencySpace 13 2 2 2" xfId="929"/>
    <cellStyle name="_CurrencySpace 13 2 2 2 2" xfId="42559"/>
    <cellStyle name="_CurrencySpace 13 2 2 3" xfId="42560"/>
    <cellStyle name="_CurrencySpace 13 2 2 4" xfId="42561"/>
    <cellStyle name="_CurrencySpace 13 2 2 5" xfId="42562"/>
    <cellStyle name="_CurrencySpace 13 2 3" xfId="930"/>
    <cellStyle name="_CurrencySpace 13 2 3 2" xfId="42563"/>
    <cellStyle name="_CurrencySpace 13 2 3 3" xfId="42564"/>
    <cellStyle name="_CurrencySpace 13 2 3 4" xfId="42565"/>
    <cellStyle name="_CurrencySpace 13 2 4" xfId="931"/>
    <cellStyle name="_CurrencySpace 13 2 4 2" xfId="42566"/>
    <cellStyle name="_CurrencySpace 13 2 5" xfId="932"/>
    <cellStyle name="_CurrencySpace 13 2 5 2" xfId="42567"/>
    <cellStyle name="_CurrencySpace 13 2 5 2 2" xfId="42568"/>
    <cellStyle name="_CurrencySpace 13 2 6" xfId="933"/>
    <cellStyle name="_CurrencySpace 13 2 6 2" xfId="42569"/>
    <cellStyle name="_CurrencySpace 13 2 7" xfId="934"/>
    <cellStyle name="_CurrencySpace 13 2 7 2" xfId="42570"/>
    <cellStyle name="_CurrencySpace 13 2 8" xfId="42571"/>
    <cellStyle name="_CurrencySpace 13 2 8 2" xfId="42572"/>
    <cellStyle name="_CurrencySpace 13 3" xfId="935"/>
    <cellStyle name="_CurrencySpace 13 3 2" xfId="936"/>
    <cellStyle name="_CurrencySpace 13 3 2 2" xfId="42573"/>
    <cellStyle name="_CurrencySpace 13 3 3" xfId="937"/>
    <cellStyle name="_CurrencySpace 13 3 3 2" xfId="42574"/>
    <cellStyle name="_CurrencySpace 13 3 4" xfId="938"/>
    <cellStyle name="_CurrencySpace 13 3 4 2" xfId="42575"/>
    <cellStyle name="_CurrencySpace 13 3 5" xfId="42576"/>
    <cellStyle name="_CurrencySpace 13 4" xfId="939"/>
    <cellStyle name="_CurrencySpace 13 4 2" xfId="42577"/>
    <cellStyle name="_CurrencySpace 13 4 3" xfId="42578"/>
    <cellStyle name="_CurrencySpace 13 4 4" xfId="42579"/>
    <cellStyle name="_CurrencySpace 13 5" xfId="940"/>
    <cellStyle name="_CurrencySpace 13 5 2" xfId="42580"/>
    <cellStyle name="_CurrencySpace 13 5 3" xfId="42581"/>
    <cellStyle name="_CurrencySpace 13 5 4" xfId="42582"/>
    <cellStyle name="_CurrencySpace 13 6" xfId="941"/>
    <cellStyle name="_CurrencySpace 13 6 2" xfId="42583"/>
    <cellStyle name="_CurrencySpace 13 7" xfId="942"/>
    <cellStyle name="_CurrencySpace 13 7 2" xfId="42584"/>
    <cellStyle name="_CurrencySpace 13 7 2 2" xfId="42585"/>
    <cellStyle name="_CurrencySpace 13 7 3" xfId="42586"/>
    <cellStyle name="_CurrencySpace 13 7 3 2" xfId="42587"/>
    <cellStyle name="_CurrencySpace 13 8" xfId="42588"/>
    <cellStyle name="_CurrencySpace 13 8 2" xfId="42589"/>
    <cellStyle name="_CurrencySpace 14" xfId="943"/>
    <cellStyle name="_CurrencySpace 14 10" xfId="42590"/>
    <cellStyle name="_CurrencySpace 14 10 2" xfId="42591"/>
    <cellStyle name="_CurrencySpace 14 2" xfId="944"/>
    <cellStyle name="_CurrencySpace 14 2 2" xfId="945"/>
    <cellStyle name="_CurrencySpace 14 2 2 2" xfId="946"/>
    <cellStyle name="_CurrencySpace 14 2 2 2 2" xfId="42592"/>
    <cellStyle name="_CurrencySpace 14 2 2 3" xfId="42593"/>
    <cellStyle name="_CurrencySpace 14 2 2 4" xfId="42594"/>
    <cellStyle name="_CurrencySpace 14 2 2 5" xfId="42595"/>
    <cellStyle name="_CurrencySpace 14 2 3" xfId="947"/>
    <cellStyle name="_CurrencySpace 14 2 3 2" xfId="948"/>
    <cellStyle name="_CurrencySpace 14 2 3 2 2" xfId="42596"/>
    <cellStyle name="_CurrencySpace 14 2 3 3" xfId="42597"/>
    <cellStyle name="_CurrencySpace 14 2 3 4" xfId="42598"/>
    <cellStyle name="_CurrencySpace 14 2 3 5" xfId="42599"/>
    <cellStyle name="_CurrencySpace 14 2 4" xfId="949"/>
    <cellStyle name="_CurrencySpace 14 2 4 2" xfId="42600"/>
    <cellStyle name="_CurrencySpace 14 2 5" xfId="950"/>
    <cellStyle name="_CurrencySpace 14 2 5 2" xfId="42601"/>
    <cellStyle name="_CurrencySpace 14 2 5 2 2" xfId="42602"/>
    <cellStyle name="_CurrencySpace 14 2 6" xfId="951"/>
    <cellStyle name="_CurrencySpace 14 2 6 2" xfId="42603"/>
    <cellStyle name="_CurrencySpace 14 2 7" xfId="952"/>
    <cellStyle name="_CurrencySpace 14 2 7 2" xfId="42604"/>
    <cellStyle name="_CurrencySpace 14 2 8" xfId="42605"/>
    <cellStyle name="_CurrencySpace 14 2 8 2" xfId="42606"/>
    <cellStyle name="_CurrencySpace 14 3" xfId="953"/>
    <cellStyle name="_CurrencySpace 14 3 2" xfId="954"/>
    <cellStyle name="_CurrencySpace 14 3 2 2" xfId="42607"/>
    <cellStyle name="_CurrencySpace 14 3 3" xfId="42608"/>
    <cellStyle name="_CurrencySpace 14 3 4" xfId="42609"/>
    <cellStyle name="_CurrencySpace 14 3 5" xfId="42610"/>
    <cellStyle name="_CurrencySpace 14 4" xfId="955"/>
    <cellStyle name="_CurrencySpace 14 4 2" xfId="956"/>
    <cellStyle name="_CurrencySpace 14 4 2 2" xfId="42611"/>
    <cellStyle name="_CurrencySpace 14 4 3" xfId="42612"/>
    <cellStyle name="_CurrencySpace 14 4 4" xfId="42613"/>
    <cellStyle name="_CurrencySpace 14 4 5" xfId="42614"/>
    <cellStyle name="_CurrencySpace 14 5" xfId="957"/>
    <cellStyle name="_CurrencySpace 14 5 2" xfId="42615"/>
    <cellStyle name="_CurrencySpace 14 6" xfId="958"/>
    <cellStyle name="_CurrencySpace 14 6 2" xfId="42616"/>
    <cellStyle name="_CurrencySpace 14 6 2 2" xfId="42617"/>
    <cellStyle name="_CurrencySpace 14 7" xfId="959"/>
    <cellStyle name="_CurrencySpace 14 7 2" xfId="42618"/>
    <cellStyle name="_CurrencySpace 14 8" xfId="960"/>
    <cellStyle name="_CurrencySpace 14 8 2" xfId="42619"/>
    <cellStyle name="_CurrencySpace 14 9" xfId="42620"/>
    <cellStyle name="_CurrencySpace 14 9 2" xfId="42621"/>
    <cellStyle name="_CurrencySpace 14 9 2 2" xfId="42622"/>
    <cellStyle name="_CurrencySpace 14 9 3" xfId="42623"/>
    <cellStyle name="_CurrencySpace 15" xfId="961"/>
    <cellStyle name="_CurrencySpace 15 2" xfId="962"/>
    <cellStyle name="_CurrencySpace 15 2 2" xfId="963"/>
    <cellStyle name="_CurrencySpace 15 2 2 2" xfId="964"/>
    <cellStyle name="_CurrencySpace 15 2 2 2 2" xfId="42624"/>
    <cellStyle name="_CurrencySpace 15 2 2 3" xfId="42625"/>
    <cellStyle name="_CurrencySpace 15 2 2 4" xfId="42626"/>
    <cellStyle name="_CurrencySpace 15 2 2 5" xfId="42627"/>
    <cellStyle name="_CurrencySpace 15 2 3" xfId="965"/>
    <cellStyle name="_CurrencySpace 15 2 3 2" xfId="42628"/>
    <cellStyle name="_CurrencySpace 15 2 3 3" xfId="42629"/>
    <cellStyle name="_CurrencySpace 15 2 3 4" xfId="42630"/>
    <cellStyle name="_CurrencySpace 15 2 4" xfId="966"/>
    <cellStyle name="_CurrencySpace 15 2 4 2" xfId="42631"/>
    <cellStyle name="_CurrencySpace 15 2 5" xfId="967"/>
    <cellStyle name="_CurrencySpace 15 2 5 2" xfId="42632"/>
    <cellStyle name="_CurrencySpace 15 2 5 2 2" xfId="42633"/>
    <cellStyle name="_CurrencySpace 15 2 6" xfId="968"/>
    <cellStyle name="_CurrencySpace 15 2 6 2" xfId="42634"/>
    <cellStyle name="_CurrencySpace 15 2 7" xfId="969"/>
    <cellStyle name="_CurrencySpace 15 2 7 2" xfId="42635"/>
    <cellStyle name="_CurrencySpace 15 2 8" xfId="42636"/>
    <cellStyle name="_CurrencySpace 15 2 8 2" xfId="42637"/>
    <cellStyle name="_CurrencySpace 15 3" xfId="970"/>
    <cellStyle name="_CurrencySpace 15 3 2" xfId="971"/>
    <cellStyle name="_CurrencySpace 15 3 2 2" xfId="42638"/>
    <cellStyle name="_CurrencySpace 15 3 3" xfId="972"/>
    <cellStyle name="_CurrencySpace 15 3 3 2" xfId="42639"/>
    <cellStyle name="_CurrencySpace 15 3 4" xfId="973"/>
    <cellStyle name="_CurrencySpace 15 3 4 2" xfId="42640"/>
    <cellStyle name="_CurrencySpace 15 3 4 2 2" xfId="42641"/>
    <cellStyle name="_CurrencySpace 15 3 5" xfId="974"/>
    <cellStyle name="_CurrencySpace 15 3 5 2" xfId="42642"/>
    <cellStyle name="_CurrencySpace 15 3 6" xfId="975"/>
    <cellStyle name="_CurrencySpace 15 3 6 2" xfId="42643"/>
    <cellStyle name="_CurrencySpace 15 3 7" xfId="42644"/>
    <cellStyle name="_CurrencySpace 15 3 7 2" xfId="42645"/>
    <cellStyle name="_CurrencySpace 15 3 8" xfId="42646"/>
    <cellStyle name="_CurrencySpace 15 3 9" xfId="42647"/>
    <cellStyle name="_CurrencySpace 15 4" xfId="976"/>
    <cellStyle name="_CurrencySpace 15 4 2" xfId="977"/>
    <cellStyle name="_CurrencySpace 15 4 2 2" xfId="42648"/>
    <cellStyle name="_CurrencySpace 15 4 3" xfId="42649"/>
    <cellStyle name="_CurrencySpace 15 4 4" xfId="42650"/>
    <cellStyle name="_CurrencySpace 15 4 5" xfId="42651"/>
    <cellStyle name="_CurrencySpace 15 5" xfId="978"/>
    <cellStyle name="_CurrencySpace 15 5 2" xfId="42652"/>
    <cellStyle name="_CurrencySpace 15 6" xfId="979"/>
    <cellStyle name="_CurrencySpace 15 6 2" xfId="42653"/>
    <cellStyle name="_CurrencySpace 15 6 2 2" xfId="42654"/>
    <cellStyle name="_CurrencySpace 15 7" xfId="980"/>
    <cellStyle name="_CurrencySpace 15 7 2" xfId="42655"/>
    <cellStyle name="_CurrencySpace 15 8" xfId="981"/>
    <cellStyle name="_CurrencySpace 15 8 2" xfId="42656"/>
    <cellStyle name="_CurrencySpace 15 9" xfId="42657"/>
    <cellStyle name="_CurrencySpace 15 9 2" xfId="42658"/>
    <cellStyle name="_CurrencySpace 16" xfId="982"/>
    <cellStyle name="_CurrencySpace 16 2" xfId="983"/>
    <cellStyle name="_CurrencySpace 16 2 2" xfId="984"/>
    <cellStyle name="_CurrencySpace 16 2 2 2" xfId="42659"/>
    <cellStyle name="_CurrencySpace 16 2 3" xfId="985"/>
    <cellStyle name="_CurrencySpace 16 2 3 2" xfId="42660"/>
    <cellStyle name="_CurrencySpace 16 2 3 2 2" xfId="42661"/>
    <cellStyle name="_CurrencySpace 16 2 4" xfId="986"/>
    <cellStyle name="_CurrencySpace 16 2 4 2" xfId="42662"/>
    <cellStyle name="_CurrencySpace 16 2 5" xfId="987"/>
    <cellStyle name="_CurrencySpace 16 2 5 2" xfId="42663"/>
    <cellStyle name="_CurrencySpace 16 2 6" xfId="42664"/>
    <cellStyle name="_CurrencySpace 16 2 6 2" xfId="42665"/>
    <cellStyle name="_CurrencySpace 16 2 7" xfId="42666"/>
    <cellStyle name="_CurrencySpace 16 2 8" xfId="42667"/>
    <cellStyle name="_CurrencySpace 16 3" xfId="988"/>
    <cellStyle name="_CurrencySpace 16 3 2" xfId="989"/>
    <cellStyle name="_CurrencySpace 16 3 2 2" xfId="42668"/>
    <cellStyle name="_CurrencySpace 16 3 3" xfId="990"/>
    <cellStyle name="_CurrencySpace 16 3 3 2" xfId="42669"/>
    <cellStyle name="_CurrencySpace 16 3 4" xfId="42670"/>
    <cellStyle name="_CurrencySpace 16 3 5" xfId="42671"/>
    <cellStyle name="_CurrencySpace 16 3 6" xfId="42672"/>
    <cellStyle name="_CurrencySpace 16 4" xfId="991"/>
    <cellStyle name="_CurrencySpace 16 4 2" xfId="42673"/>
    <cellStyle name="_CurrencySpace 16 5" xfId="992"/>
    <cellStyle name="_CurrencySpace 16 5 2" xfId="42674"/>
    <cellStyle name="_CurrencySpace 16 5 2 2" xfId="42675"/>
    <cellStyle name="_CurrencySpace 16 6" xfId="993"/>
    <cellStyle name="_CurrencySpace 16 6 2" xfId="42676"/>
    <cellStyle name="_CurrencySpace 16 7" xfId="994"/>
    <cellStyle name="_CurrencySpace 16 7 2" xfId="42677"/>
    <cellStyle name="_CurrencySpace 16 8" xfId="42678"/>
    <cellStyle name="_CurrencySpace 16 8 2" xfId="42679"/>
    <cellStyle name="_CurrencySpace 17" xfId="995"/>
    <cellStyle name="_CurrencySpace 17 2" xfId="996"/>
    <cellStyle name="_CurrencySpace 17 2 2" xfId="997"/>
    <cellStyle name="_CurrencySpace 17 2 2 2" xfId="42680"/>
    <cellStyle name="_CurrencySpace 17 2 3" xfId="42681"/>
    <cellStyle name="_CurrencySpace 17 2 4" xfId="42682"/>
    <cellStyle name="_CurrencySpace 17 2 4 2" xfId="42683"/>
    <cellStyle name="_CurrencySpace 17 2 5" xfId="42684"/>
    <cellStyle name="_CurrencySpace 17 3" xfId="998"/>
    <cellStyle name="_CurrencySpace 17 3 2" xfId="42685"/>
    <cellStyle name="_CurrencySpace 17 4" xfId="999"/>
    <cellStyle name="_CurrencySpace 17 4 2" xfId="42686"/>
    <cellStyle name="_CurrencySpace 17 5" xfId="42687"/>
    <cellStyle name="_CurrencySpace 17 5 2" xfId="42688"/>
    <cellStyle name="_CurrencySpace 17 5 3" xfId="42689"/>
    <cellStyle name="_CurrencySpace 17 6" xfId="42690"/>
    <cellStyle name="_CurrencySpace 18" xfId="1000"/>
    <cellStyle name="_CurrencySpace 18 2" xfId="1001"/>
    <cellStyle name="_CurrencySpace 18 2 2" xfId="1002"/>
    <cellStyle name="_CurrencySpace 18 2 2 2" xfId="42691"/>
    <cellStyle name="_CurrencySpace 18 2 3" xfId="1003"/>
    <cellStyle name="_CurrencySpace 18 2 3 2" xfId="42692"/>
    <cellStyle name="_CurrencySpace 18 2 4" xfId="42693"/>
    <cellStyle name="_CurrencySpace 18 3" xfId="1004"/>
    <cellStyle name="_CurrencySpace 18 3 2" xfId="42694"/>
    <cellStyle name="_CurrencySpace 18 4" xfId="1005"/>
    <cellStyle name="_CurrencySpace 18 4 2" xfId="42695"/>
    <cellStyle name="_CurrencySpace 18 5" xfId="1006"/>
    <cellStyle name="_CurrencySpace 18 5 2" xfId="42696"/>
    <cellStyle name="_CurrencySpace 18 5 2 2" xfId="42697"/>
    <cellStyle name="_CurrencySpace 18 6" xfId="1007"/>
    <cellStyle name="_CurrencySpace 18 6 2" xfId="42698"/>
    <cellStyle name="_CurrencySpace 18 7" xfId="1008"/>
    <cellStyle name="_CurrencySpace 18 7 2" xfId="42699"/>
    <cellStyle name="_CurrencySpace 18 8" xfId="42700"/>
    <cellStyle name="_CurrencySpace 18 8 2" xfId="42701"/>
    <cellStyle name="_CurrencySpace 18 9" xfId="42702"/>
    <cellStyle name="_CurrencySpace 19" xfId="1009"/>
    <cellStyle name="_CurrencySpace 19 2" xfId="1010"/>
    <cellStyle name="_CurrencySpace 19 2 2" xfId="42703"/>
    <cellStyle name="_CurrencySpace 19 3" xfId="1011"/>
    <cellStyle name="_CurrencySpace 19 3 2" xfId="42704"/>
    <cellStyle name="_CurrencySpace 19 4" xfId="1012"/>
    <cellStyle name="_CurrencySpace 19 4 2" xfId="42705"/>
    <cellStyle name="_CurrencySpace 19 4 2 2" xfId="42706"/>
    <cellStyle name="_CurrencySpace 19 5" xfId="1013"/>
    <cellStyle name="_CurrencySpace 19 5 2" xfId="42707"/>
    <cellStyle name="_CurrencySpace 19 6" xfId="1014"/>
    <cellStyle name="_CurrencySpace 19 6 2" xfId="42708"/>
    <cellStyle name="_CurrencySpace 19 7" xfId="42709"/>
    <cellStyle name="_CurrencySpace 19 7 2" xfId="42710"/>
    <cellStyle name="_CurrencySpace 2" xfId="1015"/>
    <cellStyle name="_CurrencySpace 2 2" xfId="1016"/>
    <cellStyle name="_CurrencySpace 2 2 2" xfId="1017"/>
    <cellStyle name="_CurrencySpace 2 2 2 2" xfId="1018"/>
    <cellStyle name="_CurrencySpace 2 2 2 2 2" xfId="42711"/>
    <cellStyle name="_CurrencySpace 2 2 2 3" xfId="1019"/>
    <cellStyle name="_CurrencySpace 2 2 2 3 2" xfId="42712"/>
    <cellStyle name="_CurrencySpace 2 2 2 4" xfId="1020"/>
    <cellStyle name="_CurrencySpace 2 2 2 4 2" xfId="42713"/>
    <cellStyle name="_CurrencySpace 2 2 2 5" xfId="42714"/>
    <cellStyle name="_CurrencySpace 2 2 3" xfId="1021"/>
    <cellStyle name="_CurrencySpace 2 2 3 2" xfId="1022"/>
    <cellStyle name="_CurrencySpace 2 2 3 2 2" xfId="42715"/>
    <cellStyle name="_CurrencySpace 2 2 3 3" xfId="42716"/>
    <cellStyle name="_CurrencySpace 2 2 3 4" xfId="42717"/>
    <cellStyle name="_CurrencySpace 2 2 3 5" xfId="42718"/>
    <cellStyle name="_CurrencySpace 2 2 4" xfId="1023"/>
    <cellStyle name="_CurrencySpace 2 2 4 2" xfId="42719"/>
    <cellStyle name="_CurrencySpace 2 2 4 3" xfId="42720"/>
    <cellStyle name="_CurrencySpace 2 2 4 4" xfId="42721"/>
    <cellStyle name="_CurrencySpace 2 2 5" xfId="1024"/>
    <cellStyle name="_CurrencySpace 2 2 5 2" xfId="42722"/>
    <cellStyle name="_CurrencySpace 2 2 5 2 2" xfId="42723"/>
    <cellStyle name="_CurrencySpace 2 2 5 3" xfId="42724"/>
    <cellStyle name="_CurrencySpace 2 2 5 3 2" xfId="42725"/>
    <cellStyle name="_CurrencySpace 2 2 6" xfId="42726"/>
    <cellStyle name="_CurrencySpace 2 2 6 2" xfId="42727"/>
    <cellStyle name="_CurrencySpace 2 3" xfId="1025"/>
    <cellStyle name="_CurrencySpace 2 3 2" xfId="1026"/>
    <cellStyle name="_CurrencySpace 2 3 2 2" xfId="42728"/>
    <cellStyle name="_CurrencySpace 2 3 3" xfId="1027"/>
    <cellStyle name="_CurrencySpace 2 3 3 2" xfId="42729"/>
    <cellStyle name="_CurrencySpace 2 3 4" xfId="1028"/>
    <cellStyle name="_CurrencySpace 2 3 4 2" xfId="42730"/>
    <cellStyle name="_CurrencySpace 2 3 5" xfId="42731"/>
    <cellStyle name="_CurrencySpace 2 4" xfId="1029"/>
    <cellStyle name="_CurrencySpace 2 4 2" xfId="1030"/>
    <cellStyle name="_CurrencySpace 2 4 2 2" xfId="42732"/>
    <cellStyle name="_CurrencySpace 2 4 3" xfId="1031"/>
    <cellStyle name="_CurrencySpace 2 4 3 2" xfId="42733"/>
    <cellStyle name="_CurrencySpace 2 4 3 2 2" xfId="42734"/>
    <cellStyle name="_CurrencySpace 2 4 4" xfId="1032"/>
    <cellStyle name="_CurrencySpace 2 4 4 2" xfId="42735"/>
    <cellStyle name="_CurrencySpace 2 4 5" xfId="1033"/>
    <cellStyle name="_CurrencySpace 2 4 5 2" xfId="42736"/>
    <cellStyle name="_CurrencySpace 2 4 6" xfId="42737"/>
    <cellStyle name="_CurrencySpace 2 4 6 2" xfId="42738"/>
    <cellStyle name="_CurrencySpace 2 4 7" xfId="42739"/>
    <cellStyle name="_CurrencySpace 2 4 8" xfId="42740"/>
    <cellStyle name="_CurrencySpace 2 5" xfId="1034"/>
    <cellStyle name="_CurrencySpace 2 5 2" xfId="42741"/>
    <cellStyle name="_CurrencySpace 2 5 3" xfId="42742"/>
    <cellStyle name="_CurrencySpace 2 5 4" xfId="42743"/>
    <cellStyle name="_CurrencySpace 2 6" xfId="1035"/>
    <cellStyle name="_CurrencySpace 2 6 2" xfId="42744"/>
    <cellStyle name="_CurrencySpace 2 6 2 2" xfId="42745"/>
    <cellStyle name="_CurrencySpace 2 6 3" xfId="42746"/>
    <cellStyle name="_CurrencySpace 2 6 3 2" xfId="42747"/>
    <cellStyle name="_CurrencySpace 2 7" xfId="42748"/>
    <cellStyle name="_CurrencySpace 2 7 2" xfId="42749"/>
    <cellStyle name="_CurrencySpace 20" xfId="1036"/>
    <cellStyle name="_CurrencySpace 20 2" xfId="1037"/>
    <cellStyle name="_CurrencySpace 20 2 2" xfId="1038"/>
    <cellStyle name="_CurrencySpace 20 2 2 2" xfId="42750"/>
    <cellStyle name="_CurrencySpace 20 2 2 2 2" xfId="42751"/>
    <cellStyle name="_CurrencySpace 20 2 3" xfId="1039"/>
    <cellStyle name="_CurrencySpace 20 2 3 2" xfId="42752"/>
    <cellStyle name="_CurrencySpace 20 2 4" xfId="1040"/>
    <cellStyle name="_CurrencySpace 20 2 4 2" xfId="42753"/>
    <cellStyle name="_CurrencySpace 20 2 5" xfId="42754"/>
    <cellStyle name="_CurrencySpace 20 2 5 2" xfId="42755"/>
    <cellStyle name="_CurrencySpace 20 3" xfId="1041"/>
    <cellStyle name="_CurrencySpace 20 3 2" xfId="42756"/>
    <cellStyle name="_CurrencySpace 20 4" xfId="1042"/>
    <cellStyle name="_CurrencySpace 20 4 2" xfId="42757"/>
    <cellStyle name="_CurrencySpace 20 4 2 2" xfId="42758"/>
    <cellStyle name="_CurrencySpace 20 5" xfId="1043"/>
    <cellStyle name="_CurrencySpace 20 5 2" xfId="42759"/>
    <cellStyle name="_CurrencySpace 20 6" xfId="1044"/>
    <cellStyle name="_CurrencySpace 20 6 2" xfId="42760"/>
    <cellStyle name="_CurrencySpace 20 7" xfId="42761"/>
    <cellStyle name="_CurrencySpace 20 7 2" xfId="42762"/>
    <cellStyle name="_CurrencySpace 21" xfId="1045"/>
    <cellStyle name="_CurrencySpace 21 2" xfId="1046"/>
    <cellStyle name="_CurrencySpace 21 2 2" xfId="42763"/>
    <cellStyle name="_CurrencySpace 21 2 2 2" xfId="42764"/>
    <cellStyle name="_CurrencySpace 21 3" xfId="1047"/>
    <cellStyle name="_CurrencySpace 21 3 2" xfId="42765"/>
    <cellStyle name="_CurrencySpace 21 4" xfId="1048"/>
    <cellStyle name="_CurrencySpace 21 4 2" xfId="42766"/>
    <cellStyle name="_CurrencySpace 21 5" xfId="42767"/>
    <cellStyle name="_CurrencySpace 21 5 2" xfId="42768"/>
    <cellStyle name="_CurrencySpace 22" xfId="1049"/>
    <cellStyle name="_CurrencySpace 22 2" xfId="1050"/>
    <cellStyle name="_CurrencySpace 22 2 2" xfId="1051"/>
    <cellStyle name="_CurrencySpace 22 2 2 2" xfId="42769"/>
    <cellStyle name="_CurrencySpace 22 2 2 2 2" xfId="42770"/>
    <cellStyle name="_CurrencySpace 22 2 3" xfId="42771"/>
    <cellStyle name="_CurrencySpace 22 2 3 2" xfId="42772"/>
    <cellStyle name="_CurrencySpace 22 3" xfId="1052"/>
    <cellStyle name="_CurrencySpace 22 3 2" xfId="42773"/>
    <cellStyle name="_CurrencySpace 22 3 2 2" xfId="42774"/>
    <cellStyle name="_CurrencySpace 22 4" xfId="1053"/>
    <cellStyle name="_CurrencySpace 22 4 2" xfId="42775"/>
    <cellStyle name="_CurrencySpace 22 5" xfId="1054"/>
    <cellStyle name="_CurrencySpace 22 5 2" xfId="42776"/>
    <cellStyle name="_CurrencySpace 22 6" xfId="42777"/>
    <cellStyle name="_CurrencySpace 22 6 2" xfId="42778"/>
    <cellStyle name="_CurrencySpace 23" xfId="1055"/>
    <cellStyle name="_CurrencySpace 23 2" xfId="1056"/>
    <cellStyle name="_CurrencySpace 23 2 2" xfId="42779"/>
    <cellStyle name="_CurrencySpace 23 2 2 2" xfId="42780"/>
    <cellStyle name="_CurrencySpace 23 3" xfId="42781"/>
    <cellStyle name="_CurrencySpace 23 3 2" xfId="42782"/>
    <cellStyle name="_CurrencySpace 24" xfId="42783"/>
    <cellStyle name="_CurrencySpace 24 2" xfId="42784"/>
    <cellStyle name="_CurrencySpace 24 2 2" xfId="42785"/>
    <cellStyle name="_CurrencySpace 24 3" xfId="42786"/>
    <cellStyle name="_CurrencySpace 24 4" xfId="42787"/>
    <cellStyle name="_CurrencySpace 3" xfId="1057"/>
    <cellStyle name="_CurrencySpace 3 2" xfId="1058"/>
    <cellStyle name="_CurrencySpace 3 2 2" xfId="1059"/>
    <cellStyle name="_CurrencySpace 3 2 2 2" xfId="1060"/>
    <cellStyle name="_CurrencySpace 3 2 2 2 2" xfId="42788"/>
    <cellStyle name="_CurrencySpace 3 2 2 3" xfId="1061"/>
    <cellStyle name="_CurrencySpace 3 2 2 3 2" xfId="42789"/>
    <cellStyle name="_CurrencySpace 3 2 2 4" xfId="1062"/>
    <cellStyle name="_CurrencySpace 3 2 2 4 2" xfId="42790"/>
    <cellStyle name="_CurrencySpace 3 2 2 5" xfId="42791"/>
    <cellStyle name="_CurrencySpace 3 2 3" xfId="1063"/>
    <cellStyle name="_CurrencySpace 3 2 3 2" xfId="1064"/>
    <cellStyle name="_CurrencySpace 3 2 3 2 2" xfId="42792"/>
    <cellStyle name="_CurrencySpace 3 2 3 3" xfId="42793"/>
    <cellStyle name="_CurrencySpace 3 2 3 4" xfId="42794"/>
    <cellStyle name="_CurrencySpace 3 2 3 5" xfId="42795"/>
    <cellStyle name="_CurrencySpace 3 2 4" xfId="1065"/>
    <cellStyle name="_CurrencySpace 3 2 4 2" xfId="42796"/>
    <cellStyle name="_CurrencySpace 3 2 4 3" xfId="42797"/>
    <cellStyle name="_CurrencySpace 3 2 4 4" xfId="42798"/>
    <cellStyle name="_CurrencySpace 3 2 5" xfId="1066"/>
    <cellStyle name="_CurrencySpace 3 2 5 2" xfId="42799"/>
    <cellStyle name="_CurrencySpace 3 2 5 2 2" xfId="42800"/>
    <cellStyle name="_CurrencySpace 3 2 5 3" xfId="42801"/>
    <cellStyle name="_CurrencySpace 3 2 5 3 2" xfId="42802"/>
    <cellStyle name="_CurrencySpace 3 2 6" xfId="42803"/>
    <cellStyle name="_CurrencySpace 3 2 6 2" xfId="42804"/>
    <cellStyle name="_CurrencySpace 3 3" xfId="1067"/>
    <cellStyle name="_CurrencySpace 3 3 2" xfId="1068"/>
    <cellStyle name="_CurrencySpace 3 3 2 2" xfId="42805"/>
    <cellStyle name="_CurrencySpace 3 3 3" xfId="1069"/>
    <cellStyle name="_CurrencySpace 3 3 3 2" xfId="42806"/>
    <cellStyle name="_CurrencySpace 3 3 4" xfId="1070"/>
    <cellStyle name="_CurrencySpace 3 3 4 2" xfId="42807"/>
    <cellStyle name="_CurrencySpace 3 3 5" xfId="42808"/>
    <cellStyle name="_CurrencySpace 3 4" xfId="1071"/>
    <cellStyle name="_CurrencySpace 3 4 2" xfId="1072"/>
    <cellStyle name="_CurrencySpace 3 4 2 2" xfId="42809"/>
    <cellStyle name="_CurrencySpace 3 4 3" xfId="1073"/>
    <cellStyle name="_CurrencySpace 3 4 3 2" xfId="42810"/>
    <cellStyle name="_CurrencySpace 3 4 3 2 2" xfId="42811"/>
    <cellStyle name="_CurrencySpace 3 4 4" xfId="1074"/>
    <cellStyle name="_CurrencySpace 3 4 4 2" xfId="42812"/>
    <cellStyle name="_CurrencySpace 3 4 5" xfId="1075"/>
    <cellStyle name="_CurrencySpace 3 4 5 2" xfId="42813"/>
    <cellStyle name="_CurrencySpace 3 4 6" xfId="42814"/>
    <cellStyle name="_CurrencySpace 3 4 6 2" xfId="42815"/>
    <cellStyle name="_CurrencySpace 3 4 7" xfId="42816"/>
    <cellStyle name="_CurrencySpace 3 4 8" xfId="42817"/>
    <cellStyle name="_CurrencySpace 3 5" xfId="1076"/>
    <cellStyle name="_CurrencySpace 3 5 2" xfId="42818"/>
    <cellStyle name="_CurrencySpace 3 5 3" xfId="42819"/>
    <cellStyle name="_CurrencySpace 3 5 4" xfId="42820"/>
    <cellStyle name="_CurrencySpace 3 6" xfId="1077"/>
    <cellStyle name="_CurrencySpace 3 6 2" xfId="42821"/>
    <cellStyle name="_CurrencySpace 3 6 2 2" xfId="42822"/>
    <cellStyle name="_CurrencySpace 3 6 3" xfId="42823"/>
    <cellStyle name="_CurrencySpace 3 6 3 2" xfId="42824"/>
    <cellStyle name="_CurrencySpace 3 7" xfId="42825"/>
    <cellStyle name="_CurrencySpace 3 7 2" xfId="42826"/>
    <cellStyle name="_CurrencySpace 4" xfId="1078"/>
    <cellStyle name="_CurrencySpace 4 2" xfId="1079"/>
    <cellStyle name="_CurrencySpace 4 2 2" xfId="1080"/>
    <cellStyle name="_CurrencySpace 4 2 2 2" xfId="1081"/>
    <cellStyle name="_CurrencySpace 4 2 2 2 2" xfId="42827"/>
    <cellStyle name="_CurrencySpace 4 2 2 3" xfId="1082"/>
    <cellStyle name="_CurrencySpace 4 2 2 3 2" xfId="42828"/>
    <cellStyle name="_CurrencySpace 4 2 2 4" xfId="1083"/>
    <cellStyle name="_CurrencySpace 4 2 2 4 2" xfId="42829"/>
    <cellStyle name="_CurrencySpace 4 2 2 5" xfId="42830"/>
    <cellStyle name="_CurrencySpace 4 2 3" xfId="1084"/>
    <cellStyle name="_CurrencySpace 4 2 3 2" xfId="1085"/>
    <cellStyle name="_CurrencySpace 4 2 3 2 2" xfId="42831"/>
    <cellStyle name="_CurrencySpace 4 2 3 3" xfId="42832"/>
    <cellStyle name="_CurrencySpace 4 2 3 4" xfId="42833"/>
    <cellStyle name="_CurrencySpace 4 2 3 5" xfId="42834"/>
    <cellStyle name="_CurrencySpace 4 2 4" xfId="1086"/>
    <cellStyle name="_CurrencySpace 4 2 4 2" xfId="42835"/>
    <cellStyle name="_CurrencySpace 4 2 4 3" xfId="42836"/>
    <cellStyle name="_CurrencySpace 4 2 4 4" xfId="42837"/>
    <cellStyle name="_CurrencySpace 4 2 5" xfId="1087"/>
    <cellStyle name="_CurrencySpace 4 2 5 2" xfId="42838"/>
    <cellStyle name="_CurrencySpace 4 2 5 2 2" xfId="42839"/>
    <cellStyle name="_CurrencySpace 4 2 5 3" xfId="42840"/>
    <cellStyle name="_CurrencySpace 4 2 5 3 2" xfId="42841"/>
    <cellStyle name="_CurrencySpace 4 2 6" xfId="42842"/>
    <cellStyle name="_CurrencySpace 4 2 6 2" xfId="42843"/>
    <cellStyle name="_CurrencySpace 4 3" xfId="1088"/>
    <cellStyle name="_CurrencySpace 4 3 2" xfId="1089"/>
    <cellStyle name="_CurrencySpace 4 3 2 2" xfId="42844"/>
    <cellStyle name="_CurrencySpace 4 3 3" xfId="1090"/>
    <cellStyle name="_CurrencySpace 4 3 3 2" xfId="42845"/>
    <cellStyle name="_CurrencySpace 4 3 4" xfId="1091"/>
    <cellStyle name="_CurrencySpace 4 3 4 2" xfId="42846"/>
    <cellStyle name="_CurrencySpace 4 3 5" xfId="42847"/>
    <cellStyle name="_CurrencySpace 4 4" xfId="1092"/>
    <cellStyle name="_CurrencySpace 4 4 2" xfId="1093"/>
    <cellStyle name="_CurrencySpace 4 4 2 2" xfId="42848"/>
    <cellStyle name="_CurrencySpace 4 4 3" xfId="1094"/>
    <cellStyle name="_CurrencySpace 4 4 3 2" xfId="42849"/>
    <cellStyle name="_CurrencySpace 4 4 3 2 2" xfId="42850"/>
    <cellStyle name="_CurrencySpace 4 4 4" xfId="1095"/>
    <cellStyle name="_CurrencySpace 4 4 4 2" xfId="42851"/>
    <cellStyle name="_CurrencySpace 4 4 5" xfId="1096"/>
    <cellStyle name="_CurrencySpace 4 4 5 2" xfId="42852"/>
    <cellStyle name="_CurrencySpace 4 4 6" xfId="42853"/>
    <cellStyle name="_CurrencySpace 4 4 6 2" xfId="42854"/>
    <cellStyle name="_CurrencySpace 4 4 7" xfId="42855"/>
    <cellStyle name="_CurrencySpace 4 4 8" xfId="42856"/>
    <cellStyle name="_CurrencySpace 4 5" xfId="1097"/>
    <cellStyle name="_CurrencySpace 4 5 2" xfId="42857"/>
    <cellStyle name="_CurrencySpace 4 5 3" xfId="42858"/>
    <cellStyle name="_CurrencySpace 4 5 4" xfId="42859"/>
    <cellStyle name="_CurrencySpace 4 6" xfId="1098"/>
    <cellStyle name="_CurrencySpace 4 6 2" xfId="42860"/>
    <cellStyle name="_CurrencySpace 4 6 2 2" xfId="42861"/>
    <cellStyle name="_CurrencySpace 4 6 3" xfId="42862"/>
    <cellStyle name="_CurrencySpace 4 6 3 2" xfId="42863"/>
    <cellStyle name="_CurrencySpace 4 7" xfId="42864"/>
    <cellStyle name="_CurrencySpace 4 7 2" xfId="42865"/>
    <cellStyle name="_CurrencySpace 5" xfId="1099"/>
    <cellStyle name="_CurrencySpace 5 2" xfId="1100"/>
    <cellStyle name="_CurrencySpace 5 2 2" xfId="1101"/>
    <cellStyle name="_CurrencySpace 5 2 2 2" xfId="1102"/>
    <cellStyle name="_CurrencySpace 5 2 2 2 2" xfId="42866"/>
    <cellStyle name="_CurrencySpace 5 2 2 3" xfId="1103"/>
    <cellStyle name="_CurrencySpace 5 2 2 3 2" xfId="42867"/>
    <cellStyle name="_CurrencySpace 5 2 2 4" xfId="1104"/>
    <cellStyle name="_CurrencySpace 5 2 2 4 2" xfId="42868"/>
    <cellStyle name="_CurrencySpace 5 2 2 5" xfId="42869"/>
    <cellStyle name="_CurrencySpace 5 2 3" xfId="1105"/>
    <cellStyle name="_CurrencySpace 5 2 3 2" xfId="1106"/>
    <cellStyle name="_CurrencySpace 5 2 3 2 2" xfId="42870"/>
    <cellStyle name="_CurrencySpace 5 2 3 3" xfId="42871"/>
    <cellStyle name="_CurrencySpace 5 2 3 4" xfId="42872"/>
    <cellStyle name="_CurrencySpace 5 2 3 5" xfId="42873"/>
    <cellStyle name="_CurrencySpace 5 2 4" xfId="1107"/>
    <cellStyle name="_CurrencySpace 5 2 4 2" xfId="42874"/>
    <cellStyle name="_CurrencySpace 5 2 4 3" xfId="42875"/>
    <cellStyle name="_CurrencySpace 5 2 4 4" xfId="42876"/>
    <cellStyle name="_CurrencySpace 5 2 5" xfId="1108"/>
    <cellStyle name="_CurrencySpace 5 2 5 2" xfId="42877"/>
    <cellStyle name="_CurrencySpace 5 2 5 2 2" xfId="42878"/>
    <cellStyle name="_CurrencySpace 5 2 5 3" xfId="42879"/>
    <cellStyle name="_CurrencySpace 5 2 5 3 2" xfId="42880"/>
    <cellStyle name="_CurrencySpace 5 2 6" xfId="42881"/>
    <cellStyle name="_CurrencySpace 5 2 6 2" xfId="42882"/>
    <cellStyle name="_CurrencySpace 5 3" xfId="1109"/>
    <cellStyle name="_CurrencySpace 5 3 2" xfId="1110"/>
    <cellStyle name="_CurrencySpace 5 3 2 2" xfId="42883"/>
    <cellStyle name="_CurrencySpace 5 3 3" xfId="1111"/>
    <cellStyle name="_CurrencySpace 5 3 3 2" xfId="42884"/>
    <cellStyle name="_CurrencySpace 5 3 4" xfId="1112"/>
    <cellStyle name="_CurrencySpace 5 3 4 2" xfId="42885"/>
    <cellStyle name="_CurrencySpace 5 3 5" xfId="42886"/>
    <cellStyle name="_CurrencySpace 5 4" xfId="1113"/>
    <cellStyle name="_CurrencySpace 5 4 2" xfId="1114"/>
    <cellStyle name="_CurrencySpace 5 4 2 2" xfId="42887"/>
    <cellStyle name="_CurrencySpace 5 4 3" xfId="1115"/>
    <cellStyle name="_CurrencySpace 5 4 3 2" xfId="42888"/>
    <cellStyle name="_CurrencySpace 5 4 3 2 2" xfId="42889"/>
    <cellStyle name="_CurrencySpace 5 4 4" xfId="1116"/>
    <cellStyle name="_CurrencySpace 5 4 4 2" xfId="42890"/>
    <cellStyle name="_CurrencySpace 5 4 5" xfId="1117"/>
    <cellStyle name="_CurrencySpace 5 4 5 2" xfId="42891"/>
    <cellStyle name="_CurrencySpace 5 4 6" xfId="42892"/>
    <cellStyle name="_CurrencySpace 5 4 6 2" xfId="42893"/>
    <cellStyle name="_CurrencySpace 5 4 7" xfId="42894"/>
    <cellStyle name="_CurrencySpace 5 4 8" xfId="42895"/>
    <cellStyle name="_CurrencySpace 5 5" xfId="1118"/>
    <cellStyle name="_CurrencySpace 5 5 2" xfId="42896"/>
    <cellStyle name="_CurrencySpace 5 5 3" xfId="42897"/>
    <cellStyle name="_CurrencySpace 5 5 4" xfId="42898"/>
    <cellStyle name="_CurrencySpace 5 6" xfId="1119"/>
    <cellStyle name="_CurrencySpace 5 6 2" xfId="42899"/>
    <cellStyle name="_CurrencySpace 5 6 2 2" xfId="42900"/>
    <cellStyle name="_CurrencySpace 5 6 3" xfId="42901"/>
    <cellStyle name="_CurrencySpace 5 6 3 2" xfId="42902"/>
    <cellStyle name="_CurrencySpace 5 7" xfId="42903"/>
    <cellStyle name="_CurrencySpace 5 7 2" xfId="42904"/>
    <cellStyle name="_CurrencySpace 6" xfId="1120"/>
    <cellStyle name="_CurrencySpace 6 2" xfId="1121"/>
    <cellStyle name="_CurrencySpace 6 2 2" xfId="1122"/>
    <cellStyle name="_CurrencySpace 6 2 2 2" xfId="1123"/>
    <cellStyle name="_CurrencySpace 6 2 2 2 2" xfId="42905"/>
    <cellStyle name="_CurrencySpace 6 2 2 3" xfId="1124"/>
    <cellStyle name="_CurrencySpace 6 2 2 3 2" xfId="42906"/>
    <cellStyle name="_CurrencySpace 6 2 2 4" xfId="1125"/>
    <cellStyle name="_CurrencySpace 6 2 2 4 2" xfId="42907"/>
    <cellStyle name="_CurrencySpace 6 2 2 5" xfId="42908"/>
    <cellStyle name="_CurrencySpace 6 2 3" xfId="1126"/>
    <cellStyle name="_CurrencySpace 6 2 3 2" xfId="1127"/>
    <cellStyle name="_CurrencySpace 6 2 3 2 2" xfId="42909"/>
    <cellStyle name="_CurrencySpace 6 2 3 3" xfId="42910"/>
    <cellStyle name="_CurrencySpace 6 2 3 4" xfId="42911"/>
    <cellStyle name="_CurrencySpace 6 2 3 5" xfId="42912"/>
    <cellStyle name="_CurrencySpace 6 2 4" xfId="1128"/>
    <cellStyle name="_CurrencySpace 6 2 4 2" xfId="42913"/>
    <cellStyle name="_CurrencySpace 6 2 4 3" xfId="42914"/>
    <cellStyle name="_CurrencySpace 6 2 4 4" xfId="42915"/>
    <cellStyle name="_CurrencySpace 6 2 5" xfId="1129"/>
    <cellStyle name="_CurrencySpace 6 2 5 2" xfId="42916"/>
    <cellStyle name="_CurrencySpace 6 2 5 2 2" xfId="42917"/>
    <cellStyle name="_CurrencySpace 6 2 5 3" xfId="42918"/>
    <cellStyle name="_CurrencySpace 6 2 5 3 2" xfId="42919"/>
    <cellStyle name="_CurrencySpace 6 2 6" xfId="42920"/>
    <cellStyle name="_CurrencySpace 6 2 6 2" xfId="42921"/>
    <cellStyle name="_CurrencySpace 6 3" xfId="1130"/>
    <cellStyle name="_CurrencySpace 6 3 2" xfId="1131"/>
    <cellStyle name="_CurrencySpace 6 3 2 2" xfId="42922"/>
    <cellStyle name="_CurrencySpace 6 3 3" xfId="1132"/>
    <cellStyle name="_CurrencySpace 6 3 3 2" xfId="42923"/>
    <cellStyle name="_CurrencySpace 6 3 4" xfId="1133"/>
    <cellStyle name="_CurrencySpace 6 3 4 2" xfId="42924"/>
    <cellStyle name="_CurrencySpace 6 3 5" xfId="42925"/>
    <cellStyle name="_CurrencySpace 6 4" xfId="1134"/>
    <cellStyle name="_CurrencySpace 6 4 2" xfId="1135"/>
    <cellStyle name="_CurrencySpace 6 4 2 2" xfId="42926"/>
    <cellStyle name="_CurrencySpace 6 4 3" xfId="1136"/>
    <cellStyle name="_CurrencySpace 6 4 3 2" xfId="42927"/>
    <cellStyle name="_CurrencySpace 6 4 3 2 2" xfId="42928"/>
    <cellStyle name="_CurrencySpace 6 4 4" xfId="1137"/>
    <cellStyle name="_CurrencySpace 6 4 4 2" xfId="42929"/>
    <cellStyle name="_CurrencySpace 6 4 5" xfId="1138"/>
    <cellStyle name="_CurrencySpace 6 4 5 2" xfId="42930"/>
    <cellStyle name="_CurrencySpace 6 4 6" xfId="42931"/>
    <cellStyle name="_CurrencySpace 6 4 6 2" xfId="42932"/>
    <cellStyle name="_CurrencySpace 6 4 7" xfId="42933"/>
    <cellStyle name="_CurrencySpace 6 4 8" xfId="42934"/>
    <cellStyle name="_CurrencySpace 6 5" xfId="1139"/>
    <cellStyle name="_CurrencySpace 6 5 2" xfId="42935"/>
    <cellStyle name="_CurrencySpace 6 5 3" xfId="42936"/>
    <cellStyle name="_CurrencySpace 6 5 4" xfId="42937"/>
    <cellStyle name="_CurrencySpace 6 6" xfId="1140"/>
    <cellStyle name="_CurrencySpace 6 6 2" xfId="42938"/>
    <cellStyle name="_CurrencySpace 6 6 2 2" xfId="42939"/>
    <cellStyle name="_CurrencySpace 6 6 3" xfId="42940"/>
    <cellStyle name="_CurrencySpace 6 6 3 2" xfId="42941"/>
    <cellStyle name="_CurrencySpace 6 7" xfId="42942"/>
    <cellStyle name="_CurrencySpace 6 7 2" xfId="42943"/>
    <cellStyle name="_CurrencySpace 7" xfId="1141"/>
    <cellStyle name="_CurrencySpace 7 2" xfId="1142"/>
    <cellStyle name="_CurrencySpace 7 2 2" xfId="1143"/>
    <cellStyle name="_CurrencySpace 7 2 2 2" xfId="1144"/>
    <cellStyle name="_CurrencySpace 7 2 2 2 2" xfId="42944"/>
    <cellStyle name="_CurrencySpace 7 2 2 3" xfId="1145"/>
    <cellStyle name="_CurrencySpace 7 2 2 3 2" xfId="42945"/>
    <cellStyle name="_CurrencySpace 7 2 2 4" xfId="1146"/>
    <cellStyle name="_CurrencySpace 7 2 2 4 2" xfId="42946"/>
    <cellStyle name="_CurrencySpace 7 2 2 5" xfId="42947"/>
    <cellStyle name="_CurrencySpace 7 2 3" xfId="1147"/>
    <cellStyle name="_CurrencySpace 7 2 3 2" xfId="1148"/>
    <cellStyle name="_CurrencySpace 7 2 3 2 2" xfId="42948"/>
    <cellStyle name="_CurrencySpace 7 2 3 3" xfId="42949"/>
    <cellStyle name="_CurrencySpace 7 2 3 4" xfId="42950"/>
    <cellStyle name="_CurrencySpace 7 2 3 5" xfId="42951"/>
    <cellStyle name="_CurrencySpace 7 2 4" xfId="1149"/>
    <cellStyle name="_CurrencySpace 7 2 4 2" xfId="42952"/>
    <cellStyle name="_CurrencySpace 7 2 4 3" xfId="42953"/>
    <cellStyle name="_CurrencySpace 7 2 4 4" xfId="42954"/>
    <cellStyle name="_CurrencySpace 7 2 5" xfId="1150"/>
    <cellStyle name="_CurrencySpace 7 2 5 2" xfId="42955"/>
    <cellStyle name="_CurrencySpace 7 2 5 2 2" xfId="42956"/>
    <cellStyle name="_CurrencySpace 7 2 5 3" xfId="42957"/>
    <cellStyle name="_CurrencySpace 7 2 5 3 2" xfId="42958"/>
    <cellStyle name="_CurrencySpace 7 2 6" xfId="42959"/>
    <cellStyle name="_CurrencySpace 7 2 6 2" xfId="42960"/>
    <cellStyle name="_CurrencySpace 7 3" xfId="1151"/>
    <cellStyle name="_CurrencySpace 7 3 2" xfId="1152"/>
    <cellStyle name="_CurrencySpace 7 3 2 2" xfId="42961"/>
    <cellStyle name="_CurrencySpace 7 3 3" xfId="1153"/>
    <cellStyle name="_CurrencySpace 7 3 3 2" xfId="42962"/>
    <cellStyle name="_CurrencySpace 7 3 4" xfId="1154"/>
    <cellStyle name="_CurrencySpace 7 3 4 2" xfId="42963"/>
    <cellStyle name="_CurrencySpace 7 3 5" xfId="42964"/>
    <cellStyle name="_CurrencySpace 7 4" xfId="1155"/>
    <cellStyle name="_CurrencySpace 7 4 2" xfId="1156"/>
    <cellStyle name="_CurrencySpace 7 4 2 2" xfId="42965"/>
    <cellStyle name="_CurrencySpace 7 4 3" xfId="1157"/>
    <cellStyle name="_CurrencySpace 7 4 3 2" xfId="42966"/>
    <cellStyle name="_CurrencySpace 7 4 3 2 2" xfId="42967"/>
    <cellStyle name="_CurrencySpace 7 4 4" xfId="1158"/>
    <cellStyle name="_CurrencySpace 7 4 4 2" xfId="42968"/>
    <cellStyle name="_CurrencySpace 7 4 5" xfId="1159"/>
    <cellStyle name="_CurrencySpace 7 4 5 2" xfId="42969"/>
    <cellStyle name="_CurrencySpace 7 4 6" xfId="42970"/>
    <cellStyle name="_CurrencySpace 7 4 6 2" xfId="42971"/>
    <cellStyle name="_CurrencySpace 7 4 7" xfId="42972"/>
    <cellStyle name="_CurrencySpace 7 4 8" xfId="42973"/>
    <cellStyle name="_CurrencySpace 7 5" xfId="1160"/>
    <cellStyle name="_CurrencySpace 7 5 2" xfId="42974"/>
    <cellStyle name="_CurrencySpace 7 5 3" xfId="42975"/>
    <cellStyle name="_CurrencySpace 7 5 4" xfId="42976"/>
    <cellStyle name="_CurrencySpace 7 6" xfId="1161"/>
    <cellStyle name="_CurrencySpace 7 6 2" xfId="42977"/>
    <cellStyle name="_CurrencySpace 7 6 2 2" xfId="42978"/>
    <cellStyle name="_CurrencySpace 7 6 3" xfId="42979"/>
    <cellStyle name="_CurrencySpace 7 6 3 2" xfId="42980"/>
    <cellStyle name="_CurrencySpace 7 7" xfId="42981"/>
    <cellStyle name="_CurrencySpace 7 7 2" xfId="42982"/>
    <cellStyle name="_CurrencySpace 8" xfId="1162"/>
    <cellStyle name="_CurrencySpace 8 2" xfId="1163"/>
    <cellStyle name="_CurrencySpace 8 2 2" xfId="1164"/>
    <cellStyle name="_CurrencySpace 8 2 2 2" xfId="1165"/>
    <cellStyle name="_CurrencySpace 8 2 2 2 2" xfId="1166"/>
    <cellStyle name="_CurrencySpace 8 2 2 2 2 2" xfId="42983"/>
    <cellStyle name="_CurrencySpace 8 2 2 2 3" xfId="1167"/>
    <cellStyle name="_CurrencySpace 8 2 2 2 3 2" xfId="42984"/>
    <cellStyle name="_CurrencySpace 8 2 2 2 4" xfId="1168"/>
    <cellStyle name="_CurrencySpace 8 2 2 2 4 2" xfId="42985"/>
    <cellStyle name="_CurrencySpace 8 2 2 2 5" xfId="42986"/>
    <cellStyle name="_CurrencySpace 8 2 2 3" xfId="1169"/>
    <cellStyle name="_CurrencySpace 8 2 2 3 2" xfId="42987"/>
    <cellStyle name="_CurrencySpace 8 2 2 3 3" xfId="42988"/>
    <cellStyle name="_CurrencySpace 8 2 2 3 4" xfId="42989"/>
    <cellStyle name="_CurrencySpace 8 2 2 4" xfId="1170"/>
    <cellStyle name="_CurrencySpace 8 2 2 4 2" xfId="42990"/>
    <cellStyle name="_CurrencySpace 8 2 2 4 3" xfId="42991"/>
    <cellStyle name="_CurrencySpace 8 2 2 4 4" xfId="42992"/>
    <cellStyle name="_CurrencySpace 8 2 2 5" xfId="1171"/>
    <cellStyle name="_CurrencySpace 8 2 2 5 2" xfId="42993"/>
    <cellStyle name="_CurrencySpace 8 2 2 6" xfId="1172"/>
    <cellStyle name="_CurrencySpace 8 2 2 6 2" xfId="42994"/>
    <cellStyle name="_CurrencySpace 8 2 2 6 2 2" xfId="42995"/>
    <cellStyle name="_CurrencySpace 8 2 2 6 3" xfId="42996"/>
    <cellStyle name="_CurrencySpace 8 2 2 6 3 2" xfId="42997"/>
    <cellStyle name="_CurrencySpace 8 2 2 7" xfId="42998"/>
    <cellStyle name="_CurrencySpace 8 2 2 7 2" xfId="42999"/>
    <cellStyle name="_CurrencySpace 8 2 3" xfId="1173"/>
    <cellStyle name="_CurrencySpace 8 2 3 2" xfId="1174"/>
    <cellStyle name="_CurrencySpace 8 2 3 2 2" xfId="43000"/>
    <cellStyle name="_CurrencySpace 8 2 3 3" xfId="1175"/>
    <cellStyle name="_CurrencySpace 8 2 3 3 2" xfId="43001"/>
    <cellStyle name="_CurrencySpace 8 2 3 4" xfId="1176"/>
    <cellStyle name="_CurrencySpace 8 2 3 4 2" xfId="43002"/>
    <cellStyle name="_CurrencySpace 8 2 3 5" xfId="43003"/>
    <cellStyle name="_CurrencySpace 8 2 4" xfId="1177"/>
    <cellStyle name="_CurrencySpace 8 2 4 2" xfId="1178"/>
    <cellStyle name="_CurrencySpace 8 2 4 2 2" xfId="1179"/>
    <cellStyle name="_CurrencySpace 8 2 4 2 2 2" xfId="43004"/>
    <cellStyle name="_CurrencySpace 8 2 4 2 3" xfId="1180"/>
    <cellStyle name="_CurrencySpace 8 2 4 2 3 2" xfId="43005"/>
    <cellStyle name="_CurrencySpace 8 2 4 2 4" xfId="1181"/>
    <cellStyle name="_CurrencySpace 8 2 4 2 4 2" xfId="43006"/>
    <cellStyle name="_CurrencySpace 8 2 4 2 5" xfId="43007"/>
    <cellStyle name="_CurrencySpace 8 2 4 3" xfId="1182"/>
    <cellStyle name="_CurrencySpace 8 2 4 3 2" xfId="43008"/>
    <cellStyle name="_CurrencySpace 8 2 4 3 3" xfId="43009"/>
    <cellStyle name="_CurrencySpace 8 2 4 3 4" xfId="43010"/>
    <cellStyle name="_CurrencySpace 8 2 4 4" xfId="1183"/>
    <cellStyle name="_CurrencySpace 8 2 4 4 2" xfId="43011"/>
    <cellStyle name="_CurrencySpace 8 2 4 4 3" xfId="43012"/>
    <cellStyle name="_CurrencySpace 8 2 4 4 4" xfId="43013"/>
    <cellStyle name="_CurrencySpace 8 2 4 5" xfId="1184"/>
    <cellStyle name="_CurrencySpace 8 2 4 5 2" xfId="43014"/>
    <cellStyle name="_CurrencySpace 8 2 4 6" xfId="1185"/>
    <cellStyle name="_CurrencySpace 8 2 4 6 2" xfId="43015"/>
    <cellStyle name="_CurrencySpace 8 2 4 6 2 2" xfId="43016"/>
    <cellStyle name="_CurrencySpace 8 2 4 6 3" xfId="43017"/>
    <cellStyle name="_CurrencySpace 8 2 4 6 3 2" xfId="43018"/>
    <cellStyle name="_CurrencySpace 8 2 4 7" xfId="43019"/>
    <cellStyle name="_CurrencySpace 8 2 4 7 2" xfId="43020"/>
    <cellStyle name="_CurrencySpace 8 2 5" xfId="1186"/>
    <cellStyle name="_CurrencySpace 8 2 5 2" xfId="1187"/>
    <cellStyle name="_CurrencySpace 8 2 5 2 2" xfId="43021"/>
    <cellStyle name="_CurrencySpace 8 2 5 3" xfId="43022"/>
    <cellStyle name="_CurrencySpace 8 2 5 4" xfId="43023"/>
    <cellStyle name="_CurrencySpace 8 2 5 5" xfId="43024"/>
    <cellStyle name="_CurrencySpace 8 2 6" xfId="1188"/>
    <cellStyle name="_CurrencySpace 8 2 6 2" xfId="43025"/>
    <cellStyle name="_CurrencySpace 8 2 6 3" xfId="43026"/>
    <cellStyle name="_CurrencySpace 8 2 6 4" xfId="43027"/>
    <cellStyle name="_CurrencySpace 8 2 7" xfId="1189"/>
    <cellStyle name="_CurrencySpace 8 2 7 2" xfId="43028"/>
    <cellStyle name="_CurrencySpace 8 2 7 2 2" xfId="43029"/>
    <cellStyle name="_CurrencySpace 8 2 7 3" xfId="43030"/>
    <cellStyle name="_CurrencySpace 8 2 7 3 2" xfId="43031"/>
    <cellStyle name="_CurrencySpace 8 2 8" xfId="43032"/>
    <cellStyle name="_CurrencySpace 8 2 8 2" xfId="43033"/>
    <cellStyle name="_CurrencySpace 8 3" xfId="1190"/>
    <cellStyle name="_CurrencySpace 8 3 2" xfId="1191"/>
    <cellStyle name="_CurrencySpace 8 3 2 2" xfId="43034"/>
    <cellStyle name="_CurrencySpace 8 3 3" xfId="1192"/>
    <cellStyle name="_CurrencySpace 8 3 3 2" xfId="43035"/>
    <cellStyle name="_CurrencySpace 8 3 4" xfId="1193"/>
    <cellStyle name="_CurrencySpace 8 3 4 2" xfId="43036"/>
    <cellStyle name="_CurrencySpace 8 3 5" xfId="43037"/>
    <cellStyle name="_CurrencySpace 8 4" xfId="1194"/>
    <cellStyle name="_CurrencySpace 8 4 2" xfId="1195"/>
    <cellStyle name="_CurrencySpace 8 4 2 2" xfId="43038"/>
    <cellStyle name="_CurrencySpace 8 4 3" xfId="43039"/>
    <cellStyle name="_CurrencySpace 8 4 4" xfId="43040"/>
    <cellStyle name="_CurrencySpace 8 4 5" xfId="43041"/>
    <cellStyle name="_CurrencySpace 8 5" xfId="1196"/>
    <cellStyle name="_CurrencySpace 8 5 2" xfId="43042"/>
    <cellStyle name="_CurrencySpace 8 5 3" xfId="43043"/>
    <cellStyle name="_CurrencySpace 8 5 4" xfId="43044"/>
    <cellStyle name="_CurrencySpace 8 6" xfId="1197"/>
    <cellStyle name="_CurrencySpace 8 6 2" xfId="43045"/>
    <cellStyle name="_CurrencySpace 8 6 2 2" xfId="43046"/>
    <cellStyle name="_CurrencySpace 8 6 3" xfId="43047"/>
    <cellStyle name="_CurrencySpace 8 6 3 2" xfId="43048"/>
    <cellStyle name="_CurrencySpace 8 7" xfId="43049"/>
    <cellStyle name="_CurrencySpace 8 7 2" xfId="43050"/>
    <cellStyle name="_CurrencySpace 9" xfId="1198"/>
    <cellStyle name="_CurrencySpace 9 2" xfId="1199"/>
    <cellStyle name="_CurrencySpace 9 2 2" xfId="1200"/>
    <cellStyle name="_CurrencySpace 9 2 2 2" xfId="1201"/>
    <cellStyle name="_CurrencySpace 9 2 2 2 2" xfId="43051"/>
    <cellStyle name="_CurrencySpace 9 2 2 3" xfId="1202"/>
    <cellStyle name="_CurrencySpace 9 2 2 3 2" xfId="43052"/>
    <cellStyle name="_CurrencySpace 9 2 2 4" xfId="1203"/>
    <cellStyle name="_CurrencySpace 9 2 2 4 2" xfId="43053"/>
    <cellStyle name="_CurrencySpace 9 2 2 5" xfId="43054"/>
    <cellStyle name="_CurrencySpace 9 2 3" xfId="1204"/>
    <cellStyle name="_CurrencySpace 9 2 3 2" xfId="43055"/>
    <cellStyle name="_CurrencySpace 9 2 3 3" xfId="43056"/>
    <cellStyle name="_CurrencySpace 9 2 3 4" xfId="43057"/>
    <cellStyle name="_CurrencySpace 9 2 4" xfId="1205"/>
    <cellStyle name="_CurrencySpace 9 2 4 2" xfId="43058"/>
    <cellStyle name="_CurrencySpace 9 2 4 3" xfId="43059"/>
    <cellStyle name="_CurrencySpace 9 2 4 4" xfId="43060"/>
    <cellStyle name="_CurrencySpace 9 2 5" xfId="1206"/>
    <cellStyle name="_CurrencySpace 9 2 5 2" xfId="43061"/>
    <cellStyle name="_CurrencySpace 9 2 6" xfId="1207"/>
    <cellStyle name="_CurrencySpace 9 2 6 2" xfId="43062"/>
    <cellStyle name="_CurrencySpace 9 2 6 2 2" xfId="43063"/>
    <cellStyle name="_CurrencySpace 9 2 6 3" xfId="43064"/>
    <cellStyle name="_CurrencySpace 9 2 6 3 2" xfId="43065"/>
    <cellStyle name="_CurrencySpace 9 2 7" xfId="43066"/>
    <cellStyle name="_CurrencySpace 9 2 7 2" xfId="43067"/>
    <cellStyle name="_CurrencySpace 9 3" xfId="1208"/>
    <cellStyle name="_CurrencySpace 9 3 2" xfId="1209"/>
    <cellStyle name="_CurrencySpace 9 3 2 2" xfId="43068"/>
    <cellStyle name="_CurrencySpace 9 3 3" xfId="1210"/>
    <cellStyle name="_CurrencySpace 9 3 3 2" xfId="43069"/>
    <cellStyle name="_CurrencySpace 9 3 4" xfId="1211"/>
    <cellStyle name="_CurrencySpace 9 3 4 2" xfId="43070"/>
    <cellStyle name="_CurrencySpace 9 3 5" xfId="43071"/>
    <cellStyle name="_CurrencySpace 9 4" xfId="1212"/>
    <cellStyle name="_CurrencySpace 9 4 2" xfId="1213"/>
    <cellStyle name="_CurrencySpace 9 4 2 2" xfId="1214"/>
    <cellStyle name="_CurrencySpace 9 4 2 2 2" xfId="43072"/>
    <cellStyle name="_CurrencySpace 9 4 2 3" xfId="1215"/>
    <cellStyle name="_CurrencySpace 9 4 2 3 2" xfId="43073"/>
    <cellStyle name="_CurrencySpace 9 4 2 4" xfId="1216"/>
    <cellStyle name="_CurrencySpace 9 4 2 4 2" xfId="43074"/>
    <cellStyle name="_CurrencySpace 9 4 2 5" xfId="43075"/>
    <cellStyle name="_CurrencySpace 9 4 3" xfId="1217"/>
    <cellStyle name="_CurrencySpace 9 4 3 2" xfId="43076"/>
    <cellStyle name="_CurrencySpace 9 4 3 3" xfId="43077"/>
    <cellStyle name="_CurrencySpace 9 4 3 4" xfId="43078"/>
    <cellStyle name="_CurrencySpace 9 4 4" xfId="1218"/>
    <cellStyle name="_CurrencySpace 9 4 4 2" xfId="43079"/>
    <cellStyle name="_CurrencySpace 9 4 4 3" xfId="43080"/>
    <cellStyle name="_CurrencySpace 9 4 4 4" xfId="43081"/>
    <cellStyle name="_CurrencySpace 9 4 5" xfId="1219"/>
    <cellStyle name="_CurrencySpace 9 4 5 2" xfId="43082"/>
    <cellStyle name="_CurrencySpace 9 4 6" xfId="1220"/>
    <cellStyle name="_CurrencySpace 9 4 6 2" xfId="43083"/>
    <cellStyle name="_CurrencySpace 9 4 6 2 2" xfId="43084"/>
    <cellStyle name="_CurrencySpace 9 4 6 3" xfId="43085"/>
    <cellStyle name="_CurrencySpace 9 4 6 3 2" xfId="43086"/>
    <cellStyle name="_CurrencySpace 9 4 7" xfId="43087"/>
    <cellStyle name="_CurrencySpace 9 4 7 2" xfId="43088"/>
    <cellStyle name="_CurrencySpace 9 5" xfId="1221"/>
    <cellStyle name="_CurrencySpace 9 5 2" xfId="1222"/>
    <cellStyle name="_CurrencySpace 9 5 2 2" xfId="43089"/>
    <cellStyle name="_CurrencySpace 9 5 3" xfId="43090"/>
    <cellStyle name="_CurrencySpace 9 5 4" xfId="43091"/>
    <cellStyle name="_CurrencySpace 9 5 5" xfId="43092"/>
    <cellStyle name="_CurrencySpace 9 6" xfId="1223"/>
    <cellStyle name="_CurrencySpace 9 6 2" xfId="43093"/>
    <cellStyle name="_CurrencySpace 9 6 3" xfId="43094"/>
    <cellStyle name="_CurrencySpace 9 6 4" xfId="43095"/>
    <cellStyle name="_CurrencySpace 9 7" xfId="1224"/>
    <cellStyle name="_CurrencySpace 9 7 2" xfId="43096"/>
    <cellStyle name="_CurrencySpace 9 7 2 2" xfId="43097"/>
    <cellStyle name="_CurrencySpace 9 7 3" xfId="43098"/>
    <cellStyle name="_CurrencySpace 9 7 3 2" xfId="43099"/>
    <cellStyle name="_CurrencySpace 9 8" xfId="43100"/>
    <cellStyle name="_CurrencySpace 9 8 2" xfId="43101"/>
    <cellStyle name="_Multiple" xfId="1225"/>
    <cellStyle name="_Multiple 10" xfId="1226"/>
    <cellStyle name="_Multiple 10 2" xfId="1227"/>
    <cellStyle name="_Multiple 10 2 2" xfId="1228"/>
    <cellStyle name="_Multiple 10 2 2 2" xfId="43102"/>
    <cellStyle name="_Multiple 10 2 3" xfId="1229"/>
    <cellStyle name="_Multiple 10 2 3 2" xfId="43103"/>
    <cellStyle name="_Multiple 10 2 4" xfId="1230"/>
    <cellStyle name="_Multiple 10 2 4 2" xfId="43104"/>
    <cellStyle name="_Multiple 10 2 5" xfId="43105"/>
    <cellStyle name="_Multiple 10 3" xfId="1231"/>
    <cellStyle name="_Multiple 10 3 2" xfId="1232"/>
    <cellStyle name="_Multiple 10 3 2 2" xfId="43106"/>
    <cellStyle name="_Multiple 10 3 3" xfId="1233"/>
    <cellStyle name="_Multiple 10 3 3 2" xfId="43107"/>
    <cellStyle name="_Multiple 10 3 4" xfId="1234"/>
    <cellStyle name="_Multiple 10 3 4 2" xfId="43108"/>
    <cellStyle name="_Multiple 10 3 5" xfId="43109"/>
    <cellStyle name="_Multiple 10 4" xfId="1235"/>
    <cellStyle name="_Multiple 10 4 2" xfId="43110"/>
    <cellStyle name="_Multiple 10 5" xfId="1236"/>
    <cellStyle name="_Multiple 10 5 2" xfId="43111"/>
    <cellStyle name="_Multiple 10 6" xfId="1237"/>
    <cellStyle name="_Multiple 10 6 2" xfId="43112"/>
    <cellStyle name="_Multiple 10 7" xfId="43113"/>
    <cellStyle name="_Multiple 11" xfId="1238"/>
    <cellStyle name="_Multiple 11 2" xfId="1239"/>
    <cellStyle name="_Multiple 11 2 2" xfId="43114"/>
    <cellStyle name="_Multiple 11 3" xfId="1240"/>
    <cellStyle name="_Multiple 11 3 2" xfId="43115"/>
    <cellStyle name="_Multiple 11 4" xfId="1241"/>
    <cellStyle name="_Multiple 11 4 2" xfId="43116"/>
    <cellStyle name="_Multiple 11 5" xfId="43117"/>
    <cellStyle name="_Multiple 12" xfId="1242"/>
    <cellStyle name="_Multiple 12 2" xfId="1243"/>
    <cellStyle name="_Multiple 12 2 2" xfId="1244"/>
    <cellStyle name="_Multiple 12 2 2 2" xfId="43118"/>
    <cellStyle name="_Multiple 12 2 3" xfId="1245"/>
    <cellStyle name="_Multiple 12 2 3 2" xfId="43119"/>
    <cellStyle name="_Multiple 12 2 4" xfId="1246"/>
    <cellStyle name="_Multiple 12 2 4 2" xfId="43120"/>
    <cellStyle name="_Multiple 12 2 5" xfId="43121"/>
    <cellStyle name="_Multiple 12 3" xfId="1247"/>
    <cellStyle name="_Multiple 12 3 2" xfId="43122"/>
    <cellStyle name="_Multiple 12 4" xfId="1248"/>
    <cellStyle name="_Multiple 12 4 2" xfId="43123"/>
    <cellStyle name="_Multiple 12 5" xfId="1249"/>
    <cellStyle name="_Multiple 12 5 2" xfId="43124"/>
    <cellStyle name="_Multiple 12 6" xfId="43125"/>
    <cellStyle name="_Multiple 13" xfId="1250"/>
    <cellStyle name="_Multiple 13 2" xfId="1251"/>
    <cellStyle name="_Multiple 13 2 2" xfId="1252"/>
    <cellStyle name="_Multiple 13 2 2 2" xfId="43126"/>
    <cellStyle name="_Multiple 13 2 3" xfId="1253"/>
    <cellStyle name="_Multiple 13 2 3 2" xfId="43127"/>
    <cellStyle name="_Multiple 13 2 4" xfId="1254"/>
    <cellStyle name="_Multiple 13 2 4 2" xfId="43128"/>
    <cellStyle name="_Multiple 13 2 5" xfId="43129"/>
    <cellStyle name="_Multiple 13 3" xfId="1255"/>
    <cellStyle name="_Multiple 13 3 2" xfId="43130"/>
    <cellStyle name="_Multiple 13 4" xfId="1256"/>
    <cellStyle name="_Multiple 13 4 2" xfId="43131"/>
    <cellStyle name="_Multiple 13 5" xfId="1257"/>
    <cellStyle name="_Multiple 13 5 2" xfId="43132"/>
    <cellStyle name="_Multiple 13 6" xfId="43133"/>
    <cellStyle name="_Multiple 13 6 2" xfId="43134"/>
    <cellStyle name="_Multiple 13 7" xfId="43135"/>
    <cellStyle name="_Multiple 14" xfId="1258"/>
    <cellStyle name="_Multiple 14 2" xfId="1259"/>
    <cellStyle name="_Multiple 14 2 2" xfId="1260"/>
    <cellStyle name="_Multiple 14 2 2 2" xfId="43136"/>
    <cellStyle name="_Multiple 14 2 3" xfId="1261"/>
    <cellStyle name="_Multiple 14 2 3 2" xfId="43137"/>
    <cellStyle name="_Multiple 14 2 4" xfId="1262"/>
    <cellStyle name="_Multiple 14 2 4 2" xfId="43138"/>
    <cellStyle name="_Multiple 14 2 5" xfId="43139"/>
    <cellStyle name="_Multiple 14 3" xfId="1263"/>
    <cellStyle name="_Multiple 14 3 2" xfId="1264"/>
    <cellStyle name="_Multiple 14 3 2 2" xfId="43140"/>
    <cellStyle name="_Multiple 14 3 3" xfId="1265"/>
    <cellStyle name="_Multiple 14 3 3 2" xfId="43141"/>
    <cellStyle name="_Multiple 14 3 4" xfId="43142"/>
    <cellStyle name="_Multiple 14 4" xfId="1266"/>
    <cellStyle name="_Multiple 14 4 2" xfId="43143"/>
    <cellStyle name="_Multiple 14 5" xfId="1267"/>
    <cellStyle name="_Multiple 14 5 2" xfId="43144"/>
    <cellStyle name="_Multiple 14 6" xfId="43145"/>
    <cellStyle name="_Multiple 15" xfId="1268"/>
    <cellStyle name="_Multiple 15 2" xfId="1269"/>
    <cellStyle name="_Multiple 15 2 2" xfId="1270"/>
    <cellStyle name="_Multiple 15 2 2 2" xfId="43146"/>
    <cellStyle name="_Multiple 15 2 3" xfId="43147"/>
    <cellStyle name="_Multiple 15 3" xfId="1271"/>
    <cellStyle name="_Multiple 15 3 2" xfId="1272"/>
    <cellStyle name="_Multiple 15 3 2 2" xfId="43148"/>
    <cellStyle name="_Multiple 15 3 3" xfId="43149"/>
    <cellStyle name="_Multiple 15 4" xfId="1273"/>
    <cellStyle name="_Multiple 15 4 2" xfId="43150"/>
    <cellStyle name="_Multiple 15 5" xfId="43151"/>
    <cellStyle name="_Multiple 16" xfId="1274"/>
    <cellStyle name="_Multiple 16 2" xfId="1275"/>
    <cellStyle name="_Multiple 16 2 2" xfId="1276"/>
    <cellStyle name="_Multiple 16 2 2 2" xfId="43152"/>
    <cellStyle name="_Multiple 16 2 3" xfId="43153"/>
    <cellStyle name="_Multiple 16 3" xfId="1277"/>
    <cellStyle name="_Multiple 16 3 2" xfId="43154"/>
    <cellStyle name="_Multiple 16 4" xfId="1278"/>
    <cellStyle name="_Multiple 16 4 2" xfId="43155"/>
    <cellStyle name="_Multiple 16 5" xfId="43156"/>
    <cellStyle name="_Multiple 17" xfId="1279"/>
    <cellStyle name="_Multiple 17 2" xfId="1280"/>
    <cellStyle name="_Multiple 17 2 2" xfId="43157"/>
    <cellStyle name="_Multiple 17 3" xfId="1281"/>
    <cellStyle name="_Multiple 17 3 2" xfId="43158"/>
    <cellStyle name="_Multiple 17 4" xfId="1282"/>
    <cellStyle name="_Multiple 17 4 2" xfId="43159"/>
    <cellStyle name="_Multiple 17 5" xfId="43160"/>
    <cellStyle name="_Multiple 18" xfId="1283"/>
    <cellStyle name="_Multiple 18 2" xfId="1284"/>
    <cellStyle name="_Multiple 18 2 2" xfId="1285"/>
    <cellStyle name="_Multiple 18 2 2 2" xfId="43161"/>
    <cellStyle name="_Multiple 18 2 3" xfId="43162"/>
    <cellStyle name="_Multiple 18 3" xfId="1286"/>
    <cellStyle name="_Multiple 18 3 2" xfId="43163"/>
    <cellStyle name="_Multiple 18 4" xfId="43164"/>
    <cellStyle name="_Multiple 19" xfId="1287"/>
    <cellStyle name="_Multiple 19 2" xfId="1288"/>
    <cellStyle name="_Multiple 19 2 2" xfId="43165"/>
    <cellStyle name="_Multiple 19 3" xfId="1289"/>
    <cellStyle name="_Multiple 19 3 2" xfId="43166"/>
    <cellStyle name="_Multiple 19 4" xfId="43167"/>
    <cellStyle name="_Multiple 2" xfId="1290"/>
    <cellStyle name="_Multiple 2 2" xfId="1291"/>
    <cellStyle name="_Multiple 2 2 2" xfId="1292"/>
    <cellStyle name="_Multiple 2 2 2 2" xfId="43168"/>
    <cellStyle name="_Multiple 2 2 3" xfId="1293"/>
    <cellStyle name="_Multiple 2 2 3 2" xfId="43169"/>
    <cellStyle name="_Multiple 2 2 4" xfId="1294"/>
    <cellStyle name="_Multiple 2 2 4 2" xfId="43170"/>
    <cellStyle name="_Multiple 2 2 5" xfId="43171"/>
    <cellStyle name="_Multiple 2 3" xfId="1295"/>
    <cellStyle name="_Multiple 2 3 2" xfId="1296"/>
    <cellStyle name="_Multiple 2 3 2 2" xfId="43172"/>
    <cellStyle name="_Multiple 2 3 3" xfId="43173"/>
    <cellStyle name="_Multiple 2 4" xfId="1297"/>
    <cellStyle name="_Multiple 2 4 2" xfId="43174"/>
    <cellStyle name="_Multiple 2 5" xfId="1298"/>
    <cellStyle name="_Multiple 2 5 2" xfId="43175"/>
    <cellStyle name="_Multiple 2 6" xfId="43176"/>
    <cellStyle name="_Multiple 20" xfId="1299"/>
    <cellStyle name="_Multiple 20 2" xfId="1300"/>
    <cellStyle name="_Multiple 20 2 2" xfId="1301"/>
    <cellStyle name="_Multiple 20 2 2 2" xfId="43177"/>
    <cellStyle name="_Multiple 20 2 3" xfId="43178"/>
    <cellStyle name="_Multiple 20 3" xfId="1302"/>
    <cellStyle name="_Multiple 20 3 2" xfId="43179"/>
    <cellStyle name="_Multiple 20 4" xfId="1303"/>
    <cellStyle name="_Multiple 20 4 2" xfId="43180"/>
    <cellStyle name="_Multiple 20 5" xfId="43181"/>
    <cellStyle name="_Multiple 21" xfId="1304"/>
    <cellStyle name="_Multiple 21 2" xfId="1305"/>
    <cellStyle name="_Multiple 21 2 2" xfId="43182"/>
    <cellStyle name="_Multiple 21 3" xfId="43183"/>
    <cellStyle name="_Multiple 22" xfId="1306"/>
    <cellStyle name="_Multiple 22 2" xfId="1307"/>
    <cellStyle name="_Multiple 22 2 2" xfId="43184"/>
    <cellStyle name="_Multiple 22 3" xfId="43185"/>
    <cellStyle name="_Multiple 23" xfId="43186"/>
    <cellStyle name="_Multiple 23 2" xfId="43187"/>
    <cellStyle name="_Multiple 23 3" xfId="43188"/>
    <cellStyle name="_Multiple 3" xfId="1308"/>
    <cellStyle name="_Multiple 3 2" xfId="1309"/>
    <cellStyle name="_Multiple 3 2 2" xfId="1310"/>
    <cellStyle name="_Multiple 3 2 2 2" xfId="43189"/>
    <cellStyle name="_Multiple 3 2 3" xfId="1311"/>
    <cellStyle name="_Multiple 3 2 3 2" xfId="43190"/>
    <cellStyle name="_Multiple 3 2 4" xfId="1312"/>
    <cellStyle name="_Multiple 3 2 4 2" xfId="43191"/>
    <cellStyle name="_Multiple 3 2 5" xfId="43192"/>
    <cellStyle name="_Multiple 3 3" xfId="1313"/>
    <cellStyle name="_Multiple 3 3 2" xfId="1314"/>
    <cellStyle name="_Multiple 3 3 2 2" xfId="43193"/>
    <cellStyle name="_Multiple 3 3 3" xfId="43194"/>
    <cellStyle name="_Multiple 3 4" xfId="1315"/>
    <cellStyle name="_Multiple 3 4 2" xfId="43195"/>
    <cellStyle name="_Multiple 3 5" xfId="1316"/>
    <cellStyle name="_Multiple 3 5 2" xfId="43196"/>
    <cellStyle name="_Multiple 3 6" xfId="43197"/>
    <cellStyle name="_Multiple 4" xfId="1317"/>
    <cellStyle name="_Multiple 4 2" xfId="1318"/>
    <cellStyle name="_Multiple 4 2 2" xfId="1319"/>
    <cellStyle name="_Multiple 4 2 2 2" xfId="43198"/>
    <cellStyle name="_Multiple 4 2 3" xfId="1320"/>
    <cellStyle name="_Multiple 4 2 3 2" xfId="43199"/>
    <cellStyle name="_Multiple 4 2 4" xfId="1321"/>
    <cellStyle name="_Multiple 4 2 4 2" xfId="43200"/>
    <cellStyle name="_Multiple 4 2 5" xfId="43201"/>
    <cellStyle name="_Multiple 4 3" xfId="1322"/>
    <cellStyle name="_Multiple 4 3 2" xfId="1323"/>
    <cellStyle name="_Multiple 4 3 2 2" xfId="43202"/>
    <cellStyle name="_Multiple 4 3 3" xfId="43203"/>
    <cellStyle name="_Multiple 4 4" xfId="1324"/>
    <cellStyle name="_Multiple 4 4 2" xfId="43204"/>
    <cellStyle name="_Multiple 4 5" xfId="1325"/>
    <cellStyle name="_Multiple 4 5 2" xfId="43205"/>
    <cellStyle name="_Multiple 4 6" xfId="43206"/>
    <cellStyle name="_Multiple 5" xfId="1326"/>
    <cellStyle name="_Multiple 5 2" xfId="1327"/>
    <cellStyle name="_Multiple 5 2 2" xfId="1328"/>
    <cellStyle name="_Multiple 5 2 2 2" xfId="43207"/>
    <cellStyle name="_Multiple 5 2 3" xfId="1329"/>
    <cellStyle name="_Multiple 5 2 3 2" xfId="43208"/>
    <cellStyle name="_Multiple 5 2 4" xfId="1330"/>
    <cellStyle name="_Multiple 5 2 4 2" xfId="43209"/>
    <cellStyle name="_Multiple 5 2 5" xfId="43210"/>
    <cellStyle name="_Multiple 5 3" xfId="1331"/>
    <cellStyle name="_Multiple 5 3 2" xfId="1332"/>
    <cellStyle name="_Multiple 5 3 2 2" xfId="43211"/>
    <cellStyle name="_Multiple 5 3 3" xfId="43212"/>
    <cellStyle name="_Multiple 5 4" xfId="1333"/>
    <cellStyle name="_Multiple 5 4 2" xfId="43213"/>
    <cellStyle name="_Multiple 5 5" xfId="1334"/>
    <cellStyle name="_Multiple 5 5 2" xfId="43214"/>
    <cellStyle name="_Multiple 5 6" xfId="43215"/>
    <cellStyle name="_Multiple 6" xfId="1335"/>
    <cellStyle name="_Multiple 6 2" xfId="1336"/>
    <cellStyle name="_Multiple 6 2 2" xfId="1337"/>
    <cellStyle name="_Multiple 6 2 2 2" xfId="43216"/>
    <cellStyle name="_Multiple 6 2 3" xfId="1338"/>
    <cellStyle name="_Multiple 6 2 3 2" xfId="43217"/>
    <cellStyle name="_Multiple 6 2 4" xfId="1339"/>
    <cellStyle name="_Multiple 6 2 4 2" xfId="43218"/>
    <cellStyle name="_Multiple 6 2 5" xfId="43219"/>
    <cellStyle name="_Multiple 6 3" xfId="1340"/>
    <cellStyle name="_Multiple 6 3 2" xfId="1341"/>
    <cellStyle name="_Multiple 6 3 2 2" xfId="43220"/>
    <cellStyle name="_Multiple 6 3 3" xfId="43221"/>
    <cellStyle name="_Multiple 6 4" xfId="1342"/>
    <cellStyle name="_Multiple 6 4 2" xfId="43222"/>
    <cellStyle name="_Multiple 6 5" xfId="1343"/>
    <cellStyle name="_Multiple 6 5 2" xfId="43223"/>
    <cellStyle name="_Multiple 6 6" xfId="43224"/>
    <cellStyle name="_Multiple 7" xfId="1344"/>
    <cellStyle name="_Multiple 7 2" xfId="1345"/>
    <cellStyle name="_Multiple 7 2 2" xfId="1346"/>
    <cellStyle name="_Multiple 7 2 2 2" xfId="43225"/>
    <cellStyle name="_Multiple 7 2 3" xfId="1347"/>
    <cellStyle name="_Multiple 7 2 3 2" xfId="43226"/>
    <cellStyle name="_Multiple 7 2 4" xfId="1348"/>
    <cellStyle name="_Multiple 7 2 4 2" xfId="43227"/>
    <cellStyle name="_Multiple 7 2 5" xfId="43228"/>
    <cellStyle name="_Multiple 7 3" xfId="1349"/>
    <cellStyle name="_Multiple 7 3 2" xfId="1350"/>
    <cellStyle name="_Multiple 7 3 2 2" xfId="43229"/>
    <cellStyle name="_Multiple 7 3 3" xfId="43230"/>
    <cellStyle name="_Multiple 7 4" xfId="1351"/>
    <cellStyle name="_Multiple 7 4 2" xfId="43231"/>
    <cellStyle name="_Multiple 7 5" xfId="1352"/>
    <cellStyle name="_Multiple 7 5 2" xfId="43232"/>
    <cellStyle name="_Multiple 7 6" xfId="43233"/>
    <cellStyle name="_Multiple 8" xfId="1353"/>
    <cellStyle name="_Multiple 8 2" xfId="1354"/>
    <cellStyle name="_Multiple 8 2 2" xfId="1355"/>
    <cellStyle name="_Multiple 8 2 2 2" xfId="1356"/>
    <cellStyle name="_Multiple 8 2 2 2 2" xfId="43234"/>
    <cellStyle name="_Multiple 8 2 2 3" xfId="1357"/>
    <cellStyle name="_Multiple 8 2 2 3 2" xfId="43235"/>
    <cellStyle name="_Multiple 8 2 2 4" xfId="1358"/>
    <cellStyle name="_Multiple 8 2 2 4 2" xfId="43236"/>
    <cellStyle name="_Multiple 8 2 2 5" xfId="43237"/>
    <cellStyle name="_Multiple 8 2 3" xfId="1359"/>
    <cellStyle name="_Multiple 8 2 3 2" xfId="1360"/>
    <cellStyle name="_Multiple 8 2 3 2 2" xfId="43238"/>
    <cellStyle name="_Multiple 8 2 3 3" xfId="1361"/>
    <cellStyle name="_Multiple 8 2 3 3 2" xfId="43239"/>
    <cellStyle name="_Multiple 8 2 3 4" xfId="1362"/>
    <cellStyle name="_Multiple 8 2 3 4 2" xfId="43240"/>
    <cellStyle name="_Multiple 8 2 3 5" xfId="43241"/>
    <cellStyle name="_Multiple 8 2 4" xfId="1363"/>
    <cellStyle name="_Multiple 8 2 4 2" xfId="43242"/>
    <cellStyle name="_Multiple 8 2 5" xfId="1364"/>
    <cellStyle name="_Multiple 8 2 5 2" xfId="43243"/>
    <cellStyle name="_Multiple 8 2 6" xfId="1365"/>
    <cellStyle name="_Multiple 8 2 6 2" xfId="43244"/>
    <cellStyle name="_Multiple 8 2 7" xfId="43245"/>
    <cellStyle name="_Multiple 8 3" xfId="1366"/>
    <cellStyle name="_Multiple 8 3 2" xfId="43246"/>
    <cellStyle name="_Multiple 8 4" xfId="1367"/>
    <cellStyle name="_Multiple 8 4 2" xfId="43247"/>
    <cellStyle name="_Multiple 8 5" xfId="1368"/>
    <cellStyle name="_Multiple 8 5 2" xfId="43248"/>
    <cellStyle name="_Multiple 8 6" xfId="43249"/>
    <cellStyle name="_Multiple 9" xfId="1369"/>
    <cellStyle name="_Multiple 9 2" xfId="1370"/>
    <cellStyle name="_Multiple 9 2 2" xfId="1371"/>
    <cellStyle name="_Multiple 9 2 2 2" xfId="43250"/>
    <cellStyle name="_Multiple 9 2 3" xfId="1372"/>
    <cellStyle name="_Multiple 9 2 3 2" xfId="43251"/>
    <cellStyle name="_Multiple 9 2 4" xfId="1373"/>
    <cellStyle name="_Multiple 9 2 4 2" xfId="43252"/>
    <cellStyle name="_Multiple 9 2 5" xfId="43253"/>
    <cellStyle name="_Multiple 9 3" xfId="1374"/>
    <cellStyle name="_Multiple 9 3 2" xfId="1375"/>
    <cellStyle name="_Multiple 9 3 2 2" xfId="43254"/>
    <cellStyle name="_Multiple 9 3 3" xfId="1376"/>
    <cellStyle name="_Multiple 9 3 3 2" xfId="43255"/>
    <cellStyle name="_Multiple 9 3 4" xfId="1377"/>
    <cellStyle name="_Multiple 9 3 4 2" xfId="43256"/>
    <cellStyle name="_Multiple 9 3 5" xfId="43257"/>
    <cellStyle name="_Multiple 9 4" xfId="1378"/>
    <cellStyle name="_Multiple 9 4 2" xfId="43258"/>
    <cellStyle name="_Multiple 9 5" xfId="1379"/>
    <cellStyle name="_Multiple 9 5 2" xfId="43259"/>
    <cellStyle name="_Multiple 9 6" xfId="1380"/>
    <cellStyle name="_Multiple 9 6 2" xfId="43260"/>
    <cellStyle name="_Multiple 9 7" xfId="43261"/>
    <cellStyle name="_Multiple_2007 PBR Filing Working File 080115" xfId="1381"/>
    <cellStyle name="_Multiple_2008 PBR Filing Working File 090116" xfId="1382"/>
    <cellStyle name="_Multiple_2010 RMDx BP090610c-1" xfId="1383"/>
    <cellStyle name="_Multiple_2010 RMDx BP091222c-old" xfId="1384"/>
    <cellStyle name="_Multiple_Actual vs. Budget Volume" xfId="1385"/>
    <cellStyle name="_Multiple_Book1" xfId="1386"/>
    <cellStyle name="_Multiple_Brampton HOBNI RCOPA Tracking" xfId="1387"/>
    <cellStyle name="_Multiple_Brampton Rev. Tracking" xfId="1388"/>
    <cellStyle name="_Multiple_Brampton Rev. Tracking 2" xfId="1389"/>
    <cellStyle name="_Multiple_Detail" xfId="1390"/>
    <cellStyle name="_Multiple_Dx Decision Workbook (2)" xfId="1391"/>
    <cellStyle name="_Multiple_F_Mstr_Cntrl_rates" xfId="1392"/>
    <cellStyle name="_Multiple_Fcst_Chg_new" xfId="1393"/>
    <cellStyle name="_Multiple_Fcst_new" xfId="1394"/>
    <cellStyle name="_Multiple_Fcst_Prev_new" xfId="1395"/>
    <cellStyle name="_Multiple_In_F_Dx_Rates_new" xfId="1396"/>
    <cellStyle name="_Multiple_In_R_Customers_new" xfId="1397"/>
    <cellStyle name="_Multiple_In_R_kWhs_New" xfId="1398"/>
    <cellStyle name="_Multiple_In_R_kWs_New" xfId="1399"/>
    <cellStyle name="_Multiple_LV" xfId="1400"/>
    <cellStyle name="_Multiple_Monthly Foregone Revenue Cal'n_08PL based on Sep07 LF_090109 (3)" xfId="1401"/>
    <cellStyle name="_Multiple_Out_Accrual_Bud_091222c" xfId="1402"/>
    <cellStyle name="_Multiple_Out_Accrual_Bud_100222f" xfId="1403"/>
    <cellStyle name="_Multiple_Out_Accrual_Bud_100525g" xfId="1404"/>
    <cellStyle name="_Multiple_Out_Accural_Bud_101112a" xfId="1405"/>
    <cellStyle name="_Multiple_Out_Variances_Summary" xfId="1406"/>
    <cellStyle name="_Multiple_Q4-07 METS Rebate Accrual" xfId="1407"/>
    <cellStyle name="_Multiple_Q4-07 METS Revenue Accrual" xfId="1408"/>
    <cellStyle name="_Multiple_Rate Class" xfId="1409"/>
    <cellStyle name="_Multiple_Revenue High Level Checking" xfId="1410"/>
    <cellStyle name="_Multiple_RMBill Master Dec08 090105" xfId="1411"/>
    <cellStyle name="_Multiple_RMBill Master Dec08 090116" xfId="1412"/>
    <cellStyle name="_Multiple_RMDx BP061208b ACDec07_071227" xfId="1413"/>
    <cellStyle name="_Multiple_RMDx BP061208b ACDec07_080104" xfId="1414"/>
    <cellStyle name="_Multiple_RMDx BP061208b ACJune07_290607" xfId="1415"/>
    <cellStyle name="_Multiple_RMDx BP071213h ACApr08_080430" xfId="1416"/>
    <cellStyle name="_Multiple_RMDx BP071213h ACAugust08_080903" xfId="1417"/>
    <cellStyle name="_Multiple_RMDx BP071213h ACDec08_090105v2" xfId="1418"/>
    <cellStyle name="_Multiple_RMDx BP071213h ACFeb08_080304" xfId="1419"/>
    <cellStyle name="_Multiple_RMDx BP071213h ACJuly08_080805 v3" xfId="1420"/>
    <cellStyle name="_Multiple_RMDx BP071213h ACJune08_080703_SM Adjusted" xfId="1421"/>
    <cellStyle name="_Multiple_RMDx BP071213h ACMar08_080401" xfId="1422"/>
    <cellStyle name="_Multiple_RMDx BP071213h ACMay08_080603b" xfId="1423"/>
    <cellStyle name="_Multiple_RMDx BP071213h ACNov08_081202" xfId="1424"/>
    <cellStyle name="_Multiple_RMDx BP071213h ACOct08_081104" xfId="1425"/>
    <cellStyle name="_Multiple_RMDx BP090121i ACDec09_100118" xfId="1426"/>
    <cellStyle name="_Multiple_RMDx BP090121i ACJan09_090117" xfId="1427"/>
    <cellStyle name="_Multiple_RMDx BP090121i ACJan09_090204b" xfId="1428"/>
    <cellStyle name="_Multiple_RMDx BP090121i ACJuly09_090730" xfId="1429"/>
    <cellStyle name="_Multiple_RMDx BP090121i ACJune09_090707_newrates" xfId="1430"/>
    <cellStyle name="_Multiple_RMDx BP090121i ACMay09_090507_new rate classes" xfId="1431"/>
    <cellStyle name="_Multiple_RMDx BP090121i ACMay09_090519" xfId="1432"/>
    <cellStyle name="_Multiple_RMDx BP090121i ACMay09_090604" xfId="1433"/>
    <cellStyle name="_Multiple_RMDx BP100525g ACMay10_100611" xfId="1434"/>
    <cellStyle name="_Multiple_RMTx" xfId="1435"/>
    <cellStyle name="_Multiple_RMTx BP052510j_Sep09LF ACAug10_100902" xfId="1436"/>
    <cellStyle name="_Multiple_RMTx BP052510j_Sep09LF ACDec10_110106" xfId="1437"/>
    <cellStyle name="_Multiple_RMTx BP081216h_Apr08LF ACNov09_100104 - Lei" xfId="1438"/>
    <cellStyle name="_Multiple_Sheet1" xfId="1439"/>
    <cellStyle name="_Multiple_Year End 2008 Journal Entry Workbook" xfId="1440"/>
    <cellStyle name="_MultipleSpace" xfId="1441"/>
    <cellStyle name="_MultipleSpace 10" xfId="1442"/>
    <cellStyle name="_MultipleSpace 10 2" xfId="1443"/>
    <cellStyle name="_MultipleSpace 10 2 2" xfId="1444"/>
    <cellStyle name="_MultipleSpace 10 2 2 2" xfId="43262"/>
    <cellStyle name="_MultipleSpace 10 2 3" xfId="1445"/>
    <cellStyle name="_MultipleSpace 10 2 3 2" xfId="43263"/>
    <cellStyle name="_MultipleSpace 10 2 4" xfId="1446"/>
    <cellStyle name="_MultipleSpace 10 2 4 2" xfId="43264"/>
    <cellStyle name="_MultipleSpace 10 2 5" xfId="43265"/>
    <cellStyle name="_MultipleSpace 10 3" xfId="1447"/>
    <cellStyle name="_MultipleSpace 10 3 2" xfId="1448"/>
    <cellStyle name="_MultipleSpace 10 3 2 2" xfId="43266"/>
    <cellStyle name="_MultipleSpace 10 3 3" xfId="1449"/>
    <cellStyle name="_MultipleSpace 10 3 3 2" xfId="43267"/>
    <cellStyle name="_MultipleSpace 10 3 4" xfId="1450"/>
    <cellStyle name="_MultipleSpace 10 3 4 2" xfId="43268"/>
    <cellStyle name="_MultipleSpace 10 3 5" xfId="43269"/>
    <cellStyle name="_MultipleSpace 10 4" xfId="1451"/>
    <cellStyle name="_MultipleSpace 10 4 2" xfId="43270"/>
    <cellStyle name="_MultipleSpace 10 5" xfId="1452"/>
    <cellStyle name="_MultipleSpace 10 5 2" xfId="43271"/>
    <cellStyle name="_MultipleSpace 10 6" xfId="1453"/>
    <cellStyle name="_MultipleSpace 10 6 2" xfId="43272"/>
    <cellStyle name="_MultipleSpace 10 7" xfId="43273"/>
    <cellStyle name="_MultipleSpace 11" xfId="1454"/>
    <cellStyle name="_MultipleSpace 11 2" xfId="1455"/>
    <cellStyle name="_MultipleSpace 11 2 2" xfId="43274"/>
    <cellStyle name="_MultipleSpace 11 3" xfId="1456"/>
    <cellStyle name="_MultipleSpace 11 3 2" xfId="43275"/>
    <cellStyle name="_MultipleSpace 11 4" xfId="1457"/>
    <cellStyle name="_MultipleSpace 11 4 2" xfId="43276"/>
    <cellStyle name="_MultipleSpace 11 5" xfId="43277"/>
    <cellStyle name="_MultipleSpace 12" xfId="1458"/>
    <cellStyle name="_MultipleSpace 12 2" xfId="1459"/>
    <cellStyle name="_MultipleSpace 12 2 2" xfId="1460"/>
    <cellStyle name="_MultipleSpace 12 2 2 2" xfId="43278"/>
    <cellStyle name="_MultipleSpace 12 2 3" xfId="1461"/>
    <cellStyle name="_MultipleSpace 12 2 3 2" xfId="43279"/>
    <cellStyle name="_MultipleSpace 12 2 4" xfId="1462"/>
    <cellStyle name="_MultipleSpace 12 2 4 2" xfId="43280"/>
    <cellStyle name="_MultipleSpace 12 2 5" xfId="43281"/>
    <cellStyle name="_MultipleSpace 12 3" xfId="1463"/>
    <cellStyle name="_MultipleSpace 12 3 2" xfId="43282"/>
    <cellStyle name="_MultipleSpace 12 4" xfId="1464"/>
    <cellStyle name="_MultipleSpace 12 4 2" xfId="43283"/>
    <cellStyle name="_MultipleSpace 12 5" xfId="1465"/>
    <cellStyle name="_MultipleSpace 12 5 2" xfId="43284"/>
    <cellStyle name="_MultipleSpace 12 6" xfId="43285"/>
    <cellStyle name="_MultipleSpace 13" xfId="1466"/>
    <cellStyle name="_MultipleSpace 13 2" xfId="1467"/>
    <cellStyle name="_MultipleSpace 13 2 2" xfId="1468"/>
    <cellStyle name="_MultipleSpace 13 2 2 2" xfId="43286"/>
    <cellStyle name="_MultipleSpace 13 2 3" xfId="1469"/>
    <cellStyle name="_MultipleSpace 13 2 3 2" xfId="43287"/>
    <cellStyle name="_MultipleSpace 13 2 4" xfId="1470"/>
    <cellStyle name="_MultipleSpace 13 2 4 2" xfId="43288"/>
    <cellStyle name="_MultipleSpace 13 2 5" xfId="43289"/>
    <cellStyle name="_MultipleSpace 13 3" xfId="1471"/>
    <cellStyle name="_MultipleSpace 13 3 2" xfId="43290"/>
    <cellStyle name="_MultipleSpace 13 4" xfId="1472"/>
    <cellStyle name="_MultipleSpace 13 4 2" xfId="43291"/>
    <cellStyle name="_MultipleSpace 13 5" xfId="1473"/>
    <cellStyle name="_MultipleSpace 13 5 2" xfId="43292"/>
    <cellStyle name="_MultipleSpace 13 6" xfId="43293"/>
    <cellStyle name="_MultipleSpace 13 6 2" xfId="43294"/>
    <cellStyle name="_MultipleSpace 13 7" xfId="43295"/>
    <cellStyle name="_MultipleSpace 14" xfId="1474"/>
    <cellStyle name="_MultipleSpace 14 2" xfId="1475"/>
    <cellStyle name="_MultipleSpace 14 2 2" xfId="1476"/>
    <cellStyle name="_MultipleSpace 14 2 2 2" xfId="43296"/>
    <cellStyle name="_MultipleSpace 14 2 3" xfId="1477"/>
    <cellStyle name="_MultipleSpace 14 2 3 2" xfId="43297"/>
    <cellStyle name="_MultipleSpace 14 2 4" xfId="1478"/>
    <cellStyle name="_MultipleSpace 14 2 4 2" xfId="43298"/>
    <cellStyle name="_MultipleSpace 14 2 5" xfId="43299"/>
    <cellStyle name="_MultipleSpace 14 3" xfId="1479"/>
    <cellStyle name="_MultipleSpace 14 3 2" xfId="1480"/>
    <cellStyle name="_MultipleSpace 14 3 2 2" xfId="43300"/>
    <cellStyle name="_MultipleSpace 14 3 3" xfId="1481"/>
    <cellStyle name="_MultipleSpace 14 3 3 2" xfId="43301"/>
    <cellStyle name="_MultipleSpace 14 3 4" xfId="43302"/>
    <cellStyle name="_MultipleSpace 14 4" xfId="1482"/>
    <cellStyle name="_MultipleSpace 14 4 2" xfId="43303"/>
    <cellStyle name="_MultipleSpace 14 5" xfId="1483"/>
    <cellStyle name="_MultipleSpace 14 5 2" xfId="43304"/>
    <cellStyle name="_MultipleSpace 14 6" xfId="43305"/>
    <cellStyle name="_MultipleSpace 15" xfId="1484"/>
    <cellStyle name="_MultipleSpace 15 2" xfId="1485"/>
    <cellStyle name="_MultipleSpace 15 2 2" xfId="1486"/>
    <cellStyle name="_MultipleSpace 15 2 2 2" xfId="43306"/>
    <cellStyle name="_MultipleSpace 15 2 3" xfId="43307"/>
    <cellStyle name="_MultipleSpace 15 3" xfId="1487"/>
    <cellStyle name="_MultipleSpace 15 3 2" xfId="1488"/>
    <cellStyle name="_MultipleSpace 15 3 2 2" xfId="43308"/>
    <cellStyle name="_MultipleSpace 15 3 3" xfId="43309"/>
    <cellStyle name="_MultipleSpace 15 4" xfId="1489"/>
    <cellStyle name="_MultipleSpace 15 4 2" xfId="43310"/>
    <cellStyle name="_MultipleSpace 15 5" xfId="43311"/>
    <cellStyle name="_MultipleSpace 16" xfId="1490"/>
    <cellStyle name="_MultipleSpace 16 2" xfId="1491"/>
    <cellStyle name="_MultipleSpace 16 2 2" xfId="1492"/>
    <cellStyle name="_MultipleSpace 16 2 2 2" xfId="43312"/>
    <cellStyle name="_MultipleSpace 16 2 3" xfId="43313"/>
    <cellStyle name="_MultipleSpace 16 3" xfId="1493"/>
    <cellStyle name="_MultipleSpace 16 3 2" xfId="43314"/>
    <cellStyle name="_MultipleSpace 16 4" xfId="1494"/>
    <cellStyle name="_MultipleSpace 16 4 2" xfId="43315"/>
    <cellStyle name="_MultipleSpace 16 5" xfId="43316"/>
    <cellStyle name="_MultipleSpace 17" xfId="1495"/>
    <cellStyle name="_MultipleSpace 17 2" xfId="1496"/>
    <cellStyle name="_MultipleSpace 17 2 2" xfId="43317"/>
    <cellStyle name="_MultipleSpace 17 3" xfId="1497"/>
    <cellStyle name="_MultipleSpace 17 3 2" xfId="43318"/>
    <cellStyle name="_MultipleSpace 17 4" xfId="1498"/>
    <cellStyle name="_MultipleSpace 17 4 2" xfId="43319"/>
    <cellStyle name="_MultipleSpace 17 5" xfId="43320"/>
    <cellStyle name="_MultipleSpace 18" xfId="1499"/>
    <cellStyle name="_MultipleSpace 18 2" xfId="1500"/>
    <cellStyle name="_MultipleSpace 18 2 2" xfId="1501"/>
    <cellStyle name="_MultipleSpace 18 2 2 2" xfId="43321"/>
    <cellStyle name="_MultipleSpace 18 2 3" xfId="43322"/>
    <cellStyle name="_MultipleSpace 18 3" xfId="1502"/>
    <cellStyle name="_MultipleSpace 18 3 2" xfId="43323"/>
    <cellStyle name="_MultipleSpace 18 4" xfId="43324"/>
    <cellStyle name="_MultipleSpace 19" xfId="1503"/>
    <cellStyle name="_MultipleSpace 19 2" xfId="1504"/>
    <cellStyle name="_MultipleSpace 19 2 2" xfId="43325"/>
    <cellStyle name="_MultipleSpace 19 3" xfId="1505"/>
    <cellStyle name="_MultipleSpace 19 3 2" xfId="43326"/>
    <cellStyle name="_MultipleSpace 19 4" xfId="43327"/>
    <cellStyle name="_MultipleSpace 2" xfId="1506"/>
    <cellStyle name="_MultipleSpace 2 2" xfId="1507"/>
    <cellStyle name="_MultipleSpace 2 2 2" xfId="1508"/>
    <cellStyle name="_MultipleSpace 2 2 2 2" xfId="43328"/>
    <cellStyle name="_MultipleSpace 2 2 3" xfId="1509"/>
    <cellStyle name="_MultipleSpace 2 2 3 2" xfId="43329"/>
    <cellStyle name="_MultipleSpace 2 2 4" xfId="1510"/>
    <cellStyle name="_MultipleSpace 2 2 4 2" xfId="43330"/>
    <cellStyle name="_MultipleSpace 2 2 5" xfId="43331"/>
    <cellStyle name="_MultipleSpace 2 3" xfId="1511"/>
    <cellStyle name="_MultipleSpace 2 3 2" xfId="1512"/>
    <cellStyle name="_MultipleSpace 2 3 2 2" xfId="43332"/>
    <cellStyle name="_MultipleSpace 2 3 3" xfId="43333"/>
    <cellStyle name="_MultipleSpace 2 4" xfId="1513"/>
    <cellStyle name="_MultipleSpace 2 4 2" xfId="43334"/>
    <cellStyle name="_MultipleSpace 2 5" xfId="1514"/>
    <cellStyle name="_MultipleSpace 2 5 2" xfId="43335"/>
    <cellStyle name="_MultipleSpace 2 6" xfId="43336"/>
    <cellStyle name="_MultipleSpace 20" xfId="1515"/>
    <cellStyle name="_MultipleSpace 20 2" xfId="1516"/>
    <cellStyle name="_MultipleSpace 20 2 2" xfId="1517"/>
    <cellStyle name="_MultipleSpace 20 2 2 2" xfId="43337"/>
    <cellStyle name="_MultipleSpace 20 2 3" xfId="43338"/>
    <cellStyle name="_MultipleSpace 20 3" xfId="1518"/>
    <cellStyle name="_MultipleSpace 20 3 2" xfId="43339"/>
    <cellStyle name="_MultipleSpace 20 4" xfId="1519"/>
    <cellStyle name="_MultipleSpace 20 4 2" xfId="43340"/>
    <cellStyle name="_MultipleSpace 20 5" xfId="43341"/>
    <cellStyle name="_MultipleSpace 21" xfId="1520"/>
    <cellStyle name="_MultipleSpace 21 2" xfId="1521"/>
    <cellStyle name="_MultipleSpace 21 2 2" xfId="43342"/>
    <cellStyle name="_MultipleSpace 21 3" xfId="43343"/>
    <cellStyle name="_MultipleSpace 22" xfId="1522"/>
    <cellStyle name="_MultipleSpace 22 2" xfId="1523"/>
    <cellStyle name="_MultipleSpace 22 2 2" xfId="43344"/>
    <cellStyle name="_MultipleSpace 22 3" xfId="43345"/>
    <cellStyle name="_MultipleSpace 23" xfId="43346"/>
    <cellStyle name="_MultipleSpace 23 2" xfId="43347"/>
    <cellStyle name="_MultipleSpace 23 3" xfId="43348"/>
    <cellStyle name="_MultipleSpace 3" xfId="1524"/>
    <cellStyle name="_MultipleSpace 3 2" xfId="1525"/>
    <cellStyle name="_MultipleSpace 3 2 2" xfId="1526"/>
    <cellStyle name="_MultipleSpace 3 2 2 2" xfId="43349"/>
    <cellStyle name="_MultipleSpace 3 2 3" xfId="1527"/>
    <cellStyle name="_MultipleSpace 3 2 3 2" xfId="43350"/>
    <cellStyle name="_MultipleSpace 3 2 4" xfId="1528"/>
    <cellStyle name="_MultipleSpace 3 2 4 2" xfId="43351"/>
    <cellStyle name="_MultipleSpace 3 2 5" xfId="43352"/>
    <cellStyle name="_MultipleSpace 3 3" xfId="1529"/>
    <cellStyle name="_MultipleSpace 3 3 2" xfId="1530"/>
    <cellStyle name="_MultipleSpace 3 3 2 2" xfId="43353"/>
    <cellStyle name="_MultipleSpace 3 3 3" xfId="43354"/>
    <cellStyle name="_MultipleSpace 3 4" xfId="1531"/>
    <cellStyle name="_MultipleSpace 3 4 2" xfId="43355"/>
    <cellStyle name="_MultipleSpace 3 5" xfId="1532"/>
    <cellStyle name="_MultipleSpace 3 5 2" xfId="43356"/>
    <cellStyle name="_MultipleSpace 3 6" xfId="43357"/>
    <cellStyle name="_MultipleSpace 4" xfId="1533"/>
    <cellStyle name="_MultipleSpace 4 2" xfId="1534"/>
    <cellStyle name="_MultipleSpace 4 2 2" xfId="1535"/>
    <cellStyle name="_MultipleSpace 4 2 2 2" xfId="43358"/>
    <cellStyle name="_MultipleSpace 4 2 3" xfId="1536"/>
    <cellStyle name="_MultipleSpace 4 2 3 2" xfId="43359"/>
    <cellStyle name="_MultipleSpace 4 2 4" xfId="1537"/>
    <cellStyle name="_MultipleSpace 4 2 4 2" xfId="43360"/>
    <cellStyle name="_MultipleSpace 4 2 5" xfId="43361"/>
    <cellStyle name="_MultipleSpace 4 3" xfId="1538"/>
    <cellStyle name="_MultipleSpace 4 3 2" xfId="1539"/>
    <cellStyle name="_MultipleSpace 4 3 2 2" xfId="43362"/>
    <cellStyle name="_MultipleSpace 4 3 3" xfId="43363"/>
    <cellStyle name="_MultipleSpace 4 4" xfId="1540"/>
    <cellStyle name="_MultipleSpace 4 4 2" xfId="43364"/>
    <cellStyle name="_MultipleSpace 4 5" xfId="1541"/>
    <cellStyle name="_MultipleSpace 4 5 2" xfId="43365"/>
    <cellStyle name="_MultipleSpace 4 6" xfId="43366"/>
    <cellStyle name="_MultipleSpace 5" xfId="1542"/>
    <cellStyle name="_MultipleSpace 5 2" xfId="1543"/>
    <cellStyle name="_MultipleSpace 5 2 2" xfId="1544"/>
    <cellStyle name="_MultipleSpace 5 2 2 2" xfId="43367"/>
    <cellStyle name="_MultipleSpace 5 2 3" xfId="1545"/>
    <cellStyle name="_MultipleSpace 5 2 3 2" xfId="43368"/>
    <cellStyle name="_MultipleSpace 5 2 4" xfId="1546"/>
    <cellStyle name="_MultipleSpace 5 2 4 2" xfId="43369"/>
    <cellStyle name="_MultipleSpace 5 2 5" xfId="43370"/>
    <cellStyle name="_MultipleSpace 5 3" xfId="1547"/>
    <cellStyle name="_MultipleSpace 5 3 2" xfId="1548"/>
    <cellStyle name="_MultipleSpace 5 3 2 2" xfId="43371"/>
    <cellStyle name="_MultipleSpace 5 3 3" xfId="43372"/>
    <cellStyle name="_MultipleSpace 5 4" xfId="1549"/>
    <cellStyle name="_MultipleSpace 5 4 2" xfId="43373"/>
    <cellStyle name="_MultipleSpace 5 5" xfId="1550"/>
    <cellStyle name="_MultipleSpace 5 5 2" xfId="43374"/>
    <cellStyle name="_MultipleSpace 5 6" xfId="43375"/>
    <cellStyle name="_MultipleSpace 6" xfId="1551"/>
    <cellStyle name="_MultipleSpace 6 2" xfId="1552"/>
    <cellStyle name="_MultipleSpace 6 2 2" xfId="1553"/>
    <cellStyle name="_MultipleSpace 6 2 2 2" xfId="43376"/>
    <cellStyle name="_MultipleSpace 6 2 3" xfId="1554"/>
    <cellStyle name="_MultipleSpace 6 2 3 2" xfId="43377"/>
    <cellStyle name="_MultipleSpace 6 2 4" xfId="1555"/>
    <cellStyle name="_MultipleSpace 6 2 4 2" xfId="43378"/>
    <cellStyle name="_MultipleSpace 6 2 5" xfId="43379"/>
    <cellStyle name="_MultipleSpace 6 3" xfId="1556"/>
    <cellStyle name="_MultipleSpace 6 3 2" xfId="1557"/>
    <cellStyle name="_MultipleSpace 6 3 2 2" xfId="43380"/>
    <cellStyle name="_MultipleSpace 6 3 3" xfId="43381"/>
    <cellStyle name="_MultipleSpace 6 4" xfId="1558"/>
    <cellStyle name="_MultipleSpace 6 4 2" xfId="43382"/>
    <cellStyle name="_MultipleSpace 6 5" xfId="1559"/>
    <cellStyle name="_MultipleSpace 6 5 2" xfId="43383"/>
    <cellStyle name="_MultipleSpace 6 6" xfId="43384"/>
    <cellStyle name="_MultipleSpace 7" xfId="1560"/>
    <cellStyle name="_MultipleSpace 7 2" xfId="1561"/>
    <cellStyle name="_MultipleSpace 7 2 2" xfId="1562"/>
    <cellStyle name="_MultipleSpace 7 2 2 2" xfId="43385"/>
    <cellStyle name="_MultipleSpace 7 2 3" xfId="1563"/>
    <cellStyle name="_MultipleSpace 7 2 3 2" xfId="43386"/>
    <cellStyle name="_MultipleSpace 7 2 4" xfId="1564"/>
    <cellStyle name="_MultipleSpace 7 2 4 2" xfId="43387"/>
    <cellStyle name="_MultipleSpace 7 2 5" xfId="43388"/>
    <cellStyle name="_MultipleSpace 7 3" xfId="1565"/>
    <cellStyle name="_MultipleSpace 7 3 2" xfId="1566"/>
    <cellStyle name="_MultipleSpace 7 3 2 2" xfId="43389"/>
    <cellStyle name="_MultipleSpace 7 3 3" xfId="43390"/>
    <cellStyle name="_MultipleSpace 7 4" xfId="1567"/>
    <cellStyle name="_MultipleSpace 7 4 2" xfId="43391"/>
    <cellStyle name="_MultipleSpace 7 5" xfId="1568"/>
    <cellStyle name="_MultipleSpace 7 5 2" xfId="43392"/>
    <cellStyle name="_MultipleSpace 7 6" xfId="43393"/>
    <cellStyle name="_MultipleSpace 8" xfId="1569"/>
    <cellStyle name="_MultipleSpace 8 2" xfId="1570"/>
    <cellStyle name="_MultipleSpace 8 2 2" xfId="1571"/>
    <cellStyle name="_MultipleSpace 8 2 2 2" xfId="1572"/>
    <cellStyle name="_MultipleSpace 8 2 2 2 2" xfId="43394"/>
    <cellStyle name="_MultipleSpace 8 2 2 3" xfId="1573"/>
    <cellStyle name="_MultipleSpace 8 2 2 3 2" xfId="43395"/>
    <cellStyle name="_MultipleSpace 8 2 2 4" xfId="1574"/>
    <cellStyle name="_MultipleSpace 8 2 2 4 2" xfId="43396"/>
    <cellStyle name="_MultipleSpace 8 2 2 5" xfId="43397"/>
    <cellStyle name="_MultipleSpace 8 2 3" xfId="1575"/>
    <cellStyle name="_MultipleSpace 8 2 3 2" xfId="1576"/>
    <cellStyle name="_MultipleSpace 8 2 3 2 2" xfId="43398"/>
    <cellStyle name="_MultipleSpace 8 2 3 3" xfId="1577"/>
    <cellStyle name="_MultipleSpace 8 2 3 3 2" xfId="43399"/>
    <cellStyle name="_MultipleSpace 8 2 3 4" xfId="1578"/>
    <cellStyle name="_MultipleSpace 8 2 3 4 2" xfId="43400"/>
    <cellStyle name="_MultipleSpace 8 2 3 5" xfId="43401"/>
    <cellStyle name="_MultipleSpace 8 2 4" xfId="1579"/>
    <cellStyle name="_MultipleSpace 8 2 4 2" xfId="43402"/>
    <cellStyle name="_MultipleSpace 8 2 5" xfId="1580"/>
    <cellStyle name="_MultipleSpace 8 2 5 2" xfId="43403"/>
    <cellStyle name="_MultipleSpace 8 2 6" xfId="1581"/>
    <cellStyle name="_MultipleSpace 8 2 6 2" xfId="43404"/>
    <cellStyle name="_MultipleSpace 8 2 7" xfId="43405"/>
    <cellStyle name="_MultipleSpace 8 3" xfId="1582"/>
    <cellStyle name="_MultipleSpace 8 3 2" xfId="43406"/>
    <cellStyle name="_MultipleSpace 8 4" xfId="1583"/>
    <cellStyle name="_MultipleSpace 8 4 2" xfId="43407"/>
    <cellStyle name="_MultipleSpace 8 5" xfId="1584"/>
    <cellStyle name="_MultipleSpace 8 5 2" xfId="43408"/>
    <cellStyle name="_MultipleSpace 8 6" xfId="43409"/>
    <cellStyle name="_MultipleSpace 9" xfId="1585"/>
    <cellStyle name="_MultipleSpace 9 2" xfId="1586"/>
    <cellStyle name="_MultipleSpace 9 2 2" xfId="1587"/>
    <cellStyle name="_MultipleSpace 9 2 2 2" xfId="43410"/>
    <cellStyle name="_MultipleSpace 9 2 3" xfId="1588"/>
    <cellStyle name="_MultipleSpace 9 2 3 2" xfId="43411"/>
    <cellStyle name="_MultipleSpace 9 2 4" xfId="1589"/>
    <cellStyle name="_MultipleSpace 9 2 4 2" xfId="43412"/>
    <cellStyle name="_MultipleSpace 9 2 5" xfId="43413"/>
    <cellStyle name="_MultipleSpace 9 3" xfId="1590"/>
    <cellStyle name="_MultipleSpace 9 3 2" xfId="1591"/>
    <cellStyle name="_MultipleSpace 9 3 2 2" xfId="43414"/>
    <cellStyle name="_MultipleSpace 9 3 3" xfId="1592"/>
    <cellStyle name="_MultipleSpace 9 3 3 2" xfId="43415"/>
    <cellStyle name="_MultipleSpace 9 3 4" xfId="1593"/>
    <cellStyle name="_MultipleSpace 9 3 4 2" xfId="43416"/>
    <cellStyle name="_MultipleSpace 9 3 5" xfId="43417"/>
    <cellStyle name="_MultipleSpace 9 4" xfId="1594"/>
    <cellStyle name="_MultipleSpace 9 4 2" xfId="43418"/>
    <cellStyle name="_MultipleSpace 9 5" xfId="1595"/>
    <cellStyle name="_MultipleSpace 9 5 2" xfId="43419"/>
    <cellStyle name="_MultipleSpace 9 6" xfId="1596"/>
    <cellStyle name="_MultipleSpace 9 6 2" xfId="43420"/>
    <cellStyle name="_MultipleSpace 9 7" xfId="43421"/>
    <cellStyle name="_MultipleSpace_2007 PBR Filing Working File 080115" xfId="1597"/>
    <cellStyle name="_MultipleSpace_2008 PBR Filing Working File 090116" xfId="1598"/>
    <cellStyle name="_MultipleSpace_2010 RMDx BP090610c-1" xfId="1599"/>
    <cellStyle name="_MultipleSpace_2010 RMDx BP091222c-old" xfId="1600"/>
    <cellStyle name="_MultipleSpace_Actual vs. Budget Volume" xfId="1601"/>
    <cellStyle name="_MultipleSpace_Book1" xfId="1602"/>
    <cellStyle name="_MultipleSpace_Brampton HOBNI RCOPA Tracking" xfId="1603"/>
    <cellStyle name="_MultipleSpace_Brampton Rev. Tracking" xfId="1604"/>
    <cellStyle name="_MultipleSpace_Brampton Rev. Tracking 2" xfId="1605"/>
    <cellStyle name="_MultipleSpace_Detail" xfId="1606"/>
    <cellStyle name="_MultipleSpace_Dx Decision Workbook (2)" xfId="1607"/>
    <cellStyle name="_MultipleSpace_F_Mstr_Cntrl_rates" xfId="1608"/>
    <cellStyle name="_MultipleSpace_Fcst_Chg_new" xfId="1609"/>
    <cellStyle name="_MultipleSpace_Fcst_new" xfId="1610"/>
    <cellStyle name="_MultipleSpace_Fcst_Prev_new" xfId="1611"/>
    <cellStyle name="_MultipleSpace_In_F_Dx_Rates_new" xfId="1612"/>
    <cellStyle name="_MultipleSpace_In_R_Customers_new" xfId="1613"/>
    <cellStyle name="_MultipleSpace_In_R_kWhs_New" xfId="1614"/>
    <cellStyle name="_MultipleSpace_In_R_kWs_New" xfId="1615"/>
    <cellStyle name="_MultipleSpace_LV" xfId="1616"/>
    <cellStyle name="_MultipleSpace_Monthly Foregone Revenue Cal'n_08PL based on Sep07 LF_090109 (3)" xfId="1617"/>
    <cellStyle name="_MultipleSpace_Out_Accrual_Bud_091222c" xfId="1618"/>
    <cellStyle name="_MultipleSpace_Out_Accrual_Bud_100222f" xfId="1619"/>
    <cellStyle name="_MultipleSpace_Out_Accrual_Bud_100525g" xfId="1620"/>
    <cellStyle name="_MultipleSpace_Out_Accural_Bud_101112a" xfId="1621"/>
    <cellStyle name="_MultipleSpace_Out_Variances_Summary" xfId="1622"/>
    <cellStyle name="_MultipleSpace_Q4-07 METS Rebate Accrual" xfId="1623"/>
    <cellStyle name="_MultipleSpace_Q4-07 METS Revenue Accrual" xfId="1624"/>
    <cellStyle name="_MultipleSpace_Rate Class" xfId="1625"/>
    <cellStyle name="_MultipleSpace_Revenue High Level Checking" xfId="1626"/>
    <cellStyle name="_MultipleSpace_RMBill Master Dec08 090105" xfId="1627"/>
    <cellStyle name="_MultipleSpace_RMBill Master Dec08 090116" xfId="1628"/>
    <cellStyle name="_MultipleSpace_RMDx BP061208b ACDec07_071227" xfId="1629"/>
    <cellStyle name="_MultipleSpace_RMDx BP061208b ACDec07_080104" xfId="1630"/>
    <cellStyle name="_MultipleSpace_RMDx BP061208b ACJune07_290607" xfId="1631"/>
    <cellStyle name="_MultipleSpace_RMDx BP071213h ACApr08_080430" xfId="1632"/>
    <cellStyle name="_MultipleSpace_RMDx BP071213h ACAugust08_080903" xfId="1633"/>
    <cellStyle name="_MultipleSpace_RMDx BP071213h ACDec08_090105v2" xfId="1634"/>
    <cellStyle name="_MultipleSpace_RMDx BP071213h ACFeb08_080304" xfId="1635"/>
    <cellStyle name="_MultipleSpace_RMDx BP071213h ACJuly08_080805 v3" xfId="1636"/>
    <cellStyle name="_MultipleSpace_RMDx BP071213h ACJune08_080703_SM Adjusted" xfId="1637"/>
    <cellStyle name="_MultipleSpace_RMDx BP071213h ACMar08_080401" xfId="1638"/>
    <cellStyle name="_MultipleSpace_RMDx BP071213h ACMay08_080603b" xfId="1639"/>
    <cellStyle name="_MultipleSpace_RMDx BP071213h ACNov08_081202" xfId="1640"/>
    <cellStyle name="_MultipleSpace_RMDx BP071213h ACOct08_081104" xfId="1641"/>
    <cellStyle name="_MultipleSpace_RMDx BP090121i ACDec09_100118" xfId="1642"/>
    <cellStyle name="_MultipleSpace_RMDx BP090121i ACJan09_090117" xfId="1643"/>
    <cellStyle name="_MultipleSpace_RMDx BP090121i ACJan09_090204b" xfId="1644"/>
    <cellStyle name="_MultipleSpace_RMDx BP090121i ACJuly09_090730" xfId="1645"/>
    <cellStyle name="_MultipleSpace_RMDx BP090121i ACJune09_090707_newrates" xfId="1646"/>
    <cellStyle name="_MultipleSpace_RMDx BP090121i ACMay09_090507_new rate classes" xfId="1647"/>
    <cellStyle name="_MultipleSpace_RMDx BP090121i ACMay09_090519" xfId="1648"/>
    <cellStyle name="_MultipleSpace_RMDx BP090121i ACMay09_090604" xfId="1649"/>
    <cellStyle name="_MultipleSpace_RMDx BP100525g ACMay10_100611" xfId="1650"/>
    <cellStyle name="_MultipleSpace_RMTx" xfId="1651"/>
    <cellStyle name="_MultipleSpace_RMTx BP052510j_Sep09LF ACAug10_100902" xfId="1652"/>
    <cellStyle name="_MultipleSpace_RMTx BP052510j_Sep09LF ACDec10_110106" xfId="1653"/>
    <cellStyle name="_MultipleSpace_RMTx BP081216h_Apr08LF ACNov09_100104 - Lei" xfId="1654"/>
    <cellStyle name="_MultipleSpace_Sheet1" xfId="1655"/>
    <cellStyle name="_MultipleSpace_Year End 2008 Journal Entry Workbook" xfId="1656"/>
    <cellStyle name="_Percent" xfId="1657"/>
    <cellStyle name="_Percent 10" xfId="1658"/>
    <cellStyle name="_Percent 10 2" xfId="1659"/>
    <cellStyle name="_Percent 10 2 2" xfId="1660"/>
    <cellStyle name="_Percent 10 2 2 2" xfId="43422"/>
    <cellStyle name="_Percent 10 2 3" xfId="1661"/>
    <cellStyle name="_Percent 10 2 3 2" xfId="43423"/>
    <cellStyle name="_Percent 10 2 4" xfId="1662"/>
    <cellStyle name="_Percent 10 2 4 2" xfId="43424"/>
    <cellStyle name="_Percent 10 2 5" xfId="43425"/>
    <cellStyle name="_Percent 10 3" xfId="1663"/>
    <cellStyle name="_Percent 10 3 2" xfId="1664"/>
    <cellStyle name="_Percent 10 3 2 2" xfId="43426"/>
    <cellStyle name="_Percent 10 3 3" xfId="1665"/>
    <cellStyle name="_Percent 10 3 3 2" xfId="43427"/>
    <cellStyle name="_Percent 10 3 4" xfId="1666"/>
    <cellStyle name="_Percent 10 3 4 2" xfId="43428"/>
    <cellStyle name="_Percent 10 3 5" xfId="43429"/>
    <cellStyle name="_Percent 10 4" xfId="1667"/>
    <cellStyle name="_Percent 10 4 2" xfId="43430"/>
    <cellStyle name="_Percent 10 5" xfId="1668"/>
    <cellStyle name="_Percent 10 5 2" xfId="43431"/>
    <cellStyle name="_Percent 10 6" xfId="1669"/>
    <cellStyle name="_Percent 10 6 2" xfId="43432"/>
    <cellStyle name="_Percent 10 7" xfId="43433"/>
    <cellStyle name="_Percent 11" xfId="1670"/>
    <cellStyle name="_Percent 11 2" xfId="1671"/>
    <cellStyle name="_Percent 11 2 2" xfId="43434"/>
    <cellStyle name="_Percent 11 3" xfId="1672"/>
    <cellStyle name="_Percent 11 3 2" xfId="43435"/>
    <cellStyle name="_Percent 11 4" xfId="1673"/>
    <cellStyle name="_Percent 11 4 2" xfId="43436"/>
    <cellStyle name="_Percent 11 5" xfId="43437"/>
    <cellStyle name="_Percent 12" xfId="1674"/>
    <cellStyle name="_Percent 12 2" xfId="1675"/>
    <cellStyle name="_Percent 12 2 2" xfId="1676"/>
    <cellStyle name="_Percent 12 2 2 2" xfId="43438"/>
    <cellStyle name="_Percent 12 2 3" xfId="1677"/>
    <cellStyle name="_Percent 12 2 3 2" xfId="43439"/>
    <cellStyle name="_Percent 12 2 4" xfId="1678"/>
    <cellStyle name="_Percent 12 2 4 2" xfId="43440"/>
    <cellStyle name="_Percent 12 2 5" xfId="43441"/>
    <cellStyle name="_Percent 12 3" xfId="1679"/>
    <cellStyle name="_Percent 12 3 2" xfId="43442"/>
    <cellStyle name="_Percent 12 4" xfId="1680"/>
    <cellStyle name="_Percent 12 4 2" xfId="43443"/>
    <cellStyle name="_Percent 12 5" xfId="1681"/>
    <cellStyle name="_Percent 12 5 2" xfId="43444"/>
    <cellStyle name="_Percent 12 6" xfId="43445"/>
    <cellStyle name="_Percent 13" xfId="1682"/>
    <cellStyle name="_Percent 13 2" xfId="1683"/>
    <cellStyle name="_Percent 13 2 2" xfId="1684"/>
    <cellStyle name="_Percent 13 2 2 2" xfId="43446"/>
    <cellStyle name="_Percent 13 2 3" xfId="1685"/>
    <cellStyle name="_Percent 13 2 3 2" xfId="43447"/>
    <cellStyle name="_Percent 13 2 4" xfId="1686"/>
    <cellStyle name="_Percent 13 2 4 2" xfId="43448"/>
    <cellStyle name="_Percent 13 2 5" xfId="43449"/>
    <cellStyle name="_Percent 13 3" xfId="1687"/>
    <cellStyle name="_Percent 13 3 2" xfId="43450"/>
    <cellStyle name="_Percent 13 4" xfId="1688"/>
    <cellStyle name="_Percent 13 4 2" xfId="43451"/>
    <cellStyle name="_Percent 13 5" xfId="1689"/>
    <cellStyle name="_Percent 13 5 2" xfId="43452"/>
    <cellStyle name="_Percent 13 6" xfId="43453"/>
    <cellStyle name="_Percent 13 6 2" xfId="43454"/>
    <cellStyle name="_Percent 13 7" xfId="43455"/>
    <cellStyle name="_Percent 14" xfId="1690"/>
    <cellStyle name="_Percent 14 2" xfId="1691"/>
    <cellStyle name="_Percent 14 2 2" xfId="1692"/>
    <cellStyle name="_Percent 14 2 2 2" xfId="43456"/>
    <cellStyle name="_Percent 14 2 3" xfId="1693"/>
    <cellStyle name="_Percent 14 2 3 2" xfId="43457"/>
    <cellStyle name="_Percent 14 2 4" xfId="1694"/>
    <cellStyle name="_Percent 14 2 4 2" xfId="43458"/>
    <cellStyle name="_Percent 14 2 5" xfId="43459"/>
    <cellStyle name="_Percent 14 3" xfId="1695"/>
    <cellStyle name="_Percent 14 3 2" xfId="1696"/>
    <cellStyle name="_Percent 14 3 2 2" xfId="43460"/>
    <cellStyle name="_Percent 14 3 3" xfId="1697"/>
    <cellStyle name="_Percent 14 3 3 2" xfId="43461"/>
    <cellStyle name="_Percent 14 3 4" xfId="43462"/>
    <cellStyle name="_Percent 14 4" xfId="1698"/>
    <cellStyle name="_Percent 14 4 2" xfId="43463"/>
    <cellStyle name="_Percent 14 5" xfId="1699"/>
    <cellStyle name="_Percent 14 5 2" xfId="43464"/>
    <cellStyle name="_Percent 14 6" xfId="43465"/>
    <cellStyle name="_Percent 15" xfId="1700"/>
    <cellStyle name="_Percent 15 2" xfId="1701"/>
    <cellStyle name="_Percent 15 2 2" xfId="1702"/>
    <cellStyle name="_Percent 15 2 2 2" xfId="43466"/>
    <cellStyle name="_Percent 15 2 3" xfId="43467"/>
    <cellStyle name="_Percent 15 3" xfId="1703"/>
    <cellStyle name="_Percent 15 3 2" xfId="1704"/>
    <cellStyle name="_Percent 15 3 2 2" xfId="43468"/>
    <cellStyle name="_Percent 15 3 3" xfId="43469"/>
    <cellStyle name="_Percent 15 4" xfId="1705"/>
    <cellStyle name="_Percent 15 4 2" xfId="43470"/>
    <cellStyle name="_Percent 15 5" xfId="43471"/>
    <cellStyle name="_Percent 16" xfId="1706"/>
    <cellStyle name="_Percent 16 2" xfId="1707"/>
    <cellStyle name="_Percent 16 2 2" xfId="1708"/>
    <cellStyle name="_Percent 16 2 2 2" xfId="43472"/>
    <cellStyle name="_Percent 16 2 3" xfId="43473"/>
    <cellStyle name="_Percent 16 3" xfId="1709"/>
    <cellStyle name="_Percent 16 3 2" xfId="43474"/>
    <cellStyle name="_Percent 16 4" xfId="1710"/>
    <cellStyle name="_Percent 16 4 2" xfId="43475"/>
    <cellStyle name="_Percent 16 5" xfId="43476"/>
    <cellStyle name="_Percent 17" xfId="1711"/>
    <cellStyle name="_Percent 17 2" xfId="1712"/>
    <cellStyle name="_Percent 17 2 2" xfId="43477"/>
    <cellStyle name="_Percent 17 3" xfId="1713"/>
    <cellStyle name="_Percent 17 3 2" xfId="43478"/>
    <cellStyle name="_Percent 17 4" xfId="1714"/>
    <cellStyle name="_Percent 17 4 2" xfId="43479"/>
    <cellStyle name="_Percent 17 5" xfId="43480"/>
    <cellStyle name="_Percent 18" xfId="1715"/>
    <cellStyle name="_Percent 18 2" xfId="1716"/>
    <cellStyle name="_Percent 18 2 2" xfId="1717"/>
    <cellStyle name="_Percent 18 2 2 2" xfId="43481"/>
    <cellStyle name="_Percent 18 2 3" xfId="43482"/>
    <cellStyle name="_Percent 18 3" xfId="1718"/>
    <cellStyle name="_Percent 18 3 2" xfId="43483"/>
    <cellStyle name="_Percent 18 4" xfId="43484"/>
    <cellStyle name="_Percent 19" xfId="1719"/>
    <cellStyle name="_Percent 19 2" xfId="1720"/>
    <cellStyle name="_Percent 19 2 2" xfId="43485"/>
    <cellStyle name="_Percent 19 3" xfId="1721"/>
    <cellStyle name="_Percent 19 3 2" xfId="43486"/>
    <cellStyle name="_Percent 19 4" xfId="43487"/>
    <cellStyle name="_Percent 2" xfId="1722"/>
    <cellStyle name="_Percent 2 2" xfId="1723"/>
    <cellStyle name="_Percent 2 2 2" xfId="1724"/>
    <cellStyle name="_Percent 2 2 2 2" xfId="43488"/>
    <cellStyle name="_Percent 2 2 3" xfId="1725"/>
    <cellStyle name="_Percent 2 2 3 2" xfId="43489"/>
    <cellStyle name="_Percent 2 2 4" xfId="1726"/>
    <cellStyle name="_Percent 2 2 4 2" xfId="43490"/>
    <cellStyle name="_Percent 2 2 5" xfId="43491"/>
    <cellStyle name="_Percent 2 3" xfId="1727"/>
    <cellStyle name="_Percent 2 3 2" xfId="1728"/>
    <cellStyle name="_Percent 2 3 2 2" xfId="43492"/>
    <cellStyle name="_Percent 2 3 3" xfId="43493"/>
    <cellStyle name="_Percent 2 4" xfId="1729"/>
    <cellStyle name="_Percent 2 4 2" xfId="43494"/>
    <cellStyle name="_Percent 2 5" xfId="1730"/>
    <cellStyle name="_Percent 2 5 2" xfId="43495"/>
    <cellStyle name="_Percent 2 6" xfId="43496"/>
    <cellStyle name="_Percent 20" xfId="1731"/>
    <cellStyle name="_Percent 20 2" xfId="1732"/>
    <cellStyle name="_Percent 20 2 2" xfId="1733"/>
    <cellStyle name="_Percent 20 2 2 2" xfId="43497"/>
    <cellStyle name="_Percent 20 2 3" xfId="43498"/>
    <cellStyle name="_Percent 20 3" xfId="1734"/>
    <cellStyle name="_Percent 20 3 2" xfId="43499"/>
    <cellStyle name="_Percent 20 4" xfId="1735"/>
    <cellStyle name="_Percent 20 4 2" xfId="43500"/>
    <cellStyle name="_Percent 20 5" xfId="43501"/>
    <cellStyle name="_Percent 21" xfId="1736"/>
    <cellStyle name="_Percent 21 2" xfId="1737"/>
    <cellStyle name="_Percent 21 2 2" xfId="43502"/>
    <cellStyle name="_Percent 21 3" xfId="43503"/>
    <cellStyle name="_Percent 22" xfId="1738"/>
    <cellStyle name="_Percent 22 2" xfId="1739"/>
    <cellStyle name="_Percent 22 2 2" xfId="43504"/>
    <cellStyle name="_Percent 22 3" xfId="43505"/>
    <cellStyle name="_Percent 23" xfId="43506"/>
    <cellStyle name="_Percent 23 2" xfId="43507"/>
    <cellStyle name="_Percent 23 3" xfId="43508"/>
    <cellStyle name="_Percent 3" xfId="1740"/>
    <cellStyle name="_Percent 3 2" xfId="1741"/>
    <cellStyle name="_Percent 3 2 2" xfId="1742"/>
    <cellStyle name="_Percent 3 2 2 2" xfId="43509"/>
    <cellStyle name="_Percent 3 2 3" xfId="1743"/>
    <cellStyle name="_Percent 3 2 3 2" xfId="43510"/>
    <cellStyle name="_Percent 3 2 4" xfId="1744"/>
    <cellStyle name="_Percent 3 2 4 2" xfId="43511"/>
    <cellStyle name="_Percent 3 2 5" xfId="43512"/>
    <cellStyle name="_Percent 3 3" xfId="1745"/>
    <cellStyle name="_Percent 3 3 2" xfId="1746"/>
    <cellStyle name="_Percent 3 3 2 2" xfId="43513"/>
    <cellStyle name="_Percent 3 3 3" xfId="43514"/>
    <cellStyle name="_Percent 3 4" xfId="1747"/>
    <cellStyle name="_Percent 3 4 2" xfId="43515"/>
    <cellStyle name="_Percent 3 5" xfId="1748"/>
    <cellStyle name="_Percent 3 5 2" xfId="43516"/>
    <cellStyle name="_Percent 3 6" xfId="43517"/>
    <cellStyle name="_Percent 4" xfId="1749"/>
    <cellStyle name="_Percent 4 2" xfId="1750"/>
    <cellStyle name="_Percent 4 2 2" xfId="1751"/>
    <cellStyle name="_Percent 4 2 2 2" xfId="43518"/>
    <cellStyle name="_Percent 4 2 3" xfId="1752"/>
    <cellStyle name="_Percent 4 2 3 2" xfId="43519"/>
    <cellStyle name="_Percent 4 2 4" xfId="1753"/>
    <cellStyle name="_Percent 4 2 4 2" xfId="43520"/>
    <cellStyle name="_Percent 4 2 5" xfId="43521"/>
    <cellStyle name="_Percent 4 3" xfId="1754"/>
    <cellStyle name="_Percent 4 3 2" xfId="1755"/>
    <cellStyle name="_Percent 4 3 2 2" xfId="43522"/>
    <cellStyle name="_Percent 4 3 3" xfId="43523"/>
    <cellStyle name="_Percent 4 4" xfId="1756"/>
    <cellStyle name="_Percent 4 4 2" xfId="43524"/>
    <cellStyle name="_Percent 4 5" xfId="1757"/>
    <cellStyle name="_Percent 4 5 2" xfId="43525"/>
    <cellStyle name="_Percent 4 6" xfId="43526"/>
    <cellStyle name="_Percent 5" xfId="1758"/>
    <cellStyle name="_Percent 5 2" xfId="1759"/>
    <cellStyle name="_Percent 5 2 2" xfId="1760"/>
    <cellStyle name="_Percent 5 2 2 2" xfId="43527"/>
    <cellStyle name="_Percent 5 2 3" xfId="1761"/>
    <cellStyle name="_Percent 5 2 3 2" xfId="43528"/>
    <cellStyle name="_Percent 5 2 4" xfId="1762"/>
    <cellStyle name="_Percent 5 2 4 2" xfId="43529"/>
    <cellStyle name="_Percent 5 2 5" xfId="43530"/>
    <cellStyle name="_Percent 5 3" xfId="1763"/>
    <cellStyle name="_Percent 5 3 2" xfId="1764"/>
    <cellStyle name="_Percent 5 3 2 2" xfId="43531"/>
    <cellStyle name="_Percent 5 3 3" xfId="43532"/>
    <cellStyle name="_Percent 5 4" xfId="1765"/>
    <cellStyle name="_Percent 5 4 2" xfId="43533"/>
    <cellStyle name="_Percent 5 5" xfId="1766"/>
    <cellStyle name="_Percent 5 5 2" xfId="43534"/>
    <cellStyle name="_Percent 5 6" xfId="43535"/>
    <cellStyle name="_Percent 6" xfId="1767"/>
    <cellStyle name="_Percent 6 2" xfId="1768"/>
    <cellStyle name="_Percent 6 2 2" xfId="1769"/>
    <cellStyle name="_Percent 6 2 2 2" xfId="43536"/>
    <cellStyle name="_Percent 6 2 3" xfId="1770"/>
    <cellStyle name="_Percent 6 2 3 2" xfId="43537"/>
    <cellStyle name="_Percent 6 2 4" xfId="1771"/>
    <cellStyle name="_Percent 6 2 4 2" xfId="43538"/>
    <cellStyle name="_Percent 6 2 5" xfId="43539"/>
    <cellStyle name="_Percent 6 3" xfId="1772"/>
    <cellStyle name="_Percent 6 3 2" xfId="1773"/>
    <cellStyle name="_Percent 6 3 2 2" xfId="43540"/>
    <cellStyle name="_Percent 6 3 3" xfId="43541"/>
    <cellStyle name="_Percent 6 4" xfId="1774"/>
    <cellStyle name="_Percent 6 4 2" xfId="43542"/>
    <cellStyle name="_Percent 6 5" xfId="1775"/>
    <cellStyle name="_Percent 6 5 2" xfId="43543"/>
    <cellStyle name="_Percent 6 6" xfId="43544"/>
    <cellStyle name="_Percent 7" xfId="1776"/>
    <cellStyle name="_Percent 7 2" xfId="1777"/>
    <cellStyle name="_Percent 7 2 2" xfId="1778"/>
    <cellStyle name="_Percent 7 2 2 2" xfId="43545"/>
    <cellStyle name="_Percent 7 2 3" xfId="1779"/>
    <cellStyle name="_Percent 7 2 3 2" xfId="43546"/>
    <cellStyle name="_Percent 7 2 4" xfId="1780"/>
    <cellStyle name="_Percent 7 2 4 2" xfId="43547"/>
    <cellStyle name="_Percent 7 2 5" xfId="43548"/>
    <cellStyle name="_Percent 7 3" xfId="1781"/>
    <cellStyle name="_Percent 7 3 2" xfId="1782"/>
    <cellStyle name="_Percent 7 3 2 2" xfId="43549"/>
    <cellStyle name="_Percent 7 3 3" xfId="43550"/>
    <cellStyle name="_Percent 7 4" xfId="1783"/>
    <cellStyle name="_Percent 7 4 2" xfId="43551"/>
    <cellStyle name="_Percent 7 5" xfId="1784"/>
    <cellStyle name="_Percent 7 5 2" xfId="43552"/>
    <cellStyle name="_Percent 7 6" xfId="43553"/>
    <cellStyle name="_Percent 8" xfId="1785"/>
    <cellStyle name="_Percent 8 2" xfId="1786"/>
    <cellStyle name="_Percent 8 2 2" xfId="1787"/>
    <cellStyle name="_Percent 8 2 2 2" xfId="1788"/>
    <cellStyle name="_Percent 8 2 2 2 2" xfId="43554"/>
    <cellStyle name="_Percent 8 2 2 3" xfId="1789"/>
    <cellStyle name="_Percent 8 2 2 3 2" xfId="43555"/>
    <cellStyle name="_Percent 8 2 2 4" xfId="1790"/>
    <cellStyle name="_Percent 8 2 2 4 2" xfId="43556"/>
    <cellStyle name="_Percent 8 2 2 5" xfId="43557"/>
    <cellStyle name="_Percent 8 2 3" xfId="1791"/>
    <cellStyle name="_Percent 8 2 3 2" xfId="1792"/>
    <cellStyle name="_Percent 8 2 3 2 2" xfId="43558"/>
    <cellStyle name="_Percent 8 2 3 3" xfId="1793"/>
    <cellStyle name="_Percent 8 2 3 3 2" xfId="43559"/>
    <cellStyle name="_Percent 8 2 3 4" xfId="1794"/>
    <cellStyle name="_Percent 8 2 3 4 2" xfId="43560"/>
    <cellStyle name="_Percent 8 2 3 5" xfId="43561"/>
    <cellStyle name="_Percent 8 2 4" xfId="1795"/>
    <cellStyle name="_Percent 8 2 4 2" xfId="43562"/>
    <cellStyle name="_Percent 8 2 5" xfId="1796"/>
    <cellStyle name="_Percent 8 2 5 2" xfId="43563"/>
    <cellStyle name="_Percent 8 2 6" xfId="1797"/>
    <cellStyle name="_Percent 8 2 6 2" xfId="43564"/>
    <cellStyle name="_Percent 8 2 7" xfId="43565"/>
    <cellStyle name="_Percent 8 3" xfId="1798"/>
    <cellStyle name="_Percent 8 3 2" xfId="43566"/>
    <cellStyle name="_Percent 8 4" xfId="1799"/>
    <cellStyle name="_Percent 8 4 2" xfId="43567"/>
    <cellStyle name="_Percent 8 5" xfId="1800"/>
    <cellStyle name="_Percent 8 5 2" xfId="43568"/>
    <cellStyle name="_Percent 8 6" xfId="43569"/>
    <cellStyle name="_Percent 9" xfId="1801"/>
    <cellStyle name="_Percent 9 2" xfId="1802"/>
    <cellStyle name="_Percent 9 2 2" xfId="1803"/>
    <cellStyle name="_Percent 9 2 2 2" xfId="43570"/>
    <cellStyle name="_Percent 9 2 3" xfId="1804"/>
    <cellStyle name="_Percent 9 2 3 2" xfId="43571"/>
    <cellStyle name="_Percent 9 2 4" xfId="1805"/>
    <cellStyle name="_Percent 9 2 4 2" xfId="43572"/>
    <cellStyle name="_Percent 9 2 5" xfId="43573"/>
    <cellStyle name="_Percent 9 3" xfId="1806"/>
    <cellStyle name="_Percent 9 3 2" xfId="1807"/>
    <cellStyle name="_Percent 9 3 2 2" xfId="43574"/>
    <cellStyle name="_Percent 9 3 3" xfId="1808"/>
    <cellStyle name="_Percent 9 3 3 2" xfId="43575"/>
    <cellStyle name="_Percent 9 3 4" xfId="1809"/>
    <cellStyle name="_Percent 9 3 4 2" xfId="43576"/>
    <cellStyle name="_Percent 9 3 5" xfId="43577"/>
    <cellStyle name="_Percent 9 4" xfId="1810"/>
    <cellStyle name="_Percent 9 4 2" xfId="43578"/>
    <cellStyle name="_Percent 9 5" xfId="1811"/>
    <cellStyle name="_Percent 9 5 2" xfId="43579"/>
    <cellStyle name="_Percent 9 6" xfId="1812"/>
    <cellStyle name="_Percent 9 6 2" xfId="43580"/>
    <cellStyle name="_Percent 9 7" xfId="43581"/>
    <cellStyle name="_Percent_2007 PBR Filing Working File 080115" xfId="1813"/>
    <cellStyle name="_Percent_2008 PBR Filing Working File 090116" xfId="1814"/>
    <cellStyle name="_Percent_2010 RMDx BP090610c-1" xfId="1815"/>
    <cellStyle name="_Percent_2010 RMDx BP091222c-old" xfId="1816"/>
    <cellStyle name="_Percent_Actual vs. Budget Volume" xfId="1817"/>
    <cellStyle name="_Percent_Book1" xfId="1818"/>
    <cellStyle name="_Percent_Brampton HOBNI RCOPA Tracking" xfId="1819"/>
    <cellStyle name="_Percent_Brampton Rev. Tracking" xfId="1820"/>
    <cellStyle name="_Percent_Brampton Rev. Tracking 2" xfId="1821"/>
    <cellStyle name="_Percent_Detail" xfId="1822"/>
    <cellStyle name="_Percent_Dx Decision Workbook (2)" xfId="1823"/>
    <cellStyle name="_Percent_F_Mstr_Cntrl_rates" xfId="1824"/>
    <cellStyle name="_Percent_Fcst_Chg_new" xfId="1825"/>
    <cellStyle name="_Percent_Fcst_new" xfId="1826"/>
    <cellStyle name="_Percent_Fcst_Prev_new" xfId="1827"/>
    <cellStyle name="_Percent_In_F_Dx_Rates_new" xfId="1828"/>
    <cellStyle name="_Percent_In_R_Customers_new" xfId="1829"/>
    <cellStyle name="_Percent_In_R_kWhs_New" xfId="1830"/>
    <cellStyle name="_Percent_In_R_kWs_New" xfId="1831"/>
    <cellStyle name="_Percent_LV" xfId="1832"/>
    <cellStyle name="_Percent_Monthly Foregone Revenue Cal'n_08PL based on Sep07 LF_090109 (3)" xfId="1833"/>
    <cellStyle name="_Percent_Out_Accrual_Bud_091222c" xfId="1834"/>
    <cellStyle name="_Percent_Out_Accrual_Bud_100222f" xfId="1835"/>
    <cellStyle name="_Percent_Out_Accrual_Bud_100525g" xfId="1836"/>
    <cellStyle name="_Percent_Out_Accural_Bud_101112a" xfId="1837"/>
    <cellStyle name="_Percent_Out_Variances_Summary" xfId="1838"/>
    <cellStyle name="_Percent_Q4-07 METS Rebate Accrual" xfId="1839"/>
    <cellStyle name="_Percent_Q4-07 METS Revenue Accrual" xfId="1840"/>
    <cellStyle name="_Percent_Rate Class" xfId="1841"/>
    <cellStyle name="_Percent_Revenue High Level Checking" xfId="1842"/>
    <cellStyle name="_Percent_RMBill Master Dec08 090105" xfId="1843"/>
    <cellStyle name="_Percent_RMBill Master Dec08 090116" xfId="1844"/>
    <cellStyle name="_Percent_RMDx BP061208b ACDec07_071227" xfId="1845"/>
    <cellStyle name="_Percent_RMDx BP061208b ACDec07_080104" xfId="1846"/>
    <cellStyle name="_Percent_RMDx BP061208b ACJune07_290607" xfId="1847"/>
    <cellStyle name="_Percent_RMDx BP071213h ACApr08_080430" xfId="1848"/>
    <cellStyle name="_Percent_RMDx BP071213h ACAugust08_080903" xfId="1849"/>
    <cellStyle name="_Percent_RMDx BP071213h ACDec08_090105v2" xfId="1850"/>
    <cellStyle name="_Percent_RMDx BP071213h ACFeb08_080304" xfId="1851"/>
    <cellStyle name="_Percent_RMDx BP071213h ACJuly08_080805 v3" xfId="1852"/>
    <cellStyle name="_Percent_RMDx BP071213h ACJune08_080703_SM Adjusted" xfId="1853"/>
    <cellStyle name="_Percent_RMDx BP071213h ACMar08_080401" xfId="1854"/>
    <cellStyle name="_Percent_RMDx BP071213h ACMay08_080603b" xfId="1855"/>
    <cellStyle name="_Percent_RMDx BP071213h ACNov08_081202" xfId="1856"/>
    <cellStyle name="_Percent_RMDx BP071213h ACOct08_081104" xfId="1857"/>
    <cellStyle name="_Percent_RMDx BP090121i ACDec09_100118" xfId="1858"/>
    <cellStyle name="_Percent_RMDx BP090121i ACJan09_090117" xfId="1859"/>
    <cellStyle name="_Percent_RMDx BP090121i ACJan09_090204b" xfId="1860"/>
    <cellStyle name="_Percent_RMDx BP090121i ACJuly09_090730" xfId="1861"/>
    <cellStyle name="_Percent_RMDx BP090121i ACJune09_090707_newrates" xfId="1862"/>
    <cellStyle name="_Percent_RMDx BP090121i ACMay09_090507_new rate classes" xfId="1863"/>
    <cellStyle name="_Percent_RMDx BP090121i ACMay09_090519" xfId="1864"/>
    <cellStyle name="_Percent_RMDx BP090121i ACMay09_090604" xfId="1865"/>
    <cellStyle name="_Percent_RMDx BP100525g ACMay10_100611" xfId="1866"/>
    <cellStyle name="_Percent_RMTx" xfId="1867"/>
    <cellStyle name="_Percent_RMTx BP052510j_Sep09LF ACAug10_100902" xfId="1868"/>
    <cellStyle name="_Percent_RMTx BP052510j_Sep09LF ACDec10_110106" xfId="1869"/>
    <cellStyle name="_Percent_RMTx BP081216h_Apr08LF ACNov09_100104 - Lei" xfId="1870"/>
    <cellStyle name="_Percent_Sheet1" xfId="1871"/>
    <cellStyle name="_Percent_Year End 2008 Journal Entry Workbook" xfId="1872"/>
    <cellStyle name="_PercentSpace" xfId="1873"/>
    <cellStyle name="_PercentSpace 10" xfId="1874"/>
    <cellStyle name="_PercentSpace 10 2" xfId="1875"/>
    <cellStyle name="_PercentSpace 10 2 2" xfId="1876"/>
    <cellStyle name="_PercentSpace 10 2 2 2" xfId="43582"/>
    <cellStyle name="_PercentSpace 10 2 3" xfId="1877"/>
    <cellStyle name="_PercentSpace 10 2 3 2" xfId="43583"/>
    <cellStyle name="_PercentSpace 10 2 4" xfId="1878"/>
    <cellStyle name="_PercentSpace 10 2 4 2" xfId="43584"/>
    <cellStyle name="_PercentSpace 10 2 5" xfId="43585"/>
    <cellStyle name="_PercentSpace 10 3" xfId="1879"/>
    <cellStyle name="_PercentSpace 10 3 2" xfId="1880"/>
    <cellStyle name="_PercentSpace 10 3 2 2" xfId="43586"/>
    <cellStyle name="_PercentSpace 10 3 3" xfId="1881"/>
    <cellStyle name="_PercentSpace 10 3 3 2" xfId="43587"/>
    <cellStyle name="_PercentSpace 10 3 4" xfId="1882"/>
    <cellStyle name="_PercentSpace 10 3 4 2" xfId="43588"/>
    <cellStyle name="_PercentSpace 10 3 5" xfId="43589"/>
    <cellStyle name="_PercentSpace 10 4" xfId="1883"/>
    <cellStyle name="_PercentSpace 10 4 2" xfId="43590"/>
    <cellStyle name="_PercentSpace 10 5" xfId="1884"/>
    <cellStyle name="_PercentSpace 10 5 2" xfId="43591"/>
    <cellStyle name="_PercentSpace 10 6" xfId="1885"/>
    <cellStyle name="_PercentSpace 10 6 2" xfId="43592"/>
    <cellStyle name="_PercentSpace 10 7" xfId="43593"/>
    <cellStyle name="_PercentSpace 11" xfId="1886"/>
    <cellStyle name="_PercentSpace 11 2" xfId="1887"/>
    <cellStyle name="_PercentSpace 11 2 2" xfId="43594"/>
    <cellStyle name="_PercentSpace 11 3" xfId="1888"/>
    <cellStyle name="_PercentSpace 11 3 2" xfId="43595"/>
    <cellStyle name="_PercentSpace 11 4" xfId="1889"/>
    <cellStyle name="_PercentSpace 11 4 2" xfId="43596"/>
    <cellStyle name="_PercentSpace 11 5" xfId="43597"/>
    <cellStyle name="_PercentSpace 12" xfId="1890"/>
    <cellStyle name="_PercentSpace 12 2" xfId="1891"/>
    <cellStyle name="_PercentSpace 12 2 2" xfId="1892"/>
    <cellStyle name="_PercentSpace 12 2 2 2" xfId="43598"/>
    <cellStyle name="_PercentSpace 12 2 3" xfId="1893"/>
    <cellStyle name="_PercentSpace 12 2 3 2" xfId="43599"/>
    <cellStyle name="_PercentSpace 12 2 4" xfId="1894"/>
    <cellStyle name="_PercentSpace 12 2 4 2" xfId="43600"/>
    <cellStyle name="_PercentSpace 12 2 5" xfId="43601"/>
    <cellStyle name="_PercentSpace 12 3" xfId="1895"/>
    <cellStyle name="_PercentSpace 12 3 2" xfId="43602"/>
    <cellStyle name="_PercentSpace 12 4" xfId="1896"/>
    <cellStyle name="_PercentSpace 12 4 2" xfId="43603"/>
    <cellStyle name="_PercentSpace 12 5" xfId="1897"/>
    <cellStyle name="_PercentSpace 12 5 2" xfId="43604"/>
    <cellStyle name="_PercentSpace 12 6" xfId="43605"/>
    <cellStyle name="_PercentSpace 13" xfId="1898"/>
    <cellStyle name="_PercentSpace 13 2" xfId="1899"/>
    <cellStyle name="_PercentSpace 13 2 2" xfId="1900"/>
    <cellStyle name="_PercentSpace 13 2 2 2" xfId="43606"/>
    <cellStyle name="_PercentSpace 13 2 3" xfId="1901"/>
    <cellStyle name="_PercentSpace 13 2 3 2" xfId="43607"/>
    <cellStyle name="_PercentSpace 13 2 4" xfId="1902"/>
    <cellStyle name="_PercentSpace 13 2 4 2" xfId="43608"/>
    <cellStyle name="_PercentSpace 13 2 5" xfId="43609"/>
    <cellStyle name="_PercentSpace 13 3" xfId="1903"/>
    <cellStyle name="_PercentSpace 13 3 2" xfId="43610"/>
    <cellStyle name="_PercentSpace 13 4" xfId="1904"/>
    <cellStyle name="_PercentSpace 13 4 2" xfId="43611"/>
    <cellStyle name="_PercentSpace 13 5" xfId="1905"/>
    <cellStyle name="_PercentSpace 13 5 2" xfId="43612"/>
    <cellStyle name="_PercentSpace 13 6" xfId="43613"/>
    <cellStyle name="_PercentSpace 13 6 2" xfId="43614"/>
    <cellStyle name="_PercentSpace 13 7" xfId="43615"/>
    <cellStyle name="_PercentSpace 14" xfId="1906"/>
    <cellStyle name="_PercentSpace 14 2" xfId="1907"/>
    <cellStyle name="_PercentSpace 14 2 2" xfId="1908"/>
    <cellStyle name="_PercentSpace 14 2 2 2" xfId="43616"/>
    <cellStyle name="_PercentSpace 14 2 3" xfId="1909"/>
    <cellStyle name="_PercentSpace 14 2 3 2" xfId="43617"/>
    <cellStyle name="_PercentSpace 14 2 4" xfId="1910"/>
    <cellStyle name="_PercentSpace 14 2 4 2" xfId="43618"/>
    <cellStyle name="_PercentSpace 14 2 5" xfId="43619"/>
    <cellStyle name="_PercentSpace 14 3" xfId="1911"/>
    <cellStyle name="_PercentSpace 14 3 2" xfId="1912"/>
    <cellStyle name="_PercentSpace 14 3 2 2" xfId="43620"/>
    <cellStyle name="_PercentSpace 14 3 3" xfId="1913"/>
    <cellStyle name="_PercentSpace 14 3 3 2" xfId="43621"/>
    <cellStyle name="_PercentSpace 14 3 4" xfId="43622"/>
    <cellStyle name="_PercentSpace 14 4" xfId="1914"/>
    <cellStyle name="_PercentSpace 14 4 2" xfId="43623"/>
    <cellStyle name="_PercentSpace 14 5" xfId="1915"/>
    <cellStyle name="_PercentSpace 14 5 2" xfId="43624"/>
    <cellStyle name="_PercentSpace 14 6" xfId="43625"/>
    <cellStyle name="_PercentSpace 15" xfId="1916"/>
    <cellStyle name="_PercentSpace 15 2" xfId="1917"/>
    <cellStyle name="_PercentSpace 15 2 2" xfId="1918"/>
    <cellStyle name="_PercentSpace 15 2 2 2" xfId="43626"/>
    <cellStyle name="_PercentSpace 15 2 3" xfId="43627"/>
    <cellStyle name="_PercentSpace 15 3" xfId="1919"/>
    <cellStyle name="_PercentSpace 15 3 2" xfId="1920"/>
    <cellStyle name="_PercentSpace 15 3 2 2" xfId="43628"/>
    <cellStyle name="_PercentSpace 15 3 3" xfId="43629"/>
    <cellStyle name="_PercentSpace 15 4" xfId="1921"/>
    <cellStyle name="_PercentSpace 15 4 2" xfId="43630"/>
    <cellStyle name="_PercentSpace 15 5" xfId="43631"/>
    <cellStyle name="_PercentSpace 16" xfId="1922"/>
    <cellStyle name="_PercentSpace 16 2" xfId="1923"/>
    <cellStyle name="_PercentSpace 16 2 2" xfId="1924"/>
    <cellStyle name="_PercentSpace 16 2 2 2" xfId="43632"/>
    <cellStyle name="_PercentSpace 16 2 3" xfId="43633"/>
    <cellStyle name="_PercentSpace 16 3" xfId="1925"/>
    <cellStyle name="_PercentSpace 16 3 2" xfId="43634"/>
    <cellStyle name="_PercentSpace 16 4" xfId="1926"/>
    <cellStyle name="_PercentSpace 16 4 2" xfId="43635"/>
    <cellStyle name="_PercentSpace 16 5" xfId="43636"/>
    <cellStyle name="_PercentSpace 17" xfId="1927"/>
    <cellStyle name="_PercentSpace 17 2" xfId="1928"/>
    <cellStyle name="_PercentSpace 17 2 2" xfId="43637"/>
    <cellStyle name="_PercentSpace 17 3" xfId="1929"/>
    <cellStyle name="_PercentSpace 17 3 2" xfId="43638"/>
    <cellStyle name="_PercentSpace 17 4" xfId="1930"/>
    <cellStyle name="_PercentSpace 17 4 2" xfId="43639"/>
    <cellStyle name="_PercentSpace 17 5" xfId="43640"/>
    <cellStyle name="_PercentSpace 18" xfId="1931"/>
    <cellStyle name="_PercentSpace 18 2" xfId="1932"/>
    <cellStyle name="_PercentSpace 18 2 2" xfId="1933"/>
    <cellStyle name="_PercentSpace 18 2 2 2" xfId="43641"/>
    <cellStyle name="_PercentSpace 18 2 3" xfId="43642"/>
    <cellStyle name="_PercentSpace 18 3" xfId="1934"/>
    <cellStyle name="_PercentSpace 18 3 2" xfId="43643"/>
    <cellStyle name="_PercentSpace 18 4" xfId="43644"/>
    <cellStyle name="_PercentSpace 19" xfId="1935"/>
    <cellStyle name="_PercentSpace 19 2" xfId="1936"/>
    <cellStyle name="_PercentSpace 19 2 2" xfId="43645"/>
    <cellStyle name="_PercentSpace 19 3" xfId="1937"/>
    <cellStyle name="_PercentSpace 19 3 2" xfId="43646"/>
    <cellStyle name="_PercentSpace 19 4" xfId="43647"/>
    <cellStyle name="_PercentSpace 2" xfId="1938"/>
    <cellStyle name="_PercentSpace 2 2" xfId="1939"/>
    <cellStyle name="_PercentSpace 2 2 2" xfId="1940"/>
    <cellStyle name="_PercentSpace 2 2 2 2" xfId="43648"/>
    <cellStyle name="_PercentSpace 2 2 3" xfId="1941"/>
    <cellStyle name="_PercentSpace 2 2 3 2" xfId="43649"/>
    <cellStyle name="_PercentSpace 2 2 4" xfId="1942"/>
    <cellStyle name="_PercentSpace 2 2 4 2" xfId="43650"/>
    <cellStyle name="_PercentSpace 2 2 5" xfId="43651"/>
    <cellStyle name="_PercentSpace 2 3" xfId="1943"/>
    <cellStyle name="_PercentSpace 2 3 2" xfId="1944"/>
    <cellStyle name="_PercentSpace 2 3 2 2" xfId="43652"/>
    <cellStyle name="_PercentSpace 2 3 3" xfId="43653"/>
    <cellStyle name="_PercentSpace 2 4" xfId="1945"/>
    <cellStyle name="_PercentSpace 2 4 2" xfId="43654"/>
    <cellStyle name="_PercentSpace 2 5" xfId="1946"/>
    <cellStyle name="_PercentSpace 2 5 2" xfId="43655"/>
    <cellStyle name="_PercentSpace 2 6" xfId="43656"/>
    <cellStyle name="_PercentSpace 20" xfId="1947"/>
    <cellStyle name="_PercentSpace 20 2" xfId="1948"/>
    <cellStyle name="_PercentSpace 20 2 2" xfId="1949"/>
    <cellStyle name="_PercentSpace 20 2 2 2" xfId="43657"/>
    <cellStyle name="_PercentSpace 20 2 3" xfId="43658"/>
    <cellStyle name="_PercentSpace 20 3" xfId="1950"/>
    <cellStyle name="_PercentSpace 20 3 2" xfId="43659"/>
    <cellStyle name="_PercentSpace 20 4" xfId="1951"/>
    <cellStyle name="_PercentSpace 20 4 2" xfId="43660"/>
    <cellStyle name="_PercentSpace 20 5" xfId="43661"/>
    <cellStyle name="_PercentSpace 21" xfId="1952"/>
    <cellStyle name="_PercentSpace 21 2" xfId="1953"/>
    <cellStyle name="_PercentSpace 21 2 2" xfId="43662"/>
    <cellStyle name="_PercentSpace 21 3" xfId="43663"/>
    <cellStyle name="_PercentSpace 22" xfId="1954"/>
    <cellStyle name="_PercentSpace 22 2" xfId="1955"/>
    <cellStyle name="_PercentSpace 22 2 2" xfId="43664"/>
    <cellStyle name="_PercentSpace 22 3" xfId="43665"/>
    <cellStyle name="_PercentSpace 23" xfId="43666"/>
    <cellStyle name="_PercentSpace 23 2" xfId="43667"/>
    <cellStyle name="_PercentSpace 23 3" xfId="43668"/>
    <cellStyle name="_PercentSpace 3" xfId="1956"/>
    <cellStyle name="_PercentSpace 3 2" xfId="1957"/>
    <cellStyle name="_PercentSpace 3 2 2" xfId="1958"/>
    <cellStyle name="_PercentSpace 3 2 2 2" xfId="43669"/>
    <cellStyle name="_PercentSpace 3 2 3" xfId="1959"/>
    <cellStyle name="_PercentSpace 3 2 3 2" xfId="43670"/>
    <cellStyle name="_PercentSpace 3 2 4" xfId="1960"/>
    <cellStyle name="_PercentSpace 3 2 4 2" xfId="43671"/>
    <cellStyle name="_PercentSpace 3 2 5" xfId="43672"/>
    <cellStyle name="_PercentSpace 3 3" xfId="1961"/>
    <cellStyle name="_PercentSpace 3 3 2" xfId="1962"/>
    <cellStyle name="_PercentSpace 3 3 2 2" xfId="43673"/>
    <cellStyle name="_PercentSpace 3 3 3" xfId="43674"/>
    <cellStyle name="_PercentSpace 3 4" xfId="1963"/>
    <cellStyle name="_PercentSpace 3 4 2" xfId="43675"/>
    <cellStyle name="_PercentSpace 3 5" xfId="1964"/>
    <cellStyle name="_PercentSpace 3 5 2" xfId="43676"/>
    <cellStyle name="_PercentSpace 3 6" xfId="43677"/>
    <cellStyle name="_PercentSpace 4" xfId="1965"/>
    <cellStyle name="_PercentSpace 4 2" xfId="1966"/>
    <cellStyle name="_PercentSpace 4 2 2" xfId="1967"/>
    <cellStyle name="_PercentSpace 4 2 2 2" xfId="43678"/>
    <cellStyle name="_PercentSpace 4 2 3" xfId="1968"/>
    <cellStyle name="_PercentSpace 4 2 3 2" xfId="43679"/>
    <cellStyle name="_PercentSpace 4 2 4" xfId="1969"/>
    <cellStyle name="_PercentSpace 4 2 4 2" xfId="43680"/>
    <cellStyle name="_PercentSpace 4 2 5" xfId="43681"/>
    <cellStyle name="_PercentSpace 4 3" xfId="1970"/>
    <cellStyle name="_PercentSpace 4 3 2" xfId="1971"/>
    <cellStyle name="_PercentSpace 4 3 2 2" xfId="43682"/>
    <cellStyle name="_PercentSpace 4 3 3" xfId="43683"/>
    <cellStyle name="_PercentSpace 4 4" xfId="1972"/>
    <cellStyle name="_PercentSpace 4 4 2" xfId="43684"/>
    <cellStyle name="_PercentSpace 4 5" xfId="1973"/>
    <cellStyle name="_PercentSpace 4 5 2" xfId="43685"/>
    <cellStyle name="_PercentSpace 4 6" xfId="43686"/>
    <cellStyle name="_PercentSpace 5" xfId="1974"/>
    <cellStyle name="_PercentSpace 5 2" xfId="1975"/>
    <cellStyle name="_PercentSpace 5 2 2" xfId="1976"/>
    <cellStyle name="_PercentSpace 5 2 2 2" xfId="43687"/>
    <cellStyle name="_PercentSpace 5 2 3" xfId="1977"/>
    <cellStyle name="_PercentSpace 5 2 3 2" xfId="43688"/>
    <cellStyle name="_PercentSpace 5 2 4" xfId="1978"/>
    <cellStyle name="_PercentSpace 5 2 4 2" xfId="43689"/>
    <cellStyle name="_PercentSpace 5 2 5" xfId="43690"/>
    <cellStyle name="_PercentSpace 5 3" xfId="1979"/>
    <cellStyle name="_PercentSpace 5 3 2" xfId="1980"/>
    <cellStyle name="_PercentSpace 5 3 2 2" xfId="43691"/>
    <cellStyle name="_PercentSpace 5 3 3" xfId="43692"/>
    <cellStyle name="_PercentSpace 5 4" xfId="1981"/>
    <cellStyle name="_PercentSpace 5 4 2" xfId="43693"/>
    <cellStyle name="_PercentSpace 5 5" xfId="1982"/>
    <cellStyle name="_PercentSpace 5 5 2" xfId="43694"/>
    <cellStyle name="_PercentSpace 5 6" xfId="43695"/>
    <cellStyle name="_PercentSpace 6" xfId="1983"/>
    <cellStyle name="_PercentSpace 6 2" xfId="1984"/>
    <cellStyle name="_PercentSpace 6 2 2" xfId="1985"/>
    <cellStyle name="_PercentSpace 6 2 2 2" xfId="43696"/>
    <cellStyle name="_PercentSpace 6 2 3" xfId="1986"/>
    <cellStyle name="_PercentSpace 6 2 3 2" xfId="43697"/>
    <cellStyle name="_PercentSpace 6 2 4" xfId="1987"/>
    <cellStyle name="_PercentSpace 6 2 4 2" xfId="43698"/>
    <cellStyle name="_PercentSpace 6 2 5" xfId="43699"/>
    <cellStyle name="_PercentSpace 6 3" xfId="1988"/>
    <cellStyle name="_PercentSpace 6 3 2" xfId="1989"/>
    <cellStyle name="_PercentSpace 6 3 2 2" xfId="43700"/>
    <cellStyle name="_PercentSpace 6 3 3" xfId="43701"/>
    <cellStyle name="_PercentSpace 6 4" xfId="1990"/>
    <cellStyle name="_PercentSpace 6 4 2" xfId="43702"/>
    <cellStyle name="_PercentSpace 6 5" xfId="1991"/>
    <cellStyle name="_PercentSpace 6 5 2" xfId="43703"/>
    <cellStyle name="_PercentSpace 6 6" xfId="43704"/>
    <cellStyle name="_PercentSpace 7" xfId="1992"/>
    <cellStyle name="_PercentSpace 7 2" xfId="1993"/>
    <cellStyle name="_PercentSpace 7 2 2" xfId="1994"/>
    <cellStyle name="_PercentSpace 7 2 2 2" xfId="43705"/>
    <cellStyle name="_PercentSpace 7 2 3" xfId="1995"/>
    <cellStyle name="_PercentSpace 7 2 3 2" xfId="43706"/>
    <cellStyle name="_PercentSpace 7 2 4" xfId="1996"/>
    <cellStyle name="_PercentSpace 7 2 4 2" xfId="43707"/>
    <cellStyle name="_PercentSpace 7 2 5" xfId="43708"/>
    <cellStyle name="_PercentSpace 7 3" xfId="1997"/>
    <cellStyle name="_PercentSpace 7 3 2" xfId="1998"/>
    <cellStyle name="_PercentSpace 7 3 2 2" xfId="43709"/>
    <cellStyle name="_PercentSpace 7 3 3" xfId="43710"/>
    <cellStyle name="_PercentSpace 7 4" xfId="1999"/>
    <cellStyle name="_PercentSpace 7 4 2" xfId="43711"/>
    <cellStyle name="_PercentSpace 7 5" xfId="2000"/>
    <cellStyle name="_PercentSpace 7 5 2" xfId="43712"/>
    <cellStyle name="_PercentSpace 7 6" xfId="43713"/>
    <cellStyle name="_PercentSpace 8" xfId="2001"/>
    <cellStyle name="_PercentSpace 8 2" xfId="2002"/>
    <cellStyle name="_PercentSpace 8 2 2" xfId="2003"/>
    <cellStyle name="_PercentSpace 8 2 2 2" xfId="2004"/>
    <cellStyle name="_PercentSpace 8 2 2 2 2" xfId="43714"/>
    <cellStyle name="_PercentSpace 8 2 2 3" xfId="2005"/>
    <cellStyle name="_PercentSpace 8 2 2 3 2" xfId="43715"/>
    <cellStyle name="_PercentSpace 8 2 2 4" xfId="2006"/>
    <cellStyle name="_PercentSpace 8 2 2 4 2" xfId="43716"/>
    <cellStyle name="_PercentSpace 8 2 2 5" xfId="43717"/>
    <cellStyle name="_PercentSpace 8 2 3" xfId="2007"/>
    <cellStyle name="_PercentSpace 8 2 3 2" xfId="2008"/>
    <cellStyle name="_PercentSpace 8 2 3 2 2" xfId="43718"/>
    <cellStyle name="_PercentSpace 8 2 3 3" xfId="2009"/>
    <cellStyle name="_PercentSpace 8 2 3 3 2" xfId="43719"/>
    <cellStyle name="_PercentSpace 8 2 3 4" xfId="2010"/>
    <cellStyle name="_PercentSpace 8 2 3 4 2" xfId="43720"/>
    <cellStyle name="_PercentSpace 8 2 3 5" xfId="43721"/>
    <cellStyle name="_PercentSpace 8 2 4" xfId="2011"/>
    <cellStyle name="_PercentSpace 8 2 4 2" xfId="43722"/>
    <cellStyle name="_PercentSpace 8 2 5" xfId="2012"/>
    <cellStyle name="_PercentSpace 8 2 5 2" xfId="43723"/>
    <cellStyle name="_PercentSpace 8 2 6" xfId="2013"/>
    <cellStyle name="_PercentSpace 8 2 6 2" xfId="43724"/>
    <cellStyle name="_PercentSpace 8 2 7" xfId="43725"/>
    <cellStyle name="_PercentSpace 8 3" xfId="2014"/>
    <cellStyle name="_PercentSpace 8 3 2" xfId="43726"/>
    <cellStyle name="_PercentSpace 8 4" xfId="2015"/>
    <cellStyle name="_PercentSpace 8 4 2" xfId="43727"/>
    <cellStyle name="_PercentSpace 8 5" xfId="2016"/>
    <cellStyle name="_PercentSpace 8 5 2" xfId="43728"/>
    <cellStyle name="_PercentSpace 8 6" xfId="43729"/>
    <cellStyle name="_PercentSpace 9" xfId="2017"/>
    <cellStyle name="_PercentSpace 9 2" xfId="2018"/>
    <cellStyle name="_PercentSpace 9 2 2" xfId="2019"/>
    <cellStyle name="_PercentSpace 9 2 2 2" xfId="43730"/>
    <cellStyle name="_PercentSpace 9 2 3" xfId="2020"/>
    <cellStyle name="_PercentSpace 9 2 3 2" xfId="43731"/>
    <cellStyle name="_PercentSpace 9 2 4" xfId="2021"/>
    <cellStyle name="_PercentSpace 9 2 4 2" xfId="43732"/>
    <cellStyle name="_PercentSpace 9 2 5" xfId="43733"/>
    <cellStyle name="_PercentSpace 9 3" xfId="2022"/>
    <cellStyle name="_PercentSpace 9 3 2" xfId="2023"/>
    <cellStyle name="_PercentSpace 9 3 2 2" xfId="43734"/>
    <cellStyle name="_PercentSpace 9 3 3" xfId="2024"/>
    <cellStyle name="_PercentSpace 9 3 3 2" xfId="43735"/>
    <cellStyle name="_PercentSpace 9 3 4" xfId="2025"/>
    <cellStyle name="_PercentSpace 9 3 4 2" xfId="43736"/>
    <cellStyle name="_PercentSpace 9 3 5" xfId="43737"/>
    <cellStyle name="_PercentSpace 9 4" xfId="2026"/>
    <cellStyle name="_PercentSpace 9 4 2" xfId="43738"/>
    <cellStyle name="_PercentSpace 9 5" xfId="2027"/>
    <cellStyle name="_PercentSpace 9 5 2" xfId="43739"/>
    <cellStyle name="_PercentSpace 9 6" xfId="2028"/>
    <cellStyle name="_PercentSpace 9 6 2" xfId="43740"/>
    <cellStyle name="_PercentSpace 9 7" xfId="43741"/>
    <cellStyle name="_PercentSpace_AR Analysis 061207" xfId="2029"/>
    <cellStyle name="_PercentSpace_RMDx BP050513a 051212a" xfId="2030"/>
    <cellStyle name="0.00%" xfId="43742"/>
    <cellStyle name="0.00% No Sign" xfId="43743"/>
    <cellStyle name="0.00% With Sign" xfId="43744"/>
    <cellStyle name="20% - Accent1 10" xfId="2031"/>
    <cellStyle name="20% - Accent1 10 2" xfId="2032"/>
    <cellStyle name="20% - Accent1 11" xfId="2033"/>
    <cellStyle name="20% - Accent1 12" xfId="2034"/>
    <cellStyle name="20% - Accent1 13" xfId="2035"/>
    <cellStyle name="20% - Accent1 14" xfId="2036"/>
    <cellStyle name="20% - Accent1 2" xfId="2037"/>
    <cellStyle name="20% - Accent1 2 10" xfId="2038"/>
    <cellStyle name="20% - Accent1 2 10 2" xfId="2039"/>
    <cellStyle name="20% - Accent1 2 11" xfId="2040"/>
    <cellStyle name="20% - Accent1 2 11 2" xfId="2041"/>
    <cellStyle name="20% - Accent1 2 12" xfId="2042"/>
    <cellStyle name="20% - Accent1 2 12 2" xfId="2043"/>
    <cellStyle name="20% - Accent1 2 13" xfId="2044"/>
    <cellStyle name="20% - Accent1 2 13 2" xfId="2045"/>
    <cellStyle name="20% - Accent1 2 14" xfId="2046"/>
    <cellStyle name="20% - Accent1 2 15" xfId="2047"/>
    <cellStyle name="20% - Accent1 2 16" xfId="2048"/>
    <cellStyle name="20% - Accent1 2 17" xfId="2049"/>
    <cellStyle name="20% - Accent1 2 18" xfId="2050"/>
    <cellStyle name="20% - Accent1 2 2" xfId="2051"/>
    <cellStyle name="20% - Accent1 2 2 10" xfId="2052"/>
    <cellStyle name="20% - Accent1 2 2 10 2" xfId="2053"/>
    <cellStyle name="20% - Accent1 2 2 11" xfId="2054"/>
    <cellStyle name="20% - Accent1 2 2 11 2" xfId="2055"/>
    <cellStyle name="20% - Accent1 2 2 12" xfId="2056"/>
    <cellStyle name="20% - Accent1 2 2 12 2" xfId="2057"/>
    <cellStyle name="20% - Accent1 2 2 13" xfId="2058"/>
    <cellStyle name="20% - Accent1 2 2 13 2" xfId="2059"/>
    <cellStyle name="20% - Accent1 2 2 14" xfId="2060"/>
    <cellStyle name="20% - Accent1 2 2 14 2" xfId="2061"/>
    <cellStyle name="20% - Accent1 2 2 15" xfId="2062"/>
    <cellStyle name="20% - Accent1 2 2 16" xfId="2063"/>
    <cellStyle name="20% - Accent1 2 2 17" xfId="2064"/>
    <cellStyle name="20% - Accent1 2 2 2" xfId="2065"/>
    <cellStyle name="20% - Accent1 2 2 2 2" xfId="2066"/>
    <cellStyle name="20% - Accent1 2 2 2 2 2" xfId="2067"/>
    <cellStyle name="20% - Accent1 2 2 2 2 2 2" xfId="2068"/>
    <cellStyle name="20% - Accent1 2 2 2 2 2 2 2" xfId="2069"/>
    <cellStyle name="20% - Accent1 2 2 2 2 2 3" xfId="2070"/>
    <cellStyle name="20% - Accent1 2 2 2 2 2 3 2" xfId="2071"/>
    <cellStyle name="20% - Accent1 2 2 2 2 2 4" xfId="2072"/>
    <cellStyle name="20% - Accent1 2 2 2 2 2 4 2" xfId="2073"/>
    <cellStyle name="20% - Accent1 2 2 2 2 2 5" xfId="2074"/>
    <cellStyle name="20% - Accent1 2 2 2 2 3" xfId="2075"/>
    <cellStyle name="20% - Accent1 2 2 2 2 3 2" xfId="2076"/>
    <cellStyle name="20% - Accent1 2 2 2 2 4" xfId="2077"/>
    <cellStyle name="20% - Accent1 2 2 2 2 4 2" xfId="2078"/>
    <cellStyle name="20% - Accent1 2 2 2 2 5" xfId="2079"/>
    <cellStyle name="20% - Accent1 2 2 2 2 5 2" xfId="2080"/>
    <cellStyle name="20% - Accent1 2 2 2 2 6" xfId="2081"/>
    <cellStyle name="20% - Accent1 2 2 2 3" xfId="2082"/>
    <cellStyle name="20% - Accent1 2 2 2 3 2" xfId="2083"/>
    <cellStyle name="20% - Accent1 2 2 2 3 2 2" xfId="2084"/>
    <cellStyle name="20% - Accent1 2 2 2 3 3" xfId="2085"/>
    <cellStyle name="20% - Accent1 2 2 2 3 3 2" xfId="2086"/>
    <cellStyle name="20% - Accent1 2 2 2 3 4" xfId="2087"/>
    <cellStyle name="20% - Accent1 2 2 2 3 4 2" xfId="2088"/>
    <cellStyle name="20% - Accent1 2 2 2 3 5" xfId="2089"/>
    <cellStyle name="20% - Accent1 2 2 2 4" xfId="2090"/>
    <cellStyle name="20% - Accent1 2 2 2 4 2" xfId="2091"/>
    <cellStyle name="20% - Accent1 2 2 2 5" xfId="2092"/>
    <cellStyle name="20% - Accent1 2 2 2 5 2" xfId="2093"/>
    <cellStyle name="20% - Accent1 2 2 2 6" xfId="2094"/>
    <cellStyle name="20% - Accent1 2 2 2 6 2" xfId="2095"/>
    <cellStyle name="20% - Accent1 2 2 2 7" xfId="2096"/>
    <cellStyle name="20% - Accent1 2 2 2 8" xfId="2097"/>
    <cellStyle name="20% - Accent1 2 2 2 9" xfId="2098"/>
    <cellStyle name="20% - Accent1 2 2 3" xfId="2099"/>
    <cellStyle name="20% - Accent1 2 2 3 2" xfId="2100"/>
    <cellStyle name="20% - Accent1 2 2 3 2 2" xfId="2101"/>
    <cellStyle name="20% - Accent1 2 2 3 2 2 2" xfId="2102"/>
    <cellStyle name="20% - Accent1 2 2 3 2 2 2 2" xfId="2103"/>
    <cellStyle name="20% - Accent1 2 2 3 2 2 3" xfId="2104"/>
    <cellStyle name="20% - Accent1 2 2 3 2 2 3 2" xfId="2105"/>
    <cellStyle name="20% - Accent1 2 2 3 2 2 4" xfId="2106"/>
    <cellStyle name="20% - Accent1 2 2 3 2 2 4 2" xfId="2107"/>
    <cellStyle name="20% - Accent1 2 2 3 2 2 5" xfId="2108"/>
    <cellStyle name="20% - Accent1 2 2 3 2 3" xfId="2109"/>
    <cellStyle name="20% - Accent1 2 2 3 2 3 2" xfId="2110"/>
    <cellStyle name="20% - Accent1 2 2 3 2 4" xfId="2111"/>
    <cellStyle name="20% - Accent1 2 2 3 2 4 2" xfId="2112"/>
    <cellStyle name="20% - Accent1 2 2 3 2 5" xfId="2113"/>
    <cellStyle name="20% - Accent1 2 2 3 2 5 2" xfId="2114"/>
    <cellStyle name="20% - Accent1 2 2 3 2 6" xfId="2115"/>
    <cellStyle name="20% - Accent1 2 2 3 3" xfId="2116"/>
    <cellStyle name="20% - Accent1 2 2 3 3 2" xfId="2117"/>
    <cellStyle name="20% - Accent1 2 2 3 3 2 2" xfId="2118"/>
    <cellStyle name="20% - Accent1 2 2 3 3 3" xfId="2119"/>
    <cellStyle name="20% - Accent1 2 2 3 3 3 2" xfId="2120"/>
    <cellStyle name="20% - Accent1 2 2 3 3 4" xfId="2121"/>
    <cellStyle name="20% - Accent1 2 2 3 3 4 2" xfId="2122"/>
    <cellStyle name="20% - Accent1 2 2 3 3 5" xfId="2123"/>
    <cellStyle name="20% - Accent1 2 2 3 4" xfId="2124"/>
    <cellStyle name="20% - Accent1 2 2 3 4 2" xfId="2125"/>
    <cellStyle name="20% - Accent1 2 2 3 5" xfId="2126"/>
    <cellStyle name="20% - Accent1 2 2 3 5 2" xfId="2127"/>
    <cellStyle name="20% - Accent1 2 2 3 6" xfId="2128"/>
    <cellStyle name="20% - Accent1 2 2 3 6 2" xfId="2129"/>
    <cellStyle name="20% - Accent1 2 2 3 7" xfId="2130"/>
    <cellStyle name="20% - Accent1 2 2 4" xfId="2131"/>
    <cellStyle name="20% - Accent1 2 2 4 2" xfId="2132"/>
    <cellStyle name="20% - Accent1 2 2 4 2 2" xfId="2133"/>
    <cellStyle name="20% - Accent1 2 2 4 2 2 2" xfId="2134"/>
    <cellStyle name="20% - Accent1 2 2 4 2 2 2 2" xfId="2135"/>
    <cellStyle name="20% - Accent1 2 2 4 2 2 3" xfId="2136"/>
    <cellStyle name="20% - Accent1 2 2 4 2 2 3 2" xfId="2137"/>
    <cellStyle name="20% - Accent1 2 2 4 2 2 4" xfId="2138"/>
    <cellStyle name="20% - Accent1 2 2 4 2 2 4 2" xfId="2139"/>
    <cellStyle name="20% - Accent1 2 2 4 2 2 5" xfId="2140"/>
    <cellStyle name="20% - Accent1 2 2 4 2 3" xfId="2141"/>
    <cellStyle name="20% - Accent1 2 2 4 2 3 2" xfId="2142"/>
    <cellStyle name="20% - Accent1 2 2 4 2 4" xfId="2143"/>
    <cellStyle name="20% - Accent1 2 2 4 2 4 2" xfId="2144"/>
    <cellStyle name="20% - Accent1 2 2 4 2 5" xfId="2145"/>
    <cellStyle name="20% - Accent1 2 2 4 2 5 2" xfId="2146"/>
    <cellStyle name="20% - Accent1 2 2 4 2 6" xfId="2147"/>
    <cellStyle name="20% - Accent1 2 2 4 3" xfId="2148"/>
    <cellStyle name="20% - Accent1 2 2 4 3 2" xfId="2149"/>
    <cellStyle name="20% - Accent1 2 2 4 3 2 2" xfId="2150"/>
    <cellStyle name="20% - Accent1 2 2 4 3 3" xfId="2151"/>
    <cellStyle name="20% - Accent1 2 2 4 3 3 2" xfId="2152"/>
    <cellStyle name="20% - Accent1 2 2 4 3 4" xfId="2153"/>
    <cellStyle name="20% - Accent1 2 2 4 3 4 2" xfId="2154"/>
    <cellStyle name="20% - Accent1 2 2 4 3 5" xfId="2155"/>
    <cellStyle name="20% - Accent1 2 2 4 4" xfId="2156"/>
    <cellStyle name="20% - Accent1 2 2 4 4 2" xfId="2157"/>
    <cellStyle name="20% - Accent1 2 2 4 5" xfId="2158"/>
    <cellStyle name="20% - Accent1 2 2 4 5 2" xfId="2159"/>
    <cellStyle name="20% - Accent1 2 2 4 6" xfId="2160"/>
    <cellStyle name="20% - Accent1 2 2 4 6 2" xfId="2161"/>
    <cellStyle name="20% - Accent1 2 2 4 7" xfId="2162"/>
    <cellStyle name="20% - Accent1 2 2 5" xfId="2163"/>
    <cellStyle name="20% - Accent1 2 2 5 2" xfId="2164"/>
    <cellStyle name="20% - Accent1 2 2 5 2 2" xfId="2165"/>
    <cellStyle name="20% - Accent1 2 2 5 2 2 2" xfId="2166"/>
    <cellStyle name="20% - Accent1 2 2 5 2 3" xfId="2167"/>
    <cellStyle name="20% - Accent1 2 2 5 2 3 2" xfId="2168"/>
    <cellStyle name="20% - Accent1 2 2 5 2 4" xfId="2169"/>
    <cellStyle name="20% - Accent1 2 2 5 2 4 2" xfId="2170"/>
    <cellStyle name="20% - Accent1 2 2 5 2 5" xfId="2171"/>
    <cellStyle name="20% - Accent1 2 2 5 3" xfId="2172"/>
    <cellStyle name="20% - Accent1 2 2 5 3 2" xfId="2173"/>
    <cellStyle name="20% - Accent1 2 2 5 4" xfId="2174"/>
    <cellStyle name="20% - Accent1 2 2 5 4 2" xfId="2175"/>
    <cellStyle name="20% - Accent1 2 2 5 5" xfId="2176"/>
    <cellStyle name="20% - Accent1 2 2 5 5 2" xfId="2177"/>
    <cellStyle name="20% - Accent1 2 2 5 6" xfId="2178"/>
    <cellStyle name="20% - Accent1 2 2 6" xfId="2179"/>
    <cellStyle name="20% - Accent1 2 2 6 2" xfId="2180"/>
    <cellStyle name="20% - Accent1 2 2 6 2 2" xfId="2181"/>
    <cellStyle name="20% - Accent1 2 2 6 3" xfId="2182"/>
    <cellStyle name="20% - Accent1 2 2 6 3 2" xfId="2183"/>
    <cellStyle name="20% - Accent1 2 2 6 4" xfId="2184"/>
    <cellStyle name="20% - Accent1 2 2 6 4 2" xfId="2185"/>
    <cellStyle name="20% - Accent1 2 2 6 5" xfId="2186"/>
    <cellStyle name="20% - Accent1 2 2 7" xfId="2187"/>
    <cellStyle name="20% - Accent1 2 2 7 2" xfId="2188"/>
    <cellStyle name="20% - Accent1 2 2 7 2 2" xfId="2189"/>
    <cellStyle name="20% - Accent1 2 2 7 3" xfId="2190"/>
    <cellStyle name="20% - Accent1 2 2 7 3 2" xfId="2191"/>
    <cellStyle name="20% - Accent1 2 2 7 4" xfId="2192"/>
    <cellStyle name="20% - Accent1 2 2 7 4 2" xfId="2193"/>
    <cellStyle name="20% - Accent1 2 2 7 5" xfId="2194"/>
    <cellStyle name="20% - Accent1 2 2 8" xfId="2195"/>
    <cellStyle name="20% - Accent1 2 2 8 2" xfId="2196"/>
    <cellStyle name="20% - Accent1 2 2 9" xfId="2197"/>
    <cellStyle name="20% - Accent1 2 2 9 2" xfId="2198"/>
    <cellStyle name="20% - Accent1 2 2_App.2-OA Capital Structure" xfId="2199"/>
    <cellStyle name="20% - Accent1 2 3" xfId="2200"/>
    <cellStyle name="20% - Accent1 2 3 2" xfId="2201"/>
    <cellStyle name="20% - Accent1 2 3 2 2" xfId="2202"/>
    <cellStyle name="20% - Accent1 2 3 2 2 2" xfId="2203"/>
    <cellStyle name="20% - Accent1 2 3 2 2 2 2" xfId="2204"/>
    <cellStyle name="20% - Accent1 2 3 2 2 3" xfId="2205"/>
    <cellStyle name="20% - Accent1 2 3 2 2 3 2" xfId="2206"/>
    <cellStyle name="20% - Accent1 2 3 2 2 4" xfId="2207"/>
    <cellStyle name="20% - Accent1 2 3 2 2 4 2" xfId="2208"/>
    <cellStyle name="20% - Accent1 2 3 2 2 5" xfId="2209"/>
    <cellStyle name="20% - Accent1 2 3 2 3" xfId="2210"/>
    <cellStyle name="20% - Accent1 2 3 2 3 2" xfId="2211"/>
    <cellStyle name="20% - Accent1 2 3 2 4" xfId="2212"/>
    <cellStyle name="20% - Accent1 2 3 2 4 2" xfId="2213"/>
    <cellStyle name="20% - Accent1 2 3 2 5" xfId="2214"/>
    <cellStyle name="20% - Accent1 2 3 2 5 2" xfId="2215"/>
    <cellStyle name="20% - Accent1 2 3 2 6" xfId="2216"/>
    <cellStyle name="20% - Accent1 2 3 3" xfId="2217"/>
    <cellStyle name="20% - Accent1 2 3 3 2" xfId="2218"/>
    <cellStyle name="20% - Accent1 2 3 3 2 2" xfId="2219"/>
    <cellStyle name="20% - Accent1 2 3 3 3" xfId="2220"/>
    <cellStyle name="20% - Accent1 2 3 3 3 2" xfId="2221"/>
    <cellStyle name="20% - Accent1 2 3 3 4" xfId="2222"/>
    <cellStyle name="20% - Accent1 2 3 3 4 2" xfId="2223"/>
    <cellStyle name="20% - Accent1 2 3 3 5" xfId="2224"/>
    <cellStyle name="20% - Accent1 2 3 4" xfId="2225"/>
    <cellStyle name="20% - Accent1 2 3 4 2" xfId="2226"/>
    <cellStyle name="20% - Accent1 2 3 5" xfId="2227"/>
    <cellStyle name="20% - Accent1 2 3 5 2" xfId="2228"/>
    <cellStyle name="20% - Accent1 2 3 6" xfId="2229"/>
    <cellStyle name="20% - Accent1 2 3 6 2" xfId="2230"/>
    <cellStyle name="20% - Accent1 2 3 7" xfId="2231"/>
    <cellStyle name="20% - Accent1 2 3 8" xfId="2232"/>
    <cellStyle name="20% - Accent1 2 4" xfId="2233"/>
    <cellStyle name="20% - Accent1 2 4 2" xfId="2234"/>
    <cellStyle name="20% - Accent1 2 4 2 2" xfId="2235"/>
    <cellStyle name="20% - Accent1 2 4 2 2 2" xfId="2236"/>
    <cellStyle name="20% - Accent1 2 4 2 2 2 2" xfId="2237"/>
    <cellStyle name="20% - Accent1 2 4 2 2 3" xfId="2238"/>
    <cellStyle name="20% - Accent1 2 4 2 2 3 2" xfId="2239"/>
    <cellStyle name="20% - Accent1 2 4 2 2 4" xfId="2240"/>
    <cellStyle name="20% - Accent1 2 4 2 2 4 2" xfId="2241"/>
    <cellStyle name="20% - Accent1 2 4 2 2 5" xfId="2242"/>
    <cellStyle name="20% - Accent1 2 4 2 3" xfId="2243"/>
    <cellStyle name="20% - Accent1 2 4 2 3 2" xfId="2244"/>
    <cellStyle name="20% - Accent1 2 4 2 4" xfId="2245"/>
    <cellStyle name="20% - Accent1 2 4 2 4 2" xfId="2246"/>
    <cellStyle name="20% - Accent1 2 4 2 5" xfId="2247"/>
    <cellStyle name="20% - Accent1 2 4 2 5 2" xfId="2248"/>
    <cellStyle name="20% - Accent1 2 4 2 6" xfId="2249"/>
    <cellStyle name="20% - Accent1 2 4 3" xfId="2250"/>
    <cellStyle name="20% - Accent1 2 4 3 2" xfId="2251"/>
    <cellStyle name="20% - Accent1 2 4 3 2 2" xfId="2252"/>
    <cellStyle name="20% - Accent1 2 4 3 3" xfId="2253"/>
    <cellStyle name="20% - Accent1 2 4 3 3 2" xfId="2254"/>
    <cellStyle name="20% - Accent1 2 4 3 4" xfId="2255"/>
    <cellStyle name="20% - Accent1 2 4 3 4 2" xfId="2256"/>
    <cellStyle name="20% - Accent1 2 4 3 5" xfId="2257"/>
    <cellStyle name="20% - Accent1 2 4 4" xfId="2258"/>
    <cellStyle name="20% - Accent1 2 4 4 2" xfId="2259"/>
    <cellStyle name="20% - Accent1 2 4 5" xfId="2260"/>
    <cellStyle name="20% - Accent1 2 4 5 2" xfId="2261"/>
    <cellStyle name="20% - Accent1 2 4 6" xfId="2262"/>
    <cellStyle name="20% - Accent1 2 4 6 2" xfId="2263"/>
    <cellStyle name="20% - Accent1 2 4 7" xfId="2264"/>
    <cellStyle name="20% - Accent1 2 5" xfId="2265"/>
    <cellStyle name="20% - Accent1 2 5 2" xfId="2266"/>
    <cellStyle name="20% - Accent1 2 5 2 2" xfId="2267"/>
    <cellStyle name="20% - Accent1 2 5 2 2 2" xfId="2268"/>
    <cellStyle name="20% - Accent1 2 5 2 2 2 2" xfId="2269"/>
    <cellStyle name="20% - Accent1 2 5 2 2 3" xfId="2270"/>
    <cellStyle name="20% - Accent1 2 5 2 2 3 2" xfId="2271"/>
    <cellStyle name="20% - Accent1 2 5 2 2 4" xfId="2272"/>
    <cellStyle name="20% - Accent1 2 5 2 2 4 2" xfId="2273"/>
    <cellStyle name="20% - Accent1 2 5 2 2 5" xfId="2274"/>
    <cellStyle name="20% - Accent1 2 5 2 3" xfId="2275"/>
    <cellStyle name="20% - Accent1 2 5 2 3 2" xfId="2276"/>
    <cellStyle name="20% - Accent1 2 5 2 4" xfId="2277"/>
    <cellStyle name="20% - Accent1 2 5 2 4 2" xfId="2278"/>
    <cellStyle name="20% - Accent1 2 5 2 5" xfId="2279"/>
    <cellStyle name="20% - Accent1 2 5 2 5 2" xfId="2280"/>
    <cellStyle name="20% - Accent1 2 5 2 6" xfId="2281"/>
    <cellStyle name="20% - Accent1 2 5 3" xfId="2282"/>
    <cellStyle name="20% - Accent1 2 5 3 2" xfId="2283"/>
    <cellStyle name="20% - Accent1 2 5 3 2 2" xfId="2284"/>
    <cellStyle name="20% - Accent1 2 5 3 3" xfId="2285"/>
    <cellStyle name="20% - Accent1 2 5 3 3 2" xfId="2286"/>
    <cellStyle name="20% - Accent1 2 5 3 4" xfId="2287"/>
    <cellStyle name="20% - Accent1 2 5 3 4 2" xfId="2288"/>
    <cellStyle name="20% - Accent1 2 5 3 5" xfId="2289"/>
    <cellStyle name="20% - Accent1 2 5 4" xfId="2290"/>
    <cellStyle name="20% - Accent1 2 5 4 2" xfId="2291"/>
    <cellStyle name="20% - Accent1 2 5 5" xfId="2292"/>
    <cellStyle name="20% - Accent1 2 5 5 2" xfId="2293"/>
    <cellStyle name="20% - Accent1 2 5 6" xfId="2294"/>
    <cellStyle name="20% - Accent1 2 5 6 2" xfId="2295"/>
    <cellStyle name="20% - Accent1 2 5 7" xfId="2296"/>
    <cellStyle name="20% - Accent1 2 6" xfId="2297"/>
    <cellStyle name="20% - Accent1 2 6 2" xfId="2298"/>
    <cellStyle name="20% - Accent1 2 6 2 2" xfId="2299"/>
    <cellStyle name="20% - Accent1 2 6 2 2 2" xfId="2300"/>
    <cellStyle name="20% - Accent1 2 6 2 2 2 2" xfId="2301"/>
    <cellStyle name="20% - Accent1 2 6 2 2 3" xfId="2302"/>
    <cellStyle name="20% - Accent1 2 6 2 2 3 2" xfId="2303"/>
    <cellStyle name="20% - Accent1 2 6 2 2 4" xfId="2304"/>
    <cellStyle name="20% - Accent1 2 6 2 2 4 2" xfId="2305"/>
    <cellStyle name="20% - Accent1 2 6 2 2 5" xfId="2306"/>
    <cellStyle name="20% - Accent1 2 6 2 3" xfId="2307"/>
    <cellStyle name="20% - Accent1 2 6 2 3 2" xfId="2308"/>
    <cellStyle name="20% - Accent1 2 6 2 4" xfId="2309"/>
    <cellStyle name="20% - Accent1 2 6 2 4 2" xfId="2310"/>
    <cellStyle name="20% - Accent1 2 6 2 5" xfId="2311"/>
    <cellStyle name="20% - Accent1 2 6 2 5 2" xfId="2312"/>
    <cellStyle name="20% - Accent1 2 6 2 6" xfId="2313"/>
    <cellStyle name="20% - Accent1 2 6 3" xfId="2314"/>
    <cellStyle name="20% - Accent1 2 6 3 2" xfId="2315"/>
    <cellStyle name="20% - Accent1 2 6 3 2 2" xfId="2316"/>
    <cellStyle name="20% - Accent1 2 6 3 3" xfId="2317"/>
    <cellStyle name="20% - Accent1 2 6 3 3 2" xfId="2318"/>
    <cellStyle name="20% - Accent1 2 6 3 4" xfId="2319"/>
    <cellStyle name="20% - Accent1 2 6 3 4 2" xfId="2320"/>
    <cellStyle name="20% - Accent1 2 6 3 5" xfId="2321"/>
    <cellStyle name="20% - Accent1 2 6 4" xfId="2322"/>
    <cellStyle name="20% - Accent1 2 6 4 2" xfId="2323"/>
    <cellStyle name="20% - Accent1 2 6 5" xfId="2324"/>
    <cellStyle name="20% - Accent1 2 6 5 2" xfId="2325"/>
    <cellStyle name="20% - Accent1 2 6 6" xfId="2326"/>
    <cellStyle name="20% - Accent1 2 6 6 2" xfId="2327"/>
    <cellStyle name="20% - Accent1 2 6 7" xfId="2328"/>
    <cellStyle name="20% - Accent1 2 7" xfId="2329"/>
    <cellStyle name="20% - Accent1 2 7 2" xfId="2330"/>
    <cellStyle name="20% - Accent1 2 7 2 2" xfId="2331"/>
    <cellStyle name="20% - Accent1 2 7 2 2 2" xfId="2332"/>
    <cellStyle name="20% - Accent1 2 7 2 3" xfId="2333"/>
    <cellStyle name="20% - Accent1 2 7 2 3 2" xfId="2334"/>
    <cellStyle name="20% - Accent1 2 7 2 4" xfId="2335"/>
    <cellStyle name="20% - Accent1 2 7 2 4 2" xfId="2336"/>
    <cellStyle name="20% - Accent1 2 7 2 5" xfId="2337"/>
    <cellStyle name="20% - Accent1 2 7 3" xfId="2338"/>
    <cellStyle name="20% - Accent1 2 7 3 2" xfId="2339"/>
    <cellStyle name="20% - Accent1 2 7 4" xfId="2340"/>
    <cellStyle name="20% - Accent1 2 7 4 2" xfId="2341"/>
    <cellStyle name="20% - Accent1 2 7 5" xfId="2342"/>
    <cellStyle name="20% - Accent1 2 7 5 2" xfId="2343"/>
    <cellStyle name="20% - Accent1 2 7 6" xfId="2344"/>
    <cellStyle name="20% - Accent1 2 8" xfId="2345"/>
    <cellStyle name="20% - Accent1 2 8 2" xfId="2346"/>
    <cellStyle name="20% - Accent1 2 8 2 2" xfId="2347"/>
    <cellStyle name="20% - Accent1 2 8 3" xfId="2348"/>
    <cellStyle name="20% - Accent1 2 8 3 2" xfId="2349"/>
    <cellStyle name="20% - Accent1 2 8 4" xfId="2350"/>
    <cellStyle name="20% - Accent1 2 8 4 2" xfId="2351"/>
    <cellStyle name="20% - Accent1 2 8 5" xfId="2352"/>
    <cellStyle name="20% - Accent1 2 9" xfId="2353"/>
    <cellStyle name="20% - Accent1 2 9 2" xfId="2354"/>
    <cellStyle name="20% - Accent1 2_App.2-OA Capital Structure" xfId="2355"/>
    <cellStyle name="20% - Accent1 3" xfId="2356"/>
    <cellStyle name="20% - Accent1 3 2" xfId="2357"/>
    <cellStyle name="20% - Accent1 3 2 2" xfId="2358"/>
    <cellStyle name="20% - Accent1 3 3" xfId="2359"/>
    <cellStyle name="20% - Accent1 3 3 2" xfId="2360"/>
    <cellStyle name="20% - Accent1 3 4" xfId="2361"/>
    <cellStyle name="20% - Accent1 3 4 2" xfId="2362"/>
    <cellStyle name="20% - Accent1 3 5" xfId="2363"/>
    <cellStyle name="20% - Accent1 3 6" xfId="2364"/>
    <cellStyle name="20% - Accent1 4" xfId="2365"/>
    <cellStyle name="20% - Accent1 4 2" xfId="2366"/>
    <cellStyle name="20% - Accent1 4 3" xfId="2367"/>
    <cellStyle name="20% - Accent1 5" xfId="2368"/>
    <cellStyle name="20% - Accent1 5 2" xfId="2369"/>
    <cellStyle name="20% - Accent1 5 3" xfId="2370"/>
    <cellStyle name="20% - Accent1 6" xfId="2371"/>
    <cellStyle name="20% - Accent1 6 2" xfId="2372"/>
    <cellStyle name="20% - Accent1 6 3" xfId="2373"/>
    <cellStyle name="20% - Accent1 7" xfId="2374"/>
    <cellStyle name="20% - Accent1 7 2" xfId="2375"/>
    <cellStyle name="20% - Accent1 8" xfId="2376"/>
    <cellStyle name="20% - Accent1 8 2" xfId="2377"/>
    <cellStyle name="20% - Accent1 9" xfId="2378"/>
    <cellStyle name="20% - Accent1 9 2" xfId="2379"/>
    <cellStyle name="20% - Accent2 10" xfId="2380"/>
    <cellStyle name="20% - Accent2 10 2" xfId="2381"/>
    <cellStyle name="20% - Accent2 11" xfId="2382"/>
    <cellStyle name="20% - Accent2 12" xfId="2383"/>
    <cellStyle name="20% - Accent2 13" xfId="2384"/>
    <cellStyle name="20% - Accent2 14" xfId="2385"/>
    <cellStyle name="20% - Accent2 2" xfId="2386"/>
    <cellStyle name="20% - Accent2 2 10" xfId="2387"/>
    <cellStyle name="20% - Accent2 2 10 2" xfId="2388"/>
    <cellStyle name="20% - Accent2 2 11" xfId="2389"/>
    <cellStyle name="20% - Accent2 2 11 2" xfId="2390"/>
    <cellStyle name="20% - Accent2 2 12" xfId="2391"/>
    <cellStyle name="20% - Accent2 2 12 2" xfId="2392"/>
    <cellStyle name="20% - Accent2 2 13" xfId="2393"/>
    <cellStyle name="20% - Accent2 2 13 2" xfId="2394"/>
    <cellStyle name="20% - Accent2 2 14" xfId="2395"/>
    <cellStyle name="20% - Accent2 2 15" xfId="2396"/>
    <cellStyle name="20% - Accent2 2 16" xfId="2397"/>
    <cellStyle name="20% - Accent2 2 17" xfId="2398"/>
    <cellStyle name="20% - Accent2 2 18" xfId="2399"/>
    <cellStyle name="20% - Accent2 2 2" xfId="2400"/>
    <cellStyle name="20% - Accent2 2 2 10" xfId="2401"/>
    <cellStyle name="20% - Accent2 2 2 10 2" xfId="2402"/>
    <cellStyle name="20% - Accent2 2 2 11" xfId="2403"/>
    <cellStyle name="20% - Accent2 2 2 11 2" xfId="2404"/>
    <cellStyle name="20% - Accent2 2 2 12" xfId="2405"/>
    <cellStyle name="20% - Accent2 2 2 12 2" xfId="2406"/>
    <cellStyle name="20% - Accent2 2 2 13" xfId="2407"/>
    <cellStyle name="20% - Accent2 2 2 13 2" xfId="2408"/>
    <cellStyle name="20% - Accent2 2 2 14" xfId="2409"/>
    <cellStyle name="20% - Accent2 2 2 14 2" xfId="2410"/>
    <cellStyle name="20% - Accent2 2 2 15" xfId="2411"/>
    <cellStyle name="20% - Accent2 2 2 16" xfId="2412"/>
    <cellStyle name="20% - Accent2 2 2 17" xfId="2413"/>
    <cellStyle name="20% - Accent2 2 2 2" xfId="2414"/>
    <cellStyle name="20% - Accent2 2 2 2 2" xfId="2415"/>
    <cellStyle name="20% - Accent2 2 2 2 2 2" xfId="2416"/>
    <cellStyle name="20% - Accent2 2 2 2 2 2 2" xfId="2417"/>
    <cellStyle name="20% - Accent2 2 2 2 2 2 2 2" xfId="2418"/>
    <cellStyle name="20% - Accent2 2 2 2 2 2 3" xfId="2419"/>
    <cellStyle name="20% - Accent2 2 2 2 2 2 3 2" xfId="2420"/>
    <cellStyle name="20% - Accent2 2 2 2 2 2 4" xfId="2421"/>
    <cellStyle name="20% - Accent2 2 2 2 2 2 4 2" xfId="2422"/>
    <cellStyle name="20% - Accent2 2 2 2 2 2 5" xfId="2423"/>
    <cellStyle name="20% - Accent2 2 2 2 2 3" xfId="2424"/>
    <cellStyle name="20% - Accent2 2 2 2 2 3 2" xfId="2425"/>
    <cellStyle name="20% - Accent2 2 2 2 2 4" xfId="2426"/>
    <cellStyle name="20% - Accent2 2 2 2 2 4 2" xfId="2427"/>
    <cellStyle name="20% - Accent2 2 2 2 2 5" xfId="2428"/>
    <cellStyle name="20% - Accent2 2 2 2 2 5 2" xfId="2429"/>
    <cellStyle name="20% - Accent2 2 2 2 2 6" xfId="2430"/>
    <cellStyle name="20% - Accent2 2 2 2 3" xfId="2431"/>
    <cellStyle name="20% - Accent2 2 2 2 3 2" xfId="2432"/>
    <cellStyle name="20% - Accent2 2 2 2 3 2 2" xfId="2433"/>
    <cellStyle name="20% - Accent2 2 2 2 3 3" xfId="2434"/>
    <cellStyle name="20% - Accent2 2 2 2 3 3 2" xfId="2435"/>
    <cellStyle name="20% - Accent2 2 2 2 3 4" xfId="2436"/>
    <cellStyle name="20% - Accent2 2 2 2 3 4 2" xfId="2437"/>
    <cellStyle name="20% - Accent2 2 2 2 3 5" xfId="2438"/>
    <cellStyle name="20% - Accent2 2 2 2 4" xfId="2439"/>
    <cellStyle name="20% - Accent2 2 2 2 4 2" xfId="2440"/>
    <cellStyle name="20% - Accent2 2 2 2 5" xfId="2441"/>
    <cellStyle name="20% - Accent2 2 2 2 5 2" xfId="2442"/>
    <cellStyle name="20% - Accent2 2 2 2 6" xfId="2443"/>
    <cellStyle name="20% - Accent2 2 2 2 6 2" xfId="2444"/>
    <cellStyle name="20% - Accent2 2 2 2 7" xfId="2445"/>
    <cellStyle name="20% - Accent2 2 2 2 8" xfId="2446"/>
    <cellStyle name="20% - Accent2 2 2 2 9" xfId="2447"/>
    <cellStyle name="20% - Accent2 2 2 3" xfId="2448"/>
    <cellStyle name="20% - Accent2 2 2 3 2" xfId="2449"/>
    <cellStyle name="20% - Accent2 2 2 3 2 2" xfId="2450"/>
    <cellStyle name="20% - Accent2 2 2 3 2 2 2" xfId="2451"/>
    <cellStyle name="20% - Accent2 2 2 3 2 2 2 2" xfId="2452"/>
    <cellStyle name="20% - Accent2 2 2 3 2 2 3" xfId="2453"/>
    <cellStyle name="20% - Accent2 2 2 3 2 2 3 2" xfId="2454"/>
    <cellStyle name="20% - Accent2 2 2 3 2 2 4" xfId="2455"/>
    <cellStyle name="20% - Accent2 2 2 3 2 2 4 2" xfId="2456"/>
    <cellStyle name="20% - Accent2 2 2 3 2 2 5" xfId="2457"/>
    <cellStyle name="20% - Accent2 2 2 3 2 3" xfId="2458"/>
    <cellStyle name="20% - Accent2 2 2 3 2 3 2" xfId="2459"/>
    <cellStyle name="20% - Accent2 2 2 3 2 4" xfId="2460"/>
    <cellStyle name="20% - Accent2 2 2 3 2 4 2" xfId="2461"/>
    <cellStyle name="20% - Accent2 2 2 3 2 5" xfId="2462"/>
    <cellStyle name="20% - Accent2 2 2 3 2 5 2" xfId="2463"/>
    <cellStyle name="20% - Accent2 2 2 3 2 6" xfId="2464"/>
    <cellStyle name="20% - Accent2 2 2 3 3" xfId="2465"/>
    <cellStyle name="20% - Accent2 2 2 3 3 2" xfId="2466"/>
    <cellStyle name="20% - Accent2 2 2 3 3 2 2" xfId="2467"/>
    <cellStyle name="20% - Accent2 2 2 3 3 3" xfId="2468"/>
    <cellStyle name="20% - Accent2 2 2 3 3 3 2" xfId="2469"/>
    <cellStyle name="20% - Accent2 2 2 3 3 4" xfId="2470"/>
    <cellStyle name="20% - Accent2 2 2 3 3 4 2" xfId="2471"/>
    <cellStyle name="20% - Accent2 2 2 3 3 5" xfId="2472"/>
    <cellStyle name="20% - Accent2 2 2 3 4" xfId="2473"/>
    <cellStyle name="20% - Accent2 2 2 3 4 2" xfId="2474"/>
    <cellStyle name="20% - Accent2 2 2 3 5" xfId="2475"/>
    <cellStyle name="20% - Accent2 2 2 3 5 2" xfId="2476"/>
    <cellStyle name="20% - Accent2 2 2 3 6" xfId="2477"/>
    <cellStyle name="20% - Accent2 2 2 3 6 2" xfId="2478"/>
    <cellStyle name="20% - Accent2 2 2 3 7" xfId="2479"/>
    <cellStyle name="20% - Accent2 2 2 4" xfId="2480"/>
    <cellStyle name="20% - Accent2 2 2 4 2" xfId="2481"/>
    <cellStyle name="20% - Accent2 2 2 4 2 2" xfId="2482"/>
    <cellStyle name="20% - Accent2 2 2 4 2 2 2" xfId="2483"/>
    <cellStyle name="20% - Accent2 2 2 4 2 2 2 2" xfId="2484"/>
    <cellStyle name="20% - Accent2 2 2 4 2 2 3" xfId="2485"/>
    <cellStyle name="20% - Accent2 2 2 4 2 2 3 2" xfId="2486"/>
    <cellStyle name="20% - Accent2 2 2 4 2 2 4" xfId="2487"/>
    <cellStyle name="20% - Accent2 2 2 4 2 2 4 2" xfId="2488"/>
    <cellStyle name="20% - Accent2 2 2 4 2 2 5" xfId="2489"/>
    <cellStyle name="20% - Accent2 2 2 4 2 3" xfId="2490"/>
    <cellStyle name="20% - Accent2 2 2 4 2 3 2" xfId="2491"/>
    <cellStyle name="20% - Accent2 2 2 4 2 4" xfId="2492"/>
    <cellStyle name="20% - Accent2 2 2 4 2 4 2" xfId="2493"/>
    <cellStyle name="20% - Accent2 2 2 4 2 5" xfId="2494"/>
    <cellStyle name="20% - Accent2 2 2 4 2 5 2" xfId="2495"/>
    <cellStyle name="20% - Accent2 2 2 4 2 6" xfId="2496"/>
    <cellStyle name="20% - Accent2 2 2 4 3" xfId="2497"/>
    <cellStyle name="20% - Accent2 2 2 4 3 2" xfId="2498"/>
    <cellStyle name="20% - Accent2 2 2 4 3 2 2" xfId="2499"/>
    <cellStyle name="20% - Accent2 2 2 4 3 3" xfId="2500"/>
    <cellStyle name="20% - Accent2 2 2 4 3 3 2" xfId="2501"/>
    <cellStyle name="20% - Accent2 2 2 4 3 4" xfId="2502"/>
    <cellStyle name="20% - Accent2 2 2 4 3 4 2" xfId="2503"/>
    <cellStyle name="20% - Accent2 2 2 4 3 5" xfId="2504"/>
    <cellStyle name="20% - Accent2 2 2 4 4" xfId="2505"/>
    <cellStyle name="20% - Accent2 2 2 4 4 2" xfId="2506"/>
    <cellStyle name="20% - Accent2 2 2 4 5" xfId="2507"/>
    <cellStyle name="20% - Accent2 2 2 4 5 2" xfId="2508"/>
    <cellStyle name="20% - Accent2 2 2 4 6" xfId="2509"/>
    <cellStyle name="20% - Accent2 2 2 4 6 2" xfId="2510"/>
    <cellStyle name="20% - Accent2 2 2 4 7" xfId="2511"/>
    <cellStyle name="20% - Accent2 2 2 5" xfId="2512"/>
    <cellStyle name="20% - Accent2 2 2 5 2" xfId="2513"/>
    <cellStyle name="20% - Accent2 2 2 5 2 2" xfId="2514"/>
    <cellStyle name="20% - Accent2 2 2 5 2 2 2" xfId="2515"/>
    <cellStyle name="20% - Accent2 2 2 5 2 3" xfId="2516"/>
    <cellStyle name="20% - Accent2 2 2 5 2 3 2" xfId="2517"/>
    <cellStyle name="20% - Accent2 2 2 5 2 4" xfId="2518"/>
    <cellStyle name="20% - Accent2 2 2 5 2 4 2" xfId="2519"/>
    <cellStyle name="20% - Accent2 2 2 5 2 5" xfId="2520"/>
    <cellStyle name="20% - Accent2 2 2 5 3" xfId="2521"/>
    <cellStyle name="20% - Accent2 2 2 5 3 2" xfId="2522"/>
    <cellStyle name="20% - Accent2 2 2 5 4" xfId="2523"/>
    <cellStyle name="20% - Accent2 2 2 5 4 2" xfId="2524"/>
    <cellStyle name="20% - Accent2 2 2 5 5" xfId="2525"/>
    <cellStyle name="20% - Accent2 2 2 5 5 2" xfId="2526"/>
    <cellStyle name="20% - Accent2 2 2 5 6" xfId="2527"/>
    <cellStyle name="20% - Accent2 2 2 6" xfId="2528"/>
    <cellStyle name="20% - Accent2 2 2 6 2" xfId="2529"/>
    <cellStyle name="20% - Accent2 2 2 6 2 2" xfId="2530"/>
    <cellStyle name="20% - Accent2 2 2 6 3" xfId="2531"/>
    <cellStyle name="20% - Accent2 2 2 6 3 2" xfId="2532"/>
    <cellStyle name="20% - Accent2 2 2 6 4" xfId="2533"/>
    <cellStyle name="20% - Accent2 2 2 6 4 2" xfId="2534"/>
    <cellStyle name="20% - Accent2 2 2 6 5" xfId="2535"/>
    <cellStyle name="20% - Accent2 2 2 7" xfId="2536"/>
    <cellStyle name="20% - Accent2 2 2 7 2" xfId="2537"/>
    <cellStyle name="20% - Accent2 2 2 7 2 2" xfId="2538"/>
    <cellStyle name="20% - Accent2 2 2 7 3" xfId="2539"/>
    <cellStyle name="20% - Accent2 2 2 7 3 2" xfId="2540"/>
    <cellStyle name="20% - Accent2 2 2 7 4" xfId="2541"/>
    <cellStyle name="20% - Accent2 2 2 7 4 2" xfId="2542"/>
    <cellStyle name="20% - Accent2 2 2 7 5" xfId="2543"/>
    <cellStyle name="20% - Accent2 2 2 8" xfId="2544"/>
    <cellStyle name="20% - Accent2 2 2 8 2" xfId="2545"/>
    <cellStyle name="20% - Accent2 2 2 9" xfId="2546"/>
    <cellStyle name="20% - Accent2 2 2 9 2" xfId="2547"/>
    <cellStyle name="20% - Accent2 2 2_App.2-OA Capital Structure" xfId="2548"/>
    <cellStyle name="20% - Accent2 2 3" xfId="2549"/>
    <cellStyle name="20% - Accent2 2 3 2" xfId="2550"/>
    <cellStyle name="20% - Accent2 2 3 2 2" xfId="2551"/>
    <cellStyle name="20% - Accent2 2 3 2 2 2" xfId="2552"/>
    <cellStyle name="20% - Accent2 2 3 2 2 2 2" xfId="2553"/>
    <cellStyle name="20% - Accent2 2 3 2 2 3" xfId="2554"/>
    <cellStyle name="20% - Accent2 2 3 2 2 3 2" xfId="2555"/>
    <cellStyle name="20% - Accent2 2 3 2 2 4" xfId="2556"/>
    <cellStyle name="20% - Accent2 2 3 2 2 4 2" xfId="2557"/>
    <cellStyle name="20% - Accent2 2 3 2 2 5" xfId="2558"/>
    <cellStyle name="20% - Accent2 2 3 2 3" xfId="2559"/>
    <cellStyle name="20% - Accent2 2 3 2 3 2" xfId="2560"/>
    <cellStyle name="20% - Accent2 2 3 2 4" xfId="2561"/>
    <cellStyle name="20% - Accent2 2 3 2 4 2" xfId="2562"/>
    <cellStyle name="20% - Accent2 2 3 2 5" xfId="2563"/>
    <cellStyle name="20% - Accent2 2 3 2 5 2" xfId="2564"/>
    <cellStyle name="20% - Accent2 2 3 2 6" xfId="2565"/>
    <cellStyle name="20% - Accent2 2 3 3" xfId="2566"/>
    <cellStyle name="20% - Accent2 2 3 3 2" xfId="2567"/>
    <cellStyle name="20% - Accent2 2 3 3 2 2" xfId="2568"/>
    <cellStyle name="20% - Accent2 2 3 3 3" xfId="2569"/>
    <cellStyle name="20% - Accent2 2 3 3 3 2" xfId="2570"/>
    <cellStyle name="20% - Accent2 2 3 3 4" xfId="2571"/>
    <cellStyle name="20% - Accent2 2 3 3 4 2" xfId="2572"/>
    <cellStyle name="20% - Accent2 2 3 3 5" xfId="2573"/>
    <cellStyle name="20% - Accent2 2 3 4" xfId="2574"/>
    <cellStyle name="20% - Accent2 2 3 4 2" xfId="2575"/>
    <cellStyle name="20% - Accent2 2 3 5" xfId="2576"/>
    <cellStyle name="20% - Accent2 2 3 5 2" xfId="2577"/>
    <cellStyle name="20% - Accent2 2 3 6" xfId="2578"/>
    <cellStyle name="20% - Accent2 2 3 6 2" xfId="2579"/>
    <cellStyle name="20% - Accent2 2 3 7" xfId="2580"/>
    <cellStyle name="20% - Accent2 2 3 8" xfId="2581"/>
    <cellStyle name="20% - Accent2 2 4" xfId="2582"/>
    <cellStyle name="20% - Accent2 2 4 2" xfId="2583"/>
    <cellStyle name="20% - Accent2 2 4 2 2" xfId="2584"/>
    <cellStyle name="20% - Accent2 2 4 2 2 2" xfId="2585"/>
    <cellStyle name="20% - Accent2 2 4 2 2 2 2" xfId="2586"/>
    <cellStyle name="20% - Accent2 2 4 2 2 3" xfId="2587"/>
    <cellStyle name="20% - Accent2 2 4 2 2 3 2" xfId="2588"/>
    <cellStyle name="20% - Accent2 2 4 2 2 4" xfId="2589"/>
    <cellStyle name="20% - Accent2 2 4 2 2 4 2" xfId="2590"/>
    <cellStyle name="20% - Accent2 2 4 2 2 5" xfId="2591"/>
    <cellStyle name="20% - Accent2 2 4 2 3" xfId="2592"/>
    <cellStyle name="20% - Accent2 2 4 2 3 2" xfId="2593"/>
    <cellStyle name="20% - Accent2 2 4 2 4" xfId="2594"/>
    <cellStyle name="20% - Accent2 2 4 2 4 2" xfId="2595"/>
    <cellStyle name="20% - Accent2 2 4 2 5" xfId="2596"/>
    <cellStyle name="20% - Accent2 2 4 2 5 2" xfId="2597"/>
    <cellStyle name="20% - Accent2 2 4 2 6" xfId="2598"/>
    <cellStyle name="20% - Accent2 2 4 3" xfId="2599"/>
    <cellStyle name="20% - Accent2 2 4 3 2" xfId="2600"/>
    <cellStyle name="20% - Accent2 2 4 3 2 2" xfId="2601"/>
    <cellStyle name="20% - Accent2 2 4 3 3" xfId="2602"/>
    <cellStyle name="20% - Accent2 2 4 3 3 2" xfId="2603"/>
    <cellStyle name="20% - Accent2 2 4 3 4" xfId="2604"/>
    <cellStyle name="20% - Accent2 2 4 3 4 2" xfId="2605"/>
    <cellStyle name="20% - Accent2 2 4 3 5" xfId="2606"/>
    <cellStyle name="20% - Accent2 2 4 4" xfId="2607"/>
    <cellStyle name="20% - Accent2 2 4 4 2" xfId="2608"/>
    <cellStyle name="20% - Accent2 2 4 5" xfId="2609"/>
    <cellStyle name="20% - Accent2 2 4 5 2" xfId="2610"/>
    <cellStyle name="20% - Accent2 2 4 6" xfId="2611"/>
    <cellStyle name="20% - Accent2 2 4 6 2" xfId="2612"/>
    <cellStyle name="20% - Accent2 2 4 7" xfId="2613"/>
    <cellStyle name="20% - Accent2 2 5" xfId="2614"/>
    <cellStyle name="20% - Accent2 2 5 2" xfId="2615"/>
    <cellStyle name="20% - Accent2 2 5 2 2" xfId="2616"/>
    <cellStyle name="20% - Accent2 2 5 2 2 2" xfId="2617"/>
    <cellStyle name="20% - Accent2 2 5 2 2 2 2" xfId="2618"/>
    <cellStyle name="20% - Accent2 2 5 2 2 3" xfId="2619"/>
    <cellStyle name="20% - Accent2 2 5 2 2 3 2" xfId="2620"/>
    <cellStyle name="20% - Accent2 2 5 2 2 4" xfId="2621"/>
    <cellStyle name="20% - Accent2 2 5 2 2 4 2" xfId="2622"/>
    <cellStyle name="20% - Accent2 2 5 2 2 5" xfId="2623"/>
    <cellStyle name="20% - Accent2 2 5 2 3" xfId="2624"/>
    <cellStyle name="20% - Accent2 2 5 2 3 2" xfId="2625"/>
    <cellStyle name="20% - Accent2 2 5 2 4" xfId="2626"/>
    <cellStyle name="20% - Accent2 2 5 2 4 2" xfId="2627"/>
    <cellStyle name="20% - Accent2 2 5 2 5" xfId="2628"/>
    <cellStyle name="20% - Accent2 2 5 2 5 2" xfId="2629"/>
    <cellStyle name="20% - Accent2 2 5 2 6" xfId="2630"/>
    <cellStyle name="20% - Accent2 2 5 3" xfId="2631"/>
    <cellStyle name="20% - Accent2 2 5 3 2" xfId="2632"/>
    <cellStyle name="20% - Accent2 2 5 3 2 2" xfId="2633"/>
    <cellStyle name="20% - Accent2 2 5 3 3" xfId="2634"/>
    <cellStyle name="20% - Accent2 2 5 3 3 2" xfId="2635"/>
    <cellStyle name="20% - Accent2 2 5 3 4" xfId="2636"/>
    <cellStyle name="20% - Accent2 2 5 3 4 2" xfId="2637"/>
    <cellStyle name="20% - Accent2 2 5 3 5" xfId="2638"/>
    <cellStyle name="20% - Accent2 2 5 4" xfId="2639"/>
    <cellStyle name="20% - Accent2 2 5 4 2" xfId="2640"/>
    <cellStyle name="20% - Accent2 2 5 5" xfId="2641"/>
    <cellStyle name="20% - Accent2 2 5 5 2" xfId="2642"/>
    <cellStyle name="20% - Accent2 2 5 6" xfId="2643"/>
    <cellStyle name="20% - Accent2 2 5 6 2" xfId="2644"/>
    <cellStyle name="20% - Accent2 2 5 7" xfId="2645"/>
    <cellStyle name="20% - Accent2 2 6" xfId="2646"/>
    <cellStyle name="20% - Accent2 2 6 2" xfId="2647"/>
    <cellStyle name="20% - Accent2 2 6 2 2" xfId="2648"/>
    <cellStyle name="20% - Accent2 2 6 2 2 2" xfId="2649"/>
    <cellStyle name="20% - Accent2 2 6 2 2 2 2" xfId="2650"/>
    <cellStyle name="20% - Accent2 2 6 2 2 3" xfId="2651"/>
    <cellStyle name="20% - Accent2 2 6 2 2 3 2" xfId="2652"/>
    <cellStyle name="20% - Accent2 2 6 2 2 4" xfId="2653"/>
    <cellStyle name="20% - Accent2 2 6 2 2 4 2" xfId="2654"/>
    <cellStyle name="20% - Accent2 2 6 2 2 5" xfId="2655"/>
    <cellStyle name="20% - Accent2 2 6 2 3" xfId="2656"/>
    <cellStyle name="20% - Accent2 2 6 2 3 2" xfId="2657"/>
    <cellStyle name="20% - Accent2 2 6 2 4" xfId="2658"/>
    <cellStyle name="20% - Accent2 2 6 2 4 2" xfId="2659"/>
    <cellStyle name="20% - Accent2 2 6 2 5" xfId="2660"/>
    <cellStyle name="20% - Accent2 2 6 2 5 2" xfId="2661"/>
    <cellStyle name="20% - Accent2 2 6 2 6" xfId="2662"/>
    <cellStyle name="20% - Accent2 2 6 3" xfId="2663"/>
    <cellStyle name="20% - Accent2 2 6 3 2" xfId="2664"/>
    <cellStyle name="20% - Accent2 2 6 3 2 2" xfId="2665"/>
    <cellStyle name="20% - Accent2 2 6 3 3" xfId="2666"/>
    <cellStyle name="20% - Accent2 2 6 3 3 2" xfId="2667"/>
    <cellStyle name="20% - Accent2 2 6 3 4" xfId="2668"/>
    <cellStyle name="20% - Accent2 2 6 3 4 2" xfId="2669"/>
    <cellStyle name="20% - Accent2 2 6 3 5" xfId="2670"/>
    <cellStyle name="20% - Accent2 2 6 4" xfId="2671"/>
    <cellStyle name="20% - Accent2 2 6 4 2" xfId="2672"/>
    <cellStyle name="20% - Accent2 2 6 5" xfId="2673"/>
    <cellStyle name="20% - Accent2 2 6 5 2" xfId="2674"/>
    <cellStyle name="20% - Accent2 2 6 6" xfId="2675"/>
    <cellStyle name="20% - Accent2 2 6 6 2" xfId="2676"/>
    <cellStyle name="20% - Accent2 2 6 7" xfId="2677"/>
    <cellStyle name="20% - Accent2 2 7" xfId="2678"/>
    <cellStyle name="20% - Accent2 2 7 2" xfId="2679"/>
    <cellStyle name="20% - Accent2 2 7 2 2" xfId="2680"/>
    <cellStyle name="20% - Accent2 2 7 2 2 2" xfId="2681"/>
    <cellStyle name="20% - Accent2 2 7 2 3" xfId="2682"/>
    <cellStyle name="20% - Accent2 2 7 2 3 2" xfId="2683"/>
    <cellStyle name="20% - Accent2 2 7 2 4" xfId="2684"/>
    <cellStyle name="20% - Accent2 2 7 2 4 2" xfId="2685"/>
    <cellStyle name="20% - Accent2 2 7 2 5" xfId="2686"/>
    <cellStyle name="20% - Accent2 2 7 3" xfId="2687"/>
    <cellStyle name="20% - Accent2 2 7 3 2" xfId="2688"/>
    <cellStyle name="20% - Accent2 2 7 4" xfId="2689"/>
    <cellStyle name="20% - Accent2 2 7 4 2" xfId="2690"/>
    <cellStyle name="20% - Accent2 2 7 5" xfId="2691"/>
    <cellStyle name="20% - Accent2 2 7 5 2" xfId="2692"/>
    <cellStyle name="20% - Accent2 2 7 6" xfId="2693"/>
    <cellStyle name="20% - Accent2 2 8" xfId="2694"/>
    <cellStyle name="20% - Accent2 2 8 2" xfId="2695"/>
    <cellStyle name="20% - Accent2 2 8 2 2" xfId="2696"/>
    <cellStyle name="20% - Accent2 2 8 3" xfId="2697"/>
    <cellStyle name="20% - Accent2 2 8 3 2" xfId="2698"/>
    <cellStyle name="20% - Accent2 2 8 4" xfId="2699"/>
    <cellStyle name="20% - Accent2 2 8 4 2" xfId="2700"/>
    <cellStyle name="20% - Accent2 2 8 5" xfId="2701"/>
    <cellStyle name="20% - Accent2 2 9" xfId="2702"/>
    <cellStyle name="20% - Accent2 2 9 2" xfId="2703"/>
    <cellStyle name="20% - Accent2 2_App.2-OA Capital Structure" xfId="2704"/>
    <cellStyle name="20% - Accent2 3" xfId="2705"/>
    <cellStyle name="20% - Accent2 3 2" xfId="2706"/>
    <cellStyle name="20% - Accent2 3 2 2" xfId="2707"/>
    <cellStyle name="20% - Accent2 3 3" xfId="2708"/>
    <cellStyle name="20% - Accent2 3 3 2" xfId="2709"/>
    <cellStyle name="20% - Accent2 3 4" xfId="2710"/>
    <cellStyle name="20% - Accent2 3 4 2" xfId="2711"/>
    <cellStyle name="20% - Accent2 3 5" xfId="2712"/>
    <cellStyle name="20% - Accent2 3 6" xfId="2713"/>
    <cellStyle name="20% - Accent2 4" xfId="2714"/>
    <cellStyle name="20% - Accent2 4 2" xfId="2715"/>
    <cellStyle name="20% - Accent2 4 3" xfId="2716"/>
    <cellStyle name="20% - Accent2 5" xfId="2717"/>
    <cellStyle name="20% - Accent2 5 2" xfId="2718"/>
    <cellStyle name="20% - Accent2 5 3" xfId="2719"/>
    <cellStyle name="20% - Accent2 6" xfId="2720"/>
    <cellStyle name="20% - Accent2 6 2" xfId="2721"/>
    <cellStyle name="20% - Accent2 6 3" xfId="2722"/>
    <cellStyle name="20% - Accent2 7" xfId="2723"/>
    <cellStyle name="20% - Accent2 7 2" xfId="2724"/>
    <cellStyle name="20% - Accent2 8" xfId="2725"/>
    <cellStyle name="20% - Accent2 8 2" xfId="2726"/>
    <cellStyle name="20% - Accent2 9" xfId="2727"/>
    <cellStyle name="20% - Accent2 9 2" xfId="2728"/>
    <cellStyle name="20% - Accent3 10" xfId="2729"/>
    <cellStyle name="20% - Accent3 10 2" xfId="2730"/>
    <cellStyle name="20% - Accent3 11" xfId="2731"/>
    <cellStyle name="20% - Accent3 112 3 3 3" xfId="2732"/>
    <cellStyle name="20% - Accent3 12" xfId="2733"/>
    <cellStyle name="20% - Accent3 13" xfId="2734"/>
    <cellStyle name="20% - Accent3 14" xfId="2735"/>
    <cellStyle name="20% - Accent3 2" xfId="2736"/>
    <cellStyle name="20% - Accent3 2 10" xfId="2737"/>
    <cellStyle name="20% - Accent3 2 10 2" xfId="2738"/>
    <cellStyle name="20% - Accent3 2 11" xfId="2739"/>
    <cellStyle name="20% - Accent3 2 11 2" xfId="2740"/>
    <cellStyle name="20% - Accent3 2 12" xfId="2741"/>
    <cellStyle name="20% - Accent3 2 12 2" xfId="2742"/>
    <cellStyle name="20% - Accent3 2 13" xfId="2743"/>
    <cellStyle name="20% - Accent3 2 13 2" xfId="2744"/>
    <cellStyle name="20% - Accent3 2 14" xfId="2745"/>
    <cellStyle name="20% - Accent3 2 15" xfId="2746"/>
    <cellStyle name="20% - Accent3 2 16" xfId="2747"/>
    <cellStyle name="20% - Accent3 2 17" xfId="2748"/>
    <cellStyle name="20% - Accent3 2 18" xfId="2749"/>
    <cellStyle name="20% - Accent3 2 2" xfId="2750"/>
    <cellStyle name="20% - Accent3 2 2 10" xfId="2751"/>
    <cellStyle name="20% - Accent3 2 2 10 2" xfId="2752"/>
    <cellStyle name="20% - Accent3 2 2 11" xfId="2753"/>
    <cellStyle name="20% - Accent3 2 2 11 2" xfId="2754"/>
    <cellStyle name="20% - Accent3 2 2 12" xfId="2755"/>
    <cellStyle name="20% - Accent3 2 2 12 2" xfId="2756"/>
    <cellStyle name="20% - Accent3 2 2 13" xfId="2757"/>
    <cellStyle name="20% - Accent3 2 2 13 2" xfId="2758"/>
    <cellStyle name="20% - Accent3 2 2 14" xfId="2759"/>
    <cellStyle name="20% - Accent3 2 2 14 2" xfId="2760"/>
    <cellStyle name="20% - Accent3 2 2 15" xfId="2761"/>
    <cellStyle name="20% - Accent3 2 2 16" xfId="2762"/>
    <cellStyle name="20% - Accent3 2 2 17" xfId="2763"/>
    <cellStyle name="20% - Accent3 2 2 2" xfId="2764"/>
    <cellStyle name="20% - Accent3 2 2 2 2" xfId="2765"/>
    <cellStyle name="20% - Accent3 2 2 2 2 2" xfId="2766"/>
    <cellStyle name="20% - Accent3 2 2 2 2 2 2" xfId="2767"/>
    <cellStyle name="20% - Accent3 2 2 2 2 2 2 2" xfId="2768"/>
    <cellStyle name="20% - Accent3 2 2 2 2 2 3" xfId="2769"/>
    <cellStyle name="20% - Accent3 2 2 2 2 2 3 2" xfId="2770"/>
    <cellStyle name="20% - Accent3 2 2 2 2 2 4" xfId="2771"/>
    <cellStyle name="20% - Accent3 2 2 2 2 2 4 2" xfId="2772"/>
    <cellStyle name="20% - Accent3 2 2 2 2 2 5" xfId="2773"/>
    <cellStyle name="20% - Accent3 2 2 2 2 3" xfId="2774"/>
    <cellStyle name="20% - Accent3 2 2 2 2 3 2" xfId="2775"/>
    <cellStyle name="20% - Accent3 2 2 2 2 4" xfId="2776"/>
    <cellStyle name="20% - Accent3 2 2 2 2 4 2" xfId="2777"/>
    <cellStyle name="20% - Accent3 2 2 2 2 5" xfId="2778"/>
    <cellStyle name="20% - Accent3 2 2 2 2 5 2" xfId="2779"/>
    <cellStyle name="20% - Accent3 2 2 2 2 6" xfId="2780"/>
    <cellStyle name="20% - Accent3 2 2 2 3" xfId="2781"/>
    <cellStyle name="20% - Accent3 2 2 2 3 2" xfId="2782"/>
    <cellStyle name="20% - Accent3 2 2 2 3 2 2" xfId="2783"/>
    <cellStyle name="20% - Accent3 2 2 2 3 3" xfId="2784"/>
    <cellStyle name="20% - Accent3 2 2 2 3 3 2" xfId="2785"/>
    <cellStyle name="20% - Accent3 2 2 2 3 4" xfId="2786"/>
    <cellStyle name="20% - Accent3 2 2 2 3 4 2" xfId="2787"/>
    <cellStyle name="20% - Accent3 2 2 2 3 5" xfId="2788"/>
    <cellStyle name="20% - Accent3 2 2 2 4" xfId="2789"/>
    <cellStyle name="20% - Accent3 2 2 2 4 2" xfId="2790"/>
    <cellStyle name="20% - Accent3 2 2 2 5" xfId="2791"/>
    <cellStyle name="20% - Accent3 2 2 2 5 2" xfId="2792"/>
    <cellStyle name="20% - Accent3 2 2 2 6" xfId="2793"/>
    <cellStyle name="20% - Accent3 2 2 2 6 2" xfId="2794"/>
    <cellStyle name="20% - Accent3 2 2 2 7" xfId="2795"/>
    <cellStyle name="20% - Accent3 2 2 2 8" xfId="2796"/>
    <cellStyle name="20% - Accent3 2 2 2 9" xfId="2797"/>
    <cellStyle name="20% - Accent3 2 2 3" xfId="2798"/>
    <cellStyle name="20% - Accent3 2 2 3 2" xfId="2799"/>
    <cellStyle name="20% - Accent3 2 2 3 2 2" xfId="2800"/>
    <cellStyle name="20% - Accent3 2 2 3 2 2 2" xfId="2801"/>
    <cellStyle name="20% - Accent3 2 2 3 2 2 2 2" xfId="2802"/>
    <cellStyle name="20% - Accent3 2 2 3 2 2 3" xfId="2803"/>
    <cellStyle name="20% - Accent3 2 2 3 2 2 3 2" xfId="2804"/>
    <cellStyle name="20% - Accent3 2 2 3 2 2 4" xfId="2805"/>
    <cellStyle name="20% - Accent3 2 2 3 2 2 4 2" xfId="2806"/>
    <cellStyle name="20% - Accent3 2 2 3 2 2 5" xfId="2807"/>
    <cellStyle name="20% - Accent3 2 2 3 2 3" xfId="2808"/>
    <cellStyle name="20% - Accent3 2 2 3 2 3 2" xfId="2809"/>
    <cellStyle name="20% - Accent3 2 2 3 2 4" xfId="2810"/>
    <cellStyle name="20% - Accent3 2 2 3 2 4 2" xfId="2811"/>
    <cellStyle name="20% - Accent3 2 2 3 2 5" xfId="2812"/>
    <cellStyle name="20% - Accent3 2 2 3 2 5 2" xfId="2813"/>
    <cellStyle name="20% - Accent3 2 2 3 2 6" xfId="2814"/>
    <cellStyle name="20% - Accent3 2 2 3 3" xfId="2815"/>
    <cellStyle name="20% - Accent3 2 2 3 3 2" xfId="2816"/>
    <cellStyle name="20% - Accent3 2 2 3 3 2 2" xfId="2817"/>
    <cellStyle name="20% - Accent3 2 2 3 3 3" xfId="2818"/>
    <cellStyle name="20% - Accent3 2 2 3 3 3 2" xfId="2819"/>
    <cellStyle name="20% - Accent3 2 2 3 3 4" xfId="2820"/>
    <cellStyle name="20% - Accent3 2 2 3 3 4 2" xfId="2821"/>
    <cellStyle name="20% - Accent3 2 2 3 3 5" xfId="2822"/>
    <cellStyle name="20% - Accent3 2 2 3 4" xfId="2823"/>
    <cellStyle name="20% - Accent3 2 2 3 4 2" xfId="2824"/>
    <cellStyle name="20% - Accent3 2 2 3 5" xfId="2825"/>
    <cellStyle name="20% - Accent3 2 2 3 5 2" xfId="2826"/>
    <cellStyle name="20% - Accent3 2 2 3 6" xfId="2827"/>
    <cellStyle name="20% - Accent3 2 2 3 6 2" xfId="2828"/>
    <cellStyle name="20% - Accent3 2 2 3 7" xfId="2829"/>
    <cellStyle name="20% - Accent3 2 2 4" xfId="2830"/>
    <cellStyle name="20% - Accent3 2 2 4 2" xfId="2831"/>
    <cellStyle name="20% - Accent3 2 2 4 2 2" xfId="2832"/>
    <cellStyle name="20% - Accent3 2 2 4 2 2 2" xfId="2833"/>
    <cellStyle name="20% - Accent3 2 2 4 2 2 2 2" xfId="2834"/>
    <cellStyle name="20% - Accent3 2 2 4 2 2 3" xfId="2835"/>
    <cellStyle name="20% - Accent3 2 2 4 2 2 3 2" xfId="2836"/>
    <cellStyle name="20% - Accent3 2 2 4 2 2 4" xfId="2837"/>
    <cellStyle name="20% - Accent3 2 2 4 2 2 4 2" xfId="2838"/>
    <cellStyle name="20% - Accent3 2 2 4 2 2 5" xfId="2839"/>
    <cellStyle name="20% - Accent3 2 2 4 2 3" xfId="2840"/>
    <cellStyle name="20% - Accent3 2 2 4 2 3 2" xfId="2841"/>
    <cellStyle name="20% - Accent3 2 2 4 2 4" xfId="2842"/>
    <cellStyle name="20% - Accent3 2 2 4 2 4 2" xfId="2843"/>
    <cellStyle name="20% - Accent3 2 2 4 2 5" xfId="2844"/>
    <cellStyle name="20% - Accent3 2 2 4 2 5 2" xfId="2845"/>
    <cellStyle name="20% - Accent3 2 2 4 2 6" xfId="2846"/>
    <cellStyle name="20% - Accent3 2 2 4 3" xfId="2847"/>
    <cellStyle name="20% - Accent3 2 2 4 3 2" xfId="2848"/>
    <cellStyle name="20% - Accent3 2 2 4 3 2 2" xfId="2849"/>
    <cellStyle name="20% - Accent3 2 2 4 3 3" xfId="2850"/>
    <cellStyle name="20% - Accent3 2 2 4 3 3 2" xfId="2851"/>
    <cellStyle name="20% - Accent3 2 2 4 3 4" xfId="2852"/>
    <cellStyle name="20% - Accent3 2 2 4 3 4 2" xfId="2853"/>
    <cellStyle name="20% - Accent3 2 2 4 3 5" xfId="2854"/>
    <cellStyle name="20% - Accent3 2 2 4 4" xfId="2855"/>
    <cellStyle name="20% - Accent3 2 2 4 4 2" xfId="2856"/>
    <cellStyle name="20% - Accent3 2 2 4 5" xfId="2857"/>
    <cellStyle name="20% - Accent3 2 2 4 5 2" xfId="2858"/>
    <cellStyle name="20% - Accent3 2 2 4 6" xfId="2859"/>
    <cellStyle name="20% - Accent3 2 2 4 6 2" xfId="2860"/>
    <cellStyle name="20% - Accent3 2 2 4 7" xfId="2861"/>
    <cellStyle name="20% - Accent3 2 2 5" xfId="2862"/>
    <cellStyle name="20% - Accent3 2 2 5 2" xfId="2863"/>
    <cellStyle name="20% - Accent3 2 2 5 2 2" xfId="2864"/>
    <cellStyle name="20% - Accent3 2 2 5 2 2 2" xfId="2865"/>
    <cellStyle name="20% - Accent3 2 2 5 2 3" xfId="2866"/>
    <cellStyle name="20% - Accent3 2 2 5 2 3 2" xfId="2867"/>
    <cellStyle name="20% - Accent3 2 2 5 2 4" xfId="2868"/>
    <cellStyle name="20% - Accent3 2 2 5 2 4 2" xfId="2869"/>
    <cellStyle name="20% - Accent3 2 2 5 2 5" xfId="2870"/>
    <cellStyle name="20% - Accent3 2 2 5 3" xfId="2871"/>
    <cellStyle name="20% - Accent3 2 2 5 3 2" xfId="2872"/>
    <cellStyle name="20% - Accent3 2 2 5 4" xfId="2873"/>
    <cellStyle name="20% - Accent3 2 2 5 4 2" xfId="2874"/>
    <cellStyle name="20% - Accent3 2 2 5 5" xfId="2875"/>
    <cellStyle name="20% - Accent3 2 2 5 5 2" xfId="2876"/>
    <cellStyle name="20% - Accent3 2 2 5 6" xfId="2877"/>
    <cellStyle name="20% - Accent3 2 2 6" xfId="2878"/>
    <cellStyle name="20% - Accent3 2 2 6 2" xfId="2879"/>
    <cellStyle name="20% - Accent3 2 2 6 2 2" xfId="2880"/>
    <cellStyle name="20% - Accent3 2 2 6 3" xfId="2881"/>
    <cellStyle name="20% - Accent3 2 2 6 3 2" xfId="2882"/>
    <cellStyle name="20% - Accent3 2 2 6 4" xfId="2883"/>
    <cellStyle name="20% - Accent3 2 2 6 4 2" xfId="2884"/>
    <cellStyle name="20% - Accent3 2 2 6 5" xfId="2885"/>
    <cellStyle name="20% - Accent3 2 2 7" xfId="2886"/>
    <cellStyle name="20% - Accent3 2 2 7 2" xfId="2887"/>
    <cellStyle name="20% - Accent3 2 2 7 2 2" xfId="2888"/>
    <cellStyle name="20% - Accent3 2 2 7 3" xfId="2889"/>
    <cellStyle name="20% - Accent3 2 2 7 3 2" xfId="2890"/>
    <cellStyle name="20% - Accent3 2 2 7 4" xfId="2891"/>
    <cellStyle name="20% - Accent3 2 2 7 4 2" xfId="2892"/>
    <cellStyle name="20% - Accent3 2 2 7 5" xfId="2893"/>
    <cellStyle name="20% - Accent3 2 2 8" xfId="2894"/>
    <cellStyle name="20% - Accent3 2 2 8 2" xfId="2895"/>
    <cellStyle name="20% - Accent3 2 2 9" xfId="2896"/>
    <cellStyle name="20% - Accent3 2 2 9 2" xfId="2897"/>
    <cellStyle name="20% - Accent3 2 2_App.2-OA Capital Structure" xfId="2898"/>
    <cellStyle name="20% - Accent3 2 3" xfId="2899"/>
    <cellStyle name="20% - Accent3 2 3 2" xfId="2900"/>
    <cellStyle name="20% - Accent3 2 3 2 2" xfId="2901"/>
    <cellStyle name="20% - Accent3 2 3 2 2 2" xfId="2902"/>
    <cellStyle name="20% - Accent3 2 3 2 2 2 2" xfId="2903"/>
    <cellStyle name="20% - Accent3 2 3 2 2 3" xfId="2904"/>
    <cellStyle name="20% - Accent3 2 3 2 2 3 2" xfId="2905"/>
    <cellStyle name="20% - Accent3 2 3 2 2 4" xfId="2906"/>
    <cellStyle name="20% - Accent3 2 3 2 2 4 2" xfId="2907"/>
    <cellStyle name="20% - Accent3 2 3 2 2 5" xfId="2908"/>
    <cellStyle name="20% - Accent3 2 3 2 3" xfId="2909"/>
    <cellStyle name="20% - Accent3 2 3 2 3 2" xfId="2910"/>
    <cellStyle name="20% - Accent3 2 3 2 4" xfId="2911"/>
    <cellStyle name="20% - Accent3 2 3 2 4 2" xfId="2912"/>
    <cellStyle name="20% - Accent3 2 3 2 5" xfId="2913"/>
    <cellStyle name="20% - Accent3 2 3 2 5 2" xfId="2914"/>
    <cellStyle name="20% - Accent3 2 3 2 6" xfId="2915"/>
    <cellStyle name="20% - Accent3 2 3 3" xfId="2916"/>
    <cellStyle name="20% - Accent3 2 3 3 2" xfId="2917"/>
    <cellStyle name="20% - Accent3 2 3 3 2 2" xfId="2918"/>
    <cellStyle name="20% - Accent3 2 3 3 3" xfId="2919"/>
    <cellStyle name="20% - Accent3 2 3 3 3 2" xfId="2920"/>
    <cellStyle name="20% - Accent3 2 3 3 4" xfId="2921"/>
    <cellStyle name="20% - Accent3 2 3 3 4 2" xfId="2922"/>
    <cellStyle name="20% - Accent3 2 3 3 5" xfId="2923"/>
    <cellStyle name="20% - Accent3 2 3 4" xfId="2924"/>
    <cellStyle name="20% - Accent3 2 3 4 2" xfId="2925"/>
    <cellStyle name="20% - Accent3 2 3 5" xfId="2926"/>
    <cellStyle name="20% - Accent3 2 3 5 2" xfId="2927"/>
    <cellStyle name="20% - Accent3 2 3 6" xfId="2928"/>
    <cellStyle name="20% - Accent3 2 3 6 2" xfId="2929"/>
    <cellStyle name="20% - Accent3 2 3 7" xfId="2930"/>
    <cellStyle name="20% - Accent3 2 3 8" xfId="2931"/>
    <cellStyle name="20% - Accent3 2 4" xfId="2932"/>
    <cellStyle name="20% - Accent3 2 4 2" xfId="2933"/>
    <cellStyle name="20% - Accent3 2 4 2 2" xfId="2934"/>
    <cellStyle name="20% - Accent3 2 4 2 2 2" xfId="2935"/>
    <cellStyle name="20% - Accent3 2 4 2 2 2 2" xfId="2936"/>
    <cellStyle name="20% - Accent3 2 4 2 2 3" xfId="2937"/>
    <cellStyle name="20% - Accent3 2 4 2 2 3 2" xfId="2938"/>
    <cellStyle name="20% - Accent3 2 4 2 2 4" xfId="2939"/>
    <cellStyle name="20% - Accent3 2 4 2 2 4 2" xfId="2940"/>
    <cellStyle name="20% - Accent3 2 4 2 2 5" xfId="2941"/>
    <cellStyle name="20% - Accent3 2 4 2 3" xfId="2942"/>
    <cellStyle name="20% - Accent3 2 4 2 3 2" xfId="2943"/>
    <cellStyle name="20% - Accent3 2 4 2 4" xfId="2944"/>
    <cellStyle name="20% - Accent3 2 4 2 4 2" xfId="2945"/>
    <cellStyle name="20% - Accent3 2 4 2 5" xfId="2946"/>
    <cellStyle name="20% - Accent3 2 4 2 5 2" xfId="2947"/>
    <cellStyle name="20% - Accent3 2 4 2 6" xfId="2948"/>
    <cellStyle name="20% - Accent3 2 4 3" xfId="2949"/>
    <cellStyle name="20% - Accent3 2 4 3 2" xfId="2950"/>
    <cellStyle name="20% - Accent3 2 4 3 2 2" xfId="2951"/>
    <cellStyle name="20% - Accent3 2 4 3 3" xfId="2952"/>
    <cellStyle name="20% - Accent3 2 4 3 3 2" xfId="2953"/>
    <cellStyle name="20% - Accent3 2 4 3 4" xfId="2954"/>
    <cellStyle name="20% - Accent3 2 4 3 4 2" xfId="2955"/>
    <cellStyle name="20% - Accent3 2 4 3 5" xfId="2956"/>
    <cellStyle name="20% - Accent3 2 4 4" xfId="2957"/>
    <cellStyle name="20% - Accent3 2 4 4 2" xfId="2958"/>
    <cellStyle name="20% - Accent3 2 4 5" xfId="2959"/>
    <cellStyle name="20% - Accent3 2 4 5 2" xfId="2960"/>
    <cellStyle name="20% - Accent3 2 4 6" xfId="2961"/>
    <cellStyle name="20% - Accent3 2 4 6 2" xfId="2962"/>
    <cellStyle name="20% - Accent3 2 4 7" xfId="2963"/>
    <cellStyle name="20% - Accent3 2 5" xfId="2964"/>
    <cellStyle name="20% - Accent3 2 5 2" xfId="2965"/>
    <cellStyle name="20% - Accent3 2 5 2 2" xfId="2966"/>
    <cellStyle name="20% - Accent3 2 5 2 2 2" xfId="2967"/>
    <cellStyle name="20% - Accent3 2 5 2 2 2 2" xfId="2968"/>
    <cellStyle name="20% - Accent3 2 5 2 2 3" xfId="2969"/>
    <cellStyle name="20% - Accent3 2 5 2 2 3 2" xfId="2970"/>
    <cellStyle name="20% - Accent3 2 5 2 2 4" xfId="2971"/>
    <cellStyle name="20% - Accent3 2 5 2 2 4 2" xfId="2972"/>
    <cellStyle name="20% - Accent3 2 5 2 2 5" xfId="2973"/>
    <cellStyle name="20% - Accent3 2 5 2 3" xfId="2974"/>
    <cellStyle name="20% - Accent3 2 5 2 3 2" xfId="2975"/>
    <cellStyle name="20% - Accent3 2 5 2 4" xfId="2976"/>
    <cellStyle name="20% - Accent3 2 5 2 4 2" xfId="2977"/>
    <cellStyle name="20% - Accent3 2 5 2 5" xfId="2978"/>
    <cellStyle name="20% - Accent3 2 5 2 5 2" xfId="2979"/>
    <cellStyle name="20% - Accent3 2 5 2 6" xfId="2980"/>
    <cellStyle name="20% - Accent3 2 5 3" xfId="2981"/>
    <cellStyle name="20% - Accent3 2 5 3 2" xfId="2982"/>
    <cellStyle name="20% - Accent3 2 5 3 2 2" xfId="2983"/>
    <cellStyle name="20% - Accent3 2 5 3 3" xfId="2984"/>
    <cellStyle name="20% - Accent3 2 5 3 3 2" xfId="2985"/>
    <cellStyle name="20% - Accent3 2 5 3 4" xfId="2986"/>
    <cellStyle name="20% - Accent3 2 5 3 4 2" xfId="2987"/>
    <cellStyle name="20% - Accent3 2 5 3 5" xfId="2988"/>
    <cellStyle name="20% - Accent3 2 5 4" xfId="2989"/>
    <cellStyle name="20% - Accent3 2 5 4 2" xfId="2990"/>
    <cellStyle name="20% - Accent3 2 5 5" xfId="2991"/>
    <cellStyle name="20% - Accent3 2 5 5 2" xfId="2992"/>
    <cellStyle name="20% - Accent3 2 5 6" xfId="2993"/>
    <cellStyle name="20% - Accent3 2 5 6 2" xfId="2994"/>
    <cellStyle name="20% - Accent3 2 5 7" xfId="2995"/>
    <cellStyle name="20% - Accent3 2 6" xfId="2996"/>
    <cellStyle name="20% - Accent3 2 6 2" xfId="2997"/>
    <cellStyle name="20% - Accent3 2 6 2 2" xfId="2998"/>
    <cellStyle name="20% - Accent3 2 6 2 2 2" xfId="2999"/>
    <cellStyle name="20% - Accent3 2 6 2 2 2 2" xfId="3000"/>
    <cellStyle name="20% - Accent3 2 6 2 2 3" xfId="3001"/>
    <cellStyle name="20% - Accent3 2 6 2 2 3 2" xfId="3002"/>
    <cellStyle name="20% - Accent3 2 6 2 2 4" xfId="3003"/>
    <cellStyle name="20% - Accent3 2 6 2 2 4 2" xfId="3004"/>
    <cellStyle name="20% - Accent3 2 6 2 2 5" xfId="3005"/>
    <cellStyle name="20% - Accent3 2 6 2 3" xfId="3006"/>
    <cellStyle name="20% - Accent3 2 6 2 3 2" xfId="3007"/>
    <cellStyle name="20% - Accent3 2 6 2 4" xfId="3008"/>
    <cellStyle name="20% - Accent3 2 6 2 4 2" xfId="3009"/>
    <cellStyle name="20% - Accent3 2 6 2 5" xfId="3010"/>
    <cellStyle name="20% - Accent3 2 6 2 5 2" xfId="3011"/>
    <cellStyle name="20% - Accent3 2 6 2 6" xfId="3012"/>
    <cellStyle name="20% - Accent3 2 6 3" xfId="3013"/>
    <cellStyle name="20% - Accent3 2 6 3 2" xfId="3014"/>
    <cellStyle name="20% - Accent3 2 6 3 2 2" xfId="3015"/>
    <cellStyle name="20% - Accent3 2 6 3 3" xfId="3016"/>
    <cellStyle name="20% - Accent3 2 6 3 3 2" xfId="3017"/>
    <cellStyle name="20% - Accent3 2 6 3 4" xfId="3018"/>
    <cellStyle name="20% - Accent3 2 6 3 4 2" xfId="3019"/>
    <cellStyle name="20% - Accent3 2 6 3 5" xfId="3020"/>
    <cellStyle name="20% - Accent3 2 6 4" xfId="3021"/>
    <cellStyle name="20% - Accent3 2 6 4 2" xfId="3022"/>
    <cellStyle name="20% - Accent3 2 6 5" xfId="3023"/>
    <cellStyle name="20% - Accent3 2 6 5 2" xfId="3024"/>
    <cellStyle name="20% - Accent3 2 6 6" xfId="3025"/>
    <cellStyle name="20% - Accent3 2 6 6 2" xfId="3026"/>
    <cellStyle name="20% - Accent3 2 6 7" xfId="3027"/>
    <cellStyle name="20% - Accent3 2 7" xfId="3028"/>
    <cellStyle name="20% - Accent3 2 7 2" xfId="3029"/>
    <cellStyle name="20% - Accent3 2 7 2 2" xfId="3030"/>
    <cellStyle name="20% - Accent3 2 7 2 2 2" xfId="3031"/>
    <cellStyle name="20% - Accent3 2 7 2 3" xfId="3032"/>
    <cellStyle name="20% - Accent3 2 7 2 3 2" xfId="3033"/>
    <cellStyle name="20% - Accent3 2 7 2 4" xfId="3034"/>
    <cellStyle name="20% - Accent3 2 7 2 4 2" xfId="3035"/>
    <cellStyle name="20% - Accent3 2 7 2 5" xfId="3036"/>
    <cellStyle name="20% - Accent3 2 7 3" xfId="3037"/>
    <cellStyle name="20% - Accent3 2 7 3 2" xfId="3038"/>
    <cellStyle name="20% - Accent3 2 7 4" xfId="3039"/>
    <cellStyle name="20% - Accent3 2 7 4 2" xfId="3040"/>
    <cellStyle name="20% - Accent3 2 7 5" xfId="3041"/>
    <cellStyle name="20% - Accent3 2 7 5 2" xfId="3042"/>
    <cellStyle name="20% - Accent3 2 7 6" xfId="3043"/>
    <cellStyle name="20% - Accent3 2 8" xfId="3044"/>
    <cellStyle name="20% - Accent3 2 8 2" xfId="3045"/>
    <cellStyle name="20% - Accent3 2 8 2 2" xfId="3046"/>
    <cellStyle name="20% - Accent3 2 8 3" xfId="3047"/>
    <cellStyle name="20% - Accent3 2 8 3 2" xfId="3048"/>
    <cellStyle name="20% - Accent3 2 8 4" xfId="3049"/>
    <cellStyle name="20% - Accent3 2 8 4 2" xfId="3050"/>
    <cellStyle name="20% - Accent3 2 8 5" xfId="3051"/>
    <cellStyle name="20% - Accent3 2 9" xfId="3052"/>
    <cellStyle name="20% - Accent3 2 9 2" xfId="3053"/>
    <cellStyle name="20% - Accent3 2_App.2-OA Capital Structure" xfId="3054"/>
    <cellStyle name="20% - Accent3 3" xfId="3055"/>
    <cellStyle name="20% - Accent3 3 2" xfId="3056"/>
    <cellStyle name="20% - Accent3 3 2 2" xfId="3057"/>
    <cellStyle name="20% - Accent3 3 3" xfId="3058"/>
    <cellStyle name="20% - Accent3 3 3 2" xfId="3059"/>
    <cellStyle name="20% - Accent3 3 4" xfId="3060"/>
    <cellStyle name="20% - Accent3 3 4 2" xfId="3061"/>
    <cellStyle name="20% - Accent3 3 5" xfId="3062"/>
    <cellStyle name="20% - Accent3 3 6" xfId="3063"/>
    <cellStyle name="20% - Accent3 4" xfId="3064"/>
    <cellStyle name="20% - Accent3 4 2" xfId="3065"/>
    <cellStyle name="20% - Accent3 4 3" xfId="3066"/>
    <cellStyle name="20% - Accent3 5" xfId="3067"/>
    <cellStyle name="20% - Accent3 5 2" xfId="3068"/>
    <cellStyle name="20% - Accent3 5 3" xfId="3069"/>
    <cellStyle name="20% - Accent3 6" xfId="3070"/>
    <cellStyle name="20% - Accent3 6 2" xfId="3071"/>
    <cellStyle name="20% - Accent3 6 3" xfId="3072"/>
    <cellStyle name="20% - Accent3 7" xfId="3073"/>
    <cellStyle name="20% - Accent3 7 2" xfId="3074"/>
    <cellStyle name="20% - Accent3 8" xfId="3075"/>
    <cellStyle name="20% - Accent3 8 2" xfId="3076"/>
    <cellStyle name="20% - Accent3 9" xfId="3077"/>
    <cellStyle name="20% - Accent3 9 2" xfId="3078"/>
    <cellStyle name="20% - Accent4 10" xfId="3079"/>
    <cellStyle name="20% - Accent4 10 2" xfId="3080"/>
    <cellStyle name="20% - Accent4 11" xfId="3081"/>
    <cellStyle name="20% - Accent4 12" xfId="3082"/>
    <cellStyle name="20% - Accent4 13" xfId="3083"/>
    <cellStyle name="20% - Accent4 14" xfId="3084"/>
    <cellStyle name="20% - Accent4 2" xfId="3085"/>
    <cellStyle name="20% - Accent4 2 10" xfId="3086"/>
    <cellStyle name="20% - Accent4 2 10 2" xfId="3087"/>
    <cellStyle name="20% - Accent4 2 11" xfId="3088"/>
    <cellStyle name="20% - Accent4 2 11 2" xfId="3089"/>
    <cellStyle name="20% - Accent4 2 12" xfId="3090"/>
    <cellStyle name="20% - Accent4 2 12 2" xfId="3091"/>
    <cellStyle name="20% - Accent4 2 13" xfId="3092"/>
    <cellStyle name="20% - Accent4 2 13 2" xfId="3093"/>
    <cellStyle name="20% - Accent4 2 14" xfId="3094"/>
    <cellStyle name="20% - Accent4 2 15" xfId="3095"/>
    <cellStyle name="20% - Accent4 2 16" xfId="3096"/>
    <cellStyle name="20% - Accent4 2 17" xfId="3097"/>
    <cellStyle name="20% - Accent4 2 18" xfId="3098"/>
    <cellStyle name="20% - Accent4 2 2" xfId="3099"/>
    <cellStyle name="20% - Accent4 2 2 10" xfId="3100"/>
    <cellStyle name="20% - Accent4 2 2 10 2" xfId="3101"/>
    <cellStyle name="20% - Accent4 2 2 11" xfId="3102"/>
    <cellStyle name="20% - Accent4 2 2 11 2" xfId="3103"/>
    <cellStyle name="20% - Accent4 2 2 12" xfId="3104"/>
    <cellStyle name="20% - Accent4 2 2 12 2" xfId="3105"/>
    <cellStyle name="20% - Accent4 2 2 13" xfId="3106"/>
    <cellStyle name="20% - Accent4 2 2 13 2" xfId="3107"/>
    <cellStyle name="20% - Accent4 2 2 14" xfId="3108"/>
    <cellStyle name="20% - Accent4 2 2 14 2" xfId="3109"/>
    <cellStyle name="20% - Accent4 2 2 15" xfId="3110"/>
    <cellStyle name="20% - Accent4 2 2 16" xfId="3111"/>
    <cellStyle name="20% - Accent4 2 2 17" xfId="3112"/>
    <cellStyle name="20% - Accent4 2 2 2" xfId="3113"/>
    <cellStyle name="20% - Accent4 2 2 2 2" xfId="3114"/>
    <cellStyle name="20% - Accent4 2 2 2 2 2" xfId="3115"/>
    <cellStyle name="20% - Accent4 2 2 2 2 2 2" xfId="3116"/>
    <cellStyle name="20% - Accent4 2 2 2 2 2 2 2" xfId="3117"/>
    <cellStyle name="20% - Accent4 2 2 2 2 2 3" xfId="3118"/>
    <cellStyle name="20% - Accent4 2 2 2 2 2 3 2" xfId="3119"/>
    <cellStyle name="20% - Accent4 2 2 2 2 2 4" xfId="3120"/>
    <cellStyle name="20% - Accent4 2 2 2 2 2 4 2" xfId="3121"/>
    <cellStyle name="20% - Accent4 2 2 2 2 2 5" xfId="3122"/>
    <cellStyle name="20% - Accent4 2 2 2 2 3" xfId="3123"/>
    <cellStyle name="20% - Accent4 2 2 2 2 3 2" xfId="3124"/>
    <cellStyle name="20% - Accent4 2 2 2 2 4" xfId="3125"/>
    <cellStyle name="20% - Accent4 2 2 2 2 4 2" xfId="3126"/>
    <cellStyle name="20% - Accent4 2 2 2 2 5" xfId="3127"/>
    <cellStyle name="20% - Accent4 2 2 2 2 5 2" xfId="3128"/>
    <cellStyle name="20% - Accent4 2 2 2 2 6" xfId="3129"/>
    <cellStyle name="20% - Accent4 2 2 2 3" xfId="3130"/>
    <cellStyle name="20% - Accent4 2 2 2 3 2" xfId="3131"/>
    <cellStyle name="20% - Accent4 2 2 2 3 2 2" xfId="3132"/>
    <cellStyle name="20% - Accent4 2 2 2 3 3" xfId="3133"/>
    <cellStyle name="20% - Accent4 2 2 2 3 3 2" xfId="3134"/>
    <cellStyle name="20% - Accent4 2 2 2 3 4" xfId="3135"/>
    <cellStyle name="20% - Accent4 2 2 2 3 4 2" xfId="3136"/>
    <cellStyle name="20% - Accent4 2 2 2 3 5" xfId="3137"/>
    <cellStyle name="20% - Accent4 2 2 2 4" xfId="3138"/>
    <cellStyle name="20% - Accent4 2 2 2 4 2" xfId="3139"/>
    <cellStyle name="20% - Accent4 2 2 2 5" xfId="3140"/>
    <cellStyle name="20% - Accent4 2 2 2 5 2" xfId="3141"/>
    <cellStyle name="20% - Accent4 2 2 2 6" xfId="3142"/>
    <cellStyle name="20% - Accent4 2 2 2 6 2" xfId="3143"/>
    <cellStyle name="20% - Accent4 2 2 2 7" xfId="3144"/>
    <cellStyle name="20% - Accent4 2 2 2 8" xfId="3145"/>
    <cellStyle name="20% - Accent4 2 2 2 9" xfId="3146"/>
    <cellStyle name="20% - Accent4 2 2 3" xfId="3147"/>
    <cellStyle name="20% - Accent4 2 2 3 2" xfId="3148"/>
    <cellStyle name="20% - Accent4 2 2 3 2 2" xfId="3149"/>
    <cellStyle name="20% - Accent4 2 2 3 2 2 2" xfId="3150"/>
    <cellStyle name="20% - Accent4 2 2 3 2 2 2 2" xfId="3151"/>
    <cellStyle name="20% - Accent4 2 2 3 2 2 3" xfId="3152"/>
    <cellStyle name="20% - Accent4 2 2 3 2 2 3 2" xfId="3153"/>
    <cellStyle name="20% - Accent4 2 2 3 2 2 4" xfId="3154"/>
    <cellStyle name="20% - Accent4 2 2 3 2 2 4 2" xfId="3155"/>
    <cellStyle name="20% - Accent4 2 2 3 2 2 5" xfId="3156"/>
    <cellStyle name="20% - Accent4 2 2 3 2 3" xfId="3157"/>
    <cellStyle name="20% - Accent4 2 2 3 2 3 2" xfId="3158"/>
    <cellStyle name="20% - Accent4 2 2 3 2 4" xfId="3159"/>
    <cellStyle name="20% - Accent4 2 2 3 2 4 2" xfId="3160"/>
    <cellStyle name="20% - Accent4 2 2 3 2 5" xfId="3161"/>
    <cellStyle name="20% - Accent4 2 2 3 2 5 2" xfId="3162"/>
    <cellStyle name="20% - Accent4 2 2 3 2 6" xfId="3163"/>
    <cellStyle name="20% - Accent4 2 2 3 3" xfId="3164"/>
    <cellStyle name="20% - Accent4 2 2 3 3 2" xfId="3165"/>
    <cellStyle name="20% - Accent4 2 2 3 3 2 2" xfId="3166"/>
    <cellStyle name="20% - Accent4 2 2 3 3 3" xfId="3167"/>
    <cellStyle name="20% - Accent4 2 2 3 3 3 2" xfId="3168"/>
    <cellStyle name="20% - Accent4 2 2 3 3 4" xfId="3169"/>
    <cellStyle name="20% - Accent4 2 2 3 3 4 2" xfId="3170"/>
    <cellStyle name="20% - Accent4 2 2 3 3 5" xfId="3171"/>
    <cellStyle name="20% - Accent4 2 2 3 4" xfId="3172"/>
    <cellStyle name="20% - Accent4 2 2 3 4 2" xfId="3173"/>
    <cellStyle name="20% - Accent4 2 2 3 5" xfId="3174"/>
    <cellStyle name="20% - Accent4 2 2 3 5 2" xfId="3175"/>
    <cellStyle name="20% - Accent4 2 2 3 6" xfId="3176"/>
    <cellStyle name="20% - Accent4 2 2 3 6 2" xfId="3177"/>
    <cellStyle name="20% - Accent4 2 2 3 7" xfId="3178"/>
    <cellStyle name="20% - Accent4 2 2 4" xfId="3179"/>
    <cellStyle name="20% - Accent4 2 2 4 2" xfId="3180"/>
    <cellStyle name="20% - Accent4 2 2 4 2 2" xfId="3181"/>
    <cellStyle name="20% - Accent4 2 2 4 2 2 2" xfId="3182"/>
    <cellStyle name="20% - Accent4 2 2 4 2 2 2 2" xfId="3183"/>
    <cellStyle name="20% - Accent4 2 2 4 2 2 3" xfId="3184"/>
    <cellStyle name="20% - Accent4 2 2 4 2 2 3 2" xfId="3185"/>
    <cellStyle name="20% - Accent4 2 2 4 2 2 4" xfId="3186"/>
    <cellStyle name="20% - Accent4 2 2 4 2 2 4 2" xfId="3187"/>
    <cellStyle name="20% - Accent4 2 2 4 2 2 5" xfId="3188"/>
    <cellStyle name="20% - Accent4 2 2 4 2 3" xfId="3189"/>
    <cellStyle name="20% - Accent4 2 2 4 2 3 2" xfId="3190"/>
    <cellStyle name="20% - Accent4 2 2 4 2 4" xfId="3191"/>
    <cellStyle name="20% - Accent4 2 2 4 2 4 2" xfId="3192"/>
    <cellStyle name="20% - Accent4 2 2 4 2 5" xfId="3193"/>
    <cellStyle name="20% - Accent4 2 2 4 2 5 2" xfId="3194"/>
    <cellStyle name="20% - Accent4 2 2 4 2 6" xfId="3195"/>
    <cellStyle name="20% - Accent4 2 2 4 3" xfId="3196"/>
    <cellStyle name="20% - Accent4 2 2 4 3 2" xfId="3197"/>
    <cellStyle name="20% - Accent4 2 2 4 3 2 2" xfId="3198"/>
    <cellStyle name="20% - Accent4 2 2 4 3 3" xfId="3199"/>
    <cellStyle name="20% - Accent4 2 2 4 3 3 2" xfId="3200"/>
    <cellStyle name="20% - Accent4 2 2 4 3 4" xfId="3201"/>
    <cellStyle name="20% - Accent4 2 2 4 3 4 2" xfId="3202"/>
    <cellStyle name="20% - Accent4 2 2 4 3 5" xfId="3203"/>
    <cellStyle name="20% - Accent4 2 2 4 4" xfId="3204"/>
    <cellStyle name="20% - Accent4 2 2 4 4 2" xfId="3205"/>
    <cellStyle name="20% - Accent4 2 2 4 5" xfId="3206"/>
    <cellStyle name="20% - Accent4 2 2 4 5 2" xfId="3207"/>
    <cellStyle name="20% - Accent4 2 2 4 6" xfId="3208"/>
    <cellStyle name="20% - Accent4 2 2 4 6 2" xfId="3209"/>
    <cellStyle name="20% - Accent4 2 2 4 7" xfId="3210"/>
    <cellStyle name="20% - Accent4 2 2 5" xfId="3211"/>
    <cellStyle name="20% - Accent4 2 2 5 2" xfId="3212"/>
    <cellStyle name="20% - Accent4 2 2 5 2 2" xfId="3213"/>
    <cellStyle name="20% - Accent4 2 2 5 2 2 2" xfId="3214"/>
    <cellStyle name="20% - Accent4 2 2 5 2 3" xfId="3215"/>
    <cellStyle name="20% - Accent4 2 2 5 2 3 2" xfId="3216"/>
    <cellStyle name="20% - Accent4 2 2 5 2 4" xfId="3217"/>
    <cellStyle name="20% - Accent4 2 2 5 2 4 2" xfId="3218"/>
    <cellStyle name="20% - Accent4 2 2 5 2 5" xfId="3219"/>
    <cellStyle name="20% - Accent4 2 2 5 3" xfId="3220"/>
    <cellStyle name="20% - Accent4 2 2 5 3 2" xfId="3221"/>
    <cellStyle name="20% - Accent4 2 2 5 4" xfId="3222"/>
    <cellStyle name="20% - Accent4 2 2 5 4 2" xfId="3223"/>
    <cellStyle name="20% - Accent4 2 2 5 5" xfId="3224"/>
    <cellStyle name="20% - Accent4 2 2 5 5 2" xfId="3225"/>
    <cellStyle name="20% - Accent4 2 2 5 6" xfId="3226"/>
    <cellStyle name="20% - Accent4 2 2 6" xfId="3227"/>
    <cellStyle name="20% - Accent4 2 2 6 2" xfId="3228"/>
    <cellStyle name="20% - Accent4 2 2 6 2 2" xfId="3229"/>
    <cellStyle name="20% - Accent4 2 2 6 3" xfId="3230"/>
    <cellStyle name="20% - Accent4 2 2 6 3 2" xfId="3231"/>
    <cellStyle name="20% - Accent4 2 2 6 4" xfId="3232"/>
    <cellStyle name="20% - Accent4 2 2 6 4 2" xfId="3233"/>
    <cellStyle name="20% - Accent4 2 2 6 5" xfId="3234"/>
    <cellStyle name="20% - Accent4 2 2 7" xfId="3235"/>
    <cellStyle name="20% - Accent4 2 2 7 2" xfId="3236"/>
    <cellStyle name="20% - Accent4 2 2 7 2 2" xfId="3237"/>
    <cellStyle name="20% - Accent4 2 2 7 3" xfId="3238"/>
    <cellStyle name="20% - Accent4 2 2 7 3 2" xfId="3239"/>
    <cellStyle name="20% - Accent4 2 2 7 4" xfId="3240"/>
    <cellStyle name="20% - Accent4 2 2 7 4 2" xfId="3241"/>
    <cellStyle name="20% - Accent4 2 2 7 5" xfId="3242"/>
    <cellStyle name="20% - Accent4 2 2 8" xfId="3243"/>
    <cellStyle name="20% - Accent4 2 2 8 2" xfId="3244"/>
    <cellStyle name="20% - Accent4 2 2 9" xfId="3245"/>
    <cellStyle name="20% - Accent4 2 2 9 2" xfId="3246"/>
    <cellStyle name="20% - Accent4 2 2_App.2-OA Capital Structure" xfId="3247"/>
    <cellStyle name="20% - Accent4 2 3" xfId="3248"/>
    <cellStyle name="20% - Accent4 2 3 2" xfId="3249"/>
    <cellStyle name="20% - Accent4 2 3 2 2" xfId="3250"/>
    <cellStyle name="20% - Accent4 2 3 2 2 2" xfId="3251"/>
    <cellStyle name="20% - Accent4 2 3 2 2 2 2" xfId="3252"/>
    <cellStyle name="20% - Accent4 2 3 2 2 3" xfId="3253"/>
    <cellStyle name="20% - Accent4 2 3 2 2 3 2" xfId="3254"/>
    <cellStyle name="20% - Accent4 2 3 2 2 4" xfId="3255"/>
    <cellStyle name="20% - Accent4 2 3 2 2 4 2" xfId="3256"/>
    <cellStyle name="20% - Accent4 2 3 2 2 5" xfId="3257"/>
    <cellStyle name="20% - Accent4 2 3 2 3" xfId="3258"/>
    <cellStyle name="20% - Accent4 2 3 2 3 2" xfId="3259"/>
    <cellStyle name="20% - Accent4 2 3 2 4" xfId="3260"/>
    <cellStyle name="20% - Accent4 2 3 2 4 2" xfId="3261"/>
    <cellStyle name="20% - Accent4 2 3 2 5" xfId="3262"/>
    <cellStyle name="20% - Accent4 2 3 2 5 2" xfId="3263"/>
    <cellStyle name="20% - Accent4 2 3 2 6" xfId="3264"/>
    <cellStyle name="20% - Accent4 2 3 3" xfId="3265"/>
    <cellStyle name="20% - Accent4 2 3 3 2" xfId="3266"/>
    <cellStyle name="20% - Accent4 2 3 3 2 2" xfId="3267"/>
    <cellStyle name="20% - Accent4 2 3 3 3" xfId="3268"/>
    <cellStyle name="20% - Accent4 2 3 3 3 2" xfId="3269"/>
    <cellStyle name="20% - Accent4 2 3 3 4" xfId="3270"/>
    <cellStyle name="20% - Accent4 2 3 3 4 2" xfId="3271"/>
    <cellStyle name="20% - Accent4 2 3 3 5" xfId="3272"/>
    <cellStyle name="20% - Accent4 2 3 4" xfId="3273"/>
    <cellStyle name="20% - Accent4 2 3 4 2" xfId="3274"/>
    <cellStyle name="20% - Accent4 2 3 5" xfId="3275"/>
    <cellStyle name="20% - Accent4 2 3 5 2" xfId="3276"/>
    <cellStyle name="20% - Accent4 2 3 6" xfId="3277"/>
    <cellStyle name="20% - Accent4 2 3 6 2" xfId="3278"/>
    <cellStyle name="20% - Accent4 2 3 7" xfId="3279"/>
    <cellStyle name="20% - Accent4 2 3 8" xfId="3280"/>
    <cellStyle name="20% - Accent4 2 4" xfId="3281"/>
    <cellStyle name="20% - Accent4 2 4 2" xfId="3282"/>
    <cellStyle name="20% - Accent4 2 4 2 2" xfId="3283"/>
    <cellStyle name="20% - Accent4 2 4 2 2 2" xfId="3284"/>
    <cellStyle name="20% - Accent4 2 4 2 2 2 2" xfId="3285"/>
    <cellStyle name="20% - Accent4 2 4 2 2 3" xfId="3286"/>
    <cellStyle name="20% - Accent4 2 4 2 2 3 2" xfId="3287"/>
    <cellStyle name="20% - Accent4 2 4 2 2 4" xfId="3288"/>
    <cellStyle name="20% - Accent4 2 4 2 2 4 2" xfId="3289"/>
    <cellStyle name="20% - Accent4 2 4 2 2 5" xfId="3290"/>
    <cellStyle name="20% - Accent4 2 4 2 3" xfId="3291"/>
    <cellStyle name="20% - Accent4 2 4 2 3 2" xfId="3292"/>
    <cellStyle name="20% - Accent4 2 4 2 4" xfId="3293"/>
    <cellStyle name="20% - Accent4 2 4 2 4 2" xfId="3294"/>
    <cellStyle name="20% - Accent4 2 4 2 5" xfId="3295"/>
    <cellStyle name="20% - Accent4 2 4 2 5 2" xfId="3296"/>
    <cellStyle name="20% - Accent4 2 4 2 6" xfId="3297"/>
    <cellStyle name="20% - Accent4 2 4 3" xfId="3298"/>
    <cellStyle name="20% - Accent4 2 4 3 2" xfId="3299"/>
    <cellStyle name="20% - Accent4 2 4 3 2 2" xfId="3300"/>
    <cellStyle name="20% - Accent4 2 4 3 3" xfId="3301"/>
    <cellStyle name="20% - Accent4 2 4 3 3 2" xfId="3302"/>
    <cellStyle name="20% - Accent4 2 4 3 4" xfId="3303"/>
    <cellStyle name="20% - Accent4 2 4 3 4 2" xfId="3304"/>
    <cellStyle name="20% - Accent4 2 4 3 5" xfId="3305"/>
    <cellStyle name="20% - Accent4 2 4 4" xfId="3306"/>
    <cellStyle name="20% - Accent4 2 4 4 2" xfId="3307"/>
    <cellStyle name="20% - Accent4 2 4 5" xfId="3308"/>
    <cellStyle name="20% - Accent4 2 4 5 2" xfId="3309"/>
    <cellStyle name="20% - Accent4 2 4 6" xfId="3310"/>
    <cellStyle name="20% - Accent4 2 4 6 2" xfId="3311"/>
    <cellStyle name="20% - Accent4 2 4 7" xfId="3312"/>
    <cellStyle name="20% - Accent4 2 5" xfId="3313"/>
    <cellStyle name="20% - Accent4 2 5 2" xfId="3314"/>
    <cellStyle name="20% - Accent4 2 5 2 2" xfId="3315"/>
    <cellStyle name="20% - Accent4 2 5 2 2 2" xfId="3316"/>
    <cellStyle name="20% - Accent4 2 5 2 2 2 2" xfId="3317"/>
    <cellStyle name="20% - Accent4 2 5 2 2 3" xfId="3318"/>
    <cellStyle name="20% - Accent4 2 5 2 2 3 2" xfId="3319"/>
    <cellStyle name="20% - Accent4 2 5 2 2 4" xfId="3320"/>
    <cellStyle name="20% - Accent4 2 5 2 2 4 2" xfId="3321"/>
    <cellStyle name="20% - Accent4 2 5 2 2 5" xfId="3322"/>
    <cellStyle name="20% - Accent4 2 5 2 3" xfId="3323"/>
    <cellStyle name="20% - Accent4 2 5 2 3 2" xfId="3324"/>
    <cellStyle name="20% - Accent4 2 5 2 4" xfId="3325"/>
    <cellStyle name="20% - Accent4 2 5 2 4 2" xfId="3326"/>
    <cellStyle name="20% - Accent4 2 5 2 5" xfId="3327"/>
    <cellStyle name="20% - Accent4 2 5 2 5 2" xfId="3328"/>
    <cellStyle name="20% - Accent4 2 5 2 6" xfId="3329"/>
    <cellStyle name="20% - Accent4 2 5 3" xfId="3330"/>
    <cellStyle name="20% - Accent4 2 5 3 2" xfId="3331"/>
    <cellStyle name="20% - Accent4 2 5 3 2 2" xfId="3332"/>
    <cellStyle name="20% - Accent4 2 5 3 3" xfId="3333"/>
    <cellStyle name="20% - Accent4 2 5 3 3 2" xfId="3334"/>
    <cellStyle name="20% - Accent4 2 5 3 4" xfId="3335"/>
    <cellStyle name="20% - Accent4 2 5 3 4 2" xfId="3336"/>
    <cellStyle name="20% - Accent4 2 5 3 5" xfId="3337"/>
    <cellStyle name="20% - Accent4 2 5 4" xfId="3338"/>
    <cellStyle name="20% - Accent4 2 5 4 2" xfId="3339"/>
    <cellStyle name="20% - Accent4 2 5 5" xfId="3340"/>
    <cellStyle name="20% - Accent4 2 5 5 2" xfId="3341"/>
    <cellStyle name="20% - Accent4 2 5 6" xfId="3342"/>
    <cellStyle name="20% - Accent4 2 5 6 2" xfId="3343"/>
    <cellStyle name="20% - Accent4 2 5 7" xfId="3344"/>
    <cellStyle name="20% - Accent4 2 6" xfId="3345"/>
    <cellStyle name="20% - Accent4 2 6 2" xfId="3346"/>
    <cellStyle name="20% - Accent4 2 6 2 2" xfId="3347"/>
    <cellStyle name="20% - Accent4 2 6 2 2 2" xfId="3348"/>
    <cellStyle name="20% - Accent4 2 6 2 2 2 2" xfId="3349"/>
    <cellStyle name="20% - Accent4 2 6 2 2 3" xfId="3350"/>
    <cellStyle name="20% - Accent4 2 6 2 2 3 2" xfId="3351"/>
    <cellStyle name="20% - Accent4 2 6 2 2 4" xfId="3352"/>
    <cellStyle name="20% - Accent4 2 6 2 2 4 2" xfId="3353"/>
    <cellStyle name="20% - Accent4 2 6 2 2 5" xfId="3354"/>
    <cellStyle name="20% - Accent4 2 6 2 3" xfId="3355"/>
    <cellStyle name="20% - Accent4 2 6 2 3 2" xfId="3356"/>
    <cellStyle name="20% - Accent4 2 6 2 4" xfId="3357"/>
    <cellStyle name="20% - Accent4 2 6 2 4 2" xfId="3358"/>
    <cellStyle name="20% - Accent4 2 6 2 5" xfId="3359"/>
    <cellStyle name="20% - Accent4 2 6 2 5 2" xfId="3360"/>
    <cellStyle name="20% - Accent4 2 6 2 6" xfId="3361"/>
    <cellStyle name="20% - Accent4 2 6 3" xfId="3362"/>
    <cellStyle name="20% - Accent4 2 6 3 2" xfId="3363"/>
    <cellStyle name="20% - Accent4 2 6 3 2 2" xfId="3364"/>
    <cellStyle name="20% - Accent4 2 6 3 3" xfId="3365"/>
    <cellStyle name="20% - Accent4 2 6 3 3 2" xfId="3366"/>
    <cellStyle name="20% - Accent4 2 6 3 4" xfId="3367"/>
    <cellStyle name="20% - Accent4 2 6 3 4 2" xfId="3368"/>
    <cellStyle name="20% - Accent4 2 6 3 5" xfId="3369"/>
    <cellStyle name="20% - Accent4 2 6 4" xfId="3370"/>
    <cellStyle name="20% - Accent4 2 6 4 2" xfId="3371"/>
    <cellStyle name="20% - Accent4 2 6 5" xfId="3372"/>
    <cellStyle name="20% - Accent4 2 6 5 2" xfId="3373"/>
    <cellStyle name="20% - Accent4 2 6 6" xfId="3374"/>
    <cellStyle name="20% - Accent4 2 6 6 2" xfId="3375"/>
    <cellStyle name="20% - Accent4 2 6 7" xfId="3376"/>
    <cellStyle name="20% - Accent4 2 7" xfId="3377"/>
    <cellStyle name="20% - Accent4 2 7 2" xfId="3378"/>
    <cellStyle name="20% - Accent4 2 7 2 2" xfId="3379"/>
    <cellStyle name="20% - Accent4 2 7 2 2 2" xfId="3380"/>
    <cellStyle name="20% - Accent4 2 7 2 3" xfId="3381"/>
    <cellStyle name="20% - Accent4 2 7 2 3 2" xfId="3382"/>
    <cellStyle name="20% - Accent4 2 7 2 4" xfId="3383"/>
    <cellStyle name="20% - Accent4 2 7 2 4 2" xfId="3384"/>
    <cellStyle name="20% - Accent4 2 7 2 5" xfId="3385"/>
    <cellStyle name="20% - Accent4 2 7 3" xfId="3386"/>
    <cellStyle name="20% - Accent4 2 7 3 2" xfId="3387"/>
    <cellStyle name="20% - Accent4 2 7 4" xfId="3388"/>
    <cellStyle name="20% - Accent4 2 7 4 2" xfId="3389"/>
    <cellStyle name="20% - Accent4 2 7 5" xfId="3390"/>
    <cellStyle name="20% - Accent4 2 7 5 2" xfId="3391"/>
    <cellStyle name="20% - Accent4 2 7 6" xfId="3392"/>
    <cellStyle name="20% - Accent4 2 8" xfId="3393"/>
    <cellStyle name="20% - Accent4 2 8 2" xfId="3394"/>
    <cellStyle name="20% - Accent4 2 8 2 2" xfId="3395"/>
    <cellStyle name="20% - Accent4 2 8 3" xfId="3396"/>
    <cellStyle name="20% - Accent4 2 8 3 2" xfId="3397"/>
    <cellStyle name="20% - Accent4 2 8 4" xfId="3398"/>
    <cellStyle name="20% - Accent4 2 8 4 2" xfId="3399"/>
    <cellStyle name="20% - Accent4 2 8 5" xfId="3400"/>
    <cellStyle name="20% - Accent4 2 9" xfId="3401"/>
    <cellStyle name="20% - Accent4 2 9 2" xfId="3402"/>
    <cellStyle name="20% - Accent4 2_App.2-OA Capital Structure" xfId="3403"/>
    <cellStyle name="20% - Accent4 3" xfId="3404"/>
    <cellStyle name="20% - Accent4 3 2" xfId="3405"/>
    <cellStyle name="20% - Accent4 3 2 2" xfId="3406"/>
    <cellStyle name="20% - Accent4 3 3" xfId="3407"/>
    <cellStyle name="20% - Accent4 3 3 2" xfId="3408"/>
    <cellStyle name="20% - Accent4 3 4" xfId="3409"/>
    <cellStyle name="20% - Accent4 3 4 2" xfId="3410"/>
    <cellStyle name="20% - Accent4 3 5" xfId="3411"/>
    <cellStyle name="20% - Accent4 3 6" xfId="3412"/>
    <cellStyle name="20% - Accent4 4" xfId="3413"/>
    <cellStyle name="20% - Accent4 4 2" xfId="3414"/>
    <cellStyle name="20% - Accent4 4 3" xfId="3415"/>
    <cellStyle name="20% - Accent4 5" xfId="3416"/>
    <cellStyle name="20% - Accent4 5 2" xfId="3417"/>
    <cellStyle name="20% - Accent4 5 3" xfId="3418"/>
    <cellStyle name="20% - Accent4 6" xfId="3419"/>
    <cellStyle name="20% - Accent4 6 2" xfId="3420"/>
    <cellStyle name="20% - Accent4 6 3" xfId="3421"/>
    <cellStyle name="20% - Accent4 7" xfId="3422"/>
    <cellStyle name="20% - Accent4 7 2" xfId="3423"/>
    <cellStyle name="20% - Accent4 8" xfId="3424"/>
    <cellStyle name="20% - Accent4 8 2" xfId="3425"/>
    <cellStyle name="20% - Accent4 9" xfId="3426"/>
    <cellStyle name="20% - Accent4 9 2" xfId="3427"/>
    <cellStyle name="20% - Accent5 10" xfId="3428"/>
    <cellStyle name="20% - Accent5 10 2" xfId="3429"/>
    <cellStyle name="20% - Accent5 11" xfId="3430"/>
    <cellStyle name="20% - Accent5 12" xfId="3431"/>
    <cellStyle name="20% - Accent5 13" xfId="3432"/>
    <cellStyle name="20% - Accent5 14" xfId="3433"/>
    <cellStyle name="20% - Accent5 2" xfId="3434"/>
    <cellStyle name="20% - Accent5 2 10" xfId="3435"/>
    <cellStyle name="20% - Accent5 2 10 2" xfId="3436"/>
    <cellStyle name="20% - Accent5 2 11" xfId="3437"/>
    <cellStyle name="20% - Accent5 2 11 2" xfId="3438"/>
    <cellStyle name="20% - Accent5 2 12" xfId="3439"/>
    <cellStyle name="20% - Accent5 2 12 2" xfId="3440"/>
    <cellStyle name="20% - Accent5 2 13" xfId="3441"/>
    <cellStyle name="20% - Accent5 2 13 2" xfId="3442"/>
    <cellStyle name="20% - Accent5 2 14" xfId="3443"/>
    <cellStyle name="20% - Accent5 2 15" xfId="3444"/>
    <cellStyle name="20% - Accent5 2 16" xfId="3445"/>
    <cellStyle name="20% - Accent5 2 17" xfId="3446"/>
    <cellStyle name="20% - Accent5 2 18" xfId="3447"/>
    <cellStyle name="20% - Accent5 2 2" xfId="3448"/>
    <cellStyle name="20% - Accent5 2 2 10" xfId="3449"/>
    <cellStyle name="20% - Accent5 2 2 10 2" xfId="3450"/>
    <cellStyle name="20% - Accent5 2 2 11" xfId="3451"/>
    <cellStyle name="20% - Accent5 2 2 11 2" xfId="3452"/>
    <cellStyle name="20% - Accent5 2 2 12" xfId="3453"/>
    <cellStyle name="20% - Accent5 2 2 12 2" xfId="3454"/>
    <cellStyle name="20% - Accent5 2 2 13" xfId="3455"/>
    <cellStyle name="20% - Accent5 2 2 13 2" xfId="3456"/>
    <cellStyle name="20% - Accent5 2 2 14" xfId="3457"/>
    <cellStyle name="20% - Accent5 2 2 14 2" xfId="3458"/>
    <cellStyle name="20% - Accent5 2 2 15" xfId="3459"/>
    <cellStyle name="20% - Accent5 2 2 16" xfId="3460"/>
    <cellStyle name="20% - Accent5 2 2 17" xfId="3461"/>
    <cellStyle name="20% - Accent5 2 2 2" xfId="3462"/>
    <cellStyle name="20% - Accent5 2 2 2 2" xfId="3463"/>
    <cellStyle name="20% - Accent5 2 2 2 2 2" xfId="3464"/>
    <cellStyle name="20% - Accent5 2 2 2 2 2 2" xfId="3465"/>
    <cellStyle name="20% - Accent5 2 2 2 2 2 2 2" xfId="3466"/>
    <cellStyle name="20% - Accent5 2 2 2 2 2 3" xfId="3467"/>
    <cellStyle name="20% - Accent5 2 2 2 2 2 3 2" xfId="3468"/>
    <cellStyle name="20% - Accent5 2 2 2 2 2 4" xfId="3469"/>
    <cellStyle name="20% - Accent5 2 2 2 2 2 4 2" xfId="3470"/>
    <cellStyle name="20% - Accent5 2 2 2 2 2 5" xfId="3471"/>
    <cellStyle name="20% - Accent5 2 2 2 2 3" xfId="3472"/>
    <cellStyle name="20% - Accent5 2 2 2 2 3 2" xfId="3473"/>
    <cellStyle name="20% - Accent5 2 2 2 2 4" xfId="3474"/>
    <cellStyle name="20% - Accent5 2 2 2 2 4 2" xfId="3475"/>
    <cellStyle name="20% - Accent5 2 2 2 2 5" xfId="3476"/>
    <cellStyle name="20% - Accent5 2 2 2 2 5 2" xfId="3477"/>
    <cellStyle name="20% - Accent5 2 2 2 2 6" xfId="3478"/>
    <cellStyle name="20% - Accent5 2 2 2 3" xfId="3479"/>
    <cellStyle name="20% - Accent5 2 2 2 3 2" xfId="3480"/>
    <cellStyle name="20% - Accent5 2 2 2 3 2 2" xfId="3481"/>
    <cellStyle name="20% - Accent5 2 2 2 3 3" xfId="3482"/>
    <cellStyle name="20% - Accent5 2 2 2 3 3 2" xfId="3483"/>
    <cellStyle name="20% - Accent5 2 2 2 3 4" xfId="3484"/>
    <cellStyle name="20% - Accent5 2 2 2 3 4 2" xfId="3485"/>
    <cellStyle name="20% - Accent5 2 2 2 3 5" xfId="3486"/>
    <cellStyle name="20% - Accent5 2 2 2 4" xfId="3487"/>
    <cellStyle name="20% - Accent5 2 2 2 4 2" xfId="3488"/>
    <cellStyle name="20% - Accent5 2 2 2 5" xfId="3489"/>
    <cellStyle name="20% - Accent5 2 2 2 5 2" xfId="3490"/>
    <cellStyle name="20% - Accent5 2 2 2 6" xfId="3491"/>
    <cellStyle name="20% - Accent5 2 2 2 6 2" xfId="3492"/>
    <cellStyle name="20% - Accent5 2 2 2 7" xfId="3493"/>
    <cellStyle name="20% - Accent5 2 2 2 8" xfId="3494"/>
    <cellStyle name="20% - Accent5 2 2 2 9" xfId="3495"/>
    <cellStyle name="20% - Accent5 2 2 3" xfId="3496"/>
    <cellStyle name="20% - Accent5 2 2 3 2" xfId="3497"/>
    <cellStyle name="20% - Accent5 2 2 3 2 2" xfId="3498"/>
    <cellStyle name="20% - Accent5 2 2 3 2 2 2" xfId="3499"/>
    <cellStyle name="20% - Accent5 2 2 3 2 2 2 2" xfId="3500"/>
    <cellStyle name="20% - Accent5 2 2 3 2 2 3" xfId="3501"/>
    <cellStyle name="20% - Accent5 2 2 3 2 2 3 2" xfId="3502"/>
    <cellStyle name="20% - Accent5 2 2 3 2 2 4" xfId="3503"/>
    <cellStyle name="20% - Accent5 2 2 3 2 2 4 2" xfId="3504"/>
    <cellStyle name="20% - Accent5 2 2 3 2 2 5" xfId="3505"/>
    <cellStyle name="20% - Accent5 2 2 3 2 3" xfId="3506"/>
    <cellStyle name="20% - Accent5 2 2 3 2 3 2" xfId="3507"/>
    <cellStyle name="20% - Accent5 2 2 3 2 4" xfId="3508"/>
    <cellStyle name="20% - Accent5 2 2 3 2 4 2" xfId="3509"/>
    <cellStyle name="20% - Accent5 2 2 3 2 5" xfId="3510"/>
    <cellStyle name="20% - Accent5 2 2 3 2 5 2" xfId="3511"/>
    <cellStyle name="20% - Accent5 2 2 3 2 6" xfId="3512"/>
    <cellStyle name="20% - Accent5 2 2 3 3" xfId="3513"/>
    <cellStyle name="20% - Accent5 2 2 3 3 2" xfId="3514"/>
    <cellStyle name="20% - Accent5 2 2 3 3 2 2" xfId="3515"/>
    <cellStyle name="20% - Accent5 2 2 3 3 3" xfId="3516"/>
    <cellStyle name="20% - Accent5 2 2 3 3 3 2" xfId="3517"/>
    <cellStyle name="20% - Accent5 2 2 3 3 4" xfId="3518"/>
    <cellStyle name="20% - Accent5 2 2 3 3 4 2" xfId="3519"/>
    <cellStyle name="20% - Accent5 2 2 3 3 5" xfId="3520"/>
    <cellStyle name="20% - Accent5 2 2 3 4" xfId="3521"/>
    <cellStyle name="20% - Accent5 2 2 3 4 2" xfId="3522"/>
    <cellStyle name="20% - Accent5 2 2 3 5" xfId="3523"/>
    <cellStyle name="20% - Accent5 2 2 3 5 2" xfId="3524"/>
    <cellStyle name="20% - Accent5 2 2 3 6" xfId="3525"/>
    <cellStyle name="20% - Accent5 2 2 3 6 2" xfId="3526"/>
    <cellStyle name="20% - Accent5 2 2 3 7" xfId="3527"/>
    <cellStyle name="20% - Accent5 2 2 4" xfId="3528"/>
    <cellStyle name="20% - Accent5 2 2 4 2" xfId="3529"/>
    <cellStyle name="20% - Accent5 2 2 4 2 2" xfId="3530"/>
    <cellStyle name="20% - Accent5 2 2 4 2 2 2" xfId="3531"/>
    <cellStyle name="20% - Accent5 2 2 4 2 2 2 2" xfId="3532"/>
    <cellStyle name="20% - Accent5 2 2 4 2 2 3" xfId="3533"/>
    <cellStyle name="20% - Accent5 2 2 4 2 2 3 2" xfId="3534"/>
    <cellStyle name="20% - Accent5 2 2 4 2 2 4" xfId="3535"/>
    <cellStyle name="20% - Accent5 2 2 4 2 2 4 2" xfId="3536"/>
    <cellStyle name="20% - Accent5 2 2 4 2 2 5" xfId="3537"/>
    <cellStyle name="20% - Accent5 2 2 4 2 3" xfId="3538"/>
    <cellStyle name="20% - Accent5 2 2 4 2 3 2" xfId="3539"/>
    <cellStyle name="20% - Accent5 2 2 4 2 4" xfId="3540"/>
    <cellStyle name="20% - Accent5 2 2 4 2 4 2" xfId="3541"/>
    <cellStyle name="20% - Accent5 2 2 4 2 5" xfId="3542"/>
    <cellStyle name="20% - Accent5 2 2 4 2 5 2" xfId="3543"/>
    <cellStyle name="20% - Accent5 2 2 4 2 6" xfId="3544"/>
    <cellStyle name="20% - Accent5 2 2 4 3" xfId="3545"/>
    <cellStyle name="20% - Accent5 2 2 4 3 2" xfId="3546"/>
    <cellStyle name="20% - Accent5 2 2 4 3 2 2" xfId="3547"/>
    <cellStyle name="20% - Accent5 2 2 4 3 3" xfId="3548"/>
    <cellStyle name="20% - Accent5 2 2 4 3 3 2" xfId="3549"/>
    <cellStyle name="20% - Accent5 2 2 4 3 4" xfId="3550"/>
    <cellStyle name="20% - Accent5 2 2 4 3 4 2" xfId="3551"/>
    <cellStyle name="20% - Accent5 2 2 4 3 5" xfId="3552"/>
    <cellStyle name="20% - Accent5 2 2 4 4" xfId="3553"/>
    <cellStyle name="20% - Accent5 2 2 4 4 2" xfId="3554"/>
    <cellStyle name="20% - Accent5 2 2 4 5" xfId="3555"/>
    <cellStyle name="20% - Accent5 2 2 4 5 2" xfId="3556"/>
    <cellStyle name="20% - Accent5 2 2 4 6" xfId="3557"/>
    <cellStyle name="20% - Accent5 2 2 4 6 2" xfId="3558"/>
    <cellStyle name="20% - Accent5 2 2 4 7" xfId="3559"/>
    <cellStyle name="20% - Accent5 2 2 5" xfId="3560"/>
    <cellStyle name="20% - Accent5 2 2 5 2" xfId="3561"/>
    <cellStyle name="20% - Accent5 2 2 5 2 2" xfId="3562"/>
    <cellStyle name="20% - Accent5 2 2 5 2 2 2" xfId="3563"/>
    <cellStyle name="20% - Accent5 2 2 5 2 3" xfId="3564"/>
    <cellStyle name="20% - Accent5 2 2 5 2 3 2" xfId="3565"/>
    <cellStyle name="20% - Accent5 2 2 5 2 4" xfId="3566"/>
    <cellStyle name="20% - Accent5 2 2 5 2 4 2" xfId="3567"/>
    <cellStyle name="20% - Accent5 2 2 5 2 5" xfId="3568"/>
    <cellStyle name="20% - Accent5 2 2 5 3" xfId="3569"/>
    <cellStyle name="20% - Accent5 2 2 5 3 2" xfId="3570"/>
    <cellStyle name="20% - Accent5 2 2 5 4" xfId="3571"/>
    <cellStyle name="20% - Accent5 2 2 5 4 2" xfId="3572"/>
    <cellStyle name="20% - Accent5 2 2 5 5" xfId="3573"/>
    <cellStyle name="20% - Accent5 2 2 5 5 2" xfId="3574"/>
    <cellStyle name="20% - Accent5 2 2 5 6" xfId="3575"/>
    <cellStyle name="20% - Accent5 2 2 6" xfId="3576"/>
    <cellStyle name="20% - Accent5 2 2 6 2" xfId="3577"/>
    <cellStyle name="20% - Accent5 2 2 6 2 2" xfId="3578"/>
    <cellStyle name="20% - Accent5 2 2 6 3" xfId="3579"/>
    <cellStyle name="20% - Accent5 2 2 6 3 2" xfId="3580"/>
    <cellStyle name="20% - Accent5 2 2 6 4" xfId="3581"/>
    <cellStyle name="20% - Accent5 2 2 6 4 2" xfId="3582"/>
    <cellStyle name="20% - Accent5 2 2 6 5" xfId="3583"/>
    <cellStyle name="20% - Accent5 2 2 7" xfId="3584"/>
    <cellStyle name="20% - Accent5 2 2 7 2" xfId="3585"/>
    <cellStyle name="20% - Accent5 2 2 7 2 2" xfId="3586"/>
    <cellStyle name="20% - Accent5 2 2 7 3" xfId="3587"/>
    <cellStyle name="20% - Accent5 2 2 7 3 2" xfId="3588"/>
    <cellStyle name="20% - Accent5 2 2 7 4" xfId="3589"/>
    <cellStyle name="20% - Accent5 2 2 7 4 2" xfId="3590"/>
    <cellStyle name="20% - Accent5 2 2 7 5" xfId="3591"/>
    <cellStyle name="20% - Accent5 2 2 8" xfId="3592"/>
    <cellStyle name="20% - Accent5 2 2 8 2" xfId="3593"/>
    <cellStyle name="20% - Accent5 2 2 9" xfId="3594"/>
    <cellStyle name="20% - Accent5 2 2 9 2" xfId="3595"/>
    <cellStyle name="20% - Accent5 2 2_App.2-OA Capital Structure" xfId="3596"/>
    <cellStyle name="20% - Accent5 2 3" xfId="3597"/>
    <cellStyle name="20% - Accent5 2 3 2" xfId="3598"/>
    <cellStyle name="20% - Accent5 2 3 2 2" xfId="3599"/>
    <cellStyle name="20% - Accent5 2 3 2 2 2" xfId="3600"/>
    <cellStyle name="20% - Accent5 2 3 2 2 2 2" xfId="3601"/>
    <cellStyle name="20% - Accent5 2 3 2 2 3" xfId="3602"/>
    <cellStyle name="20% - Accent5 2 3 2 2 3 2" xfId="3603"/>
    <cellStyle name="20% - Accent5 2 3 2 2 4" xfId="3604"/>
    <cellStyle name="20% - Accent5 2 3 2 2 4 2" xfId="3605"/>
    <cellStyle name="20% - Accent5 2 3 2 2 5" xfId="3606"/>
    <cellStyle name="20% - Accent5 2 3 2 3" xfId="3607"/>
    <cellStyle name="20% - Accent5 2 3 2 3 2" xfId="3608"/>
    <cellStyle name="20% - Accent5 2 3 2 4" xfId="3609"/>
    <cellStyle name="20% - Accent5 2 3 2 4 2" xfId="3610"/>
    <cellStyle name="20% - Accent5 2 3 2 5" xfId="3611"/>
    <cellStyle name="20% - Accent5 2 3 2 5 2" xfId="3612"/>
    <cellStyle name="20% - Accent5 2 3 2 6" xfId="3613"/>
    <cellStyle name="20% - Accent5 2 3 3" xfId="3614"/>
    <cellStyle name="20% - Accent5 2 3 3 2" xfId="3615"/>
    <cellStyle name="20% - Accent5 2 3 3 2 2" xfId="3616"/>
    <cellStyle name="20% - Accent5 2 3 3 3" xfId="3617"/>
    <cellStyle name="20% - Accent5 2 3 3 3 2" xfId="3618"/>
    <cellStyle name="20% - Accent5 2 3 3 4" xfId="3619"/>
    <cellStyle name="20% - Accent5 2 3 3 4 2" xfId="3620"/>
    <cellStyle name="20% - Accent5 2 3 3 5" xfId="3621"/>
    <cellStyle name="20% - Accent5 2 3 4" xfId="3622"/>
    <cellStyle name="20% - Accent5 2 3 4 2" xfId="3623"/>
    <cellStyle name="20% - Accent5 2 3 5" xfId="3624"/>
    <cellStyle name="20% - Accent5 2 3 5 2" xfId="3625"/>
    <cellStyle name="20% - Accent5 2 3 6" xfId="3626"/>
    <cellStyle name="20% - Accent5 2 3 6 2" xfId="3627"/>
    <cellStyle name="20% - Accent5 2 3 7" xfId="3628"/>
    <cellStyle name="20% - Accent5 2 3 8" xfId="3629"/>
    <cellStyle name="20% - Accent5 2 4" xfId="3630"/>
    <cellStyle name="20% - Accent5 2 4 2" xfId="3631"/>
    <cellStyle name="20% - Accent5 2 4 2 2" xfId="3632"/>
    <cellStyle name="20% - Accent5 2 4 2 2 2" xfId="3633"/>
    <cellStyle name="20% - Accent5 2 4 2 2 2 2" xfId="3634"/>
    <cellStyle name="20% - Accent5 2 4 2 2 3" xfId="3635"/>
    <cellStyle name="20% - Accent5 2 4 2 2 3 2" xfId="3636"/>
    <cellStyle name="20% - Accent5 2 4 2 2 4" xfId="3637"/>
    <cellStyle name="20% - Accent5 2 4 2 2 4 2" xfId="3638"/>
    <cellStyle name="20% - Accent5 2 4 2 2 5" xfId="3639"/>
    <cellStyle name="20% - Accent5 2 4 2 3" xfId="3640"/>
    <cellStyle name="20% - Accent5 2 4 2 3 2" xfId="3641"/>
    <cellStyle name="20% - Accent5 2 4 2 4" xfId="3642"/>
    <cellStyle name="20% - Accent5 2 4 2 4 2" xfId="3643"/>
    <cellStyle name="20% - Accent5 2 4 2 5" xfId="3644"/>
    <cellStyle name="20% - Accent5 2 4 2 5 2" xfId="3645"/>
    <cellStyle name="20% - Accent5 2 4 2 6" xfId="3646"/>
    <cellStyle name="20% - Accent5 2 4 3" xfId="3647"/>
    <cellStyle name="20% - Accent5 2 4 3 2" xfId="3648"/>
    <cellStyle name="20% - Accent5 2 4 3 2 2" xfId="3649"/>
    <cellStyle name="20% - Accent5 2 4 3 3" xfId="3650"/>
    <cellStyle name="20% - Accent5 2 4 3 3 2" xfId="3651"/>
    <cellStyle name="20% - Accent5 2 4 3 4" xfId="3652"/>
    <cellStyle name="20% - Accent5 2 4 3 4 2" xfId="3653"/>
    <cellStyle name="20% - Accent5 2 4 3 5" xfId="3654"/>
    <cellStyle name="20% - Accent5 2 4 4" xfId="3655"/>
    <cellStyle name="20% - Accent5 2 4 4 2" xfId="3656"/>
    <cellStyle name="20% - Accent5 2 4 5" xfId="3657"/>
    <cellStyle name="20% - Accent5 2 4 5 2" xfId="3658"/>
    <cellStyle name="20% - Accent5 2 4 6" xfId="3659"/>
    <cellStyle name="20% - Accent5 2 4 6 2" xfId="3660"/>
    <cellStyle name="20% - Accent5 2 4 7" xfId="3661"/>
    <cellStyle name="20% - Accent5 2 5" xfId="3662"/>
    <cellStyle name="20% - Accent5 2 5 2" xfId="3663"/>
    <cellStyle name="20% - Accent5 2 5 2 2" xfId="3664"/>
    <cellStyle name="20% - Accent5 2 5 2 2 2" xfId="3665"/>
    <cellStyle name="20% - Accent5 2 5 2 2 2 2" xfId="3666"/>
    <cellStyle name="20% - Accent5 2 5 2 2 3" xfId="3667"/>
    <cellStyle name="20% - Accent5 2 5 2 2 3 2" xfId="3668"/>
    <cellStyle name="20% - Accent5 2 5 2 2 4" xfId="3669"/>
    <cellStyle name="20% - Accent5 2 5 2 2 4 2" xfId="3670"/>
    <cellStyle name="20% - Accent5 2 5 2 2 5" xfId="3671"/>
    <cellStyle name="20% - Accent5 2 5 2 3" xfId="3672"/>
    <cellStyle name="20% - Accent5 2 5 2 3 2" xfId="3673"/>
    <cellStyle name="20% - Accent5 2 5 2 4" xfId="3674"/>
    <cellStyle name="20% - Accent5 2 5 2 4 2" xfId="3675"/>
    <cellStyle name="20% - Accent5 2 5 2 5" xfId="3676"/>
    <cellStyle name="20% - Accent5 2 5 2 5 2" xfId="3677"/>
    <cellStyle name="20% - Accent5 2 5 2 6" xfId="3678"/>
    <cellStyle name="20% - Accent5 2 5 3" xfId="3679"/>
    <cellStyle name="20% - Accent5 2 5 3 2" xfId="3680"/>
    <cellStyle name="20% - Accent5 2 5 3 2 2" xfId="3681"/>
    <cellStyle name="20% - Accent5 2 5 3 3" xfId="3682"/>
    <cellStyle name="20% - Accent5 2 5 3 3 2" xfId="3683"/>
    <cellStyle name="20% - Accent5 2 5 3 4" xfId="3684"/>
    <cellStyle name="20% - Accent5 2 5 3 4 2" xfId="3685"/>
    <cellStyle name="20% - Accent5 2 5 3 5" xfId="3686"/>
    <cellStyle name="20% - Accent5 2 5 4" xfId="3687"/>
    <cellStyle name="20% - Accent5 2 5 4 2" xfId="3688"/>
    <cellStyle name="20% - Accent5 2 5 5" xfId="3689"/>
    <cellStyle name="20% - Accent5 2 5 5 2" xfId="3690"/>
    <cellStyle name="20% - Accent5 2 5 6" xfId="3691"/>
    <cellStyle name="20% - Accent5 2 5 6 2" xfId="3692"/>
    <cellStyle name="20% - Accent5 2 5 7" xfId="3693"/>
    <cellStyle name="20% - Accent5 2 6" xfId="3694"/>
    <cellStyle name="20% - Accent5 2 6 2" xfId="3695"/>
    <cellStyle name="20% - Accent5 2 6 2 2" xfId="3696"/>
    <cellStyle name="20% - Accent5 2 6 2 2 2" xfId="3697"/>
    <cellStyle name="20% - Accent5 2 6 2 2 2 2" xfId="3698"/>
    <cellStyle name="20% - Accent5 2 6 2 2 3" xfId="3699"/>
    <cellStyle name="20% - Accent5 2 6 2 2 3 2" xfId="3700"/>
    <cellStyle name="20% - Accent5 2 6 2 2 4" xfId="3701"/>
    <cellStyle name="20% - Accent5 2 6 2 2 4 2" xfId="3702"/>
    <cellStyle name="20% - Accent5 2 6 2 2 5" xfId="3703"/>
    <cellStyle name="20% - Accent5 2 6 2 3" xfId="3704"/>
    <cellStyle name="20% - Accent5 2 6 2 3 2" xfId="3705"/>
    <cellStyle name="20% - Accent5 2 6 2 4" xfId="3706"/>
    <cellStyle name="20% - Accent5 2 6 2 4 2" xfId="3707"/>
    <cellStyle name="20% - Accent5 2 6 2 5" xfId="3708"/>
    <cellStyle name="20% - Accent5 2 6 2 5 2" xfId="3709"/>
    <cellStyle name="20% - Accent5 2 6 2 6" xfId="3710"/>
    <cellStyle name="20% - Accent5 2 6 3" xfId="3711"/>
    <cellStyle name="20% - Accent5 2 6 3 2" xfId="3712"/>
    <cellStyle name="20% - Accent5 2 6 3 2 2" xfId="3713"/>
    <cellStyle name="20% - Accent5 2 6 3 3" xfId="3714"/>
    <cellStyle name="20% - Accent5 2 6 3 3 2" xfId="3715"/>
    <cellStyle name="20% - Accent5 2 6 3 4" xfId="3716"/>
    <cellStyle name="20% - Accent5 2 6 3 4 2" xfId="3717"/>
    <cellStyle name="20% - Accent5 2 6 3 5" xfId="3718"/>
    <cellStyle name="20% - Accent5 2 6 4" xfId="3719"/>
    <cellStyle name="20% - Accent5 2 6 4 2" xfId="3720"/>
    <cellStyle name="20% - Accent5 2 6 5" xfId="3721"/>
    <cellStyle name="20% - Accent5 2 6 5 2" xfId="3722"/>
    <cellStyle name="20% - Accent5 2 6 6" xfId="3723"/>
    <cellStyle name="20% - Accent5 2 6 6 2" xfId="3724"/>
    <cellStyle name="20% - Accent5 2 6 7" xfId="3725"/>
    <cellStyle name="20% - Accent5 2 7" xfId="3726"/>
    <cellStyle name="20% - Accent5 2 7 2" xfId="3727"/>
    <cellStyle name="20% - Accent5 2 7 2 2" xfId="3728"/>
    <cellStyle name="20% - Accent5 2 7 2 2 2" xfId="3729"/>
    <cellStyle name="20% - Accent5 2 7 2 3" xfId="3730"/>
    <cellStyle name="20% - Accent5 2 7 2 3 2" xfId="3731"/>
    <cellStyle name="20% - Accent5 2 7 2 4" xfId="3732"/>
    <cellStyle name="20% - Accent5 2 7 2 4 2" xfId="3733"/>
    <cellStyle name="20% - Accent5 2 7 2 5" xfId="3734"/>
    <cellStyle name="20% - Accent5 2 7 3" xfId="3735"/>
    <cellStyle name="20% - Accent5 2 7 3 2" xfId="3736"/>
    <cellStyle name="20% - Accent5 2 7 4" xfId="3737"/>
    <cellStyle name="20% - Accent5 2 7 4 2" xfId="3738"/>
    <cellStyle name="20% - Accent5 2 7 5" xfId="3739"/>
    <cellStyle name="20% - Accent5 2 7 5 2" xfId="3740"/>
    <cellStyle name="20% - Accent5 2 7 6" xfId="3741"/>
    <cellStyle name="20% - Accent5 2 8" xfId="3742"/>
    <cellStyle name="20% - Accent5 2 8 2" xfId="3743"/>
    <cellStyle name="20% - Accent5 2 8 2 2" xfId="3744"/>
    <cellStyle name="20% - Accent5 2 8 3" xfId="3745"/>
    <cellStyle name="20% - Accent5 2 8 3 2" xfId="3746"/>
    <cellStyle name="20% - Accent5 2 8 4" xfId="3747"/>
    <cellStyle name="20% - Accent5 2 8 4 2" xfId="3748"/>
    <cellStyle name="20% - Accent5 2 8 5" xfId="3749"/>
    <cellStyle name="20% - Accent5 2 9" xfId="3750"/>
    <cellStyle name="20% - Accent5 2 9 2" xfId="3751"/>
    <cellStyle name="20% - Accent5 2_App.2-OA Capital Structure" xfId="3752"/>
    <cellStyle name="20% - Accent5 3" xfId="3753"/>
    <cellStyle name="20% - Accent5 3 2" xfId="3754"/>
    <cellStyle name="20% - Accent5 3 2 2" xfId="3755"/>
    <cellStyle name="20% - Accent5 3 3" xfId="3756"/>
    <cellStyle name="20% - Accent5 3 3 2" xfId="3757"/>
    <cellStyle name="20% - Accent5 3 4" xfId="3758"/>
    <cellStyle name="20% - Accent5 3 4 2" xfId="3759"/>
    <cellStyle name="20% - Accent5 3 5" xfId="3760"/>
    <cellStyle name="20% - Accent5 3 6" xfId="3761"/>
    <cellStyle name="20% - Accent5 4" xfId="3762"/>
    <cellStyle name="20% - Accent5 4 2" xfId="3763"/>
    <cellStyle name="20% - Accent5 4 3" xfId="3764"/>
    <cellStyle name="20% - Accent5 5" xfId="3765"/>
    <cellStyle name="20% - Accent5 5 2" xfId="3766"/>
    <cellStyle name="20% - Accent5 5 3" xfId="3767"/>
    <cellStyle name="20% - Accent5 6" xfId="3768"/>
    <cellStyle name="20% - Accent5 6 2" xfId="3769"/>
    <cellStyle name="20% - Accent5 6 3" xfId="3770"/>
    <cellStyle name="20% - Accent5 7" xfId="3771"/>
    <cellStyle name="20% - Accent5 7 2" xfId="3772"/>
    <cellStyle name="20% - Accent5 8" xfId="3773"/>
    <cellStyle name="20% - Accent5 8 2" xfId="3774"/>
    <cellStyle name="20% - Accent5 9" xfId="3775"/>
    <cellStyle name="20% - Accent5 9 2" xfId="3776"/>
    <cellStyle name="20% - Accent6 10" xfId="3777"/>
    <cellStyle name="20% - Accent6 10 2" xfId="3778"/>
    <cellStyle name="20% - Accent6 11" xfId="3779"/>
    <cellStyle name="20% - Accent6 12" xfId="3780"/>
    <cellStyle name="20% - Accent6 13" xfId="3781"/>
    <cellStyle name="20% - Accent6 2" xfId="3782"/>
    <cellStyle name="20% - Accent6 2 10" xfId="3783"/>
    <cellStyle name="20% - Accent6 2 10 2" xfId="3784"/>
    <cellStyle name="20% - Accent6 2 11" xfId="3785"/>
    <cellStyle name="20% - Accent6 2 11 2" xfId="3786"/>
    <cellStyle name="20% - Accent6 2 12" xfId="3787"/>
    <cellStyle name="20% - Accent6 2 12 2" xfId="3788"/>
    <cellStyle name="20% - Accent6 2 13" xfId="3789"/>
    <cellStyle name="20% - Accent6 2 13 2" xfId="3790"/>
    <cellStyle name="20% - Accent6 2 14" xfId="3791"/>
    <cellStyle name="20% - Accent6 2 15" xfId="3792"/>
    <cellStyle name="20% - Accent6 2 16" xfId="3793"/>
    <cellStyle name="20% - Accent6 2 17" xfId="3794"/>
    <cellStyle name="20% - Accent6 2 18" xfId="3795"/>
    <cellStyle name="20% - Accent6 2 2" xfId="3796"/>
    <cellStyle name="20% - Accent6 2 2 10" xfId="3797"/>
    <cellStyle name="20% - Accent6 2 2 10 2" xfId="3798"/>
    <cellStyle name="20% - Accent6 2 2 11" xfId="3799"/>
    <cellStyle name="20% - Accent6 2 2 11 2" xfId="3800"/>
    <cellStyle name="20% - Accent6 2 2 12" xfId="3801"/>
    <cellStyle name="20% - Accent6 2 2 12 2" xfId="3802"/>
    <cellStyle name="20% - Accent6 2 2 13" xfId="3803"/>
    <cellStyle name="20% - Accent6 2 2 13 2" xfId="3804"/>
    <cellStyle name="20% - Accent6 2 2 14" xfId="3805"/>
    <cellStyle name="20% - Accent6 2 2 14 2" xfId="3806"/>
    <cellStyle name="20% - Accent6 2 2 15" xfId="3807"/>
    <cellStyle name="20% - Accent6 2 2 16" xfId="3808"/>
    <cellStyle name="20% - Accent6 2 2 17" xfId="3809"/>
    <cellStyle name="20% - Accent6 2 2 2" xfId="3810"/>
    <cellStyle name="20% - Accent6 2 2 2 2" xfId="3811"/>
    <cellStyle name="20% - Accent6 2 2 2 2 2" xfId="3812"/>
    <cellStyle name="20% - Accent6 2 2 2 2 2 2" xfId="3813"/>
    <cellStyle name="20% - Accent6 2 2 2 2 2 2 2" xfId="3814"/>
    <cellStyle name="20% - Accent6 2 2 2 2 2 3" xfId="3815"/>
    <cellStyle name="20% - Accent6 2 2 2 2 2 3 2" xfId="3816"/>
    <cellStyle name="20% - Accent6 2 2 2 2 2 4" xfId="3817"/>
    <cellStyle name="20% - Accent6 2 2 2 2 2 4 2" xfId="3818"/>
    <cellStyle name="20% - Accent6 2 2 2 2 2 5" xfId="3819"/>
    <cellStyle name="20% - Accent6 2 2 2 2 3" xfId="3820"/>
    <cellStyle name="20% - Accent6 2 2 2 2 3 2" xfId="3821"/>
    <cellStyle name="20% - Accent6 2 2 2 2 4" xfId="3822"/>
    <cellStyle name="20% - Accent6 2 2 2 2 4 2" xfId="3823"/>
    <cellStyle name="20% - Accent6 2 2 2 2 5" xfId="3824"/>
    <cellStyle name="20% - Accent6 2 2 2 2 5 2" xfId="3825"/>
    <cellStyle name="20% - Accent6 2 2 2 2 6" xfId="3826"/>
    <cellStyle name="20% - Accent6 2 2 2 3" xfId="3827"/>
    <cellStyle name="20% - Accent6 2 2 2 3 2" xfId="3828"/>
    <cellStyle name="20% - Accent6 2 2 2 3 2 2" xfId="3829"/>
    <cellStyle name="20% - Accent6 2 2 2 3 3" xfId="3830"/>
    <cellStyle name="20% - Accent6 2 2 2 3 3 2" xfId="3831"/>
    <cellStyle name="20% - Accent6 2 2 2 3 4" xfId="3832"/>
    <cellStyle name="20% - Accent6 2 2 2 3 4 2" xfId="3833"/>
    <cellStyle name="20% - Accent6 2 2 2 3 5" xfId="3834"/>
    <cellStyle name="20% - Accent6 2 2 2 4" xfId="3835"/>
    <cellStyle name="20% - Accent6 2 2 2 4 2" xfId="3836"/>
    <cellStyle name="20% - Accent6 2 2 2 5" xfId="3837"/>
    <cellStyle name="20% - Accent6 2 2 2 5 2" xfId="3838"/>
    <cellStyle name="20% - Accent6 2 2 2 6" xfId="3839"/>
    <cellStyle name="20% - Accent6 2 2 2 6 2" xfId="3840"/>
    <cellStyle name="20% - Accent6 2 2 2 7" xfId="3841"/>
    <cellStyle name="20% - Accent6 2 2 2 8" xfId="3842"/>
    <cellStyle name="20% - Accent6 2 2 2 9" xfId="3843"/>
    <cellStyle name="20% - Accent6 2 2 3" xfId="3844"/>
    <cellStyle name="20% - Accent6 2 2 3 2" xfId="3845"/>
    <cellStyle name="20% - Accent6 2 2 3 2 2" xfId="3846"/>
    <cellStyle name="20% - Accent6 2 2 3 2 2 2" xfId="3847"/>
    <cellStyle name="20% - Accent6 2 2 3 2 2 2 2" xfId="3848"/>
    <cellStyle name="20% - Accent6 2 2 3 2 2 3" xfId="3849"/>
    <cellStyle name="20% - Accent6 2 2 3 2 2 3 2" xfId="3850"/>
    <cellStyle name="20% - Accent6 2 2 3 2 2 4" xfId="3851"/>
    <cellStyle name="20% - Accent6 2 2 3 2 2 4 2" xfId="3852"/>
    <cellStyle name="20% - Accent6 2 2 3 2 2 5" xfId="3853"/>
    <cellStyle name="20% - Accent6 2 2 3 2 3" xfId="3854"/>
    <cellStyle name="20% - Accent6 2 2 3 2 3 2" xfId="3855"/>
    <cellStyle name="20% - Accent6 2 2 3 2 4" xfId="3856"/>
    <cellStyle name="20% - Accent6 2 2 3 2 4 2" xfId="3857"/>
    <cellStyle name="20% - Accent6 2 2 3 2 5" xfId="3858"/>
    <cellStyle name="20% - Accent6 2 2 3 2 5 2" xfId="3859"/>
    <cellStyle name="20% - Accent6 2 2 3 2 6" xfId="3860"/>
    <cellStyle name="20% - Accent6 2 2 3 3" xfId="3861"/>
    <cellStyle name="20% - Accent6 2 2 3 3 2" xfId="3862"/>
    <cellStyle name="20% - Accent6 2 2 3 3 2 2" xfId="3863"/>
    <cellStyle name="20% - Accent6 2 2 3 3 3" xfId="3864"/>
    <cellStyle name="20% - Accent6 2 2 3 3 3 2" xfId="3865"/>
    <cellStyle name="20% - Accent6 2 2 3 3 4" xfId="3866"/>
    <cellStyle name="20% - Accent6 2 2 3 3 4 2" xfId="3867"/>
    <cellStyle name="20% - Accent6 2 2 3 3 5" xfId="3868"/>
    <cellStyle name="20% - Accent6 2 2 3 4" xfId="3869"/>
    <cellStyle name="20% - Accent6 2 2 3 4 2" xfId="3870"/>
    <cellStyle name="20% - Accent6 2 2 3 5" xfId="3871"/>
    <cellStyle name="20% - Accent6 2 2 3 5 2" xfId="3872"/>
    <cellStyle name="20% - Accent6 2 2 3 6" xfId="3873"/>
    <cellStyle name="20% - Accent6 2 2 3 6 2" xfId="3874"/>
    <cellStyle name="20% - Accent6 2 2 3 7" xfId="3875"/>
    <cellStyle name="20% - Accent6 2 2 4" xfId="3876"/>
    <cellStyle name="20% - Accent6 2 2 4 2" xfId="3877"/>
    <cellStyle name="20% - Accent6 2 2 4 2 2" xfId="3878"/>
    <cellStyle name="20% - Accent6 2 2 4 2 2 2" xfId="3879"/>
    <cellStyle name="20% - Accent6 2 2 4 2 2 2 2" xfId="3880"/>
    <cellStyle name="20% - Accent6 2 2 4 2 2 3" xfId="3881"/>
    <cellStyle name="20% - Accent6 2 2 4 2 2 3 2" xfId="3882"/>
    <cellStyle name="20% - Accent6 2 2 4 2 2 4" xfId="3883"/>
    <cellStyle name="20% - Accent6 2 2 4 2 2 4 2" xfId="3884"/>
    <cellStyle name="20% - Accent6 2 2 4 2 2 5" xfId="3885"/>
    <cellStyle name="20% - Accent6 2 2 4 2 3" xfId="3886"/>
    <cellStyle name="20% - Accent6 2 2 4 2 3 2" xfId="3887"/>
    <cellStyle name="20% - Accent6 2 2 4 2 4" xfId="3888"/>
    <cellStyle name="20% - Accent6 2 2 4 2 4 2" xfId="3889"/>
    <cellStyle name="20% - Accent6 2 2 4 2 5" xfId="3890"/>
    <cellStyle name="20% - Accent6 2 2 4 2 5 2" xfId="3891"/>
    <cellStyle name="20% - Accent6 2 2 4 2 6" xfId="3892"/>
    <cellStyle name="20% - Accent6 2 2 4 3" xfId="3893"/>
    <cellStyle name="20% - Accent6 2 2 4 3 2" xfId="3894"/>
    <cellStyle name="20% - Accent6 2 2 4 3 2 2" xfId="3895"/>
    <cellStyle name="20% - Accent6 2 2 4 3 3" xfId="3896"/>
    <cellStyle name="20% - Accent6 2 2 4 3 3 2" xfId="3897"/>
    <cellStyle name="20% - Accent6 2 2 4 3 4" xfId="3898"/>
    <cellStyle name="20% - Accent6 2 2 4 3 4 2" xfId="3899"/>
    <cellStyle name="20% - Accent6 2 2 4 3 5" xfId="3900"/>
    <cellStyle name="20% - Accent6 2 2 4 4" xfId="3901"/>
    <cellStyle name="20% - Accent6 2 2 4 4 2" xfId="3902"/>
    <cellStyle name="20% - Accent6 2 2 4 5" xfId="3903"/>
    <cellStyle name="20% - Accent6 2 2 4 5 2" xfId="3904"/>
    <cellStyle name="20% - Accent6 2 2 4 6" xfId="3905"/>
    <cellStyle name="20% - Accent6 2 2 4 6 2" xfId="3906"/>
    <cellStyle name="20% - Accent6 2 2 4 7" xfId="3907"/>
    <cellStyle name="20% - Accent6 2 2 5" xfId="3908"/>
    <cellStyle name="20% - Accent6 2 2 5 2" xfId="3909"/>
    <cellStyle name="20% - Accent6 2 2 5 2 2" xfId="3910"/>
    <cellStyle name="20% - Accent6 2 2 5 2 2 2" xfId="3911"/>
    <cellStyle name="20% - Accent6 2 2 5 2 3" xfId="3912"/>
    <cellStyle name="20% - Accent6 2 2 5 2 3 2" xfId="3913"/>
    <cellStyle name="20% - Accent6 2 2 5 2 4" xfId="3914"/>
    <cellStyle name="20% - Accent6 2 2 5 2 4 2" xfId="3915"/>
    <cellStyle name="20% - Accent6 2 2 5 2 5" xfId="3916"/>
    <cellStyle name="20% - Accent6 2 2 5 3" xfId="3917"/>
    <cellStyle name="20% - Accent6 2 2 5 3 2" xfId="3918"/>
    <cellStyle name="20% - Accent6 2 2 5 4" xfId="3919"/>
    <cellStyle name="20% - Accent6 2 2 5 4 2" xfId="3920"/>
    <cellStyle name="20% - Accent6 2 2 5 5" xfId="3921"/>
    <cellStyle name="20% - Accent6 2 2 5 5 2" xfId="3922"/>
    <cellStyle name="20% - Accent6 2 2 5 6" xfId="3923"/>
    <cellStyle name="20% - Accent6 2 2 6" xfId="3924"/>
    <cellStyle name="20% - Accent6 2 2 6 2" xfId="3925"/>
    <cellStyle name="20% - Accent6 2 2 6 2 2" xfId="3926"/>
    <cellStyle name="20% - Accent6 2 2 6 3" xfId="3927"/>
    <cellStyle name="20% - Accent6 2 2 6 3 2" xfId="3928"/>
    <cellStyle name="20% - Accent6 2 2 6 4" xfId="3929"/>
    <cellStyle name="20% - Accent6 2 2 6 4 2" xfId="3930"/>
    <cellStyle name="20% - Accent6 2 2 6 5" xfId="3931"/>
    <cellStyle name="20% - Accent6 2 2 7" xfId="3932"/>
    <cellStyle name="20% - Accent6 2 2 7 2" xfId="3933"/>
    <cellStyle name="20% - Accent6 2 2 7 2 2" xfId="3934"/>
    <cellStyle name="20% - Accent6 2 2 7 3" xfId="3935"/>
    <cellStyle name="20% - Accent6 2 2 7 3 2" xfId="3936"/>
    <cellStyle name="20% - Accent6 2 2 7 4" xfId="3937"/>
    <cellStyle name="20% - Accent6 2 2 7 4 2" xfId="3938"/>
    <cellStyle name="20% - Accent6 2 2 7 5" xfId="3939"/>
    <cellStyle name="20% - Accent6 2 2 8" xfId="3940"/>
    <cellStyle name="20% - Accent6 2 2 8 2" xfId="3941"/>
    <cellStyle name="20% - Accent6 2 2 9" xfId="3942"/>
    <cellStyle name="20% - Accent6 2 2 9 2" xfId="3943"/>
    <cellStyle name="20% - Accent6 2 2_App.2-OA Capital Structure" xfId="3944"/>
    <cellStyle name="20% - Accent6 2 3" xfId="3945"/>
    <cellStyle name="20% - Accent6 2 3 2" xfId="3946"/>
    <cellStyle name="20% - Accent6 2 3 2 2" xfId="3947"/>
    <cellStyle name="20% - Accent6 2 3 2 2 2" xfId="3948"/>
    <cellStyle name="20% - Accent6 2 3 2 2 2 2" xfId="3949"/>
    <cellStyle name="20% - Accent6 2 3 2 2 3" xfId="3950"/>
    <cellStyle name="20% - Accent6 2 3 2 2 3 2" xfId="3951"/>
    <cellStyle name="20% - Accent6 2 3 2 2 4" xfId="3952"/>
    <cellStyle name="20% - Accent6 2 3 2 2 4 2" xfId="3953"/>
    <cellStyle name="20% - Accent6 2 3 2 2 5" xfId="3954"/>
    <cellStyle name="20% - Accent6 2 3 2 3" xfId="3955"/>
    <cellStyle name="20% - Accent6 2 3 2 3 2" xfId="3956"/>
    <cellStyle name="20% - Accent6 2 3 2 4" xfId="3957"/>
    <cellStyle name="20% - Accent6 2 3 2 4 2" xfId="3958"/>
    <cellStyle name="20% - Accent6 2 3 2 5" xfId="3959"/>
    <cellStyle name="20% - Accent6 2 3 2 5 2" xfId="3960"/>
    <cellStyle name="20% - Accent6 2 3 2 6" xfId="3961"/>
    <cellStyle name="20% - Accent6 2 3 3" xfId="3962"/>
    <cellStyle name="20% - Accent6 2 3 3 2" xfId="3963"/>
    <cellStyle name="20% - Accent6 2 3 3 2 2" xfId="3964"/>
    <cellStyle name="20% - Accent6 2 3 3 3" xfId="3965"/>
    <cellStyle name="20% - Accent6 2 3 3 3 2" xfId="3966"/>
    <cellStyle name="20% - Accent6 2 3 3 4" xfId="3967"/>
    <cellStyle name="20% - Accent6 2 3 3 4 2" xfId="3968"/>
    <cellStyle name="20% - Accent6 2 3 3 5" xfId="3969"/>
    <cellStyle name="20% - Accent6 2 3 4" xfId="3970"/>
    <cellStyle name="20% - Accent6 2 3 4 2" xfId="3971"/>
    <cellStyle name="20% - Accent6 2 3 5" xfId="3972"/>
    <cellStyle name="20% - Accent6 2 3 5 2" xfId="3973"/>
    <cellStyle name="20% - Accent6 2 3 6" xfId="3974"/>
    <cellStyle name="20% - Accent6 2 3 6 2" xfId="3975"/>
    <cellStyle name="20% - Accent6 2 3 7" xfId="3976"/>
    <cellStyle name="20% - Accent6 2 3 8" xfId="3977"/>
    <cellStyle name="20% - Accent6 2 4" xfId="3978"/>
    <cellStyle name="20% - Accent6 2 4 2" xfId="3979"/>
    <cellStyle name="20% - Accent6 2 4 2 2" xfId="3980"/>
    <cellStyle name="20% - Accent6 2 4 2 2 2" xfId="3981"/>
    <cellStyle name="20% - Accent6 2 4 2 2 2 2" xfId="3982"/>
    <cellStyle name="20% - Accent6 2 4 2 2 3" xfId="3983"/>
    <cellStyle name="20% - Accent6 2 4 2 2 3 2" xfId="3984"/>
    <cellStyle name="20% - Accent6 2 4 2 2 4" xfId="3985"/>
    <cellStyle name="20% - Accent6 2 4 2 2 4 2" xfId="3986"/>
    <cellStyle name="20% - Accent6 2 4 2 2 5" xfId="3987"/>
    <cellStyle name="20% - Accent6 2 4 2 3" xfId="3988"/>
    <cellStyle name="20% - Accent6 2 4 2 3 2" xfId="3989"/>
    <cellStyle name="20% - Accent6 2 4 2 4" xfId="3990"/>
    <cellStyle name="20% - Accent6 2 4 2 4 2" xfId="3991"/>
    <cellStyle name="20% - Accent6 2 4 2 5" xfId="3992"/>
    <cellStyle name="20% - Accent6 2 4 2 5 2" xfId="3993"/>
    <cellStyle name="20% - Accent6 2 4 2 6" xfId="3994"/>
    <cellStyle name="20% - Accent6 2 4 3" xfId="3995"/>
    <cellStyle name="20% - Accent6 2 4 3 2" xfId="3996"/>
    <cellStyle name="20% - Accent6 2 4 3 2 2" xfId="3997"/>
    <cellStyle name="20% - Accent6 2 4 3 3" xfId="3998"/>
    <cellStyle name="20% - Accent6 2 4 3 3 2" xfId="3999"/>
    <cellStyle name="20% - Accent6 2 4 3 4" xfId="4000"/>
    <cellStyle name="20% - Accent6 2 4 3 4 2" xfId="4001"/>
    <cellStyle name="20% - Accent6 2 4 3 5" xfId="4002"/>
    <cellStyle name="20% - Accent6 2 4 4" xfId="4003"/>
    <cellStyle name="20% - Accent6 2 4 4 2" xfId="4004"/>
    <cellStyle name="20% - Accent6 2 4 5" xfId="4005"/>
    <cellStyle name="20% - Accent6 2 4 5 2" xfId="4006"/>
    <cellStyle name="20% - Accent6 2 4 6" xfId="4007"/>
    <cellStyle name="20% - Accent6 2 4 6 2" xfId="4008"/>
    <cellStyle name="20% - Accent6 2 4 7" xfId="4009"/>
    <cellStyle name="20% - Accent6 2 5" xfId="4010"/>
    <cellStyle name="20% - Accent6 2 5 2" xfId="4011"/>
    <cellStyle name="20% - Accent6 2 5 2 2" xfId="4012"/>
    <cellStyle name="20% - Accent6 2 5 2 2 2" xfId="4013"/>
    <cellStyle name="20% - Accent6 2 5 2 2 2 2" xfId="4014"/>
    <cellStyle name="20% - Accent6 2 5 2 2 3" xfId="4015"/>
    <cellStyle name="20% - Accent6 2 5 2 2 3 2" xfId="4016"/>
    <cellStyle name="20% - Accent6 2 5 2 2 4" xfId="4017"/>
    <cellStyle name="20% - Accent6 2 5 2 2 4 2" xfId="4018"/>
    <cellStyle name="20% - Accent6 2 5 2 2 5" xfId="4019"/>
    <cellStyle name="20% - Accent6 2 5 2 3" xfId="4020"/>
    <cellStyle name="20% - Accent6 2 5 2 3 2" xfId="4021"/>
    <cellStyle name="20% - Accent6 2 5 2 4" xfId="4022"/>
    <cellStyle name="20% - Accent6 2 5 2 4 2" xfId="4023"/>
    <cellStyle name="20% - Accent6 2 5 2 5" xfId="4024"/>
    <cellStyle name="20% - Accent6 2 5 2 5 2" xfId="4025"/>
    <cellStyle name="20% - Accent6 2 5 2 6" xfId="4026"/>
    <cellStyle name="20% - Accent6 2 5 3" xfId="4027"/>
    <cellStyle name="20% - Accent6 2 5 3 2" xfId="4028"/>
    <cellStyle name="20% - Accent6 2 5 3 2 2" xfId="4029"/>
    <cellStyle name="20% - Accent6 2 5 3 3" xfId="4030"/>
    <cellStyle name="20% - Accent6 2 5 3 3 2" xfId="4031"/>
    <cellStyle name="20% - Accent6 2 5 3 4" xfId="4032"/>
    <cellStyle name="20% - Accent6 2 5 3 4 2" xfId="4033"/>
    <cellStyle name="20% - Accent6 2 5 3 5" xfId="4034"/>
    <cellStyle name="20% - Accent6 2 5 4" xfId="4035"/>
    <cellStyle name="20% - Accent6 2 5 4 2" xfId="4036"/>
    <cellStyle name="20% - Accent6 2 5 5" xfId="4037"/>
    <cellStyle name="20% - Accent6 2 5 5 2" xfId="4038"/>
    <cellStyle name="20% - Accent6 2 5 6" xfId="4039"/>
    <cellStyle name="20% - Accent6 2 5 6 2" xfId="4040"/>
    <cellStyle name="20% - Accent6 2 5 7" xfId="4041"/>
    <cellStyle name="20% - Accent6 2 6" xfId="4042"/>
    <cellStyle name="20% - Accent6 2 6 2" xfId="4043"/>
    <cellStyle name="20% - Accent6 2 6 2 2" xfId="4044"/>
    <cellStyle name="20% - Accent6 2 6 2 2 2" xfId="4045"/>
    <cellStyle name="20% - Accent6 2 6 2 2 2 2" xfId="4046"/>
    <cellStyle name="20% - Accent6 2 6 2 2 3" xfId="4047"/>
    <cellStyle name="20% - Accent6 2 6 2 2 3 2" xfId="4048"/>
    <cellStyle name="20% - Accent6 2 6 2 2 4" xfId="4049"/>
    <cellStyle name="20% - Accent6 2 6 2 2 4 2" xfId="4050"/>
    <cellStyle name="20% - Accent6 2 6 2 2 5" xfId="4051"/>
    <cellStyle name="20% - Accent6 2 6 2 3" xfId="4052"/>
    <cellStyle name="20% - Accent6 2 6 2 3 2" xfId="4053"/>
    <cellStyle name="20% - Accent6 2 6 2 4" xfId="4054"/>
    <cellStyle name="20% - Accent6 2 6 2 4 2" xfId="4055"/>
    <cellStyle name="20% - Accent6 2 6 2 5" xfId="4056"/>
    <cellStyle name="20% - Accent6 2 6 2 5 2" xfId="4057"/>
    <cellStyle name="20% - Accent6 2 6 2 6" xfId="4058"/>
    <cellStyle name="20% - Accent6 2 6 3" xfId="4059"/>
    <cellStyle name="20% - Accent6 2 6 3 2" xfId="4060"/>
    <cellStyle name="20% - Accent6 2 6 3 2 2" xfId="4061"/>
    <cellStyle name="20% - Accent6 2 6 3 3" xfId="4062"/>
    <cellStyle name="20% - Accent6 2 6 3 3 2" xfId="4063"/>
    <cellStyle name="20% - Accent6 2 6 3 4" xfId="4064"/>
    <cellStyle name="20% - Accent6 2 6 3 4 2" xfId="4065"/>
    <cellStyle name="20% - Accent6 2 6 3 5" xfId="4066"/>
    <cellStyle name="20% - Accent6 2 6 4" xfId="4067"/>
    <cellStyle name="20% - Accent6 2 6 4 2" xfId="4068"/>
    <cellStyle name="20% - Accent6 2 6 5" xfId="4069"/>
    <cellStyle name="20% - Accent6 2 6 5 2" xfId="4070"/>
    <cellStyle name="20% - Accent6 2 6 6" xfId="4071"/>
    <cellStyle name="20% - Accent6 2 6 6 2" xfId="4072"/>
    <cellStyle name="20% - Accent6 2 6 7" xfId="4073"/>
    <cellStyle name="20% - Accent6 2 7" xfId="4074"/>
    <cellStyle name="20% - Accent6 2 7 2" xfId="4075"/>
    <cellStyle name="20% - Accent6 2 7 2 2" xfId="4076"/>
    <cellStyle name="20% - Accent6 2 7 2 2 2" xfId="4077"/>
    <cellStyle name="20% - Accent6 2 7 2 3" xfId="4078"/>
    <cellStyle name="20% - Accent6 2 7 2 3 2" xfId="4079"/>
    <cellStyle name="20% - Accent6 2 7 2 4" xfId="4080"/>
    <cellStyle name="20% - Accent6 2 7 2 4 2" xfId="4081"/>
    <cellStyle name="20% - Accent6 2 7 2 5" xfId="4082"/>
    <cellStyle name="20% - Accent6 2 7 3" xfId="4083"/>
    <cellStyle name="20% - Accent6 2 7 3 2" xfId="4084"/>
    <cellStyle name="20% - Accent6 2 7 4" xfId="4085"/>
    <cellStyle name="20% - Accent6 2 7 4 2" xfId="4086"/>
    <cellStyle name="20% - Accent6 2 7 5" xfId="4087"/>
    <cellStyle name="20% - Accent6 2 7 5 2" xfId="4088"/>
    <cellStyle name="20% - Accent6 2 7 6" xfId="4089"/>
    <cellStyle name="20% - Accent6 2 8" xfId="4090"/>
    <cellStyle name="20% - Accent6 2 8 2" xfId="4091"/>
    <cellStyle name="20% - Accent6 2 8 2 2" xfId="4092"/>
    <cellStyle name="20% - Accent6 2 8 3" xfId="4093"/>
    <cellStyle name="20% - Accent6 2 8 3 2" xfId="4094"/>
    <cellStyle name="20% - Accent6 2 8 4" xfId="4095"/>
    <cellStyle name="20% - Accent6 2 8 4 2" xfId="4096"/>
    <cellStyle name="20% - Accent6 2 8 5" xfId="4097"/>
    <cellStyle name="20% - Accent6 2 9" xfId="4098"/>
    <cellStyle name="20% - Accent6 2 9 2" xfId="4099"/>
    <cellStyle name="20% - Accent6 2_App.2-OA Capital Structure" xfId="4100"/>
    <cellStyle name="20% - Accent6 3" xfId="4101"/>
    <cellStyle name="20% - Accent6 3 2" xfId="4102"/>
    <cellStyle name="20% - Accent6 3 2 2" xfId="4103"/>
    <cellStyle name="20% - Accent6 3 3" xfId="4104"/>
    <cellStyle name="20% - Accent6 3 3 2" xfId="4105"/>
    <cellStyle name="20% - Accent6 3 4" xfId="4106"/>
    <cellStyle name="20% - Accent6 3 4 2" xfId="4107"/>
    <cellStyle name="20% - Accent6 3 5" xfId="4108"/>
    <cellStyle name="20% - Accent6 3 6" xfId="4109"/>
    <cellStyle name="20% - Accent6 4" xfId="4110"/>
    <cellStyle name="20% - Accent6 4 2" xfId="4111"/>
    <cellStyle name="20% - Accent6 4 3" xfId="4112"/>
    <cellStyle name="20% - Accent6 5" xfId="4113"/>
    <cellStyle name="20% - Accent6 5 2" xfId="4114"/>
    <cellStyle name="20% - Accent6 5 3" xfId="4115"/>
    <cellStyle name="20% - Accent6 6" xfId="4116"/>
    <cellStyle name="20% - Accent6 6 2" xfId="4117"/>
    <cellStyle name="20% - Accent6 6 3" xfId="4118"/>
    <cellStyle name="20% - Accent6 7" xfId="4119"/>
    <cellStyle name="20% - Accent6 7 2" xfId="4120"/>
    <cellStyle name="20% - Accent6 8" xfId="4121"/>
    <cellStyle name="20% - Accent6 8 2" xfId="4122"/>
    <cellStyle name="20% - Accent6 9" xfId="4123"/>
    <cellStyle name="20% - Accent6 9 2" xfId="4124"/>
    <cellStyle name="40% - Accent1 10" xfId="4125"/>
    <cellStyle name="40% - Accent1 10 2" xfId="4126"/>
    <cellStyle name="40% - Accent1 11" xfId="4127"/>
    <cellStyle name="40% - Accent1 12" xfId="4128"/>
    <cellStyle name="40% - Accent1 13" xfId="4129"/>
    <cellStyle name="40% - Accent1 14" xfId="4130"/>
    <cellStyle name="40% - Accent1 2" xfId="4131"/>
    <cellStyle name="40% - Accent1 2 10" xfId="4132"/>
    <cellStyle name="40% - Accent1 2 10 2" xfId="4133"/>
    <cellStyle name="40% - Accent1 2 11" xfId="4134"/>
    <cellStyle name="40% - Accent1 2 11 2" xfId="4135"/>
    <cellStyle name="40% - Accent1 2 12" xfId="4136"/>
    <cellStyle name="40% - Accent1 2 12 2" xfId="4137"/>
    <cellStyle name="40% - Accent1 2 13" xfId="4138"/>
    <cellStyle name="40% - Accent1 2 13 2" xfId="4139"/>
    <cellStyle name="40% - Accent1 2 14" xfId="4140"/>
    <cellStyle name="40% - Accent1 2 15" xfId="4141"/>
    <cellStyle name="40% - Accent1 2 16" xfId="4142"/>
    <cellStyle name="40% - Accent1 2 17" xfId="4143"/>
    <cellStyle name="40% - Accent1 2 18" xfId="4144"/>
    <cellStyle name="40% - Accent1 2 2" xfId="4145"/>
    <cellStyle name="40% - Accent1 2 2 10" xfId="4146"/>
    <cellStyle name="40% - Accent1 2 2 10 2" xfId="4147"/>
    <cellStyle name="40% - Accent1 2 2 11" xfId="4148"/>
    <cellStyle name="40% - Accent1 2 2 11 2" xfId="4149"/>
    <cellStyle name="40% - Accent1 2 2 12" xfId="4150"/>
    <cellStyle name="40% - Accent1 2 2 12 2" xfId="4151"/>
    <cellStyle name="40% - Accent1 2 2 13" xfId="4152"/>
    <cellStyle name="40% - Accent1 2 2 13 2" xfId="4153"/>
    <cellStyle name="40% - Accent1 2 2 14" xfId="4154"/>
    <cellStyle name="40% - Accent1 2 2 14 2" xfId="4155"/>
    <cellStyle name="40% - Accent1 2 2 15" xfId="4156"/>
    <cellStyle name="40% - Accent1 2 2 16" xfId="4157"/>
    <cellStyle name="40% - Accent1 2 2 17" xfId="4158"/>
    <cellStyle name="40% - Accent1 2 2 2" xfId="4159"/>
    <cellStyle name="40% - Accent1 2 2 2 2" xfId="4160"/>
    <cellStyle name="40% - Accent1 2 2 2 2 2" xfId="4161"/>
    <cellStyle name="40% - Accent1 2 2 2 2 2 2" xfId="4162"/>
    <cellStyle name="40% - Accent1 2 2 2 2 2 2 2" xfId="4163"/>
    <cellStyle name="40% - Accent1 2 2 2 2 2 3" xfId="4164"/>
    <cellStyle name="40% - Accent1 2 2 2 2 2 3 2" xfId="4165"/>
    <cellStyle name="40% - Accent1 2 2 2 2 2 4" xfId="4166"/>
    <cellStyle name="40% - Accent1 2 2 2 2 2 4 2" xfId="4167"/>
    <cellStyle name="40% - Accent1 2 2 2 2 2 5" xfId="4168"/>
    <cellStyle name="40% - Accent1 2 2 2 2 3" xfId="4169"/>
    <cellStyle name="40% - Accent1 2 2 2 2 3 2" xfId="4170"/>
    <cellStyle name="40% - Accent1 2 2 2 2 4" xfId="4171"/>
    <cellStyle name="40% - Accent1 2 2 2 2 4 2" xfId="4172"/>
    <cellStyle name="40% - Accent1 2 2 2 2 5" xfId="4173"/>
    <cellStyle name="40% - Accent1 2 2 2 2 5 2" xfId="4174"/>
    <cellStyle name="40% - Accent1 2 2 2 2 6" xfId="4175"/>
    <cellStyle name="40% - Accent1 2 2 2 3" xfId="4176"/>
    <cellStyle name="40% - Accent1 2 2 2 3 2" xfId="4177"/>
    <cellStyle name="40% - Accent1 2 2 2 3 2 2" xfId="4178"/>
    <cellStyle name="40% - Accent1 2 2 2 3 3" xfId="4179"/>
    <cellStyle name="40% - Accent1 2 2 2 3 3 2" xfId="4180"/>
    <cellStyle name="40% - Accent1 2 2 2 3 4" xfId="4181"/>
    <cellStyle name="40% - Accent1 2 2 2 3 4 2" xfId="4182"/>
    <cellStyle name="40% - Accent1 2 2 2 3 5" xfId="4183"/>
    <cellStyle name="40% - Accent1 2 2 2 4" xfId="4184"/>
    <cellStyle name="40% - Accent1 2 2 2 4 2" xfId="4185"/>
    <cellStyle name="40% - Accent1 2 2 2 5" xfId="4186"/>
    <cellStyle name="40% - Accent1 2 2 2 5 2" xfId="4187"/>
    <cellStyle name="40% - Accent1 2 2 2 6" xfId="4188"/>
    <cellStyle name="40% - Accent1 2 2 2 6 2" xfId="4189"/>
    <cellStyle name="40% - Accent1 2 2 2 7" xfId="4190"/>
    <cellStyle name="40% - Accent1 2 2 2 8" xfId="4191"/>
    <cellStyle name="40% - Accent1 2 2 2 9" xfId="4192"/>
    <cellStyle name="40% - Accent1 2 2 3" xfId="4193"/>
    <cellStyle name="40% - Accent1 2 2 3 2" xfId="4194"/>
    <cellStyle name="40% - Accent1 2 2 3 2 2" xfId="4195"/>
    <cellStyle name="40% - Accent1 2 2 3 2 2 2" xfId="4196"/>
    <cellStyle name="40% - Accent1 2 2 3 2 2 2 2" xfId="4197"/>
    <cellStyle name="40% - Accent1 2 2 3 2 2 3" xfId="4198"/>
    <cellStyle name="40% - Accent1 2 2 3 2 2 3 2" xfId="4199"/>
    <cellStyle name="40% - Accent1 2 2 3 2 2 4" xfId="4200"/>
    <cellStyle name="40% - Accent1 2 2 3 2 2 4 2" xfId="4201"/>
    <cellStyle name="40% - Accent1 2 2 3 2 2 5" xfId="4202"/>
    <cellStyle name="40% - Accent1 2 2 3 2 3" xfId="4203"/>
    <cellStyle name="40% - Accent1 2 2 3 2 3 2" xfId="4204"/>
    <cellStyle name="40% - Accent1 2 2 3 2 4" xfId="4205"/>
    <cellStyle name="40% - Accent1 2 2 3 2 4 2" xfId="4206"/>
    <cellStyle name="40% - Accent1 2 2 3 2 5" xfId="4207"/>
    <cellStyle name="40% - Accent1 2 2 3 2 5 2" xfId="4208"/>
    <cellStyle name="40% - Accent1 2 2 3 2 6" xfId="4209"/>
    <cellStyle name="40% - Accent1 2 2 3 3" xfId="4210"/>
    <cellStyle name="40% - Accent1 2 2 3 3 2" xfId="4211"/>
    <cellStyle name="40% - Accent1 2 2 3 3 2 2" xfId="4212"/>
    <cellStyle name="40% - Accent1 2 2 3 3 3" xfId="4213"/>
    <cellStyle name="40% - Accent1 2 2 3 3 3 2" xfId="4214"/>
    <cellStyle name="40% - Accent1 2 2 3 3 4" xfId="4215"/>
    <cellStyle name="40% - Accent1 2 2 3 3 4 2" xfId="4216"/>
    <cellStyle name="40% - Accent1 2 2 3 3 5" xfId="4217"/>
    <cellStyle name="40% - Accent1 2 2 3 4" xfId="4218"/>
    <cellStyle name="40% - Accent1 2 2 3 4 2" xfId="4219"/>
    <cellStyle name="40% - Accent1 2 2 3 5" xfId="4220"/>
    <cellStyle name="40% - Accent1 2 2 3 5 2" xfId="4221"/>
    <cellStyle name="40% - Accent1 2 2 3 6" xfId="4222"/>
    <cellStyle name="40% - Accent1 2 2 3 6 2" xfId="4223"/>
    <cellStyle name="40% - Accent1 2 2 3 7" xfId="4224"/>
    <cellStyle name="40% - Accent1 2 2 4" xfId="4225"/>
    <cellStyle name="40% - Accent1 2 2 4 2" xfId="4226"/>
    <cellStyle name="40% - Accent1 2 2 4 2 2" xfId="4227"/>
    <cellStyle name="40% - Accent1 2 2 4 2 2 2" xfId="4228"/>
    <cellStyle name="40% - Accent1 2 2 4 2 2 2 2" xfId="4229"/>
    <cellStyle name="40% - Accent1 2 2 4 2 2 3" xfId="4230"/>
    <cellStyle name="40% - Accent1 2 2 4 2 2 3 2" xfId="4231"/>
    <cellStyle name="40% - Accent1 2 2 4 2 2 4" xfId="4232"/>
    <cellStyle name="40% - Accent1 2 2 4 2 2 4 2" xfId="4233"/>
    <cellStyle name="40% - Accent1 2 2 4 2 2 5" xfId="4234"/>
    <cellStyle name="40% - Accent1 2 2 4 2 3" xfId="4235"/>
    <cellStyle name="40% - Accent1 2 2 4 2 3 2" xfId="4236"/>
    <cellStyle name="40% - Accent1 2 2 4 2 4" xfId="4237"/>
    <cellStyle name="40% - Accent1 2 2 4 2 4 2" xfId="4238"/>
    <cellStyle name="40% - Accent1 2 2 4 2 5" xfId="4239"/>
    <cellStyle name="40% - Accent1 2 2 4 2 5 2" xfId="4240"/>
    <cellStyle name="40% - Accent1 2 2 4 2 6" xfId="4241"/>
    <cellStyle name="40% - Accent1 2 2 4 3" xfId="4242"/>
    <cellStyle name="40% - Accent1 2 2 4 3 2" xfId="4243"/>
    <cellStyle name="40% - Accent1 2 2 4 3 2 2" xfId="4244"/>
    <cellStyle name="40% - Accent1 2 2 4 3 3" xfId="4245"/>
    <cellStyle name="40% - Accent1 2 2 4 3 3 2" xfId="4246"/>
    <cellStyle name="40% - Accent1 2 2 4 3 4" xfId="4247"/>
    <cellStyle name="40% - Accent1 2 2 4 3 4 2" xfId="4248"/>
    <cellStyle name="40% - Accent1 2 2 4 3 5" xfId="4249"/>
    <cellStyle name="40% - Accent1 2 2 4 4" xfId="4250"/>
    <cellStyle name="40% - Accent1 2 2 4 4 2" xfId="4251"/>
    <cellStyle name="40% - Accent1 2 2 4 5" xfId="4252"/>
    <cellStyle name="40% - Accent1 2 2 4 5 2" xfId="4253"/>
    <cellStyle name="40% - Accent1 2 2 4 6" xfId="4254"/>
    <cellStyle name="40% - Accent1 2 2 4 6 2" xfId="4255"/>
    <cellStyle name="40% - Accent1 2 2 4 7" xfId="4256"/>
    <cellStyle name="40% - Accent1 2 2 5" xfId="4257"/>
    <cellStyle name="40% - Accent1 2 2 5 2" xfId="4258"/>
    <cellStyle name="40% - Accent1 2 2 5 2 2" xfId="4259"/>
    <cellStyle name="40% - Accent1 2 2 5 2 2 2" xfId="4260"/>
    <cellStyle name="40% - Accent1 2 2 5 2 3" xfId="4261"/>
    <cellStyle name="40% - Accent1 2 2 5 2 3 2" xfId="4262"/>
    <cellStyle name="40% - Accent1 2 2 5 2 4" xfId="4263"/>
    <cellStyle name="40% - Accent1 2 2 5 2 4 2" xfId="4264"/>
    <cellStyle name="40% - Accent1 2 2 5 2 5" xfId="4265"/>
    <cellStyle name="40% - Accent1 2 2 5 3" xfId="4266"/>
    <cellStyle name="40% - Accent1 2 2 5 3 2" xfId="4267"/>
    <cellStyle name="40% - Accent1 2 2 5 4" xfId="4268"/>
    <cellStyle name="40% - Accent1 2 2 5 4 2" xfId="4269"/>
    <cellStyle name="40% - Accent1 2 2 5 5" xfId="4270"/>
    <cellStyle name="40% - Accent1 2 2 5 5 2" xfId="4271"/>
    <cellStyle name="40% - Accent1 2 2 5 6" xfId="4272"/>
    <cellStyle name="40% - Accent1 2 2 6" xfId="4273"/>
    <cellStyle name="40% - Accent1 2 2 6 2" xfId="4274"/>
    <cellStyle name="40% - Accent1 2 2 6 2 2" xfId="4275"/>
    <cellStyle name="40% - Accent1 2 2 6 3" xfId="4276"/>
    <cellStyle name="40% - Accent1 2 2 6 3 2" xfId="4277"/>
    <cellStyle name="40% - Accent1 2 2 6 4" xfId="4278"/>
    <cellStyle name="40% - Accent1 2 2 6 4 2" xfId="4279"/>
    <cellStyle name="40% - Accent1 2 2 6 5" xfId="4280"/>
    <cellStyle name="40% - Accent1 2 2 7" xfId="4281"/>
    <cellStyle name="40% - Accent1 2 2 7 2" xfId="4282"/>
    <cellStyle name="40% - Accent1 2 2 7 2 2" xfId="4283"/>
    <cellStyle name="40% - Accent1 2 2 7 3" xfId="4284"/>
    <cellStyle name="40% - Accent1 2 2 7 3 2" xfId="4285"/>
    <cellStyle name="40% - Accent1 2 2 7 4" xfId="4286"/>
    <cellStyle name="40% - Accent1 2 2 7 4 2" xfId="4287"/>
    <cellStyle name="40% - Accent1 2 2 7 5" xfId="4288"/>
    <cellStyle name="40% - Accent1 2 2 8" xfId="4289"/>
    <cellStyle name="40% - Accent1 2 2 8 2" xfId="4290"/>
    <cellStyle name="40% - Accent1 2 2 9" xfId="4291"/>
    <cellStyle name="40% - Accent1 2 2 9 2" xfId="4292"/>
    <cellStyle name="40% - Accent1 2 2_App.2-OA Capital Structure" xfId="4293"/>
    <cellStyle name="40% - Accent1 2 3" xfId="4294"/>
    <cellStyle name="40% - Accent1 2 3 2" xfId="4295"/>
    <cellStyle name="40% - Accent1 2 3 2 2" xfId="4296"/>
    <cellStyle name="40% - Accent1 2 3 2 2 2" xfId="4297"/>
    <cellStyle name="40% - Accent1 2 3 2 2 2 2" xfId="4298"/>
    <cellStyle name="40% - Accent1 2 3 2 2 3" xfId="4299"/>
    <cellStyle name="40% - Accent1 2 3 2 2 3 2" xfId="4300"/>
    <cellStyle name="40% - Accent1 2 3 2 2 4" xfId="4301"/>
    <cellStyle name="40% - Accent1 2 3 2 2 4 2" xfId="4302"/>
    <cellStyle name="40% - Accent1 2 3 2 2 5" xfId="4303"/>
    <cellStyle name="40% - Accent1 2 3 2 3" xfId="4304"/>
    <cellStyle name="40% - Accent1 2 3 2 3 2" xfId="4305"/>
    <cellStyle name="40% - Accent1 2 3 2 4" xfId="4306"/>
    <cellStyle name="40% - Accent1 2 3 2 4 2" xfId="4307"/>
    <cellStyle name="40% - Accent1 2 3 2 5" xfId="4308"/>
    <cellStyle name="40% - Accent1 2 3 2 5 2" xfId="4309"/>
    <cellStyle name="40% - Accent1 2 3 2 6" xfId="4310"/>
    <cellStyle name="40% - Accent1 2 3 3" xfId="4311"/>
    <cellStyle name="40% - Accent1 2 3 3 2" xfId="4312"/>
    <cellStyle name="40% - Accent1 2 3 3 2 2" xfId="4313"/>
    <cellStyle name="40% - Accent1 2 3 3 3" xfId="4314"/>
    <cellStyle name="40% - Accent1 2 3 3 3 2" xfId="4315"/>
    <cellStyle name="40% - Accent1 2 3 3 4" xfId="4316"/>
    <cellStyle name="40% - Accent1 2 3 3 4 2" xfId="4317"/>
    <cellStyle name="40% - Accent1 2 3 3 5" xfId="4318"/>
    <cellStyle name="40% - Accent1 2 3 4" xfId="4319"/>
    <cellStyle name="40% - Accent1 2 3 4 2" xfId="4320"/>
    <cellStyle name="40% - Accent1 2 3 5" xfId="4321"/>
    <cellStyle name="40% - Accent1 2 3 5 2" xfId="4322"/>
    <cellStyle name="40% - Accent1 2 3 6" xfId="4323"/>
    <cellStyle name="40% - Accent1 2 3 6 2" xfId="4324"/>
    <cellStyle name="40% - Accent1 2 3 7" xfId="4325"/>
    <cellStyle name="40% - Accent1 2 3 8" xfId="4326"/>
    <cellStyle name="40% - Accent1 2 4" xfId="4327"/>
    <cellStyle name="40% - Accent1 2 4 2" xfId="4328"/>
    <cellStyle name="40% - Accent1 2 4 2 2" xfId="4329"/>
    <cellStyle name="40% - Accent1 2 4 2 2 2" xfId="4330"/>
    <cellStyle name="40% - Accent1 2 4 2 2 2 2" xfId="4331"/>
    <cellStyle name="40% - Accent1 2 4 2 2 3" xfId="4332"/>
    <cellStyle name="40% - Accent1 2 4 2 2 3 2" xfId="4333"/>
    <cellStyle name="40% - Accent1 2 4 2 2 4" xfId="4334"/>
    <cellStyle name="40% - Accent1 2 4 2 2 4 2" xfId="4335"/>
    <cellStyle name="40% - Accent1 2 4 2 2 5" xfId="4336"/>
    <cellStyle name="40% - Accent1 2 4 2 3" xfId="4337"/>
    <cellStyle name="40% - Accent1 2 4 2 3 2" xfId="4338"/>
    <cellStyle name="40% - Accent1 2 4 2 4" xfId="4339"/>
    <cellStyle name="40% - Accent1 2 4 2 4 2" xfId="4340"/>
    <cellStyle name="40% - Accent1 2 4 2 5" xfId="4341"/>
    <cellStyle name="40% - Accent1 2 4 2 5 2" xfId="4342"/>
    <cellStyle name="40% - Accent1 2 4 2 6" xfId="4343"/>
    <cellStyle name="40% - Accent1 2 4 3" xfId="4344"/>
    <cellStyle name="40% - Accent1 2 4 3 2" xfId="4345"/>
    <cellStyle name="40% - Accent1 2 4 3 2 2" xfId="4346"/>
    <cellStyle name="40% - Accent1 2 4 3 3" xfId="4347"/>
    <cellStyle name="40% - Accent1 2 4 3 3 2" xfId="4348"/>
    <cellStyle name="40% - Accent1 2 4 3 4" xfId="4349"/>
    <cellStyle name="40% - Accent1 2 4 3 4 2" xfId="4350"/>
    <cellStyle name="40% - Accent1 2 4 3 5" xfId="4351"/>
    <cellStyle name="40% - Accent1 2 4 4" xfId="4352"/>
    <cellStyle name="40% - Accent1 2 4 4 2" xfId="4353"/>
    <cellStyle name="40% - Accent1 2 4 5" xfId="4354"/>
    <cellStyle name="40% - Accent1 2 4 5 2" xfId="4355"/>
    <cellStyle name="40% - Accent1 2 4 6" xfId="4356"/>
    <cellStyle name="40% - Accent1 2 4 6 2" xfId="4357"/>
    <cellStyle name="40% - Accent1 2 4 7" xfId="4358"/>
    <cellStyle name="40% - Accent1 2 5" xfId="4359"/>
    <cellStyle name="40% - Accent1 2 5 2" xfId="4360"/>
    <cellStyle name="40% - Accent1 2 5 2 2" xfId="4361"/>
    <cellStyle name="40% - Accent1 2 5 2 2 2" xfId="4362"/>
    <cellStyle name="40% - Accent1 2 5 2 2 2 2" xfId="4363"/>
    <cellStyle name="40% - Accent1 2 5 2 2 3" xfId="4364"/>
    <cellStyle name="40% - Accent1 2 5 2 2 3 2" xfId="4365"/>
    <cellStyle name="40% - Accent1 2 5 2 2 4" xfId="4366"/>
    <cellStyle name="40% - Accent1 2 5 2 2 4 2" xfId="4367"/>
    <cellStyle name="40% - Accent1 2 5 2 2 5" xfId="4368"/>
    <cellStyle name="40% - Accent1 2 5 2 3" xfId="4369"/>
    <cellStyle name="40% - Accent1 2 5 2 3 2" xfId="4370"/>
    <cellStyle name="40% - Accent1 2 5 2 4" xfId="4371"/>
    <cellStyle name="40% - Accent1 2 5 2 4 2" xfId="4372"/>
    <cellStyle name="40% - Accent1 2 5 2 5" xfId="4373"/>
    <cellStyle name="40% - Accent1 2 5 2 5 2" xfId="4374"/>
    <cellStyle name="40% - Accent1 2 5 2 6" xfId="4375"/>
    <cellStyle name="40% - Accent1 2 5 3" xfId="4376"/>
    <cellStyle name="40% - Accent1 2 5 3 2" xfId="4377"/>
    <cellStyle name="40% - Accent1 2 5 3 2 2" xfId="4378"/>
    <cellStyle name="40% - Accent1 2 5 3 3" xfId="4379"/>
    <cellStyle name="40% - Accent1 2 5 3 3 2" xfId="4380"/>
    <cellStyle name="40% - Accent1 2 5 3 4" xfId="4381"/>
    <cellStyle name="40% - Accent1 2 5 3 4 2" xfId="4382"/>
    <cellStyle name="40% - Accent1 2 5 3 5" xfId="4383"/>
    <cellStyle name="40% - Accent1 2 5 4" xfId="4384"/>
    <cellStyle name="40% - Accent1 2 5 4 2" xfId="4385"/>
    <cellStyle name="40% - Accent1 2 5 5" xfId="4386"/>
    <cellStyle name="40% - Accent1 2 5 5 2" xfId="4387"/>
    <cellStyle name="40% - Accent1 2 5 6" xfId="4388"/>
    <cellStyle name="40% - Accent1 2 5 6 2" xfId="4389"/>
    <cellStyle name="40% - Accent1 2 5 7" xfId="4390"/>
    <cellStyle name="40% - Accent1 2 6" xfId="4391"/>
    <cellStyle name="40% - Accent1 2 6 2" xfId="4392"/>
    <cellStyle name="40% - Accent1 2 6 2 2" xfId="4393"/>
    <cellStyle name="40% - Accent1 2 6 2 2 2" xfId="4394"/>
    <cellStyle name="40% - Accent1 2 6 2 2 2 2" xfId="4395"/>
    <cellStyle name="40% - Accent1 2 6 2 2 3" xfId="4396"/>
    <cellStyle name="40% - Accent1 2 6 2 2 3 2" xfId="4397"/>
    <cellStyle name="40% - Accent1 2 6 2 2 4" xfId="4398"/>
    <cellStyle name="40% - Accent1 2 6 2 2 4 2" xfId="4399"/>
    <cellStyle name="40% - Accent1 2 6 2 2 5" xfId="4400"/>
    <cellStyle name="40% - Accent1 2 6 2 3" xfId="4401"/>
    <cellStyle name="40% - Accent1 2 6 2 3 2" xfId="4402"/>
    <cellStyle name="40% - Accent1 2 6 2 4" xfId="4403"/>
    <cellStyle name="40% - Accent1 2 6 2 4 2" xfId="4404"/>
    <cellStyle name="40% - Accent1 2 6 2 5" xfId="4405"/>
    <cellStyle name="40% - Accent1 2 6 2 5 2" xfId="4406"/>
    <cellStyle name="40% - Accent1 2 6 2 6" xfId="4407"/>
    <cellStyle name="40% - Accent1 2 6 3" xfId="4408"/>
    <cellStyle name="40% - Accent1 2 6 3 2" xfId="4409"/>
    <cellStyle name="40% - Accent1 2 6 3 2 2" xfId="4410"/>
    <cellStyle name="40% - Accent1 2 6 3 3" xfId="4411"/>
    <cellStyle name="40% - Accent1 2 6 3 3 2" xfId="4412"/>
    <cellStyle name="40% - Accent1 2 6 3 4" xfId="4413"/>
    <cellStyle name="40% - Accent1 2 6 3 4 2" xfId="4414"/>
    <cellStyle name="40% - Accent1 2 6 3 5" xfId="4415"/>
    <cellStyle name="40% - Accent1 2 6 4" xfId="4416"/>
    <cellStyle name="40% - Accent1 2 6 4 2" xfId="4417"/>
    <cellStyle name="40% - Accent1 2 6 5" xfId="4418"/>
    <cellStyle name="40% - Accent1 2 6 5 2" xfId="4419"/>
    <cellStyle name="40% - Accent1 2 6 6" xfId="4420"/>
    <cellStyle name="40% - Accent1 2 6 6 2" xfId="4421"/>
    <cellStyle name="40% - Accent1 2 6 7" xfId="4422"/>
    <cellStyle name="40% - Accent1 2 7" xfId="4423"/>
    <cellStyle name="40% - Accent1 2 7 2" xfId="4424"/>
    <cellStyle name="40% - Accent1 2 7 2 2" xfId="4425"/>
    <cellStyle name="40% - Accent1 2 7 2 2 2" xfId="4426"/>
    <cellStyle name="40% - Accent1 2 7 2 3" xfId="4427"/>
    <cellStyle name="40% - Accent1 2 7 2 3 2" xfId="4428"/>
    <cellStyle name="40% - Accent1 2 7 2 4" xfId="4429"/>
    <cellStyle name="40% - Accent1 2 7 2 4 2" xfId="4430"/>
    <cellStyle name="40% - Accent1 2 7 2 5" xfId="4431"/>
    <cellStyle name="40% - Accent1 2 7 3" xfId="4432"/>
    <cellStyle name="40% - Accent1 2 7 3 2" xfId="4433"/>
    <cellStyle name="40% - Accent1 2 7 4" xfId="4434"/>
    <cellStyle name="40% - Accent1 2 7 4 2" xfId="4435"/>
    <cellStyle name="40% - Accent1 2 7 5" xfId="4436"/>
    <cellStyle name="40% - Accent1 2 7 5 2" xfId="4437"/>
    <cellStyle name="40% - Accent1 2 7 6" xfId="4438"/>
    <cellStyle name="40% - Accent1 2 8" xfId="4439"/>
    <cellStyle name="40% - Accent1 2 8 2" xfId="4440"/>
    <cellStyle name="40% - Accent1 2 8 2 2" xfId="4441"/>
    <cellStyle name="40% - Accent1 2 8 3" xfId="4442"/>
    <cellStyle name="40% - Accent1 2 8 3 2" xfId="4443"/>
    <cellStyle name="40% - Accent1 2 8 4" xfId="4444"/>
    <cellStyle name="40% - Accent1 2 8 4 2" xfId="4445"/>
    <cellStyle name="40% - Accent1 2 8 5" xfId="4446"/>
    <cellStyle name="40% - Accent1 2 9" xfId="4447"/>
    <cellStyle name="40% - Accent1 2 9 2" xfId="4448"/>
    <cellStyle name="40% - Accent1 2_App.2-OA Capital Structure" xfId="4449"/>
    <cellStyle name="40% - Accent1 3" xfId="4450"/>
    <cellStyle name="40% - Accent1 3 2" xfId="4451"/>
    <cellStyle name="40% - Accent1 3 2 2" xfId="4452"/>
    <cellStyle name="40% - Accent1 3 3" xfId="4453"/>
    <cellStyle name="40% - Accent1 3 3 2" xfId="4454"/>
    <cellStyle name="40% - Accent1 3 4" xfId="4455"/>
    <cellStyle name="40% - Accent1 3 4 2" xfId="4456"/>
    <cellStyle name="40% - Accent1 3 5" xfId="4457"/>
    <cellStyle name="40% - Accent1 3 6" xfId="4458"/>
    <cellStyle name="40% - Accent1 4" xfId="4459"/>
    <cellStyle name="40% - Accent1 4 2" xfId="4460"/>
    <cellStyle name="40% - Accent1 4 3" xfId="4461"/>
    <cellStyle name="40% - Accent1 5" xfId="4462"/>
    <cellStyle name="40% - Accent1 5 2" xfId="4463"/>
    <cellStyle name="40% - Accent1 5 3" xfId="4464"/>
    <cellStyle name="40% - Accent1 6" xfId="4465"/>
    <cellStyle name="40% - Accent1 6 2" xfId="4466"/>
    <cellStyle name="40% - Accent1 6 3" xfId="4467"/>
    <cellStyle name="40% - Accent1 7" xfId="4468"/>
    <cellStyle name="40% - Accent1 7 2" xfId="4469"/>
    <cellStyle name="40% - Accent1 8" xfId="4470"/>
    <cellStyle name="40% - Accent1 8 2" xfId="4471"/>
    <cellStyle name="40% - Accent1 9" xfId="4472"/>
    <cellStyle name="40% - Accent1 9 2" xfId="4473"/>
    <cellStyle name="40% - Accent2 10" xfId="4474"/>
    <cellStyle name="40% - Accent2 10 2" xfId="4475"/>
    <cellStyle name="40% - Accent2 11" xfId="4476"/>
    <cellStyle name="40% - Accent2 12" xfId="4477"/>
    <cellStyle name="40% - Accent2 13" xfId="4478"/>
    <cellStyle name="40% - Accent2 14" xfId="4479"/>
    <cellStyle name="40% - Accent2 2" xfId="4480"/>
    <cellStyle name="40% - Accent2 2 10" xfId="4481"/>
    <cellStyle name="40% - Accent2 2 10 2" xfId="4482"/>
    <cellStyle name="40% - Accent2 2 11" xfId="4483"/>
    <cellStyle name="40% - Accent2 2 11 2" xfId="4484"/>
    <cellStyle name="40% - Accent2 2 12" xfId="4485"/>
    <cellStyle name="40% - Accent2 2 12 2" xfId="4486"/>
    <cellStyle name="40% - Accent2 2 13" xfId="4487"/>
    <cellStyle name="40% - Accent2 2 13 2" xfId="4488"/>
    <cellStyle name="40% - Accent2 2 14" xfId="4489"/>
    <cellStyle name="40% - Accent2 2 15" xfId="4490"/>
    <cellStyle name="40% - Accent2 2 16" xfId="4491"/>
    <cellStyle name="40% - Accent2 2 17" xfId="4492"/>
    <cellStyle name="40% - Accent2 2 18" xfId="4493"/>
    <cellStyle name="40% - Accent2 2 2" xfId="4494"/>
    <cellStyle name="40% - Accent2 2 2 10" xfId="4495"/>
    <cellStyle name="40% - Accent2 2 2 10 2" xfId="4496"/>
    <cellStyle name="40% - Accent2 2 2 11" xfId="4497"/>
    <cellStyle name="40% - Accent2 2 2 11 2" xfId="4498"/>
    <cellStyle name="40% - Accent2 2 2 12" xfId="4499"/>
    <cellStyle name="40% - Accent2 2 2 12 2" xfId="4500"/>
    <cellStyle name="40% - Accent2 2 2 13" xfId="4501"/>
    <cellStyle name="40% - Accent2 2 2 13 2" xfId="4502"/>
    <cellStyle name="40% - Accent2 2 2 14" xfId="4503"/>
    <cellStyle name="40% - Accent2 2 2 14 2" xfId="4504"/>
    <cellStyle name="40% - Accent2 2 2 15" xfId="4505"/>
    <cellStyle name="40% - Accent2 2 2 16" xfId="4506"/>
    <cellStyle name="40% - Accent2 2 2 17" xfId="4507"/>
    <cellStyle name="40% - Accent2 2 2 2" xfId="4508"/>
    <cellStyle name="40% - Accent2 2 2 2 2" xfId="4509"/>
    <cellStyle name="40% - Accent2 2 2 2 2 2" xfId="4510"/>
    <cellStyle name="40% - Accent2 2 2 2 2 2 2" xfId="4511"/>
    <cellStyle name="40% - Accent2 2 2 2 2 2 2 2" xfId="4512"/>
    <cellStyle name="40% - Accent2 2 2 2 2 2 3" xfId="4513"/>
    <cellStyle name="40% - Accent2 2 2 2 2 2 3 2" xfId="4514"/>
    <cellStyle name="40% - Accent2 2 2 2 2 2 4" xfId="4515"/>
    <cellStyle name="40% - Accent2 2 2 2 2 2 4 2" xfId="4516"/>
    <cellStyle name="40% - Accent2 2 2 2 2 2 5" xfId="4517"/>
    <cellStyle name="40% - Accent2 2 2 2 2 3" xfId="4518"/>
    <cellStyle name="40% - Accent2 2 2 2 2 3 2" xfId="4519"/>
    <cellStyle name="40% - Accent2 2 2 2 2 4" xfId="4520"/>
    <cellStyle name="40% - Accent2 2 2 2 2 4 2" xfId="4521"/>
    <cellStyle name="40% - Accent2 2 2 2 2 5" xfId="4522"/>
    <cellStyle name="40% - Accent2 2 2 2 2 5 2" xfId="4523"/>
    <cellStyle name="40% - Accent2 2 2 2 2 6" xfId="4524"/>
    <cellStyle name="40% - Accent2 2 2 2 3" xfId="4525"/>
    <cellStyle name="40% - Accent2 2 2 2 3 2" xfId="4526"/>
    <cellStyle name="40% - Accent2 2 2 2 3 2 2" xfId="4527"/>
    <cellStyle name="40% - Accent2 2 2 2 3 3" xfId="4528"/>
    <cellStyle name="40% - Accent2 2 2 2 3 3 2" xfId="4529"/>
    <cellStyle name="40% - Accent2 2 2 2 3 4" xfId="4530"/>
    <cellStyle name="40% - Accent2 2 2 2 3 4 2" xfId="4531"/>
    <cellStyle name="40% - Accent2 2 2 2 3 5" xfId="4532"/>
    <cellStyle name="40% - Accent2 2 2 2 4" xfId="4533"/>
    <cellStyle name="40% - Accent2 2 2 2 4 2" xfId="4534"/>
    <cellStyle name="40% - Accent2 2 2 2 5" xfId="4535"/>
    <cellStyle name="40% - Accent2 2 2 2 5 2" xfId="4536"/>
    <cellStyle name="40% - Accent2 2 2 2 6" xfId="4537"/>
    <cellStyle name="40% - Accent2 2 2 2 6 2" xfId="4538"/>
    <cellStyle name="40% - Accent2 2 2 2 7" xfId="4539"/>
    <cellStyle name="40% - Accent2 2 2 2 8" xfId="4540"/>
    <cellStyle name="40% - Accent2 2 2 2 9" xfId="4541"/>
    <cellStyle name="40% - Accent2 2 2 3" xfId="4542"/>
    <cellStyle name="40% - Accent2 2 2 3 2" xfId="4543"/>
    <cellStyle name="40% - Accent2 2 2 3 2 2" xfId="4544"/>
    <cellStyle name="40% - Accent2 2 2 3 2 2 2" xfId="4545"/>
    <cellStyle name="40% - Accent2 2 2 3 2 2 2 2" xfId="4546"/>
    <cellStyle name="40% - Accent2 2 2 3 2 2 3" xfId="4547"/>
    <cellStyle name="40% - Accent2 2 2 3 2 2 3 2" xfId="4548"/>
    <cellStyle name="40% - Accent2 2 2 3 2 2 4" xfId="4549"/>
    <cellStyle name="40% - Accent2 2 2 3 2 2 4 2" xfId="4550"/>
    <cellStyle name="40% - Accent2 2 2 3 2 2 5" xfId="4551"/>
    <cellStyle name="40% - Accent2 2 2 3 2 3" xfId="4552"/>
    <cellStyle name="40% - Accent2 2 2 3 2 3 2" xfId="4553"/>
    <cellStyle name="40% - Accent2 2 2 3 2 4" xfId="4554"/>
    <cellStyle name="40% - Accent2 2 2 3 2 4 2" xfId="4555"/>
    <cellStyle name="40% - Accent2 2 2 3 2 5" xfId="4556"/>
    <cellStyle name="40% - Accent2 2 2 3 2 5 2" xfId="4557"/>
    <cellStyle name="40% - Accent2 2 2 3 2 6" xfId="4558"/>
    <cellStyle name="40% - Accent2 2 2 3 3" xfId="4559"/>
    <cellStyle name="40% - Accent2 2 2 3 3 2" xfId="4560"/>
    <cellStyle name="40% - Accent2 2 2 3 3 2 2" xfId="4561"/>
    <cellStyle name="40% - Accent2 2 2 3 3 3" xfId="4562"/>
    <cellStyle name="40% - Accent2 2 2 3 3 3 2" xfId="4563"/>
    <cellStyle name="40% - Accent2 2 2 3 3 4" xfId="4564"/>
    <cellStyle name="40% - Accent2 2 2 3 3 4 2" xfId="4565"/>
    <cellStyle name="40% - Accent2 2 2 3 3 5" xfId="4566"/>
    <cellStyle name="40% - Accent2 2 2 3 4" xfId="4567"/>
    <cellStyle name="40% - Accent2 2 2 3 4 2" xfId="4568"/>
    <cellStyle name="40% - Accent2 2 2 3 5" xfId="4569"/>
    <cellStyle name="40% - Accent2 2 2 3 5 2" xfId="4570"/>
    <cellStyle name="40% - Accent2 2 2 3 6" xfId="4571"/>
    <cellStyle name="40% - Accent2 2 2 3 6 2" xfId="4572"/>
    <cellStyle name="40% - Accent2 2 2 3 7" xfId="4573"/>
    <cellStyle name="40% - Accent2 2 2 4" xfId="4574"/>
    <cellStyle name="40% - Accent2 2 2 4 2" xfId="4575"/>
    <cellStyle name="40% - Accent2 2 2 4 2 2" xfId="4576"/>
    <cellStyle name="40% - Accent2 2 2 4 2 2 2" xfId="4577"/>
    <cellStyle name="40% - Accent2 2 2 4 2 2 2 2" xfId="4578"/>
    <cellStyle name="40% - Accent2 2 2 4 2 2 3" xfId="4579"/>
    <cellStyle name="40% - Accent2 2 2 4 2 2 3 2" xfId="4580"/>
    <cellStyle name="40% - Accent2 2 2 4 2 2 4" xfId="4581"/>
    <cellStyle name="40% - Accent2 2 2 4 2 2 4 2" xfId="4582"/>
    <cellStyle name="40% - Accent2 2 2 4 2 2 5" xfId="4583"/>
    <cellStyle name="40% - Accent2 2 2 4 2 3" xfId="4584"/>
    <cellStyle name="40% - Accent2 2 2 4 2 3 2" xfId="4585"/>
    <cellStyle name="40% - Accent2 2 2 4 2 4" xfId="4586"/>
    <cellStyle name="40% - Accent2 2 2 4 2 4 2" xfId="4587"/>
    <cellStyle name="40% - Accent2 2 2 4 2 5" xfId="4588"/>
    <cellStyle name="40% - Accent2 2 2 4 2 5 2" xfId="4589"/>
    <cellStyle name="40% - Accent2 2 2 4 2 6" xfId="4590"/>
    <cellStyle name="40% - Accent2 2 2 4 3" xfId="4591"/>
    <cellStyle name="40% - Accent2 2 2 4 3 2" xfId="4592"/>
    <cellStyle name="40% - Accent2 2 2 4 3 2 2" xfId="4593"/>
    <cellStyle name="40% - Accent2 2 2 4 3 3" xfId="4594"/>
    <cellStyle name="40% - Accent2 2 2 4 3 3 2" xfId="4595"/>
    <cellStyle name="40% - Accent2 2 2 4 3 4" xfId="4596"/>
    <cellStyle name="40% - Accent2 2 2 4 3 4 2" xfId="4597"/>
    <cellStyle name="40% - Accent2 2 2 4 3 5" xfId="4598"/>
    <cellStyle name="40% - Accent2 2 2 4 4" xfId="4599"/>
    <cellStyle name="40% - Accent2 2 2 4 4 2" xfId="4600"/>
    <cellStyle name="40% - Accent2 2 2 4 5" xfId="4601"/>
    <cellStyle name="40% - Accent2 2 2 4 5 2" xfId="4602"/>
    <cellStyle name="40% - Accent2 2 2 4 6" xfId="4603"/>
    <cellStyle name="40% - Accent2 2 2 4 6 2" xfId="4604"/>
    <cellStyle name="40% - Accent2 2 2 4 7" xfId="4605"/>
    <cellStyle name="40% - Accent2 2 2 5" xfId="4606"/>
    <cellStyle name="40% - Accent2 2 2 5 2" xfId="4607"/>
    <cellStyle name="40% - Accent2 2 2 5 2 2" xfId="4608"/>
    <cellStyle name="40% - Accent2 2 2 5 2 2 2" xfId="4609"/>
    <cellStyle name="40% - Accent2 2 2 5 2 3" xfId="4610"/>
    <cellStyle name="40% - Accent2 2 2 5 2 3 2" xfId="4611"/>
    <cellStyle name="40% - Accent2 2 2 5 2 4" xfId="4612"/>
    <cellStyle name="40% - Accent2 2 2 5 2 4 2" xfId="4613"/>
    <cellStyle name="40% - Accent2 2 2 5 2 5" xfId="4614"/>
    <cellStyle name="40% - Accent2 2 2 5 3" xfId="4615"/>
    <cellStyle name="40% - Accent2 2 2 5 3 2" xfId="4616"/>
    <cellStyle name="40% - Accent2 2 2 5 4" xfId="4617"/>
    <cellStyle name="40% - Accent2 2 2 5 4 2" xfId="4618"/>
    <cellStyle name="40% - Accent2 2 2 5 5" xfId="4619"/>
    <cellStyle name="40% - Accent2 2 2 5 5 2" xfId="4620"/>
    <cellStyle name="40% - Accent2 2 2 5 6" xfId="4621"/>
    <cellStyle name="40% - Accent2 2 2 6" xfId="4622"/>
    <cellStyle name="40% - Accent2 2 2 6 2" xfId="4623"/>
    <cellStyle name="40% - Accent2 2 2 6 2 2" xfId="4624"/>
    <cellStyle name="40% - Accent2 2 2 6 3" xfId="4625"/>
    <cellStyle name="40% - Accent2 2 2 6 3 2" xfId="4626"/>
    <cellStyle name="40% - Accent2 2 2 6 4" xfId="4627"/>
    <cellStyle name="40% - Accent2 2 2 6 4 2" xfId="4628"/>
    <cellStyle name="40% - Accent2 2 2 6 5" xfId="4629"/>
    <cellStyle name="40% - Accent2 2 2 7" xfId="4630"/>
    <cellStyle name="40% - Accent2 2 2 7 2" xfId="4631"/>
    <cellStyle name="40% - Accent2 2 2 7 2 2" xfId="4632"/>
    <cellStyle name="40% - Accent2 2 2 7 3" xfId="4633"/>
    <cellStyle name="40% - Accent2 2 2 7 3 2" xfId="4634"/>
    <cellStyle name="40% - Accent2 2 2 7 4" xfId="4635"/>
    <cellStyle name="40% - Accent2 2 2 7 4 2" xfId="4636"/>
    <cellStyle name="40% - Accent2 2 2 7 5" xfId="4637"/>
    <cellStyle name="40% - Accent2 2 2 8" xfId="4638"/>
    <cellStyle name="40% - Accent2 2 2 8 2" xfId="4639"/>
    <cellStyle name="40% - Accent2 2 2 9" xfId="4640"/>
    <cellStyle name="40% - Accent2 2 2 9 2" xfId="4641"/>
    <cellStyle name="40% - Accent2 2 2_App.2-OA Capital Structure" xfId="4642"/>
    <cellStyle name="40% - Accent2 2 3" xfId="4643"/>
    <cellStyle name="40% - Accent2 2 3 2" xfId="4644"/>
    <cellStyle name="40% - Accent2 2 3 2 2" xfId="4645"/>
    <cellStyle name="40% - Accent2 2 3 2 2 2" xfId="4646"/>
    <cellStyle name="40% - Accent2 2 3 2 2 2 2" xfId="4647"/>
    <cellStyle name="40% - Accent2 2 3 2 2 3" xfId="4648"/>
    <cellStyle name="40% - Accent2 2 3 2 2 3 2" xfId="4649"/>
    <cellStyle name="40% - Accent2 2 3 2 2 4" xfId="4650"/>
    <cellStyle name="40% - Accent2 2 3 2 2 4 2" xfId="4651"/>
    <cellStyle name="40% - Accent2 2 3 2 2 5" xfId="4652"/>
    <cellStyle name="40% - Accent2 2 3 2 3" xfId="4653"/>
    <cellStyle name="40% - Accent2 2 3 2 3 2" xfId="4654"/>
    <cellStyle name="40% - Accent2 2 3 2 4" xfId="4655"/>
    <cellStyle name="40% - Accent2 2 3 2 4 2" xfId="4656"/>
    <cellStyle name="40% - Accent2 2 3 2 5" xfId="4657"/>
    <cellStyle name="40% - Accent2 2 3 2 5 2" xfId="4658"/>
    <cellStyle name="40% - Accent2 2 3 2 6" xfId="4659"/>
    <cellStyle name="40% - Accent2 2 3 3" xfId="4660"/>
    <cellStyle name="40% - Accent2 2 3 3 2" xfId="4661"/>
    <cellStyle name="40% - Accent2 2 3 3 2 2" xfId="4662"/>
    <cellStyle name="40% - Accent2 2 3 3 3" xfId="4663"/>
    <cellStyle name="40% - Accent2 2 3 3 3 2" xfId="4664"/>
    <cellStyle name="40% - Accent2 2 3 3 4" xfId="4665"/>
    <cellStyle name="40% - Accent2 2 3 3 4 2" xfId="4666"/>
    <cellStyle name="40% - Accent2 2 3 3 5" xfId="4667"/>
    <cellStyle name="40% - Accent2 2 3 4" xfId="4668"/>
    <cellStyle name="40% - Accent2 2 3 4 2" xfId="4669"/>
    <cellStyle name="40% - Accent2 2 3 5" xfId="4670"/>
    <cellStyle name="40% - Accent2 2 3 5 2" xfId="4671"/>
    <cellStyle name="40% - Accent2 2 3 6" xfId="4672"/>
    <cellStyle name="40% - Accent2 2 3 6 2" xfId="4673"/>
    <cellStyle name="40% - Accent2 2 3 7" xfId="4674"/>
    <cellStyle name="40% - Accent2 2 3 8" xfId="4675"/>
    <cellStyle name="40% - Accent2 2 4" xfId="4676"/>
    <cellStyle name="40% - Accent2 2 4 2" xfId="4677"/>
    <cellStyle name="40% - Accent2 2 4 2 2" xfId="4678"/>
    <cellStyle name="40% - Accent2 2 4 2 2 2" xfId="4679"/>
    <cellStyle name="40% - Accent2 2 4 2 2 2 2" xfId="4680"/>
    <cellStyle name="40% - Accent2 2 4 2 2 3" xfId="4681"/>
    <cellStyle name="40% - Accent2 2 4 2 2 3 2" xfId="4682"/>
    <cellStyle name="40% - Accent2 2 4 2 2 4" xfId="4683"/>
    <cellStyle name="40% - Accent2 2 4 2 2 4 2" xfId="4684"/>
    <cellStyle name="40% - Accent2 2 4 2 2 5" xfId="4685"/>
    <cellStyle name="40% - Accent2 2 4 2 3" xfId="4686"/>
    <cellStyle name="40% - Accent2 2 4 2 3 2" xfId="4687"/>
    <cellStyle name="40% - Accent2 2 4 2 4" xfId="4688"/>
    <cellStyle name="40% - Accent2 2 4 2 4 2" xfId="4689"/>
    <cellStyle name="40% - Accent2 2 4 2 5" xfId="4690"/>
    <cellStyle name="40% - Accent2 2 4 2 5 2" xfId="4691"/>
    <cellStyle name="40% - Accent2 2 4 2 6" xfId="4692"/>
    <cellStyle name="40% - Accent2 2 4 3" xfId="4693"/>
    <cellStyle name="40% - Accent2 2 4 3 2" xfId="4694"/>
    <cellStyle name="40% - Accent2 2 4 3 2 2" xfId="4695"/>
    <cellStyle name="40% - Accent2 2 4 3 3" xfId="4696"/>
    <cellStyle name="40% - Accent2 2 4 3 3 2" xfId="4697"/>
    <cellStyle name="40% - Accent2 2 4 3 4" xfId="4698"/>
    <cellStyle name="40% - Accent2 2 4 3 4 2" xfId="4699"/>
    <cellStyle name="40% - Accent2 2 4 3 5" xfId="4700"/>
    <cellStyle name="40% - Accent2 2 4 4" xfId="4701"/>
    <cellStyle name="40% - Accent2 2 4 4 2" xfId="4702"/>
    <cellStyle name="40% - Accent2 2 4 5" xfId="4703"/>
    <cellStyle name="40% - Accent2 2 4 5 2" xfId="4704"/>
    <cellStyle name="40% - Accent2 2 4 6" xfId="4705"/>
    <cellStyle name="40% - Accent2 2 4 6 2" xfId="4706"/>
    <cellStyle name="40% - Accent2 2 4 7" xfId="4707"/>
    <cellStyle name="40% - Accent2 2 5" xfId="4708"/>
    <cellStyle name="40% - Accent2 2 5 2" xfId="4709"/>
    <cellStyle name="40% - Accent2 2 5 2 2" xfId="4710"/>
    <cellStyle name="40% - Accent2 2 5 2 2 2" xfId="4711"/>
    <cellStyle name="40% - Accent2 2 5 2 2 2 2" xfId="4712"/>
    <cellStyle name="40% - Accent2 2 5 2 2 3" xfId="4713"/>
    <cellStyle name="40% - Accent2 2 5 2 2 3 2" xfId="4714"/>
    <cellStyle name="40% - Accent2 2 5 2 2 4" xfId="4715"/>
    <cellStyle name="40% - Accent2 2 5 2 2 4 2" xfId="4716"/>
    <cellStyle name="40% - Accent2 2 5 2 2 5" xfId="4717"/>
    <cellStyle name="40% - Accent2 2 5 2 3" xfId="4718"/>
    <cellStyle name="40% - Accent2 2 5 2 3 2" xfId="4719"/>
    <cellStyle name="40% - Accent2 2 5 2 4" xfId="4720"/>
    <cellStyle name="40% - Accent2 2 5 2 4 2" xfId="4721"/>
    <cellStyle name="40% - Accent2 2 5 2 5" xfId="4722"/>
    <cellStyle name="40% - Accent2 2 5 2 5 2" xfId="4723"/>
    <cellStyle name="40% - Accent2 2 5 2 6" xfId="4724"/>
    <cellStyle name="40% - Accent2 2 5 3" xfId="4725"/>
    <cellStyle name="40% - Accent2 2 5 3 2" xfId="4726"/>
    <cellStyle name="40% - Accent2 2 5 3 2 2" xfId="4727"/>
    <cellStyle name="40% - Accent2 2 5 3 3" xfId="4728"/>
    <cellStyle name="40% - Accent2 2 5 3 3 2" xfId="4729"/>
    <cellStyle name="40% - Accent2 2 5 3 4" xfId="4730"/>
    <cellStyle name="40% - Accent2 2 5 3 4 2" xfId="4731"/>
    <cellStyle name="40% - Accent2 2 5 3 5" xfId="4732"/>
    <cellStyle name="40% - Accent2 2 5 4" xfId="4733"/>
    <cellStyle name="40% - Accent2 2 5 4 2" xfId="4734"/>
    <cellStyle name="40% - Accent2 2 5 5" xfId="4735"/>
    <cellStyle name="40% - Accent2 2 5 5 2" xfId="4736"/>
    <cellStyle name="40% - Accent2 2 5 6" xfId="4737"/>
    <cellStyle name="40% - Accent2 2 5 6 2" xfId="4738"/>
    <cellStyle name="40% - Accent2 2 5 7" xfId="4739"/>
    <cellStyle name="40% - Accent2 2 6" xfId="4740"/>
    <cellStyle name="40% - Accent2 2 6 2" xfId="4741"/>
    <cellStyle name="40% - Accent2 2 6 2 2" xfId="4742"/>
    <cellStyle name="40% - Accent2 2 6 2 2 2" xfId="4743"/>
    <cellStyle name="40% - Accent2 2 6 2 2 2 2" xfId="4744"/>
    <cellStyle name="40% - Accent2 2 6 2 2 3" xfId="4745"/>
    <cellStyle name="40% - Accent2 2 6 2 2 3 2" xfId="4746"/>
    <cellStyle name="40% - Accent2 2 6 2 2 4" xfId="4747"/>
    <cellStyle name="40% - Accent2 2 6 2 2 4 2" xfId="4748"/>
    <cellStyle name="40% - Accent2 2 6 2 2 5" xfId="4749"/>
    <cellStyle name="40% - Accent2 2 6 2 3" xfId="4750"/>
    <cellStyle name="40% - Accent2 2 6 2 3 2" xfId="4751"/>
    <cellStyle name="40% - Accent2 2 6 2 4" xfId="4752"/>
    <cellStyle name="40% - Accent2 2 6 2 4 2" xfId="4753"/>
    <cellStyle name="40% - Accent2 2 6 2 5" xfId="4754"/>
    <cellStyle name="40% - Accent2 2 6 2 5 2" xfId="4755"/>
    <cellStyle name="40% - Accent2 2 6 2 6" xfId="4756"/>
    <cellStyle name="40% - Accent2 2 6 3" xfId="4757"/>
    <cellStyle name="40% - Accent2 2 6 3 2" xfId="4758"/>
    <cellStyle name="40% - Accent2 2 6 3 2 2" xfId="4759"/>
    <cellStyle name="40% - Accent2 2 6 3 3" xfId="4760"/>
    <cellStyle name="40% - Accent2 2 6 3 3 2" xfId="4761"/>
    <cellStyle name="40% - Accent2 2 6 3 4" xfId="4762"/>
    <cellStyle name="40% - Accent2 2 6 3 4 2" xfId="4763"/>
    <cellStyle name="40% - Accent2 2 6 3 5" xfId="4764"/>
    <cellStyle name="40% - Accent2 2 6 4" xfId="4765"/>
    <cellStyle name="40% - Accent2 2 6 4 2" xfId="4766"/>
    <cellStyle name="40% - Accent2 2 6 5" xfId="4767"/>
    <cellStyle name="40% - Accent2 2 6 5 2" xfId="4768"/>
    <cellStyle name="40% - Accent2 2 6 6" xfId="4769"/>
    <cellStyle name="40% - Accent2 2 6 6 2" xfId="4770"/>
    <cellStyle name="40% - Accent2 2 6 7" xfId="4771"/>
    <cellStyle name="40% - Accent2 2 7" xfId="4772"/>
    <cellStyle name="40% - Accent2 2 7 2" xfId="4773"/>
    <cellStyle name="40% - Accent2 2 7 2 2" xfId="4774"/>
    <cellStyle name="40% - Accent2 2 7 2 2 2" xfId="4775"/>
    <cellStyle name="40% - Accent2 2 7 2 3" xfId="4776"/>
    <cellStyle name="40% - Accent2 2 7 2 3 2" xfId="4777"/>
    <cellStyle name="40% - Accent2 2 7 2 4" xfId="4778"/>
    <cellStyle name="40% - Accent2 2 7 2 4 2" xfId="4779"/>
    <cellStyle name="40% - Accent2 2 7 2 5" xfId="4780"/>
    <cellStyle name="40% - Accent2 2 7 3" xfId="4781"/>
    <cellStyle name="40% - Accent2 2 7 3 2" xfId="4782"/>
    <cellStyle name="40% - Accent2 2 7 4" xfId="4783"/>
    <cellStyle name="40% - Accent2 2 7 4 2" xfId="4784"/>
    <cellStyle name="40% - Accent2 2 7 5" xfId="4785"/>
    <cellStyle name="40% - Accent2 2 7 5 2" xfId="4786"/>
    <cellStyle name="40% - Accent2 2 7 6" xfId="4787"/>
    <cellStyle name="40% - Accent2 2 8" xfId="4788"/>
    <cellStyle name="40% - Accent2 2 8 2" xfId="4789"/>
    <cellStyle name="40% - Accent2 2 8 2 2" xfId="4790"/>
    <cellStyle name="40% - Accent2 2 8 3" xfId="4791"/>
    <cellStyle name="40% - Accent2 2 8 3 2" xfId="4792"/>
    <cellStyle name="40% - Accent2 2 8 4" xfId="4793"/>
    <cellStyle name="40% - Accent2 2 8 4 2" xfId="4794"/>
    <cellStyle name="40% - Accent2 2 8 5" xfId="4795"/>
    <cellStyle name="40% - Accent2 2 9" xfId="4796"/>
    <cellStyle name="40% - Accent2 2 9 2" xfId="4797"/>
    <cellStyle name="40% - Accent2 2_App.2-OA Capital Structure" xfId="4798"/>
    <cellStyle name="40% - Accent2 3" xfId="4799"/>
    <cellStyle name="40% - Accent2 3 2" xfId="4800"/>
    <cellStyle name="40% - Accent2 3 2 2" xfId="4801"/>
    <cellStyle name="40% - Accent2 3 3" xfId="4802"/>
    <cellStyle name="40% - Accent2 3 3 2" xfId="4803"/>
    <cellStyle name="40% - Accent2 3 4" xfId="4804"/>
    <cellStyle name="40% - Accent2 3 4 2" xfId="4805"/>
    <cellStyle name="40% - Accent2 3 5" xfId="4806"/>
    <cellStyle name="40% - Accent2 3 6" xfId="4807"/>
    <cellStyle name="40% - Accent2 4" xfId="4808"/>
    <cellStyle name="40% - Accent2 4 2" xfId="4809"/>
    <cellStyle name="40% - Accent2 4 3" xfId="4810"/>
    <cellStyle name="40% - Accent2 5" xfId="4811"/>
    <cellStyle name="40% - Accent2 5 2" xfId="4812"/>
    <cellStyle name="40% - Accent2 5 3" xfId="4813"/>
    <cellStyle name="40% - Accent2 6" xfId="4814"/>
    <cellStyle name="40% - Accent2 6 2" xfId="4815"/>
    <cellStyle name="40% - Accent2 6 3" xfId="4816"/>
    <cellStyle name="40% - Accent2 7" xfId="4817"/>
    <cellStyle name="40% - Accent2 7 2" xfId="4818"/>
    <cellStyle name="40% - Accent2 8" xfId="4819"/>
    <cellStyle name="40% - Accent2 8 2" xfId="4820"/>
    <cellStyle name="40% - Accent2 9" xfId="4821"/>
    <cellStyle name="40% - Accent2 9 2" xfId="4822"/>
    <cellStyle name="40% - Accent3 10" xfId="4823"/>
    <cellStyle name="40% - Accent3 10 2" xfId="4824"/>
    <cellStyle name="40% - Accent3 11" xfId="4825"/>
    <cellStyle name="40% - Accent3 12" xfId="4826"/>
    <cellStyle name="40% - Accent3 13" xfId="4827"/>
    <cellStyle name="40% - Accent3 14" xfId="4828"/>
    <cellStyle name="40% - Accent3 2" xfId="4829"/>
    <cellStyle name="40% - Accent3 2 10" xfId="4830"/>
    <cellStyle name="40% - Accent3 2 10 2" xfId="4831"/>
    <cellStyle name="40% - Accent3 2 11" xfId="4832"/>
    <cellStyle name="40% - Accent3 2 11 2" xfId="4833"/>
    <cellStyle name="40% - Accent3 2 12" xfId="4834"/>
    <cellStyle name="40% - Accent3 2 12 2" xfId="4835"/>
    <cellStyle name="40% - Accent3 2 13" xfId="4836"/>
    <cellStyle name="40% - Accent3 2 13 2" xfId="4837"/>
    <cellStyle name="40% - Accent3 2 14" xfId="4838"/>
    <cellStyle name="40% - Accent3 2 15" xfId="4839"/>
    <cellStyle name="40% - Accent3 2 16" xfId="4840"/>
    <cellStyle name="40% - Accent3 2 17" xfId="4841"/>
    <cellStyle name="40% - Accent3 2 18" xfId="4842"/>
    <cellStyle name="40% - Accent3 2 2" xfId="4843"/>
    <cellStyle name="40% - Accent3 2 2 10" xfId="4844"/>
    <cellStyle name="40% - Accent3 2 2 10 2" xfId="4845"/>
    <cellStyle name="40% - Accent3 2 2 11" xfId="4846"/>
    <cellStyle name="40% - Accent3 2 2 11 2" xfId="4847"/>
    <cellStyle name="40% - Accent3 2 2 12" xfId="4848"/>
    <cellStyle name="40% - Accent3 2 2 12 2" xfId="4849"/>
    <cellStyle name="40% - Accent3 2 2 13" xfId="4850"/>
    <cellStyle name="40% - Accent3 2 2 13 2" xfId="4851"/>
    <cellStyle name="40% - Accent3 2 2 14" xfId="4852"/>
    <cellStyle name="40% - Accent3 2 2 14 2" xfId="4853"/>
    <cellStyle name="40% - Accent3 2 2 15" xfId="4854"/>
    <cellStyle name="40% - Accent3 2 2 16" xfId="4855"/>
    <cellStyle name="40% - Accent3 2 2 17" xfId="4856"/>
    <cellStyle name="40% - Accent3 2 2 2" xfId="4857"/>
    <cellStyle name="40% - Accent3 2 2 2 2" xfId="4858"/>
    <cellStyle name="40% - Accent3 2 2 2 2 2" xfId="4859"/>
    <cellStyle name="40% - Accent3 2 2 2 2 2 2" xfId="4860"/>
    <cellStyle name="40% - Accent3 2 2 2 2 2 2 2" xfId="4861"/>
    <cellStyle name="40% - Accent3 2 2 2 2 2 3" xfId="4862"/>
    <cellStyle name="40% - Accent3 2 2 2 2 2 3 2" xfId="4863"/>
    <cellStyle name="40% - Accent3 2 2 2 2 2 4" xfId="4864"/>
    <cellStyle name="40% - Accent3 2 2 2 2 2 4 2" xfId="4865"/>
    <cellStyle name="40% - Accent3 2 2 2 2 2 5" xfId="4866"/>
    <cellStyle name="40% - Accent3 2 2 2 2 3" xfId="4867"/>
    <cellStyle name="40% - Accent3 2 2 2 2 3 2" xfId="4868"/>
    <cellStyle name="40% - Accent3 2 2 2 2 4" xfId="4869"/>
    <cellStyle name="40% - Accent3 2 2 2 2 4 2" xfId="4870"/>
    <cellStyle name="40% - Accent3 2 2 2 2 5" xfId="4871"/>
    <cellStyle name="40% - Accent3 2 2 2 2 5 2" xfId="4872"/>
    <cellStyle name="40% - Accent3 2 2 2 2 6" xfId="4873"/>
    <cellStyle name="40% - Accent3 2 2 2 3" xfId="4874"/>
    <cellStyle name="40% - Accent3 2 2 2 3 2" xfId="4875"/>
    <cellStyle name="40% - Accent3 2 2 2 3 2 2" xfId="4876"/>
    <cellStyle name="40% - Accent3 2 2 2 3 3" xfId="4877"/>
    <cellStyle name="40% - Accent3 2 2 2 3 3 2" xfId="4878"/>
    <cellStyle name="40% - Accent3 2 2 2 3 4" xfId="4879"/>
    <cellStyle name="40% - Accent3 2 2 2 3 4 2" xfId="4880"/>
    <cellStyle name="40% - Accent3 2 2 2 3 5" xfId="4881"/>
    <cellStyle name="40% - Accent3 2 2 2 4" xfId="4882"/>
    <cellStyle name="40% - Accent3 2 2 2 4 2" xfId="4883"/>
    <cellStyle name="40% - Accent3 2 2 2 5" xfId="4884"/>
    <cellStyle name="40% - Accent3 2 2 2 5 2" xfId="4885"/>
    <cellStyle name="40% - Accent3 2 2 2 6" xfId="4886"/>
    <cellStyle name="40% - Accent3 2 2 2 6 2" xfId="4887"/>
    <cellStyle name="40% - Accent3 2 2 2 7" xfId="4888"/>
    <cellStyle name="40% - Accent3 2 2 2 8" xfId="4889"/>
    <cellStyle name="40% - Accent3 2 2 2 9" xfId="4890"/>
    <cellStyle name="40% - Accent3 2 2 3" xfId="4891"/>
    <cellStyle name="40% - Accent3 2 2 3 2" xfId="4892"/>
    <cellStyle name="40% - Accent3 2 2 3 2 2" xfId="4893"/>
    <cellStyle name="40% - Accent3 2 2 3 2 2 2" xfId="4894"/>
    <cellStyle name="40% - Accent3 2 2 3 2 2 2 2" xfId="4895"/>
    <cellStyle name="40% - Accent3 2 2 3 2 2 3" xfId="4896"/>
    <cellStyle name="40% - Accent3 2 2 3 2 2 3 2" xfId="4897"/>
    <cellStyle name="40% - Accent3 2 2 3 2 2 4" xfId="4898"/>
    <cellStyle name="40% - Accent3 2 2 3 2 2 4 2" xfId="4899"/>
    <cellStyle name="40% - Accent3 2 2 3 2 2 5" xfId="4900"/>
    <cellStyle name="40% - Accent3 2 2 3 2 3" xfId="4901"/>
    <cellStyle name="40% - Accent3 2 2 3 2 3 2" xfId="4902"/>
    <cellStyle name="40% - Accent3 2 2 3 2 4" xfId="4903"/>
    <cellStyle name="40% - Accent3 2 2 3 2 4 2" xfId="4904"/>
    <cellStyle name="40% - Accent3 2 2 3 2 5" xfId="4905"/>
    <cellStyle name="40% - Accent3 2 2 3 2 5 2" xfId="4906"/>
    <cellStyle name="40% - Accent3 2 2 3 2 6" xfId="4907"/>
    <cellStyle name="40% - Accent3 2 2 3 3" xfId="4908"/>
    <cellStyle name="40% - Accent3 2 2 3 3 2" xfId="4909"/>
    <cellStyle name="40% - Accent3 2 2 3 3 2 2" xfId="4910"/>
    <cellStyle name="40% - Accent3 2 2 3 3 3" xfId="4911"/>
    <cellStyle name="40% - Accent3 2 2 3 3 3 2" xfId="4912"/>
    <cellStyle name="40% - Accent3 2 2 3 3 4" xfId="4913"/>
    <cellStyle name="40% - Accent3 2 2 3 3 4 2" xfId="4914"/>
    <cellStyle name="40% - Accent3 2 2 3 3 5" xfId="4915"/>
    <cellStyle name="40% - Accent3 2 2 3 4" xfId="4916"/>
    <cellStyle name="40% - Accent3 2 2 3 4 2" xfId="4917"/>
    <cellStyle name="40% - Accent3 2 2 3 5" xfId="4918"/>
    <cellStyle name="40% - Accent3 2 2 3 5 2" xfId="4919"/>
    <cellStyle name="40% - Accent3 2 2 3 6" xfId="4920"/>
    <cellStyle name="40% - Accent3 2 2 3 6 2" xfId="4921"/>
    <cellStyle name="40% - Accent3 2 2 3 7" xfId="4922"/>
    <cellStyle name="40% - Accent3 2 2 4" xfId="4923"/>
    <cellStyle name="40% - Accent3 2 2 4 2" xfId="4924"/>
    <cellStyle name="40% - Accent3 2 2 4 2 2" xfId="4925"/>
    <cellStyle name="40% - Accent3 2 2 4 2 2 2" xfId="4926"/>
    <cellStyle name="40% - Accent3 2 2 4 2 2 2 2" xfId="4927"/>
    <cellStyle name="40% - Accent3 2 2 4 2 2 3" xfId="4928"/>
    <cellStyle name="40% - Accent3 2 2 4 2 2 3 2" xfId="4929"/>
    <cellStyle name="40% - Accent3 2 2 4 2 2 4" xfId="4930"/>
    <cellStyle name="40% - Accent3 2 2 4 2 2 4 2" xfId="4931"/>
    <cellStyle name="40% - Accent3 2 2 4 2 2 5" xfId="4932"/>
    <cellStyle name="40% - Accent3 2 2 4 2 3" xfId="4933"/>
    <cellStyle name="40% - Accent3 2 2 4 2 3 2" xfId="4934"/>
    <cellStyle name="40% - Accent3 2 2 4 2 4" xfId="4935"/>
    <cellStyle name="40% - Accent3 2 2 4 2 4 2" xfId="4936"/>
    <cellStyle name="40% - Accent3 2 2 4 2 5" xfId="4937"/>
    <cellStyle name="40% - Accent3 2 2 4 2 5 2" xfId="4938"/>
    <cellStyle name="40% - Accent3 2 2 4 2 6" xfId="4939"/>
    <cellStyle name="40% - Accent3 2 2 4 3" xfId="4940"/>
    <cellStyle name="40% - Accent3 2 2 4 3 2" xfId="4941"/>
    <cellStyle name="40% - Accent3 2 2 4 3 2 2" xfId="4942"/>
    <cellStyle name="40% - Accent3 2 2 4 3 3" xfId="4943"/>
    <cellStyle name="40% - Accent3 2 2 4 3 3 2" xfId="4944"/>
    <cellStyle name="40% - Accent3 2 2 4 3 4" xfId="4945"/>
    <cellStyle name="40% - Accent3 2 2 4 3 4 2" xfId="4946"/>
    <cellStyle name="40% - Accent3 2 2 4 3 5" xfId="4947"/>
    <cellStyle name="40% - Accent3 2 2 4 4" xfId="4948"/>
    <cellStyle name="40% - Accent3 2 2 4 4 2" xfId="4949"/>
    <cellStyle name="40% - Accent3 2 2 4 5" xfId="4950"/>
    <cellStyle name="40% - Accent3 2 2 4 5 2" xfId="4951"/>
    <cellStyle name="40% - Accent3 2 2 4 6" xfId="4952"/>
    <cellStyle name="40% - Accent3 2 2 4 6 2" xfId="4953"/>
    <cellStyle name="40% - Accent3 2 2 4 7" xfId="4954"/>
    <cellStyle name="40% - Accent3 2 2 5" xfId="4955"/>
    <cellStyle name="40% - Accent3 2 2 5 2" xfId="4956"/>
    <cellStyle name="40% - Accent3 2 2 5 2 2" xfId="4957"/>
    <cellStyle name="40% - Accent3 2 2 5 2 2 2" xfId="4958"/>
    <cellStyle name="40% - Accent3 2 2 5 2 3" xfId="4959"/>
    <cellStyle name="40% - Accent3 2 2 5 2 3 2" xfId="4960"/>
    <cellStyle name="40% - Accent3 2 2 5 2 4" xfId="4961"/>
    <cellStyle name="40% - Accent3 2 2 5 2 4 2" xfId="4962"/>
    <cellStyle name="40% - Accent3 2 2 5 2 5" xfId="4963"/>
    <cellStyle name="40% - Accent3 2 2 5 3" xfId="4964"/>
    <cellStyle name="40% - Accent3 2 2 5 3 2" xfId="4965"/>
    <cellStyle name="40% - Accent3 2 2 5 4" xfId="4966"/>
    <cellStyle name="40% - Accent3 2 2 5 4 2" xfId="4967"/>
    <cellStyle name="40% - Accent3 2 2 5 5" xfId="4968"/>
    <cellStyle name="40% - Accent3 2 2 5 5 2" xfId="4969"/>
    <cellStyle name="40% - Accent3 2 2 5 6" xfId="4970"/>
    <cellStyle name="40% - Accent3 2 2 6" xfId="4971"/>
    <cellStyle name="40% - Accent3 2 2 6 2" xfId="4972"/>
    <cellStyle name="40% - Accent3 2 2 6 2 2" xfId="4973"/>
    <cellStyle name="40% - Accent3 2 2 6 3" xfId="4974"/>
    <cellStyle name="40% - Accent3 2 2 6 3 2" xfId="4975"/>
    <cellStyle name="40% - Accent3 2 2 6 4" xfId="4976"/>
    <cellStyle name="40% - Accent3 2 2 6 4 2" xfId="4977"/>
    <cellStyle name="40% - Accent3 2 2 6 5" xfId="4978"/>
    <cellStyle name="40% - Accent3 2 2 7" xfId="4979"/>
    <cellStyle name="40% - Accent3 2 2 7 2" xfId="4980"/>
    <cellStyle name="40% - Accent3 2 2 7 2 2" xfId="4981"/>
    <cellStyle name="40% - Accent3 2 2 7 3" xfId="4982"/>
    <cellStyle name="40% - Accent3 2 2 7 3 2" xfId="4983"/>
    <cellStyle name="40% - Accent3 2 2 7 4" xfId="4984"/>
    <cellStyle name="40% - Accent3 2 2 7 4 2" xfId="4985"/>
    <cellStyle name="40% - Accent3 2 2 7 5" xfId="4986"/>
    <cellStyle name="40% - Accent3 2 2 8" xfId="4987"/>
    <cellStyle name="40% - Accent3 2 2 8 2" xfId="4988"/>
    <cellStyle name="40% - Accent3 2 2 9" xfId="4989"/>
    <cellStyle name="40% - Accent3 2 2 9 2" xfId="4990"/>
    <cellStyle name="40% - Accent3 2 2_App.2-OA Capital Structure" xfId="4991"/>
    <cellStyle name="40% - Accent3 2 3" xfId="4992"/>
    <cellStyle name="40% - Accent3 2 3 2" xfId="4993"/>
    <cellStyle name="40% - Accent3 2 3 2 2" xfId="4994"/>
    <cellStyle name="40% - Accent3 2 3 2 2 2" xfId="4995"/>
    <cellStyle name="40% - Accent3 2 3 2 2 2 2" xfId="4996"/>
    <cellStyle name="40% - Accent3 2 3 2 2 3" xfId="4997"/>
    <cellStyle name="40% - Accent3 2 3 2 2 3 2" xfId="4998"/>
    <cellStyle name="40% - Accent3 2 3 2 2 4" xfId="4999"/>
    <cellStyle name="40% - Accent3 2 3 2 2 4 2" xfId="5000"/>
    <cellStyle name="40% - Accent3 2 3 2 2 5" xfId="5001"/>
    <cellStyle name="40% - Accent3 2 3 2 3" xfId="5002"/>
    <cellStyle name="40% - Accent3 2 3 2 3 2" xfId="5003"/>
    <cellStyle name="40% - Accent3 2 3 2 4" xfId="5004"/>
    <cellStyle name="40% - Accent3 2 3 2 4 2" xfId="5005"/>
    <cellStyle name="40% - Accent3 2 3 2 5" xfId="5006"/>
    <cellStyle name="40% - Accent3 2 3 2 5 2" xfId="5007"/>
    <cellStyle name="40% - Accent3 2 3 2 6" xfId="5008"/>
    <cellStyle name="40% - Accent3 2 3 3" xfId="5009"/>
    <cellStyle name="40% - Accent3 2 3 3 2" xfId="5010"/>
    <cellStyle name="40% - Accent3 2 3 3 2 2" xfId="5011"/>
    <cellStyle name="40% - Accent3 2 3 3 3" xfId="5012"/>
    <cellStyle name="40% - Accent3 2 3 3 3 2" xfId="5013"/>
    <cellStyle name="40% - Accent3 2 3 3 4" xfId="5014"/>
    <cellStyle name="40% - Accent3 2 3 3 4 2" xfId="5015"/>
    <cellStyle name="40% - Accent3 2 3 3 5" xfId="5016"/>
    <cellStyle name="40% - Accent3 2 3 4" xfId="5017"/>
    <cellStyle name="40% - Accent3 2 3 4 2" xfId="5018"/>
    <cellStyle name="40% - Accent3 2 3 5" xfId="5019"/>
    <cellStyle name="40% - Accent3 2 3 5 2" xfId="5020"/>
    <cellStyle name="40% - Accent3 2 3 6" xfId="5021"/>
    <cellStyle name="40% - Accent3 2 3 6 2" xfId="5022"/>
    <cellStyle name="40% - Accent3 2 3 7" xfId="5023"/>
    <cellStyle name="40% - Accent3 2 3 8" xfId="5024"/>
    <cellStyle name="40% - Accent3 2 4" xfId="5025"/>
    <cellStyle name="40% - Accent3 2 4 2" xfId="5026"/>
    <cellStyle name="40% - Accent3 2 4 2 2" xfId="5027"/>
    <cellStyle name="40% - Accent3 2 4 2 2 2" xfId="5028"/>
    <cellStyle name="40% - Accent3 2 4 2 2 2 2" xfId="5029"/>
    <cellStyle name="40% - Accent3 2 4 2 2 3" xfId="5030"/>
    <cellStyle name="40% - Accent3 2 4 2 2 3 2" xfId="5031"/>
    <cellStyle name="40% - Accent3 2 4 2 2 4" xfId="5032"/>
    <cellStyle name="40% - Accent3 2 4 2 2 4 2" xfId="5033"/>
    <cellStyle name="40% - Accent3 2 4 2 2 5" xfId="5034"/>
    <cellStyle name="40% - Accent3 2 4 2 3" xfId="5035"/>
    <cellStyle name="40% - Accent3 2 4 2 3 2" xfId="5036"/>
    <cellStyle name="40% - Accent3 2 4 2 4" xfId="5037"/>
    <cellStyle name="40% - Accent3 2 4 2 4 2" xfId="5038"/>
    <cellStyle name="40% - Accent3 2 4 2 5" xfId="5039"/>
    <cellStyle name="40% - Accent3 2 4 2 5 2" xfId="5040"/>
    <cellStyle name="40% - Accent3 2 4 2 6" xfId="5041"/>
    <cellStyle name="40% - Accent3 2 4 3" xfId="5042"/>
    <cellStyle name="40% - Accent3 2 4 3 2" xfId="5043"/>
    <cellStyle name="40% - Accent3 2 4 3 2 2" xfId="5044"/>
    <cellStyle name="40% - Accent3 2 4 3 3" xfId="5045"/>
    <cellStyle name="40% - Accent3 2 4 3 3 2" xfId="5046"/>
    <cellStyle name="40% - Accent3 2 4 3 4" xfId="5047"/>
    <cellStyle name="40% - Accent3 2 4 3 4 2" xfId="5048"/>
    <cellStyle name="40% - Accent3 2 4 3 5" xfId="5049"/>
    <cellStyle name="40% - Accent3 2 4 4" xfId="5050"/>
    <cellStyle name="40% - Accent3 2 4 4 2" xfId="5051"/>
    <cellStyle name="40% - Accent3 2 4 5" xfId="5052"/>
    <cellStyle name="40% - Accent3 2 4 5 2" xfId="5053"/>
    <cellStyle name="40% - Accent3 2 4 6" xfId="5054"/>
    <cellStyle name="40% - Accent3 2 4 6 2" xfId="5055"/>
    <cellStyle name="40% - Accent3 2 4 7" xfId="5056"/>
    <cellStyle name="40% - Accent3 2 5" xfId="5057"/>
    <cellStyle name="40% - Accent3 2 5 2" xfId="5058"/>
    <cellStyle name="40% - Accent3 2 5 2 2" xfId="5059"/>
    <cellStyle name="40% - Accent3 2 5 2 2 2" xfId="5060"/>
    <cellStyle name="40% - Accent3 2 5 2 2 2 2" xfId="5061"/>
    <cellStyle name="40% - Accent3 2 5 2 2 3" xfId="5062"/>
    <cellStyle name="40% - Accent3 2 5 2 2 3 2" xfId="5063"/>
    <cellStyle name="40% - Accent3 2 5 2 2 4" xfId="5064"/>
    <cellStyle name="40% - Accent3 2 5 2 2 4 2" xfId="5065"/>
    <cellStyle name="40% - Accent3 2 5 2 2 5" xfId="5066"/>
    <cellStyle name="40% - Accent3 2 5 2 3" xfId="5067"/>
    <cellStyle name="40% - Accent3 2 5 2 3 2" xfId="5068"/>
    <cellStyle name="40% - Accent3 2 5 2 4" xfId="5069"/>
    <cellStyle name="40% - Accent3 2 5 2 4 2" xfId="5070"/>
    <cellStyle name="40% - Accent3 2 5 2 5" xfId="5071"/>
    <cellStyle name="40% - Accent3 2 5 2 5 2" xfId="5072"/>
    <cellStyle name="40% - Accent3 2 5 2 6" xfId="5073"/>
    <cellStyle name="40% - Accent3 2 5 3" xfId="5074"/>
    <cellStyle name="40% - Accent3 2 5 3 2" xfId="5075"/>
    <cellStyle name="40% - Accent3 2 5 3 2 2" xfId="5076"/>
    <cellStyle name="40% - Accent3 2 5 3 3" xfId="5077"/>
    <cellStyle name="40% - Accent3 2 5 3 3 2" xfId="5078"/>
    <cellStyle name="40% - Accent3 2 5 3 4" xfId="5079"/>
    <cellStyle name="40% - Accent3 2 5 3 4 2" xfId="5080"/>
    <cellStyle name="40% - Accent3 2 5 3 5" xfId="5081"/>
    <cellStyle name="40% - Accent3 2 5 4" xfId="5082"/>
    <cellStyle name="40% - Accent3 2 5 4 2" xfId="5083"/>
    <cellStyle name="40% - Accent3 2 5 5" xfId="5084"/>
    <cellStyle name="40% - Accent3 2 5 5 2" xfId="5085"/>
    <cellStyle name="40% - Accent3 2 5 6" xfId="5086"/>
    <cellStyle name="40% - Accent3 2 5 6 2" xfId="5087"/>
    <cellStyle name="40% - Accent3 2 5 7" xfId="5088"/>
    <cellStyle name="40% - Accent3 2 6" xfId="5089"/>
    <cellStyle name="40% - Accent3 2 6 2" xfId="5090"/>
    <cellStyle name="40% - Accent3 2 6 2 2" xfId="5091"/>
    <cellStyle name="40% - Accent3 2 6 2 2 2" xfId="5092"/>
    <cellStyle name="40% - Accent3 2 6 2 2 2 2" xfId="5093"/>
    <cellStyle name="40% - Accent3 2 6 2 2 3" xfId="5094"/>
    <cellStyle name="40% - Accent3 2 6 2 2 3 2" xfId="5095"/>
    <cellStyle name="40% - Accent3 2 6 2 2 4" xfId="5096"/>
    <cellStyle name="40% - Accent3 2 6 2 2 4 2" xfId="5097"/>
    <cellStyle name="40% - Accent3 2 6 2 2 5" xfId="5098"/>
    <cellStyle name="40% - Accent3 2 6 2 3" xfId="5099"/>
    <cellStyle name="40% - Accent3 2 6 2 3 2" xfId="5100"/>
    <cellStyle name="40% - Accent3 2 6 2 4" xfId="5101"/>
    <cellStyle name="40% - Accent3 2 6 2 4 2" xfId="5102"/>
    <cellStyle name="40% - Accent3 2 6 2 5" xfId="5103"/>
    <cellStyle name="40% - Accent3 2 6 2 5 2" xfId="5104"/>
    <cellStyle name="40% - Accent3 2 6 2 6" xfId="5105"/>
    <cellStyle name="40% - Accent3 2 6 3" xfId="5106"/>
    <cellStyle name="40% - Accent3 2 6 3 2" xfId="5107"/>
    <cellStyle name="40% - Accent3 2 6 3 2 2" xfId="5108"/>
    <cellStyle name="40% - Accent3 2 6 3 3" xfId="5109"/>
    <cellStyle name="40% - Accent3 2 6 3 3 2" xfId="5110"/>
    <cellStyle name="40% - Accent3 2 6 3 4" xfId="5111"/>
    <cellStyle name="40% - Accent3 2 6 3 4 2" xfId="5112"/>
    <cellStyle name="40% - Accent3 2 6 3 5" xfId="5113"/>
    <cellStyle name="40% - Accent3 2 6 4" xfId="5114"/>
    <cellStyle name="40% - Accent3 2 6 4 2" xfId="5115"/>
    <cellStyle name="40% - Accent3 2 6 5" xfId="5116"/>
    <cellStyle name="40% - Accent3 2 6 5 2" xfId="5117"/>
    <cellStyle name="40% - Accent3 2 6 6" xfId="5118"/>
    <cellStyle name="40% - Accent3 2 6 6 2" xfId="5119"/>
    <cellStyle name="40% - Accent3 2 6 7" xfId="5120"/>
    <cellStyle name="40% - Accent3 2 7" xfId="5121"/>
    <cellStyle name="40% - Accent3 2 7 2" xfId="5122"/>
    <cellStyle name="40% - Accent3 2 7 2 2" xfId="5123"/>
    <cellStyle name="40% - Accent3 2 7 2 2 2" xfId="5124"/>
    <cellStyle name="40% - Accent3 2 7 2 3" xfId="5125"/>
    <cellStyle name="40% - Accent3 2 7 2 3 2" xfId="5126"/>
    <cellStyle name="40% - Accent3 2 7 2 4" xfId="5127"/>
    <cellStyle name="40% - Accent3 2 7 2 4 2" xfId="5128"/>
    <cellStyle name="40% - Accent3 2 7 2 5" xfId="5129"/>
    <cellStyle name="40% - Accent3 2 7 3" xfId="5130"/>
    <cellStyle name="40% - Accent3 2 7 3 2" xfId="5131"/>
    <cellStyle name="40% - Accent3 2 7 4" xfId="5132"/>
    <cellStyle name="40% - Accent3 2 7 4 2" xfId="5133"/>
    <cellStyle name="40% - Accent3 2 7 5" xfId="5134"/>
    <cellStyle name="40% - Accent3 2 7 5 2" xfId="5135"/>
    <cellStyle name="40% - Accent3 2 7 6" xfId="5136"/>
    <cellStyle name="40% - Accent3 2 8" xfId="5137"/>
    <cellStyle name="40% - Accent3 2 8 2" xfId="5138"/>
    <cellStyle name="40% - Accent3 2 8 2 2" xfId="5139"/>
    <cellStyle name="40% - Accent3 2 8 3" xfId="5140"/>
    <cellStyle name="40% - Accent3 2 8 3 2" xfId="5141"/>
    <cellStyle name="40% - Accent3 2 8 4" xfId="5142"/>
    <cellStyle name="40% - Accent3 2 8 4 2" xfId="5143"/>
    <cellStyle name="40% - Accent3 2 8 5" xfId="5144"/>
    <cellStyle name="40% - Accent3 2 9" xfId="5145"/>
    <cellStyle name="40% - Accent3 2 9 2" xfId="5146"/>
    <cellStyle name="40% - Accent3 2_App.2-OA Capital Structure" xfId="5147"/>
    <cellStyle name="40% - Accent3 3" xfId="5148"/>
    <cellStyle name="40% - Accent3 3 2" xfId="5149"/>
    <cellStyle name="40% - Accent3 3 2 2" xfId="5150"/>
    <cellStyle name="40% - Accent3 3 3" xfId="5151"/>
    <cellStyle name="40% - Accent3 3 3 2" xfId="5152"/>
    <cellStyle name="40% - Accent3 3 4" xfId="5153"/>
    <cellStyle name="40% - Accent3 3 4 2" xfId="5154"/>
    <cellStyle name="40% - Accent3 3 5" xfId="5155"/>
    <cellStyle name="40% - Accent3 3 6" xfId="5156"/>
    <cellStyle name="40% - Accent3 4" xfId="5157"/>
    <cellStyle name="40% - Accent3 4 2" xfId="5158"/>
    <cellStyle name="40% - Accent3 4 3" xfId="5159"/>
    <cellStyle name="40% - Accent3 5" xfId="5160"/>
    <cellStyle name="40% - Accent3 5 2" xfId="5161"/>
    <cellStyle name="40% - Accent3 5 3" xfId="5162"/>
    <cellStyle name="40% - Accent3 6" xfId="5163"/>
    <cellStyle name="40% - Accent3 6 2" xfId="5164"/>
    <cellStyle name="40% - Accent3 6 3" xfId="5165"/>
    <cellStyle name="40% - Accent3 7" xfId="5166"/>
    <cellStyle name="40% - Accent3 7 2" xfId="5167"/>
    <cellStyle name="40% - Accent3 8" xfId="5168"/>
    <cellStyle name="40% - Accent3 8 2" xfId="5169"/>
    <cellStyle name="40% - Accent3 9" xfId="5170"/>
    <cellStyle name="40% - Accent3 9 2" xfId="5171"/>
    <cellStyle name="40% - Accent4 10" xfId="5172"/>
    <cellStyle name="40% - Accent4 10 2" xfId="5173"/>
    <cellStyle name="40% - Accent4 11" xfId="5174"/>
    <cellStyle name="40% - Accent4 12" xfId="5175"/>
    <cellStyle name="40% - Accent4 13" xfId="5176"/>
    <cellStyle name="40% - Accent4 14" xfId="5177"/>
    <cellStyle name="40% - Accent4 2" xfId="5178"/>
    <cellStyle name="40% - Accent4 2 10" xfId="5179"/>
    <cellStyle name="40% - Accent4 2 10 2" xfId="5180"/>
    <cellStyle name="40% - Accent4 2 11" xfId="5181"/>
    <cellStyle name="40% - Accent4 2 11 2" xfId="5182"/>
    <cellStyle name="40% - Accent4 2 12" xfId="5183"/>
    <cellStyle name="40% - Accent4 2 12 2" xfId="5184"/>
    <cellStyle name="40% - Accent4 2 13" xfId="5185"/>
    <cellStyle name="40% - Accent4 2 13 2" xfId="5186"/>
    <cellStyle name="40% - Accent4 2 14" xfId="5187"/>
    <cellStyle name="40% - Accent4 2 15" xfId="5188"/>
    <cellStyle name="40% - Accent4 2 16" xfId="5189"/>
    <cellStyle name="40% - Accent4 2 17" xfId="5190"/>
    <cellStyle name="40% - Accent4 2 18" xfId="5191"/>
    <cellStyle name="40% - Accent4 2 2" xfId="5192"/>
    <cellStyle name="40% - Accent4 2 2 10" xfId="5193"/>
    <cellStyle name="40% - Accent4 2 2 10 2" xfId="5194"/>
    <cellStyle name="40% - Accent4 2 2 11" xfId="5195"/>
    <cellStyle name="40% - Accent4 2 2 11 2" xfId="5196"/>
    <cellStyle name="40% - Accent4 2 2 12" xfId="5197"/>
    <cellStyle name="40% - Accent4 2 2 12 2" xfId="5198"/>
    <cellStyle name="40% - Accent4 2 2 13" xfId="5199"/>
    <cellStyle name="40% - Accent4 2 2 13 2" xfId="5200"/>
    <cellStyle name="40% - Accent4 2 2 14" xfId="5201"/>
    <cellStyle name="40% - Accent4 2 2 14 2" xfId="5202"/>
    <cellStyle name="40% - Accent4 2 2 15" xfId="5203"/>
    <cellStyle name="40% - Accent4 2 2 16" xfId="5204"/>
    <cellStyle name="40% - Accent4 2 2 17" xfId="5205"/>
    <cellStyle name="40% - Accent4 2 2 2" xfId="5206"/>
    <cellStyle name="40% - Accent4 2 2 2 2" xfId="5207"/>
    <cellStyle name="40% - Accent4 2 2 2 2 2" xfId="5208"/>
    <cellStyle name="40% - Accent4 2 2 2 2 2 2" xfId="5209"/>
    <cellStyle name="40% - Accent4 2 2 2 2 2 2 2" xfId="5210"/>
    <cellStyle name="40% - Accent4 2 2 2 2 2 3" xfId="5211"/>
    <cellStyle name="40% - Accent4 2 2 2 2 2 3 2" xfId="5212"/>
    <cellStyle name="40% - Accent4 2 2 2 2 2 4" xfId="5213"/>
    <cellStyle name="40% - Accent4 2 2 2 2 2 4 2" xfId="5214"/>
    <cellStyle name="40% - Accent4 2 2 2 2 2 5" xfId="5215"/>
    <cellStyle name="40% - Accent4 2 2 2 2 3" xfId="5216"/>
    <cellStyle name="40% - Accent4 2 2 2 2 3 2" xfId="5217"/>
    <cellStyle name="40% - Accent4 2 2 2 2 4" xfId="5218"/>
    <cellStyle name="40% - Accent4 2 2 2 2 4 2" xfId="5219"/>
    <cellStyle name="40% - Accent4 2 2 2 2 5" xfId="5220"/>
    <cellStyle name="40% - Accent4 2 2 2 2 5 2" xfId="5221"/>
    <cellStyle name="40% - Accent4 2 2 2 2 6" xfId="5222"/>
    <cellStyle name="40% - Accent4 2 2 2 3" xfId="5223"/>
    <cellStyle name="40% - Accent4 2 2 2 3 2" xfId="5224"/>
    <cellStyle name="40% - Accent4 2 2 2 3 2 2" xfId="5225"/>
    <cellStyle name="40% - Accent4 2 2 2 3 3" xfId="5226"/>
    <cellStyle name="40% - Accent4 2 2 2 3 3 2" xfId="5227"/>
    <cellStyle name="40% - Accent4 2 2 2 3 4" xfId="5228"/>
    <cellStyle name="40% - Accent4 2 2 2 3 4 2" xfId="5229"/>
    <cellStyle name="40% - Accent4 2 2 2 3 5" xfId="5230"/>
    <cellStyle name="40% - Accent4 2 2 2 4" xfId="5231"/>
    <cellStyle name="40% - Accent4 2 2 2 4 2" xfId="5232"/>
    <cellStyle name="40% - Accent4 2 2 2 5" xfId="5233"/>
    <cellStyle name="40% - Accent4 2 2 2 5 2" xfId="5234"/>
    <cellStyle name="40% - Accent4 2 2 2 6" xfId="5235"/>
    <cellStyle name="40% - Accent4 2 2 2 6 2" xfId="5236"/>
    <cellStyle name="40% - Accent4 2 2 2 7" xfId="5237"/>
    <cellStyle name="40% - Accent4 2 2 2 8" xfId="5238"/>
    <cellStyle name="40% - Accent4 2 2 2 9" xfId="5239"/>
    <cellStyle name="40% - Accent4 2 2 3" xfId="5240"/>
    <cellStyle name="40% - Accent4 2 2 3 2" xfId="5241"/>
    <cellStyle name="40% - Accent4 2 2 3 2 2" xfId="5242"/>
    <cellStyle name="40% - Accent4 2 2 3 2 2 2" xfId="5243"/>
    <cellStyle name="40% - Accent4 2 2 3 2 2 2 2" xfId="5244"/>
    <cellStyle name="40% - Accent4 2 2 3 2 2 3" xfId="5245"/>
    <cellStyle name="40% - Accent4 2 2 3 2 2 3 2" xfId="5246"/>
    <cellStyle name="40% - Accent4 2 2 3 2 2 4" xfId="5247"/>
    <cellStyle name="40% - Accent4 2 2 3 2 2 4 2" xfId="5248"/>
    <cellStyle name="40% - Accent4 2 2 3 2 2 5" xfId="5249"/>
    <cellStyle name="40% - Accent4 2 2 3 2 3" xfId="5250"/>
    <cellStyle name="40% - Accent4 2 2 3 2 3 2" xfId="5251"/>
    <cellStyle name="40% - Accent4 2 2 3 2 4" xfId="5252"/>
    <cellStyle name="40% - Accent4 2 2 3 2 4 2" xfId="5253"/>
    <cellStyle name="40% - Accent4 2 2 3 2 5" xfId="5254"/>
    <cellStyle name="40% - Accent4 2 2 3 2 5 2" xfId="5255"/>
    <cellStyle name="40% - Accent4 2 2 3 2 6" xfId="5256"/>
    <cellStyle name="40% - Accent4 2 2 3 3" xfId="5257"/>
    <cellStyle name="40% - Accent4 2 2 3 3 2" xfId="5258"/>
    <cellStyle name="40% - Accent4 2 2 3 3 2 2" xfId="5259"/>
    <cellStyle name="40% - Accent4 2 2 3 3 3" xfId="5260"/>
    <cellStyle name="40% - Accent4 2 2 3 3 3 2" xfId="5261"/>
    <cellStyle name="40% - Accent4 2 2 3 3 4" xfId="5262"/>
    <cellStyle name="40% - Accent4 2 2 3 3 4 2" xfId="5263"/>
    <cellStyle name="40% - Accent4 2 2 3 3 5" xfId="5264"/>
    <cellStyle name="40% - Accent4 2 2 3 4" xfId="5265"/>
    <cellStyle name="40% - Accent4 2 2 3 4 2" xfId="5266"/>
    <cellStyle name="40% - Accent4 2 2 3 5" xfId="5267"/>
    <cellStyle name="40% - Accent4 2 2 3 5 2" xfId="5268"/>
    <cellStyle name="40% - Accent4 2 2 3 6" xfId="5269"/>
    <cellStyle name="40% - Accent4 2 2 3 6 2" xfId="5270"/>
    <cellStyle name="40% - Accent4 2 2 3 7" xfId="5271"/>
    <cellStyle name="40% - Accent4 2 2 4" xfId="5272"/>
    <cellStyle name="40% - Accent4 2 2 4 2" xfId="5273"/>
    <cellStyle name="40% - Accent4 2 2 4 2 2" xfId="5274"/>
    <cellStyle name="40% - Accent4 2 2 4 2 2 2" xfId="5275"/>
    <cellStyle name="40% - Accent4 2 2 4 2 2 2 2" xfId="5276"/>
    <cellStyle name="40% - Accent4 2 2 4 2 2 3" xfId="5277"/>
    <cellStyle name="40% - Accent4 2 2 4 2 2 3 2" xfId="5278"/>
    <cellStyle name="40% - Accent4 2 2 4 2 2 4" xfId="5279"/>
    <cellStyle name="40% - Accent4 2 2 4 2 2 4 2" xfId="5280"/>
    <cellStyle name="40% - Accent4 2 2 4 2 2 5" xfId="5281"/>
    <cellStyle name="40% - Accent4 2 2 4 2 3" xfId="5282"/>
    <cellStyle name="40% - Accent4 2 2 4 2 3 2" xfId="5283"/>
    <cellStyle name="40% - Accent4 2 2 4 2 4" xfId="5284"/>
    <cellStyle name="40% - Accent4 2 2 4 2 4 2" xfId="5285"/>
    <cellStyle name="40% - Accent4 2 2 4 2 5" xfId="5286"/>
    <cellStyle name="40% - Accent4 2 2 4 2 5 2" xfId="5287"/>
    <cellStyle name="40% - Accent4 2 2 4 2 6" xfId="5288"/>
    <cellStyle name="40% - Accent4 2 2 4 3" xfId="5289"/>
    <cellStyle name="40% - Accent4 2 2 4 3 2" xfId="5290"/>
    <cellStyle name="40% - Accent4 2 2 4 3 2 2" xfId="5291"/>
    <cellStyle name="40% - Accent4 2 2 4 3 3" xfId="5292"/>
    <cellStyle name="40% - Accent4 2 2 4 3 3 2" xfId="5293"/>
    <cellStyle name="40% - Accent4 2 2 4 3 4" xfId="5294"/>
    <cellStyle name="40% - Accent4 2 2 4 3 4 2" xfId="5295"/>
    <cellStyle name="40% - Accent4 2 2 4 3 5" xfId="5296"/>
    <cellStyle name="40% - Accent4 2 2 4 4" xfId="5297"/>
    <cellStyle name="40% - Accent4 2 2 4 4 2" xfId="5298"/>
    <cellStyle name="40% - Accent4 2 2 4 5" xfId="5299"/>
    <cellStyle name="40% - Accent4 2 2 4 5 2" xfId="5300"/>
    <cellStyle name="40% - Accent4 2 2 4 6" xfId="5301"/>
    <cellStyle name="40% - Accent4 2 2 4 6 2" xfId="5302"/>
    <cellStyle name="40% - Accent4 2 2 4 7" xfId="5303"/>
    <cellStyle name="40% - Accent4 2 2 5" xfId="5304"/>
    <cellStyle name="40% - Accent4 2 2 5 2" xfId="5305"/>
    <cellStyle name="40% - Accent4 2 2 5 2 2" xfId="5306"/>
    <cellStyle name="40% - Accent4 2 2 5 2 2 2" xfId="5307"/>
    <cellStyle name="40% - Accent4 2 2 5 2 3" xfId="5308"/>
    <cellStyle name="40% - Accent4 2 2 5 2 3 2" xfId="5309"/>
    <cellStyle name="40% - Accent4 2 2 5 2 4" xfId="5310"/>
    <cellStyle name="40% - Accent4 2 2 5 2 4 2" xfId="5311"/>
    <cellStyle name="40% - Accent4 2 2 5 2 5" xfId="5312"/>
    <cellStyle name="40% - Accent4 2 2 5 3" xfId="5313"/>
    <cellStyle name="40% - Accent4 2 2 5 3 2" xfId="5314"/>
    <cellStyle name="40% - Accent4 2 2 5 4" xfId="5315"/>
    <cellStyle name="40% - Accent4 2 2 5 4 2" xfId="5316"/>
    <cellStyle name="40% - Accent4 2 2 5 5" xfId="5317"/>
    <cellStyle name="40% - Accent4 2 2 5 5 2" xfId="5318"/>
    <cellStyle name="40% - Accent4 2 2 5 6" xfId="5319"/>
    <cellStyle name="40% - Accent4 2 2 6" xfId="5320"/>
    <cellStyle name="40% - Accent4 2 2 6 2" xfId="5321"/>
    <cellStyle name="40% - Accent4 2 2 6 2 2" xfId="5322"/>
    <cellStyle name="40% - Accent4 2 2 6 3" xfId="5323"/>
    <cellStyle name="40% - Accent4 2 2 6 3 2" xfId="5324"/>
    <cellStyle name="40% - Accent4 2 2 6 4" xfId="5325"/>
    <cellStyle name="40% - Accent4 2 2 6 4 2" xfId="5326"/>
    <cellStyle name="40% - Accent4 2 2 6 5" xfId="5327"/>
    <cellStyle name="40% - Accent4 2 2 7" xfId="5328"/>
    <cellStyle name="40% - Accent4 2 2 7 2" xfId="5329"/>
    <cellStyle name="40% - Accent4 2 2 7 2 2" xfId="5330"/>
    <cellStyle name="40% - Accent4 2 2 7 3" xfId="5331"/>
    <cellStyle name="40% - Accent4 2 2 7 3 2" xfId="5332"/>
    <cellStyle name="40% - Accent4 2 2 7 4" xfId="5333"/>
    <cellStyle name="40% - Accent4 2 2 7 4 2" xfId="5334"/>
    <cellStyle name="40% - Accent4 2 2 7 5" xfId="5335"/>
    <cellStyle name="40% - Accent4 2 2 8" xfId="5336"/>
    <cellStyle name="40% - Accent4 2 2 8 2" xfId="5337"/>
    <cellStyle name="40% - Accent4 2 2 9" xfId="5338"/>
    <cellStyle name="40% - Accent4 2 2 9 2" xfId="5339"/>
    <cellStyle name="40% - Accent4 2 2_App.2-OA Capital Structure" xfId="5340"/>
    <cellStyle name="40% - Accent4 2 3" xfId="5341"/>
    <cellStyle name="40% - Accent4 2 3 2" xfId="5342"/>
    <cellStyle name="40% - Accent4 2 3 2 2" xfId="5343"/>
    <cellStyle name="40% - Accent4 2 3 2 2 2" xfId="5344"/>
    <cellStyle name="40% - Accent4 2 3 2 2 2 2" xfId="5345"/>
    <cellStyle name="40% - Accent4 2 3 2 2 3" xfId="5346"/>
    <cellStyle name="40% - Accent4 2 3 2 2 3 2" xfId="5347"/>
    <cellStyle name="40% - Accent4 2 3 2 2 4" xfId="5348"/>
    <cellStyle name="40% - Accent4 2 3 2 2 4 2" xfId="5349"/>
    <cellStyle name="40% - Accent4 2 3 2 2 5" xfId="5350"/>
    <cellStyle name="40% - Accent4 2 3 2 3" xfId="5351"/>
    <cellStyle name="40% - Accent4 2 3 2 3 2" xfId="5352"/>
    <cellStyle name="40% - Accent4 2 3 2 4" xfId="5353"/>
    <cellStyle name="40% - Accent4 2 3 2 4 2" xfId="5354"/>
    <cellStyle name="40% - Accent4 2 3 2 5" xfId="5355"/>
    <cellStyle name="40% - Accent4 2 3 2 5 2" xfId="5356"/>
    <cellStyle name="40% - Accent4 2 3 2 6" xfId="5357"/>
    <cellStyle name="40% - Accent4 2 3 3" xfId="5358"/>
    <cellStyle name="40% - Accent4 2 3 3 2" xfId="5359"/>
    <cellStyle name="40% - Accent4 2 3 3 2 2" xfId="5360"/>
    <cellStyle name="40% - Accent4 2 3 3 3" xfId="5361"/>
    <cellStyle name="40% - Accent4 2 3 3 3 2" xfId="5362"/>
    <cellStyle name="40% - Accent4 2 3 3 4" xfId="5363"/>
    <cellStyle name="40% - Accent4 2 3 3 4 2" xfId="5364"/>
    <cellStyle name="40% - Accent4 2 3 3 5" xfId="5365"/>
    <cellStyle name="40% - Accent4 2 3 4" xfId="5366"/>
    <cellStyle name="40% - Accent4 2 3 4 2" xfId="5367"/>
    <cellStyle name="40% - Accent4 2 3 5" xfId="5368"/>
    <cellStyle name="40% - Accent4 2 3 5 2" xfId="5369"/>
    <cellStyle name="40% - Accent4 2 3 6" xfId="5370"/>
    <cellStyle name="40% - Accent4 2 3 6 2" xfId="5371"/>
    <cellStyle name="40% - Accent4 2 3 7" xfId="5372"/>
    <cellStyle name="40% - Accent4 2 3 8" xfId="5373"/>
    <cellStyle name="40% - Accent4 2 4" xfId="5374"/>
    <cellStyle name="40% - Accent4 2 4 2" xfId="5375"/>
    <cellStyle name="40% - Accent4 2 4 2 2" xfId="5376"/>
    <cellStyle name="40% - Accent4 2 4 2 2 2" xfId="5377"/>
    <cellStyle name="40% - Accent4 2 4 2 2 2 2" xfId="5378"/>
    <cellStyle name="40% - Accent4 2 4 2 2 3" xfId="5379"/>
    <cellStyle name="40% - Accent4 2 4 2 2 3 2" xfId="5380"/>
    <cellStyle name="40% - Accent4 2 4 2 2 4" xfId="5381"/>
    <cellStyle name="40% - Accent4 2 4 2 2 4 2" xfId="5382"/>
    <cellStyle name="40% - Accent4 2 4 2 2 5" xfId="5383"/>
    <cellStyle name="40% - Accent4 2 4 2 3" xfId="5384"/>
    <cellStyle name="40% - Accent4 2 4 2 3 2" xfId="5385"/>
    <cellStyle name="40% - Accent4 2 4 2 4" xfId="5386"/>
    <cellStyle name="40% - Accent4 2 4 2 4 2" xfId="5387"/>
    <cellStyle name="40% - Accent4 2 4 2 5" xfId="5388"/>
    <cellStyle name="40% - Accent4 2 4 2 5 2" xfId="5389"/>
    <cellStyle name="40% - Accent4 2 4 2 6" xfId="5390"/>
    <cellStyle name="40% - Accent4 2 4 3" xfId="5391"/>
    <cellStyle name="40% - Accent4 2 4 3 2" xfId="5392"/>
    <cellStyle name="40% - Accent4 2 4 3 2 2" xfId="5393"/>
    <cellStyle name="40% - Accent4 2 4 3 3" xfId="5394"/>
    <cellStyle name="40% - Accent4 2 4 3 3 2" xfId="5395"/>
    <cellStyle name="40% - Accent4 2 4 3 4" xfId="5396"/>
    <cellStyle name="40% - Accent4 2 4 3 4 2" xfId="5397"/>
    <cellStyle name="40% - Accent4 2 4 3 5" xfId="5398"/>
    <cellStyle name="40% - Accent4 2 4 4" xfId="5399"/>
    <cellStyle name="40% - Accent4 2 4 4 2" xfId="5400"/>
    <cellStyle name="40% - Accent4 2 4 5" xfId="5401"/>
    <cellStyle name="40% - Accent4 2 4 5 2" xfId="5402"/>
    <cellStyle name="40% - Accent4 2 4 6" xfId="5403"/>
    <cellStyle name="40% - Accent4 2 4 6 2" xfId="5404"/>
    <cellStyle name="40% - Accent4 2 4 7" xfId="5405"/>
    <cellStyle name="40% - Accent4 2 5" xfId="5406"/>
    <cellStyle name="40% - Accent4 2 5 2" xfId="5407"/>
    <cellStyle name="40% - Accent4 2 5 2 2" xfId="5408"/>
    <cellStyle name="40% - Accent4 2 5 2 2 2" xfId="5409"/>
    <cellStyle name="40% - Accent4 2 5 2 2 2 2" xfId="5410"/>
    <cellStyle name="40% - Accent4 2 5 2 2 3" xfId="5411"/>
    <cellStyle name="40% - Accent4 2 5 2 2 3 2" xfId="5412"/>
    <cellStyle name="40% - Accent4 2 5 2 2 4" xfId="5413"/>
    <cellStyle name="40% - Accent4 2 5 2 2 4 2" xfId="5414"/>
    <cellStyle name="40% - Accent4 2 5 2 2 5" xfId="5415"/>
    <cellStyle name="40% - Accent4 2 5 2 3" xfId="5416"/>
    <cellStyle name="40% - Accent4 2 5 2 3 2" xfId="5417"/>
    <cellStyle name="40% - Accent4 2 5 2 4" xfId="5418"/>
    <cellStyle name="40% - Accent4 2 5 2 4 2" xfId="5419"/>
    <cellStyle name="40% - Accent4 2 5 2 5" xfId="5420"/>
    <cellStyle name="40% - Accent4 2 5 2 5 2" xfId="5421"/>
    <cellStyle name="40% - Accent4 2 5 2 6" xfId="5422"/>
    <cellStyle name="40% - Accent4 2 5 3" xfId="5423"/>
    <cellStyle name="40% - Accent4 2 5 3 2" xfId="5424"/>
    <cellStyle name="40% - Accent4 2 5 3 2 2" xfId="5425"/>
    <cellStyle name="40% - Accent4 2 5 3 3" xfId="5426"/>
    <cellStyle name="40% - Accent4 2 5 3 3 2" xfId="5427"/>
    <cellStyle name="40% - Accent4 2 5 3 4" xfId="5428"/>
    <cellStyle name="40% - Accent4 2 5 3 4 2" xfId="5429"/>
    <cellStyle name="40% - Accent4 2 5 3 5" xfId="5430"/>
    <cellStyle name="40% - Accent4 2 5 4" xfId="5431"/>
    <cellStyle name="40% - Accent4 2 5 4 2" xfId="5432"/>
    <cellStyle name="40% - Accent4 2 5 5" xfId="5433"/>
    <cellStyle name="40% - Accent4 2 5 5 2" xfId="5434"/>
    <cellStyle name="40% - Accent4 2 5 6" xfId="5435"/>
    <cellStyle name="40% - Accent4 2 5 6 2" xfId="5436"/>
    <cellStyle name="40% - Accent4 2 5 7" xfId="5437"/>
    <cellStyle name="40% - Accent4 2 6" xfId="5438"/>
    <cellStyle name="40% - Accent4 2 6 2" xfId="5439"/>
    <cellStyle name="40% - Accent4 2 6 2 2" xfId="5440"/>
    <cellStyle name="40% - Accent4 2 6 2 2 2" xfId="5441"/>
    <cellStyle name="40% - Accent4 2 6 2 2 2 2" xfId="5442"/>
    <cellStyle name="40% - Accent4 2 6 2 2 3" xfId="5443"/>
    <cellStyle name="40% - Accent4 2 6 2 2 3 2" xfId="5444"/>
    <cellStyle name="40% - Accent4 2 6 2 2 4" xfId="5445"/>
    <cellStyle name="40% - Accent4 2 6 2 2 4 2" xfId="5446"/>
    <cellStyle name="40% - Accent4 2 6 2 2 5" xfId="5447"/>
    <cellStyle name="40% - Accent4 2 6 2 3" xfId="5448"/>
    <cellStyle name="40% - Accent4 2 6 2 3 2" xfId="5449"/>
    <cellStyle name="40% - Accent4 2 6 2 4" xfId="5450"/>
    <cellStyle name="40% - Accent4 2 6 2 4 2" xfId="5451"/>
    <cellStyle name="40% - Accent4 2 6 2 5" xfId="5452"/>
    <cellStyle name="40% - Accent4 2 6 2 5 2" xfId="5453"/>
    <cellStyle name="40% - Accent4 2 6 2 6" xfId="5454"/>
    <cellStyle name="40% - Accent4 2 6 3" xfId="5455"/>
    <cellStyle name="40% - Accent4 2 6 3 2" xfId="5456"/>
    <cellStyle name="40% - Accent4 2 6 3 2 2" xfId="5457"/>
    <cellStyle name="40% - Accent4 2 6 3 3" xfId="5458"/>
    <cellStyle name="40% - Accent4 2 6 3 3 2" xfId="5459"/>
    <cellStyle name="40% - Accent4 2 6 3 4" xfId="5460"/>
    <cellStyle name="40% - Accent4 2 6 3 4 2" xfId="5461"/>
    <cellStyle name="40% - Accent4 2 6 3 5" xfId="5462"/>
    <cellStyle name="40% - Accent4 2 6 4" xfId="5463"/>
    <cellStyle name="40% - Accent4 2 6 4 2" xfId="5464"/>
    <cellStyle name="40% - Accent4 2 6 5" xfId="5465"/>
    <cellStyle name="40% - Accent4 2 6 5 2" xfId="5466"/>
    <cellStyle name="40% - Accent4 2 6 6" xfId="5467"/>
    <cellStyle name="40% - Accent4 2 6 6 2" xfId="5468"/>
    <cellStyle name="40% - Accent4 2 6 7" xfId="5469"/>
    <cellStyle name="40% - Accent4 2 7" xfId="5470"/>
    <cellStyle name="40% - Accent4 2 7 2" xfId="5471"/>
    <cellStyle name="40% - Accent4 2 7 2 2" xfId="5472"/>
    <cellStyle name="40% - Accent4 2 7 2 2 2" xfId="5473"/>
    <cellStyle name="40% - Accent4 2 7 2 3" xfId="5474"/>
    <cellStyle name="40% - Accent4 2 7 2 3 2" xfId="5475"/>
    <cellStyle name="40% - Accent4 2 7 2 4" xfId="5476"/>
    <cellStyle name="40% - Accent4 2 7 2 4 2" xfId="5477"/>
    <cellStyle name="40% - Accent4 2 7 2 5" xfId="5478"/>
    <cellStyle name="40% - Accent4 2 7 3" xfId="5479"/>
    <cellStyle name="40% - Accent4 2 7 3 2" xfId="5480"/>
    <cellStyle name="40% - Accent4 2 7 4" xfId="5481"/>
    <cellStyle name="40% - Accent4 2 7 4 2" xfId="5482"/>
    <cellStyle name="40% - Accent4 2 7 5" xfId="5483"/>
    <cellStyle name="40% - Accent4 2 7 5 2" xfId="5484"/>
    <cellStyle name="40% - Accent4 2 7 6" xfId="5485"/>
    <cellStyle name="40% - Accent4 2 8" xfId="5486"/>
    <cellStyle name="40% - Accent4 2 8 2" xfId="5487"/>
    <cellStyle name="40% - Accent4 2 8 2 2" xfId="5488"/>
    <cellStyle name="40% - Accent4 2 8 3" xfId="5489"/>
    <cellStyle name="40% - Accent4 2 8 3 2" xfId="5490"/>
    <cellStyle name="40% - Accent4 2 8 4" xfId="5491"/>
    <cellStyle name="40% - Accent4 2 8 4 2" xfId="5492"/>
    <cellStyle name="40% - Accent4 2 8 5" xfId="5493"/>
    <cellStyle name="40% - Accent4 2 9" xfId="5494"/>
    <cellStyle name="40% - Accent4 2 9 2" xfId="5495"/>
    <cellStyle name="40% - Accent4 2_App.2-OA Capital Structure" xfId="5496"/>
    <cellStyle name="40% - Accent4 3" xfId="5497"/>
    <cellStyle name="40% - Accent4 3 2" xfId="5498"/>
    <cellStyle name="40% - Accent4 3 2 2" xfId="5499"/>
    <cellStyle name="40% - Accent4 3 3" xfId="5500"/>
    <cellStyle name="40% - Accent4 3 3 2" xfId="5501"/>
    <cellStyle name="40% - Accent4 3 4" xfId="5502"/>
    <cellStyle name="40% - Accent4 3 4 2" xfId="5503"/>
    <cellStyle name="40% - Accent4 3 5" xfId="5504"/>
    <cellStyle name="40% - Accent4 3 6" xfId="5505"/>
    <cellStyle name="40% - Accent4 4" xfId="5506"/>
    <cellStyle name="40% - Accent4 4 2" xfId="5507"/>
    <cellStyle name="40% - Accent4 4 3" xfId="5508"/>
    <cellStyle name="40% - Accent4 5" xfId="5509"/>
    <cellStyle name="40% - Accent4 5 2" xfId="5510"/>
    <cellStyle name="40% - Accent4 5 3" xfId="5511"/>
    <cellStyle name="40% - Accent4 6" xfId="5512"/>
    <cellStyle name="40% - Accent4 6 2" xfId="5513"/>
    <cellStyle name="40% - Accent4 6 3" xfId="5514"/>
    <cellStyle name="40% - Accent4 7" xfId="5515"/>
    <cellStyle name="40% - Accent4 7 2" xfId="5516"/>
    <cellStyle name="40% - Accent4 8" xfId="5517"/>
    <cellStyle name="40% - Accent4 8 2" xfId="5518"/>
    <cellStyle name="40% - Accent4 9" xfId="5519"/>
    <cellStyle name="40% - Accent4 9 2" xfId="5520"/>
    <cellStyle name="40% - Accent5 10" xfId="5521"/>
    <cellStyle name="40% - Accent5 10 2" xfId="5522"/>
    <cellStyle name="40% - Accent5 11" xfId="5523"/>
    <cellStyle name="40% - Accent5 12" xfId="5524"/>
    <cellStyle name="40% - Accent5 13" xfId="5525"/>
    <cellStyle name="40% - Accent5 2" xfId="5526"/>
    <cellStyle name="40% - Accent5 2 10" xfId="5527"/>
    <cellStyle name="40% - Accent5 2 10 2" xfId="5528"/>
    <cellStyle name="40% - Accent5 2 11" xfId="5529"/>
    <cellStyle name="40% - Accent5 2 11 2" xfId="5530"/>
    <cellStyle name="40% - Accent5 2 12" xfId="5531"/>
    <cellStyle name="40% - Accent5 2 12 2" xfId="5532"/>
    <cellStyle name="40% - Accent5 2 13" xfId="5533"/>
    <cellStyle name="40% - Accent5 2 13 2" xfId="5534"/>
    <cellStyle name="40% - Accent5 2 14" xfId="5535"/>
    <cellStyle name="40% - Accent5 2 15" xfId="5536"/>
    <cellStyle name="40% - Accent5 2 16" xfId="5537"/>
    <cellStyle name="40% - Accent5 2 17" xfId="5538"/>
    <cellStyle name="40% - Accent5 2 18" xfId="5539"/>
    <cellStyle name="40% - Accent5 2 2" xfId="5540"/>
    <cellStyle name="40% - Accent5 2 2 10" xfId="5541"/>
    <cellStyle name="40% - Accent5 2 2 10 2" xfId="5542"/>
    <cellStyle name="40% - Accent5 2 2 11" xfId="5543"/>
    <cellStyle name="40% - Accent5 2 2 11 2" xfId="5544"/>
    <cellStyle name="40% - Accent5 2 2 12" xfId="5545"/>
    <cellStyle name="40% - Accent5 2 2 12 2" xfId="5546"/>
    <cellStyle name="40% - Accent5 2 2 13" xfId="5547"/>
    <cellStyle name="40% - Accent5 2 2 13 2" xfId="5548"/>
    <cellStyle name="40% - Accent5 2 2 14" xfId="5549"/>
    <cellStyle name="40% - Accent5 2 2 14 2" xfId="5550"/>
    <cellStyle name="40% - Accent5 2 2 15" xfId="5551"/>
    <cellStyle name="40% - Accent5 2 2 16" xfId="5552"/>
    <cellStyle name="40% - Accent5 2 2 17" xfId="5553"/>
    <cellStyle name="40% - Accent5 2 2 2" xfId="5554"/>
    <cellStyle name="40% - Accent5 2 2 2 2" xfId="5555"/>
    <cellStyle name="40% - Accent5 2 2 2 2 2" xfId="5556"/>
    <cellStyle name="40% - Accent5 2 2 2 2 2 2" xfId="5557"/>
    <cellStyle name="40% - Accent5 2 2 2 2 2 2 2" xfId="5558"/>
    <cellStyle name="40% - Accent5 2 2 2 2 2 3" xfId="5559"/>
    <cellStyle name="40% - Accent5 2 2 2 2 2 3 2" xfId="5560"/>
    <cellStyle name="40% - Accent5 2 2 2 2 2 4" xfId="5561"/>
    <cellStyle name="40% - Accent5 2 2 2 2 2 4 2" xfId="5562"/>
    <cellStyle name="40% - Accent5 2 2 2 2 2 5" xfId="5563"/>
    <cellStyle name="40% - Accent5 2 2 2 2 3" xfId="5564"/>
    <cellStyle name="40% - Accent5 2 2 2 2 3 2" xfId="5565"/>
    <cellStyle name="40% - Accent5 2 2 2 2 4" xfId="5566"/>
    <cellStyle name="40% - Accent5 2 2 2 2 4 2" xfId="5567"/>
    <cellStyle name="40% - Accent5 2 2 2 2 5" xfId="5568"/>
    <cellStyle name="40% - Accent5 2 2 2 2 5 2" xfId="5569"/>
    <cellStyle name="40% - Accent5 2 2 2 2 6" xfId="5570"/>
    <cellStyle name="40% - Accent5 2 2 2 3" xfId="5571"/>
    <cellStyle name="40% - Accent5 2 2 2 3 2" xfId="5572"/>
    <cellStyle name="40% - Accent5 2 2 2 3 2 2" xfId="5573"/>
    <cellStyle name="40% - Accent5 2 2 2 3 3" xfId="5574"/>
    <cellStyle name="40% - Accent5 2 2 2 3 3 2" xfId="5575"/>
    <cellStyle name="40% - Accent5 2 2 2 3 4" xfId="5576"/>
    <cellStyle name="40% - Accent5 2 2 2 3 4 2" xfId="5577"/>
    <cellStyle name="40% - Accent5 2 2 2 3 5" xfId="5578"/>
    <cellStyle name="40% - Accent5 2 2 2 4" xfId="5579"/>
    <cellStyle name="40% - Accent5 2 2 2 4 2" xfId="5580"/>
    <cellStyle name="40% - Accent5 2 2 2 5" xfId="5581"/>
    <cellStyle name="40% - Accent5 2 2 2 5 2" xfId="5582"/>
    <cellStyle name="40% - Accent5 2 2 2 6" xfId="5583"/>
    <cellStyle name="40% - Accent5 2 2 2 6 2" xfId="5584"/>
    <cellStyle name="40% - Accent5 2 2 2 7" xfId="5585"/>
    <cellStyle name="40% - Accent5 2 2 2 8" xfId="5586"/>
    <cellStyle name="40% - Accent5 2 2 2 9" xfId="5587"/>
    <cellStyle name="40% - Accent5 2 2 3" xfId="5588"/>
    <cellStyle name="40% - Accent5 2 2 3 2" xfId="5589"/>
    <cellStyle name="40% - Accent5 2 2 3 2 2" xfId="5590"/>
    <cellStyle name="40% - Accent5 2 2 3 2 2 2" xfId="5591"/>
    <cellStyle name="40% - Accent5 2 2 3 2 2 2 2" xfId="5592"/>
    <cellStyle name="40% - Accent5 2 2 3 2 2 3" xfId="5593"/>
    <cellStyle name="40% - Accent5 2 2 3 2 2 3 2" xfId="5594"/>
    <cellStyle name="40% - Accent5 2 2 3 2 2 4" xfId="5595"/>
    <cellStyle name="40% - Accent5 2 2 3 2 2 4 2" xfId="5596"/>
    <cellStyle name="40% - Accent5 2 2 3 2 2 5" xfId="5597"/>
    <cellStyle name="40% - Accent5 2 2 3 2 3" xfId="5598"/>
    <cellStyle name="40% - Accent5 2 2 3 2 3 2" xfId="5599"/>
    <cellStyle name="40% - Accent5 2 2 3 2 4" xfId="5600"/>
    <cellStyle name="40% - Accent5 2 2 3 2 4 2" xfId="5601"/>
    <cellStyle name="40% - Accent5 2 2 3 2 5" xfId="5602"/>
    <cellStyle name="40% - Accent5 2 2 3 2 5 2" xfId="5603"/>
    <cellStyle name="40% - Accent5 2 2 3 2 6" xfId="5604"/>
    <cellStyle name="40% - Accent5 2 2 3 3" xfId="5605"/>
    <cellStyle name="40% - Accent5 2 2 3 3 2" xfId="5606"/>
    <cellStyle name="40% - Accent5 2 2 3 3 2 2" xfId="5607"/>
    <cellStyle name="40% - Accent5 2 2 3 3 3" xfId="5608"/>
    <cellStyle name="40% - Accent5 2 2 3 3 3 2" xfId="5609"/>
    <cellStyle name="40% - Accent5 2 2 3 3 4" xfId="5610"/>
    <cellStyle name="40% - Accent5 2 2 3 3 4 2" xfId="5611"/>
    <cellStyle name="40% - Accent5 2 2 3 3 5" xfId="5612"/>
    <cellStyle name="40% - Accent5 2 2 3 4" xfId="5613"/>
    <cellStyle name="40% - Accent5 2 2 3 4 2" xfId="5614"/>
    <cellStyle name="40% - Accent5 2 2 3 5" xfId="5615"/>
    <cellStyle name="40% - Accent5 2 2 3 5 2" xfId="5616"/>
    <cellStyle name="40% - Accent5 2 2 3 6" xfId="5617"/>
    <cellStyle name="40% - Accent5 2 2 3 6 2" xfId="5618"/>
    <cellStyle name="40% - Accent5 2 2 3 7" xfId="5619"/>
    <cellStyle name="40% - Accent5 2 2 4" xfId="5620"/>
    <cellStyle name="40% - Accent5 2 2 4 2" xfId="5621"/>
    <cellStyle name="40% - Accent5 2 2 4 2 2" xfId="5622"/>
    <cellStyle name="40% - Accent5 2 2 4 2 2 2" xfId="5623"/>
    <cellStyle name="40% - Accent5 2 2 4 2 2 2 2" xfId="5624"/>
    <cellStyle name="40% - Accent5 2 2 4 2 2 3" xfId="5625"/>
    <cellStyle name="40% - Accent5 2 2 4 2 2 3 2" xfId="5626"/>
    <cellStyle name="40% - Accent5 2 2 4 2 2 4" xfId="5627"/>
    <cellStyle name="40% - Accent5 2 2 4 2 2 4 2" xfId="5628"/>
    <cellStyle name="40% - Accent5 2 2 4 2 2 5" xfId="5629"/>
    <cellStyle name="40% - Accent5 2 2 4 2 3" xfId="5630"/>
    <cellStyle name="40% - Accent5 2 2 4 2 3 2" xfId="5631"/>
    <cellStyle name="40% - Accent5 2 2 4 2 4" xfId="5632"/>
    <cellStyle name="40% - Accent5 2 2 4 2 4 2" xfId="5633"/>
    <cellStyle name="40% - Accent5 2 2 4 2 5" xfId="5634"/>
    <cellStyle name="40% - Accent5 2 2 4 2 5 2" xfId="5635"/>
    <cellStyle name="40% - Accent5 2 2 4 2 6" xfId="5636"/>
    <cellStyle name="40% - Accent5 2 2 4 3" xfId="5637"/>
    <cellStyle name="40% - Accent5 2 2 4 3 2" xfId="5638"/>
    <cellStyle name="40% - Accent5 2 2 4 3 2 2" xfId="5639"/>
    <cellStyle name="40% - Accent5 2 2 4 3 3" xfId="5640"/>
    <cellStyle name="40% - Accent5 2 2 4 3 3 2" xfId="5641"/>
    <cellStyle name="40% - Accent5 2 2 4 3 4" xfId="5642"/>
    <cellStyle name="40% - Accent5 2 2 4 3 4 2" xfId="5643"/>
    <cellStyle name="40% - Accent5 2 2 4 3 5" xfId="5644"/>
    <cellStyle name="40% - Accent5 2 2 4 4" xfId="5645"/>
    <cellStyle name="40% - Accent5 2 2 4 4 2" xfId="5646"/>
    <cellStyle name="40% - Accent5 2 2 4 5" xfId="5647"/>
    <cellStyle name="40% - Accent5 2 2 4 5 2" xfId="5648"/>
    <cellStyle name="40% - Accent5 2 2 4 6" xfId="5649"/>
    <cellStyle name="40% - Accent5 2 2 4 6 2" xfId="5650"/>
    <cellStyle name="40% - Accent5 2 2 4 7" xfId="5651"/>
    <cellStyle name="40% - Accent5 2 2 5" xfId="5652"/>
    <cellStyle name="40% - Accent5 2 2 5 2" xfId="5653"/>
    <cellStyle name="40% - Accent5 2 2 5 2 2" xfId="5654"/>
    <cellStyle name="40% - Accent5 2 2 5 2 2 2" xfId="5655"/>
    <cellStyle name="40% - Accent5 2 2 5 2 3" xfId="5656"/>
    <cellStyle name="40% - Accent5 2 2 5 2 3 2" xfId="5657"/>
    <cellStyle name="40% - Accent5 2 2 5 2 4" xfId="5658"/>
    <cellStyle name="40% - Accent5 2 2 5 2 4 2" xfId="5659"/>
    <cellStyle name="40% - Accent5 2 2 5 2 5" xfId="5660"/>
    <cellStyle name="40% - Accent5 2 2 5 3" xfId="5661"/>
    <cellStyle name="40% - Accent5 2 2 5 3 2" xfId="5662"/>
    <cellStyle name="40% - Accent5 2 2 5 4" xfId="5663"/>
    <cellStyle name="40% - Accent5 2 2 5 4 2" xfId="5664"/>
    <cellStyle name="40% - Accent5 2 2 5 5" xfId="5665"/>
    <cellStyle name="40% - Accent5 2 2 5 5 2" xfId="5666"/>
    <cellStyle name="40% - Accent5 2 2 5 6" xfId="5667"/>
    <cellStyle name="40% - Accent5 2 2 6" xfId="5668"/>
    <cellStyle name="40% - Accent5 2 2 6 2" xfId="5669"/>
    <cellStyle name="40% - Accent5 2 2 6 2 2" xfId="5670"/>
    <cellStyle name="40% - Accent5 2 2 6 3" xfId="5671"/>
    <cellStyle name="40% - Accent5 2 2 6 3 2" xfId="5672"/>
    <cellStyle name="40% - Accent5 2 2 6 4" xfId="5673"/>
    <cellStyle name="40% - Accent5 2 2 6 4 2" xfId="5674"/>
    <cellStyle name="40% - Accent5 2 2 6 5" xfId="5675"/>
    <cellStyle name="40% - Accent5 2 2 7" xfId="5676"/>
    <cellStyle name="40% - Accent5 2 2 7 2" xfId="5677"/>
    <cellStyle name="40% - Accent5 2 2 7 2 2" xfId="5678"/>
    <cellStyle name="40% - Accent5 2 2 7 3" xfId="5679"/>
    <cellStyle name="40% - Accent5 2 2 7 3 2" xfId="5680"/>
    <cellStyle name="40% - Accent5 2 2 7 4" xfId="5681"/>
    <cellStyle name="40% - Accent5 2 2 7 4 2" xfId="5682"/>
    <cellStyle name="40% - Accent5 2 2 7 5" xfId="5683"/>
    <cellStyle name="40% - Accent5 2 2 8" xfId="5684"/>
    <cellStyle name="40% - Accent5 2 2 8 2" xfId="5685"/>
    <cellStyle name="40% - Accent5 2 2 9" xfId="5686"/>
    <cellStyle name="40% - Accent5 2 2 9 2" xfId="5687"/>
    <cellStyle name="40% - Accent5 2 2_App.2-OA Capital Structure" xfId="5688"/>
    <cellStyle name="40% - Accent5 2 3" xfId="5689"/>
    <cellStyle name="40% - Accent5 2 3 2" xfId="5690"/>
    <cellStyle name="40% - Accent5 2 3 2 2" xfId="5691"/>
    <cellStyle name="40% - Accent5 2 3 2 2 2" xfId="5692"/>
    <cellStyle name="40% - Accent5 2 3 2 2 2 2" xfId="5693"/>
    <cellStyle name="40% - Accent5 2 3 2 2 3" xfId="5694"/>
    <cellStyle name="40% - Accent5 2 3 2 2 3 2" xfId="5695"/>
    <cellStyle name="40% - Accent5 2 3 2 2 4" xfId="5696"/>
    <cellStyle name="40% - Accent5 2 3 2 2 4 2" xfId="5697"/>
    <cellStyle name="40% - Accent5 2 3 2 2 5" xfId="5698"/>
    <cellStyle name="40% - Accent5 2 3 2 3" xfId="5699"/>
    <cellStyle name="40% - Accent5 2 3 2 3 2" xfId="5700"/>
    <cellStyle name="40% - Accent5 2 3 2 4" xfId="5701"/>
    <cellStyle name="40% - Accent5 2 3 2 4 2" xfId="5702"/>
    <cellStyle name="40% - Accent5 2 3 2 5" xfId="5703"/>
    <cellStyle name="40% - Accent5 2 3 2 5 2" xfId="5704"/>
    <cellStyle name="40% - Accent5 2 3 2 6" xfId="5705"/>
    <cellStyle name="40% - Accent5 2 3 3" xfId="5706"/>
    <cellStyle name="40% - Accent5 2 3 3 2" xfId="5707"/>
    <cellStyle name="40% - Accent5 2 3 3 2 2" xfId="5708"/>
    <cellStyle name="40% - Accent5 2 3 3 3" xfId="5709"/>
    <cellStyle name="40% - Accent5 2 3 3 3 2" xfId="5710"/>
    <cellStyle name="40% - Accent5 2 3 3 4" xfId="5711"/>
    <cellStyle name="40% - Accent5 2 3 3 4 2" xfId="5712"/>
    <cellStyle name="40% - Accent5 2 3 3 5" xfId="5713"/>
    <cellStyle name="40% - Accent5 2 3 4" xfId="5714"/>
    <cellStyle name="40% - Accent5 2 3 4 2" xfId="5715"/>
    <cellStyle name="40% - Accent5 2 3 5" xfId="5716"/>
    <cellStyle name="40% - Accent5 2 3 5 2" xfId="5717"/>
    <cellStyle name="40% - Accent5 2 3 6" xfId="5718"/>
    <cellStyle name="40% - Accent5 2 3 6 2" xfId="5719"/>
    <cellStyle name="40% - Accent5 2 3 7" xfId="5720"/>
    <cellStyle name="40% - Accent5 2 3 8" xfId="5721"/>
    <cellStyle name="40% - Accent5 2 4" xfId="5722"/>
    <cellStyle name="40% - Accent5 2 4 2" xfId="5723"/>
    <cellStyle name="40% - Accent5 2 4 2 2" xfId="5724"/>
    <cellStyle name="40% - Accent5 2 4 2 2 2" xfId="5725"/>
    <cellStyle name="40% - Accent5 2 4 2 2 2 2" xfId="5726"/>
    <cellStyle name="40% - Accent5 2 4 2 2 3" xfId="5727"/>
    <cellStyle name="40% - Accent5 2 4 2 2 3 2" xfId="5728"/>
    <cellStyle name="40% - Accent5 2 4 2 2 4" xfId="5729"/>
    <cellStyle name="40% - Accent5 2 4 2 2 4 2" xfId="5730"/>
    <cellStyle name="40% - Accent5 2 4 2 2 5" xfId="5731"/>
    <cellStyle name="40% - Accent5 2 4 2 3" xfId="5732"/>
    <cellStyle name="40% - Accent5 2 4 2 3 2" xfId="5733"/>
    <cellStyle name="40% - Accent5 2 4 2 4" xfId="5734"/>
    <cellStyle name="40% - Accent5 2 4 2 4 2" xfId="5735"/>
    <cellStyle name="40% - Accent5 2 4 2 5" xfId="5736"/>
    <cellStyle name="40% - Accent5 2 4 2 5 2" xfId="5737"/>
    <cellStyle name="40% - Accent5 2 4 2 6" xfId="5738"/>
    <cellStyle name="40% - Accent5 2 4 3" xfId="5739"/>
    <cellStyle name="40% - Accent5 2 4 3 2" xfId="5740"/>
    <cellStyle name="40% - Accent5 2 4 3 2 2" xfId="5741"/>
    <cellStyle name="40% - Accent5 2 4 3 3" xfId="5742"/>
    <cellStyle name="40% - Accent5 2 4 3 3 2" xfId="5743"/>
    <cellStyle name="40% - Accent5 2 4 3 4" xfId="5744"/>
    <cellStyle name="40% - Accent5 2 4 3 4 2" xfId="5745"/>
    <cellStyle name="40% - Accent5 2 4 3 5" xfId="5746"/>
    <cellStyle name="40% - Accent5 2 4 4" xfId="5747"/>
    <cellStyle name="40% - Accent5 2 4 4 2" xfId="5748"/>
    <cellStyle name="40% - Accent5 2 4 5" xfId="5749"/>
    <cellStyle name="40% - Accent5 2 4 5 2" xfId="5750"/>
    <cellStyle name="40% - Accent5 2 4 6" xfId="5751"/>
    <cellStyle name="40% - Accent5 2 4 6 2" xfId="5752"/>
    <cellStyle name="40% - Accent5 2 4 7" xfId="5753"/>
    <cellStyle name="40% - Accent5 2 5" xfId="5754"/>
    <cellStyle name="40% - Accent5 2 5 2" xfId="5755"/>
    <cellStyle name="40% - Accent5 2 5 2 2" xfId="5756"/>
    <cellStyle name="40% - Accent5 2 5 2 2 2" xfId="5757"/>
    <cellStyle name="40% - Accent5 2 5 2 2 2 2" xfId="5758"/>
    <cellStyle name="40% - Accent5 2 5 2 2 3" xfId="5759"/>
    <cellStyle name="40% - Accent5 2 5 2 2 3 2" xfId="5760"/>
    <cellStyle name="40% - Accent5 2 5 2 2 4" xfId="5761"/>
    <cellStyle name="40% - Accent5 2 5 2 2 4 2" xfId="5762"/>
    <cellStyle name="40% - Accent5 2 5 2 2 5" xfId="5763"/>
    <cellStyle name="40% - Accent5 2 5 2 3" xfId="5764"/>
    <cellStyle name="40% - Accent5 2 5 2 3 2" xfId="5765"/>
    <cellStyle name="40% - Accent5 2 5 2 4" xfId="5766"/>
    <cellStyle name="40% - Accent5 2 5 2 4 2" xfId="5767"/>
    <cellStyle name="40% - Accent5 2 5 2 5" xfId="5768"/>
    <cellStyle name="40% - Accent5 2 5 2 5 2" xfId="5769"/>
    <cellStyle name="40% - Accent5 2 5 2 6" xfId="5770"/>
    <cellStyle name="40% - Accent5 2 5 3" xfId="5771"/>
    <cellStyle name="40% - Accent5 2 5 3 2" xfId="5772"/>
    <cellStyle name="40% - Accent5 2 5 3 2 2" xfId="5773"/>
    <cellStyle name="40% - Accent5 2 5 3 3" xfId="5774"/>
    <cellStyle name="40% - Accent5 2 5 3 3 2" xfId="5775"/>
    <cellStyle name="40% - Accent5 2 5 3 4" xfId="5776"/>
    <cellStyle name="40% - Accent5 2 5 3 4 2" xfId="5777"/>
    <cellStyle name="40% - Accent5 2 5 3 5" xfId="5778"/>
    <cellStyle name="40% - Accent5 2 5 4" xfId="5779"/>
    <cellStyle name="40% - Accent5 2 5 4 2" xfId="5780"/>
    <cellStyle name="40% - Accent5 2 5 5" xfId="5781"/>
    <cellStyle name="40% - Accent5 2 5 5 2" xfId="5782"/>
    <cellStyle name="40% - Accent5 2 5 6" xfId="5783"/>
    <cellStyle name="40% - Accent5 2 5 6 2" xfId="5784"/>
    <cellStyle name="40% - Accent5 2 5 7" xfId="5785"/>
    <cellStyle name="40% - Accent5 2 6" xfId="5786"/>
    <cellStyle name="40% - Accent5 2 6 2" xfId="5787"/>
    <cellStyle name="40% - Accent5 2 6 2 2" xfId="5788"/>
    <cellStyle name="40% - Accent5 2 6 2 2 2" xfId="5789"/>
    <cellStyle name="40% - Accent5 2 6 2 2 2 2" xfId="5790"/>
    <cellStyle name="40% - Accent5 2 6 2 2 3" xfId="5791"/>
    <cellStyle name="40% - Accent5 2 6 2 2 3 2" xfId="5792"/>
    <cellStyle name="40% - Accent5 2 6 2 2 4" xfId="5793"/>
    <cellStyle name="40% - Accent5 2 6 2 2 4 2" xfId="5794"/>
    <cellStyle name="40% - Accent5 2 6 2 2 5" xfId="5795"/>
    <cellStyle name="40% - Accent5 2 6 2 3" xfId="5796"/>
    <cellStyle name="40% - Accent5 2 6 2 3 2" xfId="5797"/>
    <cellStyle name="40% - Accent5 2 6 2 4" xfId="5798"/>
    <cellStyle name="40% - Accent5 2 6 2 4 2" xfId="5799"/>
    <cellStyle name="40% - Accent5 2 6 2 5" xfId="5800"/>
    <cellStyle name="40% - Accent5 2 6 2 5 2" xfId="5801"/>
    <cellStyle name="40% - Accent5 2 6 2 6" xfId="5802"/>
    <cellStyle name="40% - Accent5 2 6 3" xfId="5803"/>
    <cellStyle name="40% - Accent5 2 6 3 2" xfId="5804"/>
    <cellStyle name="40% - Accent5 2 6 3 2 2" xfId="5805"/>
    <cellStyle name="40% - Accent5 2 6 3 3" xfId="5806"/>
    <cellStyle name="40% - Accent5 2 6 3 3 2" xfId="5807"/>
    <cellStyle name="40% - Accent5 2 6 3 4" xfId="5808"/>
    <cellStyle name="40% - Accent5 2 6 3 4 2" xfId="5809"/>
    <cellStyle name="40% - Accent5 2 6 3 5" xfId="5810"/>
    <cellStyle name="40% - Accent5 2 6 4" xfId="5811"/>
    <cellStyle name="40% - Accent5 2 6 4 2" xfId="5812"/>
    <cellStyle name="40% - Accent5 2 6 5" xfId="5813"/>
    <cellStyle name="40% - Accent5 2 6 5 2" xfId="5814"/>
    <cellStyle name="40% - Accent5 2 6 6" xfId="5815"/>
    <cellStyle name="40% - Accent5 2 6 6 2" xfId="5816"/>
    <cellStyle name="40% - Accent5 2 6 7" xfId="5817"/>
    <cellStyle name="40% - Accent5 2 7" xfId="5818"/>
    <cellStyle name="40% - Accent5 2 7 2" xfId="5819"/>
    <cellStyle name="40% - Accent5 2 7 2 2" xfId="5820"/>
    <cellStyle name="40% - Accent5 2 7 2 2 2" xfId="5821"/>
    <cellStyle name="40% - Accent5 2 7 2 3" xfId="5822"/>
    <cellStyle name="40% - Accent5 2 7 2 3 2" xfId="5823"/>
    <cellStyle name="40% - Accent5 2 7 2 4" xfId="5824"/>
    <cellStyle name="40% - Accent5 2 7 2 4 2" xfId="5825"/>
    <cellStyle name="40% - Accent5 2 7 2 5" xfId="5826"/>
    <cellStyle name="40% - Accent5 2 7 3" xfId="5827"/>
    <cellStyle name="40% - Accent5 2 7 3 2" xfId="5828"/>
    <cellStyle name="40% - Accent5 2 7 4" xfId="5829"/>
    <cellStyle name="40% - Accent5 2 7 4 2" xfId="5830"/>
    <cellStyle name="40% - Accent5 2 7 5" xfId="5831"/>
    <cellStyle name="40% - Accent5 2 7 5 2" xfId="5832"/>
    <cellStyle name="40% - Accent5 2 7 6" xfId="5833"/>
    <cellStyle name="40% - Accent5 2 8" xfId="5834"/>
    <cellStyle name="40% - Accent5 2 8 2" xfId="5835"/>
    <cellStyle name="40% - Accent5 2 8 2 2" xfId="5836"/>
    <cellStyle name="40% - Accent5 2 8 3" xfId="5837"/>
    <cellStyle name="40% - Accent5 2 8 3 2" xfId="5838"/>
    <cellStyle name="40% - Accent5 2 8 4" xfId="5839"/>
    <cellStyle name="40% - Accent5 2 8 4 2" xfId="5840"/>
    <cellStyle name="40% - Accent5 2 8 5" xfId="5841"/>
    <cellStyle name="40% - Accent5 2 9" xfId="5842"/>
    <cellStyle name="40% - Accent5 2 9 2" xfId="5843"/>
    <cellStyle name="40% - Accent5 2_App.2-OA Capital Structure" xfId="5844"/>
    <cellStyle name="40% - Accent5 3" xfId="5845"/>
    <cellStyle name="40% - Accent5 3 2" xfId="5846"/>
    <cellStyle name="40% - Accent5 3 2 2" xfId="5847"/>
    <cellStyle name="40% - Accent5 3 3" xfId="5848"/>
    <cellStyle name="40% - Accent5 3 3 2" xfId="5849"/>
    <cellStyle name="40% - Accent5 3 4" xfId="5850"/>
    <cellStyle name="40% - Accent5 3 4 2" xfId="5851"/>
    <cellStyle name="40% - Accent5 3 5" xfId="5852"/>
    <cellStyle name="40% - Accent5 3 6" xfId="5853"/>
    <cellStyle name="40% - Accent5 4" xfId="5854"/>
    <cellStyle name="40% - Accent5 4 2" xfId="5855"/>
    <cellStyle name="40% - Accent5 4 3" xfId="5856"/>
    <cellStyle name="40% - Accent5 5" xfId="5857"/>
    <cellStyle name="40% - Accent5 5 2" xfId="5858"/>
    <cellStyle name="40% - Accent5 5 3" xfId="5859"/>
    <cellStyle name="40% - Accent5 6" xfId="5860"/>
    <cellStyle name="40% - Accent5 6 2" xfId="5861"/>
    <cellStyle name="40% - Accent5 6 3" xfId="5862"/>
    <cellStyle name="40% - Accent5 7" xfId="5863"/>
    <cellStyle name="40% - Accent5 7 2" xfId="5864"/>
    <cellStyle name="40% - Accent5 8" xfId="5865"/>
    <cellStyle name="40% - Accent5 8 2" xfId="5866"/>
    <cellStyle name="40% - Accent5 9" xfId="5867"/>
    <cellStyle name="40% - Accent5 9 2" xfId="5868"/>
    <cellStyle name="40% - Accent6 10" xfId="5869"/>
    <cellStyle name="40% - Accent6 10 2" xfId="5870"/>
    <cellStyle name="40% - Accent6 11" xfId="5871"/>
    <cellStyle name="40% - Accent6 12" xfId="5872"/>
    <cellStyle name="40% - Accent6 13" xfId="5873"/>
    <cellStyle name="40% - Accent6 14" xfId="5874"/>
    <cellStyle name="40% - Accent6 2" xfId="5875"/>
    <cellStyle name="40% - Accent6 2 10" xfId="5876"/>
    <cellStyle name="40% - Accent6 2 10 2" xfId="5877"/>
    <cellStyle name="40% - Accent6 2 11" xfId="5878"/>
    <cellStyle name="40% - Accent6 2 11 2" xfId="5879"/>
    <cellStyle name="40% - Accent6 2 12" xfId="5880"/>
    <cellStyle name="40% - Accent6 2 12 2" xfId="5881"/>
    <cellStyle name="40% - Accent6 2 13" xfId="5882"/>
    <cellStyle name="40% - Accent6 2 13 2" xfId="5883"/>
    <cellStyle name="40% - Accent6 2 14" xfId="5884"/>
    <cellStyle name="40% - Accent6 2 15" xfId="5885"/>
    <cellStyle name="40% - Accent6 2 16" xfId="5886"/>
    <cellStyle name="40% - Accent6 2 17" xfId="5887"/>
    <cellStyle name="40% - Accent6 2 18" xfId="5888"/>
    <cellStyle name="40% - Accent6 2 2" xfId="5889"/>
    <cellStyle name="40% - Accent6 2 2 10" xfId="5890"/>
    <cellStyle name="40% - Accent6 2 2 10 2" xfId="5891"/>
    <cellStyle name="40% - Accent6 2 2 11" xfId="5892"/>
    <cellStyle name="40% - Accent6 2 2 11 2" xfId="5893"/>
    <cellStyle name="40% - Accent6 2 2 12" xfId="5894"/>
    <cellStyle name="40% - Accent6 2 2 12 2" xfId="5895"/>
    <cellStyle name="40% - Accent6 2 2 13" xfId="5896"/>
    <cellStyle name="40% - Accent6 2 2 13 2" xfId="5897"/>
    <cellStyle name="40% - Accent6 2 2 14" xfId="5898"/>
    <cellStyle name="40% - Accent6 2 2 14 2" xfId="5899"/>
    <cellStyle name="40% - Accent6 2 2 15" xfId="5900"/>
    <cellStyle name="40% - Accent6 2 2 16" xfId="5901"/>
    <cellStyle name="40% - Accent6 2 2 17" xfId="5902"/>
    <cellStyle name="40% - Accent6 2 2 2" xfId="5903"/>
    <cellStyle name="40% - Accent6 2 2 2 2" xfId="5904"/>
    <cellStyle name="40% - Accent6 2 2 2 2 2" xfId="5905"/>
    <cellStyle name="40% - Accent6 2 2 2 2 2 2" xfId="5906"/>
    <cellStyle name="40% - Accent6 2 2 2 2 2 2 2" xfId="5907"/>
    <cellStyle name="40% - Accent6 2 2 2 2 2 3" xfId="5908"/>
    <cellStyle name="40% - Accent6 2 2 2 2 2 3 2" xfId="5909"/>
    <cellStyle name="40% - Accent6 2 2 2 2 2 4" xfId="5910"/>
    <cellStyle name="40% - Accent6 2 2 2 2 2 4 2" xfId="5911"/>
    <cellStyle name="40% - Accent6 2 2 2 2 2 5" xfId="5912"/>
    <cellStyle name="40% - Accent6 2 2 2 2 3" xfId="5913"/>
    <cellStyle name="40% - Accent6 2 2 2 2 3 2" xfId="5914"/>
    <cellStyle name="40% - Accent6 2 2 2 2 4" xfId="5915"/>
    <cellStyle name="40% - Accent6 2 2 2 2 4 2" xfId="5916"/>
    <cellStyle name="40% - Accent6 2 2 2 2 5" xfId="5917"/>
    <cellStyle name="40% - Accent6 2 2 2 2 5 2" xfId="5918"/>
    <cellStyle name="40% - Accent6 2 2 2 2 6" xfId="5919"/>
    <cellStyle name="40% - Accent6 2 2 2 3" xfId="5920"/>
    <cellStyle name="40% - Accent6 2 2 2 3 2" xfId="5921"/>
    <cellStyle name="40% - Accent6 2 2 2 3 2 2" xfId="5922"/>
    <cellStyle name="40% - Accent6 2 2 2 3 3" xfId="5923"/>
    <cellStyle name="40% - Accent6 2 2 2 3 3 2" xfId="5924"/>
    <cellStyle name="40% - Accent6 2 2 2 3 4" xfId="5925"/>
    <cellStyle name="40% - Accent6 2 2 2 3 4 2" xfId="5926"/>
    <cellStyle name="40% - Accent6 2 2 2 3 5" xfId="5927"/>
    <cellStyle name="40% - Accent6 2 2 2 4" xfId="5928"/>
    <cellStyle name="40% - Accent6 2 2 2 4 2" xfId="5929"/>
    <cellStyle name="40% - Accent6 2 2 2 5" xfId="5930"/>
    <cellStyle name="40% - Accent6 2 2 2 5 2" xfId="5931"/>
    <cellStyle name="40% - Accent6 2 2 2 6" xfId="5932"/>
    <cellStyle name="40% - Accent6 2 2 2 6 2" xfId="5933"/>
    <cellStyle name="40% - Accent6 2 2 2 7" xfId="5934"/>
    <cellStyle name="40% - Accent6 2 2 2 8" xfId="5935"/>
    <cellStyle name="40% - Accent6 2 2 2 9" xfId="5936"/>
    <cellStyle name="40% - Accent6 2 2 3" xfId="5937"/>
    <cellStyle name="40% - Accent6 2 2 3 2" xfId="5938"/>
    <cellStyle name="40% - Accent6 2 2 3 2 2" xfId="5939"/>
    <cellStyle name="40% - Accent6 2 2 3 2 2 2" xfId="5940"/>
    <cellStyle name="40% - Accent6 2 2 3 2 2 2 2" xfId="5941"/>
    <cellStyle name="40% - Accent6 2 2 3 2 2 3" xfId="5942"/>
    <cellStyle name="40% - Accent6 2 2 3 2 2 3 2" xfId="5943"/>
    <cellStyle name="40% - Accent6 2 2 3 2 2 4" xfId="5944"/>
    <cellStyle name="40% - Accent6 2 2 3 2 2 4 2" xfId="5945"/>
    <cellStyle name="40% - Accent6 2 2 3 2 2 5" xfId="5946"/>
    <cellStyle name="40% - Accent6 2 2 3 2 3" xfId="5947"/>
    <cellStyle name="40% - Accent6 2 2 3 2 3 2" xfId="5948"/>
    <cellStyle name="40% - Accent6 2 2 3 2 4" xfId="5949"/>
    <cellStyle name="40% - Accent6 2 2 3 2 4 2" xfId="5950"/>
    <cellStyle name="40% - Accent6 2 2 3 2 5" xfId="5951"/>
    <cellStyle name="40% - Accent6 2 2 3 2 5 2" xfId="5952"/>
    <cellStyle name="40% - Accent6 2 2 3 2 6" xfId="5953"/>
    <cellStyle name="40% - Accent6 2 2 3 3" xfId="5954"/>
    <cellStyle name="40% - Accent6 2 2 3 3 2" xfId="5955"/>
    <cellStyle name="40% - Accent6 2 2 3 3 2 2" xfId="5956"/>
    <cellStyle name="40% - Accent6 2 2 3 3 3" xfId="5957"/>
    <cellStyle name="40% - Accent6 2 2 3 3 3 2" xfId="5958"/>
    <cellStyle name="40% - Accent6 2 2 3 3 4" xfId="5959"/>
    <cellStyle name="40% - Accent6 2 2 3 3 4 2" xfId="5960"/>
    <cellStyle name="40% - Accent6 2 2 3 3 5" xfId="5961"/>
    <cellStyle name="40% - Accent6 2 2 3 4" xfId="5962"/>
    <cellStyle name="40% - Accent6 2 2 3 4 2" xfId="5963"/>
    <cellStyle name="40% - Accent6 2 2 3 5" xfId="5964"/>
    <cellStyle name="40% - Accent6 2 2 3 5 2" xfId="5965"/>
    <cellStyle name="40% - Accent6 2 2 3 6" xfId="5966"/>
    <cellStyle name="40% - Accent6 2 2 3 6 2" xfId="5967"/>
    <cellStyle name="40% - Accent6 2 2 3 7" xfId="5968"/>
    <cellStyle name="40% - Accent6 2 2 4" xfId="5969"/>
    <cellStyle name="40% - Accent6 2 2 4 2" xfId="5970"/>
    <cellStyle name="40% - Accent6 2 2 4 2 2" xfId="5971"/>
    <cellStyle name="40% - Accent6 2 2 4 2 2 2" xfId="5972"/>
    <cellStyle name="40% - Accent6 2 2 4 2 2 2 2" xfId="5973"/>
    <cellStyle name="40% - Accent6 2 2 4 2 2 3" xfId="5974"/>
    <cellStyle name="40% - Accent6 2 2 4 2 2 3 2" xfId="5975"/>
    <cellStyle name="40% - Accent6 2 2 4 2 2 4" xfId="5976"/>
    <cellStyle name="40% - Accent6 2 2 4 2 2 4 2" xfId="5977"/>
    <cellStyle name="40% - Accent6 2 2 4 2 2 5" xfId="5978"/>
    <cellStyle name="40% - Accent6 2 2 4 2 3" xfId="5979"/>
    <cellStyle name="40% - Accent6 2 2 4 2 3 2" xfId="5980"/>
    <cellStyle name="40% - Accent6 2 2 4 2 4" xfId="5981"/>
    <cellStyle name="40% - Accent6 2 2 4 2 4 2" xfId="5982"/>
    <cellStyle name="40% - Accent6 2 2 4 2 5" xfId="5983"/>
    <cellStyle name="40% - Accent6 2 2 4 2 5 2" xfId="5984"/>
    <cellStyle name="40% - Accent6 2 2 4 2 6" xfId="5985"/>
    <cellStyle name="40% - Accent6 2 2 4 3" xfId="5986"/>
    <cellStyle name="40% - Accent6 2 2 4 3 2" xfId="5987"/>
    <cellStyle name="40% - Accent6 2 2 4 3 2 2" xfId="5988"/>
    <cellStyle name="40% - Accent6 2 2 4 3 3" xfId="5989"/>
    <cellStyle name="40% - Accent6 2 2 4 3 3 2" xfId="5990"/>
    <cellStyle name="40% - Accent6 2 2 4 3 4" xfId="5991"/>
    <cellStyle name="40% - Accent6 2 2 4 3 4 2" xfId="5992"/>
    <cellStyle name="40% - Accent6 2 2 4 3 5" xfId="5993"/>
    <cellStyle name="40% - Accent6 2 2 4 4" xfId="5994"/>
    <cellStyle name="40% - Accent6 2 2 4 4 2" xfId="5995"/>
    <cellStyle name="40% - Accent6 2 2 4 5" xfId="5996"/>
    <cellStyle name="40% - Accent6 2 2 4 5 2" xfId="5997"/>
    <cellStyle name="40% - Accent6 2 2 4 6" xfId="5998"/>
    <cellStyle name="40% - Accent6 2 2 4 6 2" xfId="5999"/>
    <cellStyle name="40% - Accent6 2 2 4 7" xfId="6000"/>
    <cellStyle name="40% - Accent6 2 2 5" xfId="6001"/>
    <cellStyle name="40% - Accent6 2 2 5 2" xfId="6002"/>
    <cellStyle name="40% - Accent6 2 2 5 2 2" xfId="6003"/>
    <cellStyle name="40% - Accent6 2 2 5 2 2 2" xfId="6004"/>
    <cellStyle name="40% - Accent6 2 2 5 2 3" xfId="6005"/>
    <cellStyle name="40% - Accent6 2 2 5 2 3 2" xfId="6006"/>
    <cellStyle name="40% - Accent6 2 2 5 2 4" xfId="6007"/>
    <cellStyle name="40% - Accent6 2 2 5 2 4 2" xfId="6008"/>
    <cellStyle name="40% - Accent6 2 2 5 2 5" xfId="6009"/>
    <cellStyle name="40% - Accent6 2 2 5 3" xfId="6010"/>
    <cellStyle name="40% - Accent6 2 2 5 3 2" xfId="6011"/>
    <cellStyle name="40% - Accent6 2 2 5 4" xfId="6012"/>
    <cellStyle name="40% - Accent6 2 2 5 4 2" xfId="6013"/>
    <cellStyle name="40% - Accent6 2 2 5 5" xfId="6014"/>
    <cellStyle name="40% - Accent6 2 2 5 5 2" xfId="6015"/>
    <cellStyle name="40% - Accent6 2 2 5 6" xfId="6016"/>
    <cellStyle name="40% - Accent6 2 2 6" xfId="6017"/>
    <cellStyle name="40% - Accent6 2 2 6 2" xfId="6018"/>
    <cellStyle name="40% - Accent6 2 2 6 2 2" xfId="6019"/>
    <cellStyle name="40% - Accent6 2 2 6 3" xfId="6020"/>
    <cellStyle name="40% - Accent6 2 2 6 3 2" xfId="6021"/>
    <cellStyle name="40% - Accent6 2 2 6 4" xfId="6022"/>
    <cellStyle name="40% - Accent6 2 2 6 4 2" xfId="6023"/>
    <cellStyle name="40% - Accent6 2 2 6 5" xfId="6024"/>
    <cellStyle name="40% - Accent6 2 2 7" xfId="6025"/>
    <cellStyle name="40% - Accent6 2 2 7 2" xfId="6026"/>
    <cellStyle name="40% - Accent6 2 2 7 2 2" xfId="6027"/>
    <cellStyle name="40% - Accent6 2 2 7 3" xfId="6028"/>
    <cellStyle name="40% - Accent6 2 2 7 3 2" xfId="6029"/>
    <cellStyle name="40% - Accent6 2 2 7 4" xfId="6030"/>
    <cellStyle name="40% - Accent6 2 2 7 4 2" xfId="6031"/>
    <cellStyle name="40% - Accent6 2 2 7 5" xfId="6032"/>
    <cellStyle name="40% - Accent6 2 2 8" xfId="6033"/>
    <cellStyle name="40% - Accent6 2 2 8 2" xfId="6034"/>
    <cellStyle name="40% - Accent6 2 2 9" xfId="6035"/>
    <cellStyle name="40% - Accent6 2 2 9 2" xfId="6036"/>
    <cellStyle name="40% - Accent6 2 2_App.2-OA Capital Structure" xfId="6037"/>
    <cellStyle name="40% - Accent6 2 3" xfId="6038"/>
    <cellStyle name="40% - Accent6 2 3 2" xfId="6039"/>
    <cellStyle name="40% - Accent6 2 3 2 2" xfId="6040"/>
    <cellStyle name="40% - Accent6 2 3 2 2 2" xfId="6041"/>
    <cellStyle name="40% - Accent6 2 3 2 2 2 2" xfId="6042"/>
    <cellStyle name="40% - Accent6 2 3 2 2 3" xfId="6043"/>
    <cellStyle name="40% - Accent6 2 3 2 2 3 2" xfId="6044"/>
    <cellStyle name="40% - Accent6 2 3 2 2 4" xfId="6045"/>
    <cellStyle name="40% - Accent6 2 3 2 2 4 2" xfId="6046"/>
    <cellStyle name="40% - Accent6 2 3 2 2 5" xfId="6047"/>
    <cellStyle name="40% - Accent6 2 3 2 3" xfId="6048"/>
    <cellStyle name="40% - Accent6 2 3 2 3 2" xfId="6049"/>
    <cellStyle name="40% - Accent6 2 3 2 4" xfId="6050"/>
    <cellStyle name="40% - Accent6 2 3 2 4 2" xfId="6051"/>
    <cellStyle name="40% - Accent6 2 3 2 5" xfId="6052"/>
    <cellStyle name="40% - Accent6 2 3 2 5 2" xfId="6053"/>
    <cellStyle name="40% - Accent6 2 3 2 6" xfId="6054"/>
    <cellStyle name="40% - Accent6 2 3 3" xfId="6055"/>
    <cellStyle name="40% - Accent6 2 3 3 2" xfId="6056"/>
    <cellStyle name="40% - Accent6 2 3 3 2 2" xfId="6057"/>
    <cellStyle name="40% - Accent6 2 3 3 3" xfId="6058"/>
    <cellStyle name="40% - Accent6 2 3 3 3 2" xfId="6059"/>
    <cellStyle name="40% - Accent6 2 3 3 4" xfId="6060"/>
    <cellStyle name="40% - Accent6 2 3 3 4 2" xfId="6061"/>
    <cellStyle name="40% - Accent6 2 3 3 5" xfId="6062"/>
    <cellStyle name="40% - Accent6 2 3 4" xfId="6063"/>
    <cellStyle name="40% - Accent6 2 3 4 2" xfId="6064"/>
    <cellStyle name="40% - Accent6 2 3 5" xfId="6065"/>
    <cellStyle name="40% - Accent6 2 3 5 2" xfId="6066"/>
    <cellStyle name="40% - Accent6 2 3 6" xfId="6067"/>
    <cellStyle name="40% - Accent6 2 3 6 2" xfId="6068"/>
    <cellStyle name="40% - Accent6 2 3 7" xfId="6069"/>
    <cellStyle name="40% - Accent6 2 3 8" xfId="6070"/>
    <cellStyle name="40% - Accent6 2 4" xfId="6071"/>
    <cellStyle name="40% - Accent6 2 4 2" xfId="6072"/>
    <cellStyle name="40% - Accent6 2 4 2 2" xfId="6073"/>
    <cellStyle name="40% - Accent6 2 4 2 2 2" xfId="6074"/>
    <cellStyle name="40% - Accent6 2 4 2 2 2 2" xfId="6075"/>
    <cellStyle name="40% - Accent6 2 4 2 2 3" xfId="6076"/>
    <cellStyle name="40% - Accent6 2 4 2 2 3 2" xfId="6077"/>
    <cellStyle name="40% - Accent6 2 4 2 2 4" xfId="6078"/>
    <cellStyle name="40% - Accent6 2 4 2 2 4 2" xfId="6079"/>
    <cellStyle name="40% - Accent6 2 4 2 2 5" xfId="6080"/>
    <cellStyle name="40% - Accent6 2 4 2 3" xfId="6081"/>
    <cellStyle name="40% - Accent6 2 4 2 3 2" xfId="6082"/>
    <cellStyle name="40% - Accent6 2 4 2 4" xfId="6083"/>
    <cellStyle name="40% - Accent6 2 4 2 4 2" xfId="6084"/>
    <cellStyle name="40% - Accent6 2 4 2 5" xfId="6085"/>
    <cellStyle name="40% - Accent6 2 4 2 5 2" xfId="6086"/>
    <cellStyle name="40% - Accent6 2 4 2 6" xfId="6087"/>
    <cellStyle name="40% - Accent6 2 4 3" xfId="6088"/>
    <cellStyle name="40% - Accent6 2 4 3 2" xfId="6089"/>
    <cellStyle name="40% - Accent6 2 4 3 2 2" xfId="6090"/>
    <cellStyle name="40% - Accent6 2 4 3 3" xfId="6091"/>
    <cellStyle name="40% - Accent6 2 4 3 3 2" xfId="6092"/>
    <cellStyle name="40% - Accent6 2 4 3 4" xfId="6093"/>
    <cellStyle name="40% - Accent6 2 4 3 4 2" xfId="6094"/>
    <cellStyle name="40% - Accent6 2 4 3 5" xfId="6095"/>
    <cellStyle name="40% - Accent6 2 4 4" xfId="6096"/>
    <cellStyle name="40% - Accent6 2 4 4 2" xfId="6097"/>
    <cellStyle name="40% - Accent6 2 4 5" xfId="6098"/>
    <cellStyle name="40% - Accent6 2 4 5 2" xfId="6099"/>
    <cellStyle name="40% - Accent6 2 4 6" xfId="6100"/>
    <cellStyle name="40% - Accent6 2 4 6 2" xfId="6101"/>
    <cellStyle name="40% - Accent6 2 4 7" xfId="6102"/>
    <cellStyle name="40% - Accent6 2 5" xfId="6103"/>
    <cellStyle name="40% - Accent6 2 5 2" xfId="6104"/>
    <cellStyle name="40% - Accent6 2 5 2 2" xfId="6105"/>
    <cellStyle name="40% - Accent6 2 5 2 2 2" xfId="6106"/>
    <cellStyle name="40% - Accent6 2 5 2 2 2 2" xfId="6107"/>
    <cellStyle name="40% - Accent6 2 5 2 2 3" xfId="6108"/>
    <cellStyle name="40% - Accent6 2 5 2 2 3 2" xfId="6109"/>
    <cellStyle name="40% - Accent6 2 5 2 2 4" xfId="6110"/>
    <cellStyle name="40% - Accent6 2 5 2 2 4 2" xfId="6111"/>
    <cellStyle name="40% - Accent6 2 5 2 2 5" xfId="6112"/>
    <cellStyle name="40% - Accent6 2 5 2 3" xfId="6113"/>
    <cellStyle name="40% - Accent6 2 5 2 3 2" xfId="6114"/>
    <cellStyle name="40% - Accent6 2 5 2 4" xfId="6115"/>
    <cellStyle name="40% - Accent6 2 5 2 4 2" xfId="6116"/>
    <cellStyle name="40% - Accent6 2 5 2 5" xfId="6117"/>
    <cellStyle name="40% - Accent6 2 5 2 5 2" xfId="6118"/>
    <cellStyle name="40% - Accent6 2 5 2 6" xfId="6119"/>
    <cellStyle name="40% - Accent6 2 5 3" xfId="6120"/>
    <cellStyle name="40% - Accent6 2 5 3 2" xfId="6121"/>
    <cellStyle name="40% - Accent6 2 5 3 2 2" xfId="6122"/>
    <cellStyle name="40% - Accent6 2 5 3 3" xfId="6123"/>
    <cellStyle name="40% - Accent6 2 5 3 3 2" xfId="6124"/>
    <cellStyle name="40% - Accent6 2 5 3 4" xfId="6125"/>
    <cellStyle name="40% - Accent6 2 5 3 4 2" xfId="6126"/>
    <cellStyle name="40% - Accent6 2 5 3 5" xfId="6127"/>
    <cellStyle name="40% - Accent6 2 5 4" xfId="6128"/>
    <cellStyle name="40% - Accent6 2 5 4 2" xfId="6129"/>
    <cellStyle name="40% - Accent6 2 5 5" xfId="6130"/>
    <cellStyle name="40% - Accent6 2 5 5 2" xfId="6131"/>
    <cellStyle name="40% - Accent6 2 5 6" xfId="6132"/>
    <cellStyle name="40% - Accent6 2 5 6 2" xfId="6133"/>
    <cellStyle name="40% - Accent6 2 5 7" xfId="6134"/>
    <cellStyle name="40% - Accent6 2 6" xfId="6135"/>
    <cellStyle name="40% - Accent6 2 6 2" xfId="6136"/>
    <cellStyle name="40% - Accent6 2 6 2 2" xfId="6137"/>
    <cellStyle name="40% - Accent6 2 6 2 2 2" xfId="6138"/>
    <cellStyle name="40% - Accent6 2 6 2 2 2 2" xfId="6139"/>
    <cellStyle name="40% - Accent6 2 6 2 2 3" xfId="6140"/>
    <cellStyle name="40% - Accent6 2 6 2 2 3 2" xfId="6141"/>
    <cellStyle name="40% - Accent6 2 6 2 2 4" xfId="6142"/>
    <cellStyle name="40% - Accent6 2 6 2 2 4 2" xfId="6143"/>
    <cellStyle name="40% - Accent6 2 6 2 2 5" xfId="6144"/>
    <cellStyle name="40% - Accent6 2 6 2 3" xfId="6145"/>
    <cellStyle name="40% - Accent6 2 6 2 3 2" xfId="6146"/>
    <cellStyle name="40% - Accent6 2 6 2 4" xfId="6147"/>
    <cellStyle name="40% - Accent6 2 6 2 4 2" xfId="6148"/>
    <cellStyle name="40% - Accent6 2 6 2 5" xfId="6149"/>
    <cellStyle name="40% - Accent6 2 6 2 5 2" xfId="6150"/>
    <cellStyle name="40% - Accent6 2 6 2 6" xfId="6151"/>
    <cellStyle name="40% - Accent6 2 6 3" xfId="6152"/>
    <cellStyle name="40% - Accent6 2 6 3 2" xfId="6153"/>
    <cellStyle name="40% - Accent6 2 6 3 2 2" xfId="6154"/>
    <cellStyle name="40% - Accent6 2 6 3 3" xfId="6155"/>
    <cellStyle name="40% - Accent6 2 6 3 3 2" xfId="6156"/>
    <cellStyle name="40% - Accent6 2 6 3 4" xfId="6157"/>
    <cellStyle name="40% - Accent6 2 6 3 4 2" xfId="6158"/>
    <cellStyle name="40% - Accent6 2 6 3 5" xfId="6159"/>
    <cellStyle name="40% - Accent6 2 6 4" xfId="6160"/>
    <cellStyle name="40% - Accent6 2 6 4 2" xfId="6161"/>
    <cellStyle name="40% - Accent6 2 6 5" xfId="6162"/>
    <cellStyle name="40% - Accent6 2 6 5 2" xfId="6163"/>
    <cellStyle name="40% - Accent6 2 6 6" xfId="6164"/>
    <cellStyle name="40% - Accent6 2 6 6 2" xfId="6165"/>
    <cellStyle name="40% - Accent6 2 6 7" xfId="6166"/>
    <cellStyle name="40% - Accent6 2 7" xfId="6167"/>
    <cellStyle name="40% - Accent6 2 7 2" xfId="6168"/>
    <cellStyle name="40% - Accent6 2 7 2 2" xfId="6169"/>
    <cellStyle name="40% - Accent6 2 7 2 2 2" xfId="6170"/>
    <cellStyle name="40% - Accent6 2 7 2 3" xfId="6171"/>
    <cellStyle name="40% - Accent6 2 7 2 3 2" xfId="6172"/>
    <cellStyle name="40% - Accent6 2 7 2 4" xfId="6173"/>
    <cellStyle name="40% - Accent6 2 7 2 4 2" xfId="6174"/>
    <cellStyle name="40% - Accent6 2 7 2 5" xfId="6175"/>
    <cellStyle name="40% - Accent6 2 7 3" xfId="6176"/>
    <cellStyle name="40% - Accent6 2 7 3 2" xfId="6177"/>
    <cellStyle name="40% - Accent6 2 7 4" xfId="6178"/>
    <cellStyle name="40% - Accent6 2 7 4 2" xfId="6179"/>
    <cellStyle name="40% - Accent6 2 7 5" xfId="6180"/>
    <cellStyle name="40% - Accent6 2 7 5 2" xfId="6181"/>
    <cellStyle name="40% - Accent6 2 7 6" xfId="6182"/>
    <cellStyle name="40% - Accent6 2 8" xfId="6183"/>
    <cellStyle name="40% - Accent6 2 8 2" xfId="6184"/>
    <cellStyle name="40% - Accent6 2 8 2 2" xfId="6185"/>
    <cellStyle name="40% - Accent6 2 8 3" xfId="6186"/>
    <cellStyle name="40% - Accent6 2 8 3 2" xfId="6187"/>
    <cellStyle name="40% - Accent6 2 8 4" xfId="6188"/>
    <cellStyle name="40% - Accent6 2 8 4 2" xfId="6189"/>
    <cellStyle name="40% - Accent6 2 8 5" xfId="6190"/>
    <cellStyle name="40% - Accent6 2 9" xfId="6191"/>
    <cellStyle name="40% - Accent6 2 9 2" xfId="6192"/>
    <cellStyle name="40% - Accent6 2_App.2-OA Capital Structure" xfId="6193"/>
    <cellStyle name="40% - Accent6 3" xfId="6194"/>
    <cellStyle name="40% - Accent6 3 2" xfId="6195"/>
    <cellStyle name="40% - Accent6 3 2 2" xfId="6196"/>
    <cellStyle name="40% - Accent6 3 3" xfId="6197"/>
    <cellStyle name="40% - Accent6 3 3 2" xfId="6198"/>
    <cellStyle name="40% - Accent6 3 4" xfId="6199"/>
    <cellStyle name="40% - Accent6 3 4 2" xfId="6200"/>
    <cellStyle name="40% - Accent6 3 5" xfId="6201"/>
    <cellStyle name="40% - Accent6 3 6" xfId="6202"/>
    <cellStyle name="40% - Accent6 4" xfId="6203"/>
    <cellStyle name="40% - Accent6 4 2" xfId="6204"/>
    <cellStyle name="40% - Accent6 4 3" xfId="6205"/>
    <cellStyle name="40% - Accent6 5" xfId="6206"/>
    <cellStyle name="40% - Accent6 5 2" xfId="6207"/>
    <cellStyle name="40% - Accent6 5 3" xfId="6208"/>
    <cellStyle name="40% - Accent6 6" xfId="6209"/>
    <cellStyle name="40% - Accent6 6 2" xfId="6210"/>
    <cellStyle name="40% - Accent6 6 3" xfId="6211"/>
    <cellStyle name="40% - Accent6 7" xfId="6212"/>
    <cellStyle name="40% - Accent6 7 2" xfId="6213"/>
    <cellStyle name="40% - Accent6 8" xfId="6214"/>
    <cellStyle name="40% - Accent6 8 2" xfId="6215"/>
    <cellStyle name="40% - Accent6 9" xfId="6216"/>
    <cellStyle name="40% - Accent6 9 2" xfId="6217"/>
    <cellStyle name="60% - Accent1 2" xfId="6218"/>
    <cellStyle name="60% - Accent1 2 2" xfId="6219"/>
    <cellStyle name="60% - Accent1 2 2 2" xfId="6220"/>
    <cellStyle name="60% - Accent1 3" xfId="6221"/>
    <cellStyle name="60% - Accent1 3 2" xfId="6222"/>
    <cellStyle name="60% - Accent1 3 3" xfId="6223"/>
    <cellStyle name="60% - Accent1 4" xfId="6224"/>
    <cellStyle name="60% - Accent1 4 2" xfId="6225"/>
    <cellStyle name="60% - Accent1 5" xfId="6226"/>
    <cellStyle name="60% - Accent1 5 2" xfId="6227"/>
    <cellStyle name="60% - Accent1 6" xfId="6228"/>
    <cellStyle name="60% - Accent1 7" xfId="6229"/>
    <cellStyle name="60% - Accent1 8" xfId="6230"/>
    <cellStyle name="60% - Accent1 9" xfId="43745"/>
    <cellStyle name="60% - Accent2 2" xfId="6231"/>
    <cellStyle name="60% - Accent2 2 2" xfId="6232"/>
    <cellStyle name="60% - Accent2 2 2 2" xfId="6233"/>
    <cellStyle name="60% - Accent2 3" xfId="6234"/>
    <cellStyle name="60% - Accent2 3 2" xfId="6235"/>
    <cellStyle name="60% - Accent2 3 3" xfId="6236"/>
    <cellStyle name="60% - Accent2 4" xfId="6237"/>
    <cellStyle name="60% - Accent2 4 2" xfId="6238"/>
    <cellStyle name="60% - Accent2 5" xfId="6239"/>
    <cellStyle name="60% - Accent2 6" xfId="6240"/>
    <cellStyle name="60% - Accent2 7" xfId="6241"/>
    <cellStyle name="60% - Accent2 8" xfId="6242"/>
    <cellStyle name="60% - Accent2 9" xfId="43746"/>
    <cellStyle name="60% - Accent3 2" xfId="6243"/>
    <cellStyle name="60% - Accent3 2 2" xfId="6244"/>
    <cellStyle name="60% - Accent3 2 2 2" xfId="6245"/>
    <cellStyle name="60% - Accent3 3" xfId="6246"/>
    <cellStyle name="60% - Accent3 3 2" xfId="6247"/>
    <cellStyle name="60% - Accent3 3 3" xfId="6248"/>
    <cellStyle name="60% - Accent3 4" xfId="6249"/>
    <cellStyle name="60% - Accent3 4 2" xfId="6250"/>
    <cellStyle name="60% - Accent3 5" xfId="6251"/>
    <cellStyle name="60% - Accent3 5 2" xfId="6252"/>
    <cellStyle name="60% - Accent3 6" xfId="6253"/>
    <cellStyle name="60% - Accent3 7" xfId="6254"/>
    <cellStyle name="60% - Accent3 8" xfId="6255"/>
    <cellStyle name="60% - Accent3 9" xfId="43747"/>
    <cellStyle name="60% - Accent4 2" xfId="6256"/>
    <cellStyle name="60% - Accent4 2 2" xfId="6257"/>
    <cellStyle name="60% - Accent4 2 2 2" xfId="6258"/>
    <cellStyle name="60% - Accent4 3" xfId="6259"/>
    <cellStyle name="60% - Accent4 3 2" xfId="6260"/>
    <cellStyle name="60% - Accent4 3 3" xfId="6261"/>
    <cellStyle name="60% - Accent4 4" xfId="6262"/>
    <cellStyle name="60% - Accent4 4 2" xfId="6263"/>
    <cellStyle name="60% - Accent4 5" xfId="6264"/>
    <cellStyle name="60% - Accent4 5 2" xfId="6265"/>
    <cellStyle name="60% - Accent4 6" xfId="6266"/>
    <cellStyle name="60% - Accent4 7" xfId="6267"/>
    <cellStyle name="60% - Accent4 8" xfId="6268"/>
    <cellStyle name="60% - Accent4 9" xfId="43748"/>
    <cellStyle name="60% - Accent5 2" xfId="6269"/>
    <cellStyle name="60% - Accent5 2 2" xfId="6270"/>
    <cellStyle name="60% - Accent5 2 2 2" xfId="6271"/>
    <cellStyle name="60% - Accent5 3" xfId="6272"/>
    <cellStyle name="60% - Accent5 3 2" xfId="6273"/>
    <cellStyle name="60% - Accent5 3 3" xfId="6274"/>
    <cellStyle name="60% - Accent5 4" xfId="6275"/>
    <cellStyle name="60% - Accent5 4 2" xfId="6276"/>
    <cellStyle name="60% - Accent5 5" xfId="6277"/>
    <cellStyle name="60% - Accent5 6" xfId="6278"/>
    <cellStyle name="60% - Accent5 7" xfId="6279"/>
    <cellStyle name="60% - Accent5 8" xfId="6280"/>
    <cellStyle name="60% - Accent5 9" xfId="43749"/>
    <cellStyle name="60% - Accent6 2" xfId="6281"/>
    <cellStyle name="60% - Accent6 2 2" xfId="6282"/>
    <cellStyle name="60% - Accent6 2 2 2" xfId="6283"/>
    <cellStyle name="60% - Accent6 3" xfId="6284"/>
    <cellStyle name="60% - Accent6 3 2" xfId="6285"/>
    <cellStyle name="60% - Accent6 3 3" xfId="6286"/>
    <cellStyle name="60% - Accent6 4" xfId="6287"/>
    <cellStyle name="60% - Accent6 4 2" xfId="6288"/>
    <cellStyle name="60% - Accent6 5" xfId="6289"/>
    <cellStyle name="60% - Accent6 5 2" xfId="6290"/>
    <cellStyle name="60% - Accent6 6" xfId="6291"/>
    <cellStyle name="60% - Accent6 7" xfId="6292"/>
    <cellStyle name="60% - Accent6 8" xfId="6293"/>
    <cellStyle name="60% - Accent6 9" xfId="43750"/>
    <cellStyle name="A3 297 x 420 mm" xfId="6294"/>
    <cellStyle name="Accent1 2" xfId="6295"/>
    <cellStyle name="Accent1 2 2" xfId="6296"/>
    <cellStyle name="Accent1 2 2 2" xfId="6297"/>
    <cellStyle name="Accent1 3" xfId="6298"/>
    <cellStyle name="Accent1 3 2" xfId="6299"/>
    <cellStyle name="Accent1 3 3" xfId="6300"/>
    <cellStyle name="Accent1 4" xfId="6301"/>
    <cellStyle name="Accent1 4 2" xfId="6302"/>
    <cellStyle name="Accent1 5" xfId="6303"/>
    <cellStyle name="Accent1 5 2" xfId="6304"/>
    <cellStyle name="Accent1 6" xfId="6305"/>
    <cellStyle name="Accent1 7" xfId="6306"/>
    <cellStyle name="Accent1 8" xfId="6307"/>
    <cellStyle name="Accent1 9" xfId="43751"/>
    <cellStyle name="Accent2 2" xfId="6308"/>
    <cellStyle name="Accent2 2 2" xfId="6309"/>
    <cellStyle name="Accent2 2 2 2" xfId="6310"/>
    <cellStyle name="Accent2 3" xfId="6311"/>
    <cellStyle name="Accent2 3 2" xfId="6312"/>
    <cellStyle name="Accent2 3 3" xfId="6313"/>
    <cellStyle name="Accent2 4" xfId="6314"/>
    <cellStyle name="Accent2 4 2" xfId="6315"/>
    <cellStyle name="Accent2 5" xfId="6316"/>
    <cellStyle name="Accent2 5 2" xfId="6317"/>
    <cellStyle name="Accent2 6" xfId="6318"/>
    <cellStyle name="Accent2 7" xfId="6319"/>
    <cellStyle name="Accent2 8" xfId="6320"/>
    <cellStyle name="Accent2 9" xfId="43752"/>
    <cellStyle name="Accent3 2" xfId="6321"/>
    <cellStyle name="Accent3 2 2" xfId="6322"/>
    <cellStyle name="Accent3 2 2 2" xfId="6323"/>
    <cellStyle name="Accent3 3" xfId="6324"/>
    <cellStyle name="Accent3 3 2" xfId="6325"/>
    <cellStyle name="Accent3 3 3" xfId="6326"/>
    <cellStyle name="Accent3 4" xfId="6327"/>
    <cellStyle name="Accent3 4 2" xfId="6328"/>
    <cellStyle name="Accent3 5" xfId="6329"/>
    <cellStyle name="Accent3 5 2" xfId="6330"/>
    <cellStyle name="Accent3 6" xfId="6331"/>
    <cellStyle name="Accent3 7" xfId="6332"/>
    <cellStyle name="Accent3 8" xfId="6333"/>
    <cellStyle name="Accent3 9" xfId="43753"/>
    <cellStyle name="Accent4 2" xfId="6334"/>
    <cellStyle name="Accent4 2 2" xfId="6335"/>
    <cellStyle name="Accent4 2 2 2" xfId="6336"/>
    <cellStyle name="Accent4 3" xfId="6337"/>
    <cellStyle name="Accent4 3 2" xfId="6338"/>
    <cellStyle name="Accent4 3 3" xfId="6339"/>
    <cellStyle name="Accent4 4" xfId="6340"/>
    <cellStyle name="Accent4 4 2" xfId="6341"/>
    <cellStyle name="Accent4 5" xfId="6342"/>
    <cellStyle name="Accent4 5 2" xfId="6343"/>
    <cellStyle name="Accent4 6" xfId="6344"/>
    <cellStyle name="Accent4 7" xfId="6345"/>
    <cellStyle name="Accent4 8" xfId="6346"/>
    <cellStyle name="Accent4 9" xfId="43754"/>
    <cellStyle name="Accent5 2" xfId="6347"/>
    <cellStyle name="Accent5 2 2" xfId="6348"/>
    <cellStyle name="Accent5 2 2 2" xfId="6349"/>
    <cellStyle name="Accent5 3" xfId="6350"/>
    <cellStyle name="Accent5 3 2" xfId="6351"/>
    <cellStyle name="Accent5 3 3" xfId="6352"/>
    <cellStyle name="Accent5 4" xfId="6353"/>
    <cellStyle name="Accent5 4 2" xfId="6354"/>
    <cellStyle name="Accent5 5" xfId="6355"/>
    <cellStyle name="Accent5 6" xfId="6356"/>
    <cellStyle name="Accent5 7" xfId="6357"/>
    <cellStyle name="Accent5 8" xfId="6358"/>
    <cellStyle name="Accent5 9" xfId="43755"/>
    <cellStyle name="Accent6 2" xfId="6359"/>
    <cellStyle name="Accent6 2 2" xfId="6360"/>
    <cellStyle name="Accent6 2 2 2" xfId="6361"/>
    <cellStyle name="Accent6 3" xfId="6362"/>
    <cellStyle name="Accent6 3 2" xfId="6363"/>
    <cellStyle name="Accent6 3 3" xfId="6364"/>
    <cellStyle name="Accent6 4" xfId="6365"/>
    <cellStyle name="Accent6 4 2" xfId="6366"/>
    <cellStyle name="Accent6 5" xfId="6367"/>
    <cellStyle name="Accent6 5 2" xfId="6368"/>
    <cellStyle name="Accent6 6" xfId="6369"/>
    <cellStyle name="Accent6 7" xfId="6370"/>
    <cellStyle name="Accent6 8" xfId="6371"/>
    <cellStyle name="Accent6 9" xfId="43756"/>
    <cellStyle name="AF Column - IBM Cognos" xfId="43757"/>
    <cellStyle name="AF Column - IBM Cognos 2" xfId="43758"/>
    <cellStyle name="AF Column - IBM Cognos 3" xfId="63489"/>
    <cellStyle name="AF Data - IBM Cognos" xfId="43759"/>
    <cellStyle name="AF Data - IBM Cognos 2" xfId="43760"/>
    <cellStyle name="AF Data - IBM Cognos 3" xfId="63490"/>
    <cellStyle name="AF Data 0 - IBM Cognos" xfId="43761"/>
    <cellStyle name="AF Data 0 - IBM Cognos 2" xfId="43762"/>
    <cellStyle name="AF Data 0 - IBM Cognos 3" xfId="63462"/>
    <cellStyle name="AF Data 1 - IBM Cognos" xfId="43763"/>
    <cellStyle name="AF Data 1 - IBM Cognos 2" xfId="43764"/>
    <cellStyle name="AF Data 1 - IBM Cognos 3" xfId="63463"/>
    <cellStyle name="AF Data 2 - IBM Cognos" xfId="43765"/>
    <cellStyle name="AF Data 2 - IBM Cognos 2" xfId="43766"/>
    <cellStyle name="AF Data 2 - IBM Cognos 3" xfId="63464"/>
    <cellStyle name="AF Data 3 - IBM Cognos" xfId="43767"/>
    <cellStyle name="AF Data 3 - IBM Cognos 2" xfId="43768"/>
    <cellStyle name="AF Data 3 - IBM Cognos 3" xfId="63491"/>
    <cellStyle name="AF Data 4 - IBM Cognos" xfId="43769"/>
    <cellStyle name="AF Data 4 - IBM Cognos 2" xfId="43770"/>
    <cellStyle name="AF Data 4 - IBM Cognos 3" xfId="63492"/>
    <cellStyle name="AF Data 5 - IBM Cognos" xfId="43771"/>
    <cellStyle name="AF Data 5 - IBM Cognos 2" xfId="43772"/>
    <cellStyle name="AF Data 5 - IBM Cognos 3" xfId="63465"/>
    <cellStyle name="AF Data Leaf - IBM Cognos" xfId="43773"/>
    <cellStyle name="AF Data Leaf - IBM Cognos 2" xfId="43774"/>
    <cellStyle name="AF Data Leaf - IBM Cognos 3" xfId="63466"/>
    <cellStyle name="AF Header - IBM Cognos" xfId="43775"/>
    <cellStyle name="AF Header - IBM Cognos 2" xfId="43776"/>
    <cellStyle name="AF Header - IBM Cognos 3" xfId="63493"/>
    <cellStyle name="AF Header 0 - IBM Cognos" xfId="43777"/>
    <cellStyle name="AF Header 0 - IBM Cognos 2" xfId="43778"/>
    <cellStyle name="AF Header 0 - IBM Cognos 3" xfId="63494"/>
    <cellStyle name="AF Header 1 - IBM Cognos" xfId="43779"/>
    <cellStyle name="AF Header 1 - IBM Cognos 2" xfId="43780"/>
    <cellStyle name="AF Header 1 - IBM Cognos 3" xfId="63467"/>
    <cellStyle name="AF Header 2 - IBM Cognos" xfId="43781"/>
    <cellStyle name="AF Header 2 - IBM Cognos 2" xfId="43782"/>
    <cellStyle name="AF Header 2 - IBM Cognos 3" xfId="63495"/>
    <cellStyle name="AF Header 3 - IBM Cognos" xfId="43783"/>
    <cellStyle name="AF Header 3 - IBM Cognos 2" xfId="43784"/>
    <cellStyle name="AF Header 3 - IBM Cognos 3" xfId="63496"/>
    <cellStyle name="AF Header 4 - IBM Cognos" xfId="43785"/>
    <cellStyle name="AF Header 4 - IBM Cognos 2" xfId="43786"/>
    <cellStyle name="AF Header 4 - IBM Cognos 3" xfId="63468"/>
    <cellStyle name="AF Header 5 - IBM Cognos" xfId="43787"/>
    <cellStyle name="AF Header 5 - IBM Cognos 2" xfId="43788"/>
    <cellStyle name="AF Header 5 - IBM Cognos 3" xfId="63469"/>
    <cellStyle name="AF Header Leaf - IBM Cognos" xfId="43789"/>
    <cellStyle name="AF Header Leaf - IBM Cognos 2" xfId="43790"/>
    <cellStyle name="AF Header Leaf - IBM Cognos 3" xfId="63470"/>
    <cellStyle name="AF Row - IBM Cognos" xfId="43791"/>
    <cellStyle name="AF Row - IBM Cognos 2" xfId="43792"/>
    <cellStyle name="AF Row 0 - IBM Cognos" xfId="43793"/>
    <cellStyle name="AF Row 0 - IBM Cognos 2" xfId="43794"/>
    <cellStyle name="AF Row 1 - IBM Cognos" xfId="43795"/>
    <cellStyle name="AF Row 1 - IBM Cognos 2" xfId="43796"/>
    <cellStyle name="AF Row 2 - IBM Cognos" xfId="43797"/>
    <cellStyle name="AF Row 2 - IBM Cognos 2" xfId="43798"/>
    <cellStyle name="AF Row 3 - IBM Cognos" xfId="43799"/>
    <cellStyle name="AF Row 3 - IBM Cognos 2" xfId="43800"/>
    <cellStyle name="AF Row 4 - IBM Cognos" xfId="43801"/>
    <cellStyle name="AF Row 4 - IBM Cognos 2" xfId="43802"/>
    <cellStyle name="AF Row 4 - IBM Cognos 3" xfId="63497"/>
    <cellStyle name="AF Row 5 - IBM Cognos" xfId="43803"/>
    <cellStyle name="AF Row 5 - IBM Cognos 2" xfId="43804"/>
    <cellStyle name="AF Row 5 - IBM Cognos 3" xfId="63498"/>
    <cellStyle name="AF Row Leaf - IBM Cognos" xfId="43805"/>
    <cellStyle name="AF Row Leaf - IBM Cognos 2" xfId="43806"/>
    <cellStyle name="AF Row Leaf - IBM Cognos 3" xfId="63471"/>
    <cellStyle name="AF Subnm - IBM Cognos" xfId="43807"/>
    <cellStyle name="AF Subnm - IBM Cognos 2" xfId="43808"/>
    <cellStyle name="AF Subnm - IBM Cognos 3" xfId="63472"/>
    <cellStyle name="AF Title - IBM Cognos" xfId="43809"/>
    <cellStyle name="AF Title - IBM Cognos 2" xfId="43810"/>
    <cellStyle name="AF Title - IBM Cognos 3" xfId="63499"/>
    <cellStyle name="amount" xfId="43811"/>
    <cellStyle name="amount 2" xfId="43812"/>
    <cellStyle name="amount 3" xfId="43813"/>
    <cellStyle name="Bad 2" xfId="6372"/>
    <cellStyle name="Bad 2 2" xfId="6373"/>
    <cellStyle name="Bad 2 2 2" xfId="6374"/>
    <cellStyle name="Bad 3" xfId="6375"/>
    <cellStyle name="Bad 3 2" xfId="6376"/>
    <cellStyle name="Bad 3 3" xfId="6377"/>
    <cellStyle name="Bad 4" xfId="6378"/>
    <cellStyle name="Bad 4 2" xfId="6379"/>
    <cellStyle name="Bad 5" xfId="6380"/>
    <cellStyle name="Bad 5 2" xfId="6381"/>
    <cellStyle name="Bad 6" xfId="6382"/>
    <cellStyle name="Bad 7" xfId="6383"/>
    <cellStyle name="Bad 8" xfId="6384"/>
    <cellStyle name="Bad 9" xfId="43814"/>
    <cellStyle name="Body text" xfId="43815"/>
    <cellStyle name="Calculated Column - IBM Cognos" xfId="43816"/>
    <cellStyle name="Calculated Column - IBM Cognos 2" xfId="43817"/>
    <cellStyle name="Calculated Column - IBM Cognos 3" xfId="63473"/>
    <cellStyle name="Calculated Column Name - IBM Cognos" xfId="43818"/>
    <cellStyle name="Calculated Column Name - IBM Cognos 2" xfId="43819"/>
    <cellStyle name="Calculated Column Name - IBM Cognos 3" xfId="63500"/>
    <cellStyle name="Calculated Row - IBM Cognos" xfId="43820"/>
    <cellStyle name="Calculated Row - IBM Cognos 2" xfId="43821"/>
    <cellStyle name="Calculated Row - IBM Cognos 3" xfId="63474"/>
    <cellStyle name="Calculated Row Name - IBM Cognos" xfId="43822"/>
    <cellStyle name="Calculated Row Name - IBM Cognos 2" xfId="43823"/>
    <cellStyle name="Calculated Row Name - IBM Cognos 3" xfId="63501"/>
    <cellStyle name="Calculation 10" xfId="43824"/>
    <cellStyle name="Calculation 10 2" xfId="43825"/>
    <cellStyle name="Calculation 11" xfId="43826"/>
    <cellStyle name="Calculation 2" xfId="6385"/>
    <cellStyle name="Calculation 2 2" xfId="6386"/>
    <cellStyle name="Calculation 2 2 2" xfId="6387"/>
    <cellStyle name="Calculation 2 3" xfId="6388"/>
    <cellStyle name="Calculation 2 3 2" xfId="6389"/>
    <cellStyle name="Calculation 2 3 3" xfId="6390"/>
    <cellStyle name="Calculation 2 4" xfId="6391"/>
    <cellStyle name="Calculation 2 5" xfId="6392"/>
    <cellStyle name="Calculation 3" xfId="6393"/>
    <cellStyle name="Calculation 3 2" xfId="6394"/>
    <cellStyle name="Calculation 3 2 2" xfId="43827"/>
    <cellStyle name="Calculation 3 3" xfId="6395"/>
    <cellStyle name="Calculation 3 3 2" xfId="43828"/>
    <cellStyle name="Calculation 3 4" xfId="6396"/>
    <cellStyle name="Calculation 3 5" xfId="6397"/>
    <cellStyle name="Calculation 4" xfId="6398"/>
    <cellStyle name="Calculation 4 2" xfId="6399"/>
    <cellStyle name="Calculation 4 2 2" xfId="43829"/>
    <cellStyle name="Calculation 4 3" xfId="6400"/>
    <cellStyle name="Calculation 4 3 2" xfId="43830"/>
    <cellStyle name="Calculation 4 4" xfId="6401"/>
    <cellStyle name="Calculation 5" xfId="6402"/>
    <cellStyle name="Calculation 5 2" xfId="6403"/>
    <cellStyle name="Calculation 5 2 2" xfId="6404"/>
    <cellStyle name="Calculation 5 3" xfId="6405"/>
    <cellStyle name="Calculation 5 3 2" xfId="6406"/>
    <cellStyle name="Calculation 5 4" xfId="6407"/>
    <cellStyle name="Calculation 6" xfId="6408"/>
    <cellStyle name="Calculation 6 2" xfId="6409"/>
    <cellStyle name="Calculation 6 2 2" xfId="43831"/>
    <cellStyle name="Calculation 6 3" xfId="43832"/>
    <cellStyle name="Calculation 6 3 2" xfId="43833"/>
    <cellStyle name="Calculation 6 4" xfId="43834"/>
    <cellStyle name="Calculation 7" xfId="6410"/>
    <cellStyle name="Calculation 7 2" xfId="43835"/>
    <cellStyle name="Calculation 7 2 2" xfId="43836"/>
    <cellStyle name="Calculation 7 3" xfId="43837"/>
    <cellStyle name="Calculation 7 3 2" xfId="43838"/>
    <cellStyle name="Calculation 7 4" xfId="43839"/>
    <cellStyle name="Calculation 8" xfId="6411"/>
    <cellStyle name="Calculation 8 2" xfId="43840"/>
    <cellStyle name="Calculation 9" xfId="43841"/>
    <cellStyle name="Calculation 9 2" xfId="43842"/>
    <cellStyle name="capitlaize" xfId="43843"/>
    <cellStyle name="Check Cell 2" xfId="6412"/>
    <cellStyle name="Check Cell 2 2" xfId="6413"/>
    <cellStyle name="Check Cell 2 2 2" xfId="6414"/>
    <cellStyle name="Check Cell 3" xfId="6415"/>
    <cellStyle name="Check Cell 3 2" xfId="6416"/>
    <cellStyle name="Check Cell 3 3" xfId="6417"/>
    <cellStyle name="Check Cell 4" xfId="6418"/>
    <cellStyle name="Check Cell 4 2" xfId="6419"/>
    <cellStyle name="Check Cell 5" xfId="6420"/>
    <cellStyle name="Check Cell 6" xfId="6421"/>
    <cellStyle name="Check Cell 7" xfId="6422"/>
    <cellStyle name="Check Cell 8" xfId="6423"/>
    <cellStyle name="Check Cell 9" xfId="43844"/>
    <cellStyle name="Column Name - IBM Cognos" xfId="43845"/>
    <cellStyle name="Column Name - IBM Cognos 2" xfId="43846"/>
    <cellStyle name="Column Name - IBM Cognos 3" xfId="63502"/>
    <cellStyle name="Column Template - IBM Cognos" xfId="43847"/>
    <cellStyle name="Column Template - IBM Cognos 2" xfId="43848"/>
    <cellStyle name="Column Template - IBM Cognos 3" xfId="63475"/>
    <cellStyle name="Comma" xfId="63459" builtinId="3"/>
    <cellStyle name="Comma - Zero (-)" xfId="43849"/>
    <cellStyle name="Comma - Zero (+)" xfId="43850"/>
    <cellStyle name="Comma [-.00]" xfId="43851"/>
    <cellStyle name="Comma [-0]" xfId="43852"/>
    <cellStyle name="Comma [0] - Credits" xfId="43853"/>
    <cellStyle name="Comma [0] - Debits" xfId="43854"/>
    <cellStyle name="Comma [0] 2" xfId="6424"/>
    <cellStyle name="Comma [0] 3" xfId="41665"/>
    <cellStyle name="Comma [-0]_900 2220 0997" xfId="43855"/>
    <cellStyle name="Comma 0.0" xfId="43856"/>
    <cellStyle name="Comma 0.00" xfId="43857"/>
    <cellStyle name="Comma 0.000" xfId="43858"/>
    <cellStyle name="Comma 0.0000" xfId="43859"/>
    <cellStyle name="Comma 0.00000" xfId="43860"/>
    <cellStyle name="Comma 0.000000" xfId="43861"/>
    <cellStyle name="Comma 10" xfId="6425"/>
    <cellStyle name="Comma 10 10" xfId="6426"/>
    <cellStyle name="Comma 10 10 2" xfId="6427"/>
    <cellStyle name="Comma 10 10 3" xfId="6428"/>
    <cellStyle name="Comma 10 10 4" xfId="43862"/>
    <cellStyle name="Comma 10 11" xfId="6429"/>
    <cellStyle name="Comma 10 11 2" xfId="6430"/>
    <cellStyle name="Comma 10 11 3" xfId="6431"/>
    <cellStyle name="Comma 10 11 4" xfId="43863"/>
    <cellStyle name="Comma 10 12" xfId="6432"/>
    <cellStyle name="Comma 10 12 2" xfId="6433"/>
    <cellStyle name="Comma 10 12 3" xfId="6434"/>
    <cellStyle name="Comma 10 13" xfId="6435"/>
    <cellStyle name="Comma 10 13 2" xfId="6436"/>
    <cellStyle name="Comma 10 13 2 2" xfId="6437"/>
    <cellStyle name="Comma 10 13 2 2 2" xfId="6438"/>
    <cellStyle name="Comma 10 13 2 2 2 2" xfId="6439"/>
    <cellStyle name="Comma 10 13 2 2 3" xfId="6440"/>
    <cellStyle name="Comma 10 13 2 2 3 2" xfId="6441"/>
    <cellStyle name="Comma 10 13 2 2 4" xfId="6442"/>
    <cellStyle name="Comma 10 13 2 2 4 2" xfId="6443"/>
    <cellStyle name="Comma 10 13 2 2 5" xfId="6444"/>
    <cellStyle name="Comma 10 13 2 3" xfId="6445"/>
    <cellStyle name="Comma 10 13 2 3 2" xfId="6446"/>
    <cellStyle name="Comma 10 13 2 4" xfId="6447"/>
    <cellStyle name="Comma 10 13 2 4 2" xfId="6448"/>
    <cellStyle name="Comma 10 13 2 5" xfId="6449"/>
    <cellStyle name="Comma 10 13 2 5 2" xfId="6450"/>
    <cellStyle name="Comma 10 13 2 6" xfId="6451"/>
    <cellStyle name="Comma 10 13 3" xfId="6452"/>
    <cellStyle name="Comma 10 13 3 2" xfId="6453"/>
    <cellStyle name="Comma 10 13 3 2 2" xfId="6454"/>
    <cellStyle name="Comma 10 13 3 3" xfId="6455"/>
    <cellStyle name="Comma 10 13 3 3 2" xfId="6456"/>
    <cellStyle name="Comma 10 13 3 4" xfId="6457"/>
    <cellStyle name="Comma 10 13 3 4 2" xfId="6458"/>
    <cellStyle name="Comma 10 13 3 5" xfId="6459"/>
    <cellStyle name="Comma 10 13 4" xfId="6460"/>
    <cellStyle name="Comma 10 13 4 2" xfId="6461"/>
    <cellStyle name="Comma 10 13 5" xfId="6462"/>
    <cellStyle name="Comma 10 13 5 2" xfId="6463"/>
    <cellStyle name="Comma 10 13 6" xfId="6464"/>
    <cellStyle name="Comma 10 13 6 2" xfId="6465"/>
    <cellStyle name="Comma 10 13 7" xfId="6466"/>
    <cellStyle name="Comma 10 14" xfId="6467"/>
    <cellStyle name="Comma 10 14 2" xfId="6468"/>
    <cellStyle name="Comma 10 14 2 2" xfId="6469"/>
    <cellStyle name="Comma 10 14 2 2 2" xfId="6470"/>
    <cellStyle name="Comma 10 14 2 2 2 2" xfId="6471"/>
    <cellStyle name="Comma 10 14 2 2 3" xfId="6472"/>
    <cellStyle name="Comma 10 14 2 2 3 2" xfId="6473"/>
    <cellStyle name="Comma 10 14 2 2 4" xfId="6474"/>
    <cellStyle name="Comma 10 14 2 2 4 2" xfId="6475"/>
    <cellStyle name="Comma 10 14 2 2 5" xfId="6476"/>
    <cellStyle name="Comma 10 14 2 3" xfId="6477"/>
    <cellStyle name="Comma 10 14 2 3 2" xfId="6478"/>
    <cellStyle name="Comma 10 14 2 4" xfId="6479"/>
    <cellStyle name="Comma 10 14 2 4 2" xfId="6480"/>
    <cellStyle name="Comma 10 14 2 5" xfId="6481"/>
    <cellStyle name="Comma 10 14 2 5 2" xfId="6482"/>
    <cellStyle name="Comma 10 14 2 6" xfId="6483"/>
    <cellStyle name="Comma 10 14 3" xfId="6484"/>
    <cellStyle name="Comma 10 14 3 2" xfId="6485"/>
    <cellStyle name="Comma 10 14 3 2 2" xfId="6486"/>
    <cellStyle name="Comma 10 14 3 3" xfId="6487"/>
    <cellStyle name="Comma 10 14 3 3 2" xfId="6488"/>
    <cellStyle name="Comma 10 14 3 4" xfId="6489"/>
    <cellStyle name="Comma 10 14 3 4 2" xfId="6490"/>
    <cellStyle name="Comma 10 14 3 5" xfId="6491"/>
    <cellStyle name="Comma 10 14 4" xfId="6492"/>
    <cellStyle name="Comma 10 14 4 2" xfId="6493"/>
    <cellStyle name="Comma 10 14 5" xfId="6494"/>
    <cellStyle name="Comma 10 14 5 2" xfId="6495"/>
    <cellStyle name="Comma 10 14 6" xfId="6496"/>
    <cellStyle name="Comma 10 14 6 2" xfId="6497"/>
    <cellStyle name="Comma 10 14 7" xfId="6498"/>
    <cellStyle name="Comma 10 15" xfId="6499"/>
    <cellStyle name="Comma 10 15 2" xfId="6500"/>
    <cellStyle name="Comma 10 15 2 2" xfId="6501"/>
    <cellStyle name="Comma 10 15 2 2 2" xfId="6502"/>
    <cellStyle name="Comma 10 15 2 2 2 2" xfId="6503"/>
    <cellStyle name="Comma 10 15 2 2 3" xfId="6504"/>
    <cellStyle name="Comma 10 15 2 2 3 2" xfId="6505"/>
    <cellStyle name="Comma 10 15 2 2 4" xfId="6506"/>
    <cellStyle name="Comma 10 15 2 2 4 2" xfId="6507"/>
    <cellStyle name="Comma 10 15 2 2 5" xfId="6508"/>
    <cellStyle name="Comma 10 15 2 3" xfId="6509"/>
    <cellStyle name="Comma 10 15 2 3 2" xfId="6510"/>
    <cellStyle name="Comma 10 15 2 4" xfId="6511"/>
    <cellStyle name="Comma 10 15 2 4 2" xfId="6512"/>
    <cellStyle name="Comma 10 15 2 5" xfId="6513"/>
    <cellStyle name="Comma 10 15 2 5 2" xfId="6514"/>
    <cellStyle name="Comma 10 15 2 6" xfId="6515"/>
    <cellStyle name="Comma 10 15 3" xfId="6516"/>
    <cellStyle name="Comma 10 15 3 2" xfId="6517"/>
    <cellStyle name="Comma 10 15 3 2 2" xfId="6518"/>
    <cellStyle name="Comma 10 15 3 3" xfId="6519"/>
    <cellStyle name="Comma 10 15 3 3 2" xfId="6520"/>
    <cellStyle name="Comma 10 15 3 4" xfId="6521"/>
    <cellStyle name="Comma 10 15 3 4 2" xfId="6522"/>
    <cellStyle name="Comma 10 15 3 5" xfId="6523"/>
    <cellStyle name="Comma 10 15 4" xfId="6524"/>
    <cellStyle name="Comma 10 15 4 2" xfId="6525"/>
    <cellStyle name="Comma 10 15 5" xfId="6526"/>
    <cellStyle name="Comma 10 15 5 2" xfId="6527"/>
    <cellStyle name="Comma 10 15 6" xfId="6528"/>
    <cellStyle name="Comma 10 15 6 2" xfId="6529"/>
    <cellStyle name="Comma 10 15 7" xfId="6530"/>
    <cellStyle name="Comma 10 16" xfId="6531"/>
    <cellStyle name="Comma 10 16 2" xfId="6532"/>
    <cellStyle name="Comma 10 16 2 2" xfId="6533"/>
    <cellStyle name="Comma 10 16 2 2 2" xfId="6534"/>
    <cellStyle name="Comma 10 16 2 2 2 2" xfId="6535"/>
    <cellStyle name="Comma 10 16 2 2 3" xfId="6536"/>
    <cellStyle name="Comma 10 16 2 2 3 2" xfId="6537"/>
    <cellStyle name="Comma 10 16 2 2 4" xfId="6538"/>
    <cellStyle name="Comma 10 16 2 2 4 2" xfId="6539"/>
    <cellStyle name="Comma 10 16 2 2 5" xfId="6540"/>
    <cellStyle name="Comma 10 16 2 3" xfId="6541"/>
    <cellStyle name="Comma 10 16 2 3 2" xfId="6542"/>
    <cellStyle name="Comma 10 16 2 4" xfId="6543"/>
    <cellStyle name="Comma 10 16 2 4 2" xfId="6544"/>
    <cellStyle name="Comma 10 16 2 5" xfId="6545"/>
    <cellStyle name="Comma 10 16 2 5 2" xfId="6546"/>
    <cellStyle name="Comma 10 16 2 6" xfId="6547"/>
    <cellStyle name="Comma 10 16 3" xfId="6548"/>
    <cellStyle name="Comma 10 16 3 2" xfId="6549"/>
    <cellStyle name="Comma 10 16 3 2 2" xfId="6550"/>
    <cellStyle name="Comma 10 16 3 3" xfId="6551"/>
    <cellStyle name="Comma 10 16 3 3 2" xfId="6552"/>
    <cellStyle name="Comma 10 16 3 4" xfId="6553"/>
    <cellStyle name="Comma 10 16 3 4 2" xfId="6554"/>
    <cellStyle name="Comma 10 16 3 5" xfId="6555"/>
    <cellStyle name="Comma 10 16 4" xfId="6556"/>
    <cellStyle name="Comma 10 16 4 2" xfId="6557"/>
    <cellStyle name="Comma 10 16 5" xfId="6558"/>
    <cellStyle name="Comma 10 16 5 2" xfId="6559"/>
    <cellStyle name="Comma 10 16 6" xfId="6560"/>
    <cellStyle name="Comma 10 16 6 2" xfId="6561"/>
    <cellStyle name="Comma 10 16 7" xfId="6562"/>
    <cellStyle name="Comma 10 17" xfId="6563"/>
    <cellStyle name="Comma 10 17 10" xfId="43864"/>
    <cellStyle name="Comma 10 17 11" xfId="43865"/>
    <cellStyle name="Comma 10 17 2" xfId="6564"/>
    <cellStyle name="Comma 10 17 2 2" xfId="6565"/>
    <cellStyle name="Comma 10 17 2 2 2" xfId="6566"/>
    <cellStyle name="Comma 10 17 2 2 3" xfId="43866"/>
    <cellStyle name="Comma 10 17 2 3" xfId="6567"/>
    <cellStyle name="Comma 10 17 2 3 2" xfId="6568"/>
    <cellStyle name="Comma 10 17 2 4" xfId="6569"/>
    <cellStyle name="Comma 10 17 2 4 2" xfId="6570"/>
    <cellStyle name="Comma 10 17 2 5" xfId="6571"/>
    <cellStyle name="Comma 10 17 3" xfId="6572"/>
    <cellStyle name="Comma 10 17 3 2" xfId="6573"/>
    <cellStyle name="Comma 10 17 3 3" xfId="43867"/>
    <cellStyle name="Comma 10 17 4" xfId="6574"/>
    <cellStyle name="Comma 10 17 4 2" xfId="6575"/>
    <cellStyle name="Comma 10 17 5" xfId="6576"/>
    <cellStyle name="Comma 10 17 5 2" xfId="6577"/>
    <cellStyle name="Comma 10 17 6" xfId="6578"/>
    <cellStyle name="Comma 10 17 7" xfId="43868"/>
    <cellStyle name="Comma 10 17 8" xfId="43869"/>
    <cellStyle name="Comma 10 17 9" xfId="43870"/>
    <cellStyle name="Comma 10 18" xfId="6579"/>
    <cellStyle name="Comma 10 18 2" xfId="6580"/>
    <cellStyle name="Comma 10 18 2 2" xfId="6581"/>
    <cellStyle name="Comma 10 18 2 2 2" xfId="43871"/>
    <cellStyle name="Comma 10 18 2 2 3" xfId="43872"/>
    <cellStyle name="Comma 10 18 2 3" xfId="43873"/>
    <cellStyle name="Comma 10 18 2 4" xfId="43874"/>
    <cellStyle name="Comma 10 18 3" xfId="6582"/>
    <cellStyle name="Comma 10 18 3 2" xfId="6583"/>
    <cellStyle name="Comma 10 18 3 3" xfId="43875"/>
    <cellStyle name="Comma 10 18 4" xfId="6584"/>
    <cellStyle name="Comma 10 18 4 2" xfId="6585"/>
    <cellStyle name="Comma 10 18 5" xfId="6586"/>
    <cellStyle name="Comma 10 19" xfId="6587"/>
    <cellStyle name="Comma 10 19 2" xfId="6588"/>
    <cellStyle name="Comma 10 19 2 2" xfId="6589"/>
    <cellStyle name="Comma 10 19 3" xfId="6590"/>
    <cellStyle name="Comma 10 19 3 2" xfId="6591"/>
    <cellStyle name="Comma 10 19 4" xfId="6592"/>
    <cellStyle name="Comma 10 19 4 2" xfId="6593"/>
    <cellStyle name="Comma 10 19 5" xfId="6594"/>
    <cellStyle name="Comma 10 2" xfId="6595"/>
    <cellStyle name="Comma 10 2 10" xfId="6596"/>
    <cellStyle name="Comma 10 2 10 2" xfId="6597"/>
    <cellStyle name="Comma 10 2 11" xfId="6598"/>
    <cellStyle name="Comma 10 2 11 2" xfId="6599"/>
    <cellStyle name="Comma 10 2 12" xfId="6600"/>
    <cellStyle name="Comma 10 2 12 2" xfId="6601"/>
    <cellStyle name="Comma 10 2 12 3" xfId="6602"/>
    <cellStyle name="Comma 10 2 13" xfId="6603"/>
    <cellStyle name="Comma 10 2 13 10" xfId="43876"/>
    <cellStyle name="Comma 10 2 13 11" xfId="43877"/>
    <cellStyle name="Comma 10 2 13 12" xfId="43878"/>
    <cellStyle name="Comma 10 2 13 13" xfId="43879"/>
    <cellStyle name="Comma 10 2 13 2" xfId="6604"/>
    <cellStyle name="Comma 10 2 13 3" xfId="6605"/>
    <cellStyle name="Comma 10 2 13 4" xfId="43880"/>
    <cellStyle name="Comma 10 2 13 4 2" xfId="43881"/>
    <cellStyle name="Comma 10 2 13 4 2 2" xfId="43882"/>
    <cellStyle name="Comma 10 2 13 4 2 3" xfId="43883"/>
    <cellStyle name="Comma 10 2 13 4 3" xfId="43884"/>
    <cellStyle name="Comma 10 2 13 4 4" xfId="43885"/>
    <cellStyle name="Comma 10 2 13 5" xfId="43886"/>
    <cellStyle name="Comma 10 2 13 5 2" xfId="43887"/>
    <cellStyle name="Comma 10 2 13 5 3" xfId="43888"/>
    <cellStyle name="Comma 10 2 13 6" xfId="43889"/>
    <cellStyle name="Comma 10 2 13 7" xfId="43890"/>
    <cellStyle name="Comma 10 2 13 8" xfId="43891"/>
    <cellStyle name="Comma 10 2 13 9" xfId="43892"/>
    <cellStyle name="Comma 10 2 14" xfId="6606"/>
    <cellStyle name="Comma 10 2 14 10" xfId="43893"/>
    <cellStyle name="Comma 10 2 14 11" xfId="43894"/>
    <cellStyle name="Comma 10 2 14 2" xfId="43895"/>
    <cellStyle name="Comma 10 2 14 2 2" xfId="43896"/>
    <cellStyle name="Comma 10 2 14 2 2 2" xfId="43897"/>
    <cellStyle name="Comma 10 2 14 2 2 3" xfId="43898"/>
    <cellStyle name="Comma 10 2 14 2 3" xfId="43899"/>
    <cellStyle name="Comma 10 2 14 2 4" xfId="43900"/>
    <cellStyle name="Comma 10 2 14 3" xfId="43901"/>
    <cellStyle name="Comma 10 2 14 3 2" xfId="43902"/>
    <cellStyle name="Comma 10 2 14 3 3" xfId="43903"/>
    <cellStyle name="Comma 10 2 14 4" xfId="43904"/>
    <cellStyle name="Comma 10 2 14 5" xfId="43905"/>
    <cellStyle name="Comma 10 2 14 6" xfId="43906"/>
    <cellStyle name="Comma 10 2 14 7" xfId="43907"/>
    <cellStyle name="Comma 10 2 14 8" xfId="43908"/>
    <cellStyle name="Comma 10 2 14 9" xfId="43909"/>
    <cellStyle name="Comma 10 2 15" xfId="6607"/>
    <cellStyle name="Comma 10 2 2" xfId="6608"/>
    <cellStyle name="Comma 10 2 2 10" xfId="6609"/>
    <cellStyle name="Comma 10 2 2 10 10" xfId="43910"/>
    <cellStyle name="Comma 10 2 2 10 11" xfId="43911"/>
    <cellStyle name="Comma 10 2 2 10 2" xfId="43912"/>
    <cellStyle name="Comma 10 2 2 10 2 2" xfId="43913"/>
    <cellStyle name="Comma 10 2 2 10 2 2 2" xfId="43914"/>
    <cellStyle name="Comma 10 2 2 10 2 2 3" xfId="43915"/>
    <cellStyle name="Comma 10 2 2 10 2 3" xfId="43916"/>
    <cellStyle name="Comma 10 2 2 10 2 4" xfId="43917"/>
    <cellStyle name="Comma 10 2 2 10 3" xfId="43918"/>
    <cellStyle name="Comma 10 2 2 10 3 2" xfId="43919"/>
    <cellStyle name="Comma 10 2 2 10 3 3" xfId="43920"/>
    <cellStyle name="Comma 10 2 2 10 4" xfId="43921"/>
    <cellStyle name="Comma 10 2 2 10 5" xfId="43922"/>
    <cellStyle name="Comma 10 2 2 10 6" xfId="43923"/>
    <cellStyle name="Comma 10 2 2 10 7" xfId="43924"/>
    <cellStyle name="Comma 10 2 2 10 8" xfId="43925"/>
    <cellStyle name="Comma 10 2 2 10 9" xfId="43926"/>
    <cellStyle name="Comma 10 2 2 11" xfId="6610"/>
    <cellStyle name="Comma 10 2 2 11 2" xfId="43927"/>
    <cellStyle name="Comma 10 2 2 11 3" xfId="43928"/>
    <cellStyle name="Comma 10 2 2 2" xfId="6611"/>
    <cellStyle name="Comma 10 2 2 3" xfId="6612"/>
    <cellStyle name="Comma 10 2 2 3 2" xfId="6613"/>
    <cellStyle name="Comma 10 2 2 3 3" xfId="6614"/>
    <cellStyle name="Comma 10 2 2 3 3 2" xfId="6615"/>
    <cellStyle name="Comma 10 2 2 4" xfId="6616"/>
    <cellStyle name="Comma 10 2 2 4 2" xfId="6617"/>
    <cellStyle name="Comma 10 2 2 4 3" xfId="6618"/>
    <cellStyle name="Comma 10 2 2 4 4" xfId="43929"/>
    <cellStyle name="Comma 10 2 2 5" xfId="6619"/>
    <cellStyle name="Comma 10 2 2 5 2" xfId="6620"/>
    <cellStyle name="Comma 10 2 2 5 3" xfId="6621"/>
    <cellStyle name="Comma 10 2 2 5 4" xfId="43930"/>
    <cellStyle name="Comma 10 2 2 6" xfId="6622"/>
    <cellStyle name="Comma 10 2 2 6 2" xfId="6623"/>
    <cellStyle name="Comma 10 2 2 6 3" xfId="6624"/>
    <cellStyle name="Comma 10 2 2 6 3 2" xfId="6625"/>
    <cellStyle name="Comma 10 2 2 6 4" xfId="43931"/>
    <cellStyle name="Comma 10 2 2 7" xfId="6626"/>
    <cellStyle name="Comma 10 2 2 7 2" xfId="6627"/>
    <cellStyle name="Comma 10 2 2 8" xfId="6628"/>
    <cellStyle name="Comma 10 2 2 9" xfId="6629"/>
    <cellStyle name="Comma 10 2 2 9 10" xfId="43932"/>
    <cellStyle name="Comma 10 2 2 9 11" xfId="43933"/>
    <cellStyle name="Comma 10 2 2 9 2" xfId="43934"/>
    <cellStyle name="Comma 10 2 2 9 2 2" xfId="43935"/>
    <cellStyle name="Comma 10 2 2 9 2 2 2" xfId="43936"/>
    <cellStyle name="Comma 10 2 2 9 2 2 3" xfId="43937"/>
    <cellStyle name="Comma 10 2 2 9 2 3" xfId="43938"/>
    <cellStyle name="Comma 10 2 2 9 2 4" xfId="43939"/>
    <cellStyle name="Comma 10 2 2 9 3" xfId="43940"/>
    <cellStyle name="Comma 10 2 2 9 3 2" xfId="43941"/>
    <cellStyle name="Comma 10 2 2 9 3 3" xfId="43942"/>
    <cellStyle name="Comma 10 2 2 9 4" xfId="43943"/>
    <cellStyle name="Comma 10 2 2 9 5" xfId="43944"/>
    <cellStyle name="Comma 10 2 2 9 6" xfId="43945"/>
    <cellStyle name="Comma 10 2 2 9 7" xfId="43946"/>
    <cellStyle name="Comma 10 2 2 9 8" xfId="43947"/>
    <cellStyle name="Comma 10 2 2 9 9" xfId="43948"/>
    <cellStyle name="Comma 10 2 3" xfId="6630"/>
    <cellStyle name="Comma 10 2 3 2" xfId="6631"/>
    <cellStyle name="Comma 10 2 3 2 2" xfId="6632"/>
    <cellStyle name="Comma 10 2 3 2 2 2" xfId="6633"/>
    <cellStyle name="Comma 10 2 3 2 3" xfId="6634"/>
    <cellStyle name="Comma 10 2 3 2 3 2" xfId="6635"/>
    <cellStyle name="Comma 10 2 3 2 4" xfId="6636"/>
    <cellStyle name="Comma 10 2 3 2 4 2" xfId="6637"/>
    <cellStyle name="Comma 10 2 3 2 5" xfId="6638"/>
    <cellStyle name="Comma 10 2 3 3" xfId="6639"/>
    <cellStyle name="Comma 10 2 3 3 2" xfId="6640"/>
    <cellStyle name="Comma 10 2 3 4" xfId="6641"/>
    <cellStyle name="Comma 10 2 3 4 2" xfId="6642"/>
    <cellStyle name="Comma 10 2 3 5" xfId="6643"/>
    <cellStyle name="Comma 10 2 3 5 2" xfId="6644"/>
    <cellStyle name="Comma 10 2 3 6" xfId="6645"/>
    <cellStyle name="Comma 10 2 4" xfId="6646"/>
    <cellStyle name="Comma 10 2 4 2" xfId="6647"/>
    <cellStyle name="Comma 10 2 4 2 2" xfId="6648"/>
    <cellStyle name="Comma 10 2 4 3" xfId="6649"/>
    <cellStyle name="Comma 10 2 4 3 2" xfId="6650"/>
    <cellStyle name="Comma 10 2 4 4" xfId="6651"/>
    <cellStyle name="Comma 10 2 4 4 2" xfId="6652"/>
    <cellStyle name="Comma 10 2 4 5" xfId="6653"/>
    <cellStyle name="Comma 10 2 5" xfId="6654"/>
    <cellStyle name="Comma 10 2 5 10" xfId="6655"/>
    <cellStyle name="Comma 10 2 5 10 2" xfId="6656"/>
    <cellStyle name="Comma 10 2 5 10 3" xfId="6657"/>
    <cellStyle name="Comma 10 2 5 10 3 10" xfId="43949"/>
    <cellStyle name="Comma 10 2 5 10 3 11" xfId="43950"/>
    <cellStyle name="Comma 10 2 5 10 3 2" xfId="43951"/>
    <cellStyle name="Comma 10 2 5 10 3 2 2" xfId="43952"/>
    <cellStyle name="Comma 10 2 5 10 3 2 2 2" xfId="43953"/>
    <cellStyle name="Comma 10 2 5 10 3 2 2 3" xfId="43954"/>
    <cellStyle name="Comma 10 2 5 10 3 2 3" xfId="43955"/>
    <cellStyle name="Comma 10 2 5 10 3 2 4" xfId="43956"/>
    <cellStyle name="Comma 10 2 5 10 3 3" xfId="43957"/>
    <cellStyle name="Comma 10 2 5 10 3 3 2" xfId="43958"/>
    <cellStyle name="Comma 10 2 5 10 3 3 3" xfId="43959"/>
    <cellStyle name="Comma 10 2 5 10 3 4" xfId="43960"/>
    <cellStyle name="Comma 10 2 5 10 3 5" xfId="43961"/>
    <cellStyle name="Comma 10 2 5 10 3 6" xfId="43962"/>
    <cellStyle name="Comma 10 2 5 10 3 7" xfId="43963"/>
    <cellStyle name="Comma 10 2 5 10 3 8" xfId="43964"/>
    <cellStyle name="Comma 10 2 5 10 3 9" xfId="43965"/>
    <cellStyle name="Comma 10 2 5 11" xfId="6658"/>
    <cellStyle name="Comma 10 2 5 12" xfId="6659"/>
    <cellStyle name="Comma 10 2 5 13" xfId="6660"/>
    <cellStyle name="Comma 10 2 5 14" xfId="6661"/>
    <cellStyle name="Comma 10 2 5 14 10" xfId="43966"/>
    <cellStyle name="Comma 10 2 5 14 11" xfId="43967"/>
    <cellStyle name="Comma 10 2 5 14 2" xfId="43968"/>
    <cellStyle name="Comma 10 2 5 14 2 2" xfId="43969"/>
    <cellStyle name="Comma 10 2 5 14 2 2 2" xfId="43970"/>
    <cellStyle name="Comma 10 2 5 14 2 2 3" xfId="43971"/>
    <cellStyle name="Comma 10 2 5 14 2 3" xfId="43972"/>
    <cellStyle name="Comma 10 2 5 14 2 4" xfId="43973"/>
    <cellStyle name="Comma 10 2 5 14 3" xfId="43974"/>
    <cellStyle name="Comma 10 2 5 14 3 2" xfId="43975"/>
    <cellStyle name="Comma 10 2 5 14 3 3" xfId="43976"/>
    <cellStyle name="Comma 10 2 5 14 4" xfId="43977"/>
    <cellStyle name="Comma 10 2 5 14 5" xfId="43978"/>
    <cellStyle name="Comma 10 2 5 14 6" xfId="43979"/>
    <cellStyle name="Comma 10 2 5 14 7" xfId="43980"/>
    <cellStyle name="Comma 10 2 5 14 8" xfId="43981"/>
    <cellStyle name="Comma 10 2 5 14 9" xfId="43982"/>
    <cellStyle name="Comma 10 2 5 15" xfId="6662"/>
    <cellStyle name="Comma 10 2 5 15 10" xfId="43983"/>
    <cellStyle name="Comma 10 2 5 15 11" xfId="43984"/>
    <cellStyle name="Comma 10 2 5 15 2" xfId="43985"/>
    <cellStyle name="Comma 10 2 5 15 2 2" xfId="43986"/>
    <cellStyle name="Comma 10 2 5 15 2 2 2" xfId="43987"/>
    <cellStyle name="Comma 10 2 5 15 2 2 3" xfId="43988"/>
    <cellStyle name="Comma 10 2 5 15 2 3" xfId="43989"/>
    <cellStyle name="Comma 10 2 5 15 2 4" xfId="43990"/>
    <cellStyle name="Comma 10 2 5 15 3" xfId="43991"/>
    <cellStyle name="Comma 10 2 5 15 3 2" xfId="43992"/>
    <cellStyle name="Comma 10 2 5 15 3 3" xfId="43993"/>
    <cellStyle name="Comma 10 2 5 15 4" xfId="43994"/>
    <cellStyle name="Comma 10 2 5 15 5" xfId="43995"/>
    <cellStyle name="Comma 10 2 5 15 6" xfId="43996"/>
    <cellStyle name="Comma 10 2 5 15 7" xfId="43997"/>
    <cellStyle name="Comma 10 2 5 15 8" xfId="43998"/>
    <cellStyle name="Comma 10 2 5 15 9" xfId="43999"/>
    <cellStyle name="Comma 10 2 5 16" xfId="44000"/>
    <cellStyle name="Comma 10 2 5 17" xfId="44001"/>
    <cellStyle name="Comma 10 2 5 17 2" xfId="44002"/>
    <cellStyle name="Comma 10 2 5 17 3" xfId="44003"/>
    <cellStyle name="Comma 10 2 5 2" xfId="6663"/>
    <cellStyle name="Comma 10 2 5 2 2" xfId="6664"/>
    <cellStyle name="Comma 10 2 5 2 3" xfId="6665"/>
    <cellStyle name="Comma 10 2 5 2 4" xfId="44004"/>
    <cellStyle name="Comma 10 2 5 3" xfId="6666"/>
    <cellStyle name="Comma 10 2 5 3 2" xfId="6667"/>
    <cellStyle name="Comma 10 2 5 3 3" xfId="6668"/>
    <cellStyle name="Comma 10 2 5 3 4" xfId="44005"/>
    <cellStyle name="Comma 10 2 5 4" xfId="6669"/>
    <cellStyle name="Comma 10 2 5 4 2" xfId="6670"/>
    <cellStyle name="Comma 10 2 5 4 3" xfId="6671"/>
    <cellStyle name="Comma 10 2 5 4 4" xfId="44006"/>
    <cellStyle name="Comma 10 2 5 5" xfId="6672"/>
    <cellStyle name="Comma 10 2 5 6" xfId="6673"/>
    <cellStyle name="Comma 10 2 5 6 2" xfId="6674"/>
    <cellStyle name="Comma 10 2 5 7" xfId="6675"/>
    <cellStyle name="Comma 10 2 5 7 2" xfId="6676"/>
    <cellStyle name="Comma 10 2 5 8" xfId="6677"/>
    <cellStyle name="Comma 10 2 5 8 2" xfId="6678"/>
    <cellStyle name="Comma 10 2 5 8 2 2" xfId="6679"/>
    <cellStyle name="Comma 10 2 5 8 3" xfId="6680"/>
    <cellStyle name="Comma 10 2 5 8 4" xfId="6681"/>
    <cellStyle name="Comma 10 2 5 8 5" xfId="6682"/>
    <cellStyle name="Comma 10 2 5 8 6" xfId="6683"/>
    <cellStyle name="Comma 10 2 5 8 6 10" xfId="44007"/>
    <cellStyle name="Comma 10 2 5 8 6 11" xfId="44008"/>
    <cellStyle name="Comma 10 2 5 8 6 2" xfId="44009"/>
    <cellStyle name="Comma 10 2 5 8 6 2 2" xfId="44010"/>
    <cellStyle name="Comma 10 2 5 8 6 2 2 2" xfId="44011"/>
    <cellStyle name="Comma 10 2 5 8 6 2 2 3" xfId="44012"/>
    <cellStyle name="Comma 10 2 5 8 6 2 3" xfId="44013"/>
    <cellStyle name="Comma 10 2 5 8 6 2 4" xfId="44014"/>
    <cellStyle name="Comma 10 2 5 8 6 3" xfId="44015"/>
    <cellStyle name="Comma 10 2 5 8 6 3 2" xfId="44016"/>
    <cellStyle name="Comma 10 2 5 8 6 3 3" xfId="44017"/>
    <cellStyle name="Comma 10 2 5 8 6 4" xfId="44018"/>
    <cellStyle name="Comma 10 2 5 8 6 5" xfId="44019"/>
    <cellStyle name="Comma 10 2 5 8 6 6" xfId="44020"/>
    <cellStyle name="Comma 10 2 5 8 6 7" xfId="44021"/>
    <cellStyle name="Comma 10 2 5 8 6 8" xfId="44022"/>
    <cellStyle name="Comma 10 2 5 8 6 9" xfId="44023"/>
    <cellStyle name="Comma 10 2 5 8 7" xfId="44024"/>
    <cellStyle name="Comma 10 2 5 8 8" xfId="44025"/>
    <cellStyle name="Comma 10 2 5 8 8 2" xfId="44026"/>
    <cellStyle name="Comma 10 2 5 8 8 3" xfId="44027"/>
    <cellStyle name="Comma 10 2 5 9" xfId="6684"/>
    <cellStyle name="Comma 10 2 5 9 2" xfId="6685"/>
    <cellStyle name="Comma 10 2 5 9 3" xfId="6686"/>
    <cellStyle name="Comma 10 2 6" xfId="6687"/>
    <cellStyle name="Comma 10 2 6 2" xfId="6688"/>
    <cellStyle name="Comma 10 2 6 3" xfId="6689"/>
    <cellStyle name="Comma 10 2 6 4" xfId="44028"/>
    <cellStyle name="Comma 10 2 7" xfId="6690"/>
    <cellStyle name="Comma 10 2 7 2" xfId="6691"/>
    <cellStyle name="Comma 10 2 7 3" xfId="6692"/>
    <cellStyle name="Comma 10 2 7 4" xfId="44029"/>
    <cellStyle name="Comma 10 2 8" xfId="6693"/>
    <cellStyle name="Comma 10 2 8 2" xfId="6694"/>
    <cellStyle name="Comma 10 2 8 3" xfId="6695"/>
    <cellStyle name="Comma 10 2 9" xfId="6696"/>
    <cellStyle name="Comma 10 2 9 2" xfId="6697"/>
    <cellStyle name="Comma 10 2 9 3" xfId="6698"/>
    <cellStyle name="Comma 10 2 9 3 2" xfId="6699"/>
    <cellStyle name="Comma 10 2 9 4" xfId="44030"/>
    <cellStyle name="Comma 10 20" xfId="6700"/>
    <cellStyle name="Comma 10 20 2" xfId="6701"/>
    <cellStyle name="Comma 10 21" xfId="6702"/>
    <cellStyle name="Comma 10 21 2" xfId="6703"/>
    <cellStyle name="Comma 10 22" xfId="6704"/>
    <cellStyle name="Comma 10 22 2" xfId="6705"/>
    <cellStyle name="Comma 10 23" xfId="6706"/>
    <cellStyle name="Comma 10 23 2" xfId="6707"/>
    <cellStyle name="Comma 10 24" xfId="6708"/>
    <cellStyle name="Comma 10 24 2" xfId="6709"/>
    <cellStyle name="Comma 10 25" xfId="6710"/>
    <cellStyle name="Comma 10 26" xfId="6711"/>
    <cellStyle name="Comma 10 3" xfId="6712"/>
    <cellStyle name="Comma 10 3 10" xfId="6713"/>
    <cellStyle name="Comma 10 3 10 2" xfId="6714"/>
    <cellStyle name="Comma 10 3 11" xfId="6715"/>
    <cellStyle name="Comma 10 3 11 2" xfId="6716"/>
    <cellStyle name="Comma 10 3 12" xfId="6717"/>
    <cellStyle name="Comma 10 3 12 2" xfId="6718"/>
    <cellStyle name="Comma 10 3 12 3" xfId="6719"/>
    <cellStyle name="Comma 10 3 13" xfId="6720"/>
    <cellStyle name="Comma 10 3 13 10" xfId="44031"/>
    <cellStyle name="Comma 10 3 13 11" xfId="44032"/>
    <cellStyle name="Comma 10 3 13 12" xfId="44033"/>
    <cellStyle name="Comma 10 3 13 13" xfId="44034"/>
    <cellStyle name="Comma 10 3 13 2" xfId="6721"/>
    <cellStyle name="Comma 10 3 13 3" xfId="6722"/>
    <cellStyle name="Comma 10 3 13 4" xfId="44035"/>
    <cellStyle name="Comma 10 3 13 4 2" xfId="44036"/>
    <cellStyle name="Comma 10 3 13 4 2 2" xfId="44037"/>
    <cellStyle name="Comma 10 3 13 4 2 3" xfId="44038"/>
    <cellStyle name="Comma 10 3 13 4 3" xfId="44039"/>
    <cellStyle name="Comma 10 3 13 4 4" xfId="44040"/>
    <cellStyle name="Comma 10 3 13 5" xfId="44041"/>
    <cellStyle name="Comma 10 3 13 5 2" xfId="44042"/>
    <cellStyle name="Comma 10 3 13 5 3" xfId="44043"/>
    <cellStyle name="Comma 10 3 13 6" xfId="44044"/>
    <cellStyle name="Comma 10 3 13 7" xfId="44045"/>
    <cellStyle name="Comma 10 3 13 8" xfId="44046"/>
    <cellStyle name="Comma 10 3 13 9" xfId="44047"/>
    <cellStyle name="Comma 10 3 14" xfId="6723"/>
    <cellStyle name="Comma 10 3 14 10" xfId="44048"/>
    <cellStyle name="Comma 10 3 14 11" xfId="44049"/>
    <cellStyle name="Comma 10 3 14 2" xfId="44050"/>
    <cellStyle name="Comma 10 3 14 2 2" xfId="44051"/>
    <cellStyle name="Comma 10 3 14 2 2 2" xfId="44052"/>
    <cellStyle name="Comma 10 3 14 2 2 3" xfId="44053"/>
    <cellStyle name="Comma 10 3 14 2 3" xfId="44054"/>
    <cellStyle name="Comma 10 3 14 2 4" xfId="44055"/>
    <cellStyle name="Comma 10 3 14 3" xfId="44056"/>
    <cellStyle name="Comma 10 3 14 3 2" xfId="44057"/>
    <cellStyle name="Comma 10 3 14 3 3" xfId="44058"/>
    <cellStyle name="Comma 10 3 14 4" xfId="44059"/>
    <cellStyle name="Comma 10 3 14 5" xfId="44060"/>
    <cellStyle name="Comma 10 3 14 6" xfId="44061"/>
    <cellStyle name="Comma 10 3 14 7" xfId="44062"/>
    <cellStyle name="Comma 10 3 14 8" xfId="44063"/>
    <cellStyle name="Comma 10 3 14 9" xfId="44064"/>
    <cellStyle name="Comma 10 3 15" xfId="6724"/>
    <cellStyle name="Comma 10 3 16" xfId="6725"/>
    <cellStyle name="Comma 10 3 2" xfId="6726"/>
    <cellStyle name="Comma 10 3 2 10" xfId="6727"/>
    <cellStyle name="Comma 10 3 2 10 10" xfId="44065"/>
    <cellStyle name="Comma 10 3 2 10 11" xfId="44066"/>
    <cellStyle name="Comma 10 3 2 10 2" xfId="6728"/>
    <cellStyle name="Comma 10 3 2 10 2 2" xfId="44067"/>
    <cellStyle name="Comma 10 3 2 10 2 2 2" xfId="44068"/>
    <cellStyle name="Comma 10 3 2 10 2 2 3" xfId="44069"/>
    <cellStyle name="Comma 10 3 2 10 2 3" xfId="44070"/>
    <cellStyle name="Comma 10 3 2 10 2 4" xfId="44071"/>
    <cellStyle name="Comma 10 3 2 10 3" xfId="44072"/>
    <cellStyle name="Comma 10 3 2 10 3 2" xfId="44073"/>
    <cellStyle name="Comma 10 3 2 10 3 3" xfId="44074"/>
    <cellStyle name="Comma 10 3 2 10 4" xfId="44075"/>
    <cellStyle name="Comma 10 3 2 10 5" xfId="44076"/>
    <cellStyle name="Comma 10 3 2 10 6" xfId="44077"/>
    <cellStyle name="Comma 10 3 2 10 7" xfId="44078"/>
    <cellStyle name="Comma 10 3 2 10 8" xfId="44079"/>
    <cellStyle name="Comma 10 3 2 10 9" xfId="44080"/>
    <cellStyle name="Comma 10 3 2 11" xfId="6729"/>
    <cellStyle name="Comma 10 3 2 11 2" xfId="44081"/>
    <cellStyle name="Comma 10 3 2 11 3" xfId="44082"/>
    <cellStyle name="Comma 10 3 2 2" xfId="6730"/>
    <cellStyle name="Comma 10 3 2 3" xfId="6731"/>
    <cellStyle name="Comma 10 3 2 3 2" xfId="6732"/>
    <cellStyle name="Comma 10 3 2 3 2 2" xfId="6733"/>
    <cellStyle name="Comma 10 3 2 3 2 2 2" xfId="6734"/>
    <cellStyle name="Comma 10 3 2 3 2 2 2 2" xfId="6735"/>
    <cellStyle name="Comma 10 3 2 3 2 2 3" xfId="6736"/>
    <cellStyle name="Comma 10 3 2 3 2 2 3 2" xfId="6737"/>
    <cellStyle name="Comma 10 3 2 3 2 2 4" xfId="6738"/>
    <cellStyle name="Comma 10 3 2 3 2 2 4 2" xfId="6739"/>
    <cellStyle name="Comma 10 3 2 3 2 2 5" xfId="6740"/>
    <cellStyle name="Comma 10 3 2 3 2 3" xfId="6741"/>
    <cellStyle name="Comma 10 3 2 3 2 3 2" xfId="6742"/>
    <cellStyle name="Comma 10 3 2 3 2 4" xfId="6743"/>
    <cellStyle name="Comma 10 3 2 3 2 4 2" xfId="6744"/>
    <cellStyle name="Comma 10 3 2 3 2 5" xfId="6745"/>
    <cellStyle name="Comma 10 3 2 3 2 5 2" xfId="6746"/>
    <cellStyle name="Comma 10 3 2 3 2 6" xfId="6747"/>
    <cellStyle name="Comma 10 3 2 3 3" xfId="6748"/>
    <cellStyle name="Comma 10 3 2 3 3 2" xfId="6749"/>
    <cellStyle name="Comma 10 3 2 3 3 2 2" xfId="6750"/>
    <cellStyle name="Comma 10 3 2 3 3 3" xfId="6751"/>
    <cellStyle name="Comma 10 3 2 3 3 3 2" xfId="6752"/>
    <cellStyle name="Comma 10 3 2 3 3 4" xfId="6753"/>
    <cellStyle name="Comma 10 3 2 3 3 4 2" xfId="6754"/>
    <cellStyle name="Comma 10 3 2 3 3 5" xfId="6755"/>
    <cellStyle name="Comma 10 3 2 3 4" xfId="6756"/>
    <cellStyle name="Comma 10 3 2 3 4 2" xfId="6757"/>
    <cellStyle name="Comma 10 3 2 3 5" xfId="6758"/>
    <cellStyle name="Comma 10 3 2 3 5 2" xfId="6759"/>
    <cellStyle name="Comma 10 3 2 3 6" xfId="6760"/>
    <cellStyle name="Comma 10 3 2 3 6 2" xfId="6761"/>
    <cellStyle name="Comma 10 3 2 3 7" xfId="6762"/>
    <cellStyle name="Comma 10 3 2 4" xfId="6763"/>
    <cellStyle name="Comma 10 3 2 4 2" xfId="6764"/>
    <cellStyle name="Comma 10 3 2 4 2 2" xfId="6765"/>
    <cellStyle name="Comma 10 3 2 4 2 2 2" xfId="6766"/>
    <cellStyle name="Comma 10 3 2 4 2 2 2 2" xfId="6767"/>
    <cellStyle name="Comma 10 3 2 4 2 2 3" xfId="6768"/>
    <cellStyle name="Comma 10 3 2 4 2 2 3 2" xfId="6769"/>
    <cellStyle name="Comma 10 3 2 4 2 2 4" xfId="6770"/>
    <cellStyle name="Comma 10 3 2 4 2 2 4 2" xfId="6771"/>
    <cellStyle name="Comma 10 3 2 4 2 2 5" xfId="6772"/>
    <cellStyle name="Comma 10 3 2 4 2 3" xfId="6773"/>
    <cellStyle name="Comma 10 3 2 4 2 3 2" xfId="6774"/>
    <cellStyle name="Comma 10 3 2 4 2 4" xfId="6775"/>
    <cellStyle name="Comma 10 3 2 4 2 4 2" xfId="6776"/>
    <cellStyle name="Comma 10 3 2 4 2 5" xfId="6777"/>
    <cellStyle name="Comma 10 3 2 4 2 5 2" xfId="6778"/>
    <cellStyle name="Comma 10 3 2 4 2 6" xfId="6779"/>
    <cellStyle name="Comma 10 3 2 4 3" xfId="6780"/>
    <cellStyle name="Comma 10 3 2 4 3 2" xfId="6781"/>
    <cellStyle name="Comma 10 3 2 4 3 2 2" xfId="6782"/>
    <cellStyle name="Comma 10 3 2 4 3 3" xfId="6783"/>
    <cellStyle name="Comma 10 3 2 4 3 3 2" xfId="6784"/>
    <cellStyle name="Comma 10 3 2 4 3 4" xfId="6785"/>
    <cellStyle name="Comma 10 3 2 4 3 4 2" xfId="6786"/>
    <cellStyle name="Comma 10 3 2 4 3 5" xfId="6787"/>
    <cellStyle name="Comma 10 3 2 4 4" xfId="6788"/>
    <cellStyle name="Comma 10 3 2 4 4 2" xfId="6789"/>
    <cellStyle name="Comma 10 3 2 4 5" xfId="6790"/>
    <cellStyle name="Comma 10 3 2 4 5 2" xfId="6791"/>
    <cellStyle name="Comma 10 3 2 4 6" xfId="6792"/>
    <cellStyle name="Comma 10 3 2 4 6 2" xfId="6793"/>
    <cellStyle name="Comma 10 3 2 4 7" xfId="6794"/>
    <cellStyle name="Comma 10 3 2 5" xfId="6795"/>
    <cellStyle name="Comma 10 3 2 5 2" xfId="6796"/>
    <cellStyle name="Comma 10 3 2 5 2 2" xfId="6797"/>
    <cellStyle name="Comma 10 3 2 5 2 2 2" xfId="6798"/>
    <cellStyle name="Comma 10 3 2 5 2 2 2 2" xfId="6799"/>
    <cellStyle name="Comma 10 3 2 5 2 2 3" xfId="6800"/>
    <cellStyle name="Comma 10 3 2 5 2 2 3 2" xfId="6801"/>
    <cellStyle name="Comma 10 3 2 5 2 2 4" xfId="6802"/>
    <cellStyle name="Comma 10 3 2 5 2 2 4 2" xfId="6803"/>
    <cellStyle name="Comma 10 3 2 5 2 2 5" xfId="6804"/>
    <cellStyle name="Comma 10 3 2 5 2 3" xfId="6805"/>
    <cellStyle name="Comma 10 3 2 5 2 3 2" xfId="6806"/>
    <cellStyle name="Comma 10 3 2 5 2 4" xfId="6807"/>
    <cellStyle name="Comma 10 3 2 5 2 4 2" xfId="6808"/>
    <cellStyle name="Comma 10 3 2 5 2 5" xfId="6809"/>
    <cellStyle name="Comma 10 3 2 5 2 5 2" xfId="6810"/>
    <cellStyle name="Comma 10 3 2 5 2 6" xfId="6811"/>
    <cellStyle name="Comma 10 3 2 5 3" xfId="6812"/>
    <cellStyle name="Comma 10 3 2 5 3 2" xfId="6813"/>
    <cellStyle name="Comma 10 3 2 5 3 2 2" xfId="6814"/>
    <cellStyle name="Comma 10 3 2 5 3 3" xfId="6815"/>
    <cellStyle name="Comma 10 3 2 5 3 3 2" xfId="6816"/>
    <cellStyle name="Comma 10 3 2 5 3 4" xfId="6817"/>
    <cellStyle name="Comma 10 3 2 5 3 4 2" xfId="6818"/>
    <cellStyle name="Comma 10 3 2 5 3 5" xfId="6819"/>
    <cellStyle name="Comma 10 3 2 5 4" xfId="6820"/>
    <cellStyle name="Comma 10 3 2 5 4 2" xfId="6821"/>
    <cellStyle name="Comma 10 3 2 5 5" xfId="6822"/>
    <cellStyle name="Comma 10 3 2 5 5 2" xfId="6823"/>
    <cellStyle name="Comma 10 3 2 5 6" xfId="6824"/>
    <cellStyle name="Comma 10 3 2 5 6 2" xfId="6825"/>
    <cellStyle name="Comma 10 3 2 5 7" xfId="6826"/>
    <cellStyle name="Comma 10 3 2 6" xfId="6827"/>
    <cellStyle name="Comma 10 3 2 6 2" xfId="6828"/>
    <cellStyle name="Comma 10 3 2 6 2 2" xfId="6829"/>
    <cellStyle name="Comma 10 3 2 6 2 2 2" xfId="6830"/>
    <cellStyle name="Comma 10 3 2 6 2 2 2 2" xfId="6831"/>
    <cellStyle name="Comma 10 3 2 6 2 2 3" xfId="6832"/>
    <cellStyle name="Comma 10 3 2 6 2 2 3 2" xfId="6833"/>
    <cellStyle name="Comma 10 3 2 6 2 2 4" xfId="6834"/>
    <cellStyle name="Comma 10 3 2 6 2 2 4 2" xfId="6835"/>
    <cellStyle name="Comma 10 3 2 6 2 2 5" xfId="6836"/>
    <cellStyle name="Comma 10 3 2 6 2 3" xfId="6837"/>
    <cellStyle name="Comma 10 3 2 6 2 3 2" xfId="6838"/>
    <cellStyle name="Comma 10 3 2 6 2 4" xfId="6839"/>
    <cellStyle name="Comma 10 3 2 6 2 4 2" xfId="6840"/>
    <cellStyle name="Comma 10 3 2 6 2 5" xfId="6841"/>
    <cellStyle name="Comma 10 3 2 6 2 5 2" xfId="6842"/>
    <cellStyle name="Comma 10 3 2 6 2 6" xfId="6843"/>
    <cellStyle name="Comma 10 3 2 6 3" xfId="6844"/>
    <cellStyle name="Comma 10 3 2 6 3 2" xfId="6845"/>
    <cellStyle name="Comma 10 3 2 6 3 2 2" xfId="6846"/>
    <cellStyle name="Comma 10 3 2 6 3 3" xfId="6847"/>
    <cellStyle name="Comma 10 3 2 6 3 3 2" xfId="6848"/>
    <cellStyle name="Comma 10 3 2 6 3 4" xfId="6849"/>
    <cellStyle name="Comma 10 3 2 6 3 4 2" xfId="6850"/>
    <cellStyle name="Comma 10 3 2 6 3 5" xfId="6851"/>
    <cellStyle name="Comma 10 3 2 6 4" xfId="6852"/>
    <cellStyle name="Comma 10 3 2 6 4 2" xfId="6853"/>
    <cellStyle name="Comma 10 3 2 6 5" xfId="6854"/>
    <cellStyle name="Comma 10 3 2 6 5 2" xfId="6855"/>
    <cellStyle name="Comma 10 3 2 6 6" xfId="6856"/>
    <cellStyle name="Comma 10 3 2 6 6 2" xfId="6857"/>
    <cellStyle name="Comma 10 3 2 6 7" xfId="6858"/>
    <cellStyle name="Comma 10 3 2 7" xfId="6859"/>
    <cellStyle name="Comma 10 3 2 7 2" xfId="6860"/>
    <cellStyle name="Comma 10 3 2 7 2 2" xfId="6861"/>
    <cellStyle name="Comma 10 3 2 7 3" xfId="6862"/>
    <cellStyle name="Comma 10 3 2 7 3 2" xfId="6863"/>
    <cellStyle name="Comma 10 3 2 7 4" xfId="6864"/>
    <cellStyle name="Comma 10 3 2 7 4 2" xfId="6865"/>
    <cellStyle name="Comma 10 3 2 7 5" xfId="6866"/>
    <cellStyle name="Comma 10 3 2 8" xfId="6867"/>
    <cellStyle name="Comma 10 3 2 8 2" xfId="6868"/>
    <cellStyle name="Comma 10 3 2 9" xfId="6869"/>
    <cellStyle name="Comma 10 3 2 9 10" xfId="44083"/>
    <cellStyle name="Comma 10 3 2 9 11" xfId="44084"/>
    <cellStyle name="Comma 10 3 2 9 2" xfId="6870"/>
    <cellStyle name="Comma 10 3 2 9 2 2" xfId="44085"/>
    <cellStyle name="Comma 10 3 2 9 2 2 2" xfId="44086"/>
    <cellStyle name="Comma 10 3 2 9 2 2 3" xfId="44087"/>
    <cellStyle name="Comma 10 3 2 9 2 3" xfId="44088"/>
    <cellStyle name="Comma 10 3 2 9 2 4" xfId="44089"/>
    <cellStyle name="Comma 10 3 2 9 3" xfId="44090"/>
    <cellStyle name="Comma 10 3 2 9 3 2" xfId="44091"/>
    <cellStyle name="Comma 10 3 2 9 3 3" xfId="44092"/>
    <cellStyle name="Comma 10 3 2 9 4" xfId="44093"/>
    <cellStyle name="Comma 10 3 2 9 5" xfId="44094"/>
    <cellStyle name="Comma 10 3 2 9 6" xfId="44095"/>
    <cellStyle name="Comma 10 3 2 9 7" xfId="44096"/>
    <cellStyle name="Comma 10 3 2 9 8" xfId="44097"/>
    <cellStyle name="Comma 10 3 2 9 9" xfId="44098"/>
    <cellStyle name="Comma 10 3 3" xfId="6871"/>
    <cellStyle name="Comma 10 3 3 2" xfId="6872"/>
    <cellStyle name="Comma 10 3 3 2 2" xfId="6873"/>
    <cellStyle name="Comma 10 3 3 2 2 2" xfId="6874"/>
    <cellStyle name="Comma 10 3 3 2 3" xfId="6875"/>
    <cellStyle name="Comma 10 3 3 2 3 2" xfId="6876"/>
    <cellStyle name="Comma 10 3 3 2 4" xfId="6877"/>
    <cellStyle name="Comma 10 3 3 2 4 2" xfId="6878"/>
    <cellStyle name="Comma 10 3 3 2 5" xfId="6879"/>
    <cellStyle name="Comma 10 3 3 3" xfId="6880"/>
    <cellStyle name="Comma 10 3 3 3 2" xfId="6881"/>
    <cellStyle name="Comma 10 3 3 4" xfId="6882"/>
    <cellStyle name="Comma 10 3 3 4 2" xfId="6883"/>
    <cellStyle name="Comma 10 3 3 5" xfId="6884"/>
    <cellStyle name="Comma 10 3 3 5 2" xfId="6885"/>
    <cellStyle name="Comma 10 3 3 6" xfId="6886"/>
    <cellStyle name="Comma 10 3 4" xfId="6887"/>
    <cellStyle name="Comma 10 3 4 2" xfId="6888"/>
    <cellStyle name="Comma 10 3 4 2 2" xfId="6889"/>
    <cellStyle name="Comma 10 3 4 3" xfId="6890"/>
    <cellStyle name="Comma 10 3 4 3 2" xfId="6891"/>
    <cellStyle name="Comma 10 3 4 4" xfId="6892"/>
    <cellStyle name="Comma 10 3 4 4 2" xfId="6893"/>
    <cellStyle name="Comma 10 3 4 5" xfId="6894"/>
    <cellStyle name="Comma 10 3 5" xfId="6895"/>
    <cellStyle name="Comma 10 3 5 10" xfId="6896"/>
    <cellStyle name="Comma 10 3 5 10 2" xfId="6897"/>
    <cellStyle name="Comma 10 3 5 10 3" xfId="6898"/>
    <cellStyle name="Comma 10 3 5 10 3 10" xfId="44099"/>
    <cellStyle name="Comma 10 3 5 10 3 11" xfId="44100"/>
    <cellStyle name="Comma 10 3 5 10 3 2" xfId="44101"/>
    <cellStyle name="Comma 10 3 5 10 3 2 2" xfId="44102"/>
    <cellStyle name="Comma 10 3 5 10 3 2 2 2" xfId="44103"/>
    <cellStyle name="Comma 10 3 5 10 3 2 2 3" xfId="44104"/>
    <cellStyle name="Comma 10 3 5 10 3 2 3" xfId="44105"/>
    <cellStyle name="Comma 10 3 5 10 3 2 4" xfId="44106"/>
    <cellStyle name="Comma 10 3 5 10 3 3" xfId="44107"/>
    <cellStyle name="Comma 10 3 5 10 3 3 2" xfId="44108"/>
    <cellStyle name="Comma 10 3 5 10 3 3 3" xfId="44109"/>
    <cellStyle name="Comma 10 3 5 10 3 4" xfId="44110"/>
    <cellStyle name="Comma 10 3 5 10 3 5" xfId="44111"/>
    <cellStyle name="Comma 10 3 5 10 3 6" xfId="44112"/>
    <cellStyle name="Comma 10 3 5 10 3 7" xfId="44113"/>
    <cellStyle name="Comma 10 3 5 10 3 8" xfId="44114"/>
    <cellStyle name="Comma 10 3 5 10 3 9" xfId="44115"/>
    <cellStyle name="Comma 10 3 5 11" xfId="6899"/>
    <cellStyle name="Comma 10 3 5 12" xfId="6900"/>
    <cellStyle name="Comma 10 3 5 13" xfId="6901"/>
    <cellStyle name="Comma 10 3 5 14" xfId="6902"/>
    <cellStyle name="Comma 10 3 5 14 10" xfId="44116"/>
    <cellStyle name="Comma 10 3 5 14 11" xfId="44117"/>
    <cellStyle name="Comma 10 3 5 14 2" xfId="44118"/>
    <cellStyle name="Comma 10 3 5 14 2 2" xfId="44119"/>
    <cellStyle name="Comma 10 3 5 14 2 2 2" xfId="44120"/>
    <cellStyle name="Comma 10 3 5 14 2 2 3" xfId="44121"/>
    <cellStyle name="Comma 10 3 5 14 2 3" xfId="44122"/>
    <cellStyle name="Comma 10 3 5 14 2 4" xfId="44123"/>
    <cellStyle name="Comma 10 3 5 14 3" xfId="44124"/>
    <cellStyle name="Comma 10 3 5 14 3 2" xfId="44125"/>
    <cellStyle name="Comma 10 3 5 14 3 3" xfId="44126"/>
    <cellStyle name="Comma 10 3 5 14 4" xfId="44127"/>
    <cellStyle name="Comma 10 3 5 14 5" xfId="44128"/>
    <cellStyle name="Comma 10 3 5 14 6" xfId="44129"/>
    <cellStyle name="Comma 10 3 5 14 7" xfId="44130"/>
    <cellStyle name="Comma 10 3 5 14 8" xfId="44131"/>
    <cellStyle name="Comma 10 3 5 14 9" xfId="44132"/>
    <cellStyle name="Comma 10 3 5 15" xfId="6903"/>
    <cellStyle name="Comma 10 3 5 15 10" xfId="44133"/>
    <cellStyle name="Comma 10 3 5 15 11" xfId="44134"/>
    <cellStyle name="Comma 10 3 5 15 2" xfId="44135"/>
    <cellStyle name="Comma 10 3 5 15 2 2" xfId="44136"/>
    <cellStyle name="Comma 10 3 5 15 2 2 2" xfId="44137"/>
    <cellStyle name="Comma 10 3 5 15 2 2 3" xfId="44138"/>
    <cellStyle name="Comma 10 3 5 15 2 3" xfId="44139"/>
    <cellStyle name="Comma 10 3 5 15 2 4" xfId="44140"/>
    <cellStyle name="Comma 10 3 5 15 3" xfId="44141"/>
    <cellStyle name="Comma 10 3 5 15 3 2" xfId="44142"/>
    <cellStyle name="Comma 10 3 5 15 3 3" xfId="44143"/>
    <cellStyle name="Comma 10 3 5 15 4" xfId="44144"/>
    <cellStyle name="Comma 10 3 5 15 5" xfId="44145"/>
    <cellStyle name="Comma 10 3 5 15 6" xfId="44146"/>
    <cellStyle name="Comma 10 3 5 15 7" xfId="44147"/>
    <cellStyle name="Comma 10 3 5 15 8" xfId="44148"/>
    <cellStyle name="Comma 10 3 5 15 9" xfId="44149"/>
    <cellStyle name="Comma 10 3 5 16" xfId="44150"/>
    <cellStyle name="Comma 10 3 5 17" xfId="44151"/>
    <cellStyle name="Comma 10 3 5 17 2" xfId="44152"/>
    <cellStyle name="Comma 10 3 5 17 3" xfId="44153"/>
    <cellStyle name="Comma 10 3 5 2" xfId="6904"/>
    <cellStyle name="Comma 10 3 5 2 2" xfId="6905"/>
    <cellStyle name="Comma 10 3 5 2 3" xfId="6906"/>
    <cellStyle name="Comma 10 3 5 2 4" xfId="44154"/>
    <cellStyle name="Comma 10 3 5 3" xfId="6907"/>
    <cellStyle name="Comma 10 3 5 3 2" xfId="6908"/>
    <cellStyle name="Comma 10 3 5 3 3" xfId="6909"/>
    <cellStyle name="Comma 10 3 5 3 4" xfId="44155"/>
    <cellStyle name="Comma 10 3 5 4" xfId="6910"/>
    <cellStyle name="Comma 10 3 5 4 2" xfId="6911"/>
    <cellStyle name="Comma 10 3 5 4 3" xfId="6912"/>
    <cellStyle name="Comma 10 3 5 4 4" xfId="44156"/>
    <cellStyle name="Comma 10 3 5 5" xfId="6913"/>
    <cellStyle name="Comma 10 3 5 6" xfId="6914"/>
    <cellStyle name="Comma 10 3 5 6 2" xfId="6915"/>
    <cellStyle name="Comma 10 3 5 7" xfId="6916"/>
    <cellStyle name="Comma 10 3 5 7 2" xfId="6917"/>
    <cellStyle name="Comma 10 3 5 8" xfId="6918"/>
    <cellStyle name="Comma 10 3 5 8 2" xfId="6919"/>
    <cellStyle name="Comma 10 3 5 8 2 2" xfId="6920"/>
    <cellStyle name="Comma 10 3 5 8 3" xfId="6921"/>
    <cellStyle name="Comma 10 3 5 8 4" xfId="6922"/>
    <cellStyle name="Comma 10 3 5 8 5" xfId="6923"/>
    <cellStyle name="Comma 10 3 5 8 6" xfId="6924"/>
    <cellStyle name="Comma 10 3 5 8 6 10" xfId="44157"/>
    <cellStyle name="Comma 10 3 5 8 6 11" xfId="44158"/>
    <cellStyle name="Comma 10 3 5 8 6 2" xfId="44159"/>
    <cellStyle name="Comma 10 3 5 8 6 2 2" xfId="44160"/>
    <cellStyle name="Comma 10 3 5 8 6 2 2 2" xfId="44161"/>
    <cellStyle name="Comma 10 3 5 8 6 2 2 3" xfId="44162"/>
    <cellStyle name="Comma 10 3 5 8 6 2 3" xfId="44163"/>
    <cellStyle name="Comma 10 3 5 8 6 2 4" xfId="44164"/>
    <cellStyle name="Comma 10 3 5 8 6 3" xfId="44165"/>
    <cellStyle name="Comma 10 3 5 8 6 3 2" xfId="44166"/>
    <cellStyle name="Comma 10 3 5 8 6 3 3" xfId="44167"/>
    <cellStyle name="Comma 10 3 5 8 6 4" xfId="44168"/>
    <cellStyle name="Comma 10 3 5 8 6 5" xfId="44169"/>
    <cellStyle name="Comma 10 3 5 8 6 6" xfId="44170"/>
    <cellStyle name="Comma 10 3 5 8 6 7" xfId="44171"/>
    <cellStyle name="Comma 10 3 5 8 6 8" xfId="44172"/>
    <cellStyle name="Comma 10 3 5 8 6 9" xfId="44173"/>
    <cellStyle name="Comma 10 3 5 8 7" xfId="44174"/>
    <cellStyle name="Comma 10 3 5 8 8" xfId="44175"/>
    <cellStyle name="Comma 10 3 5 8 8 2" xfId="44176"/>
    <cellStyle name="Comma 10 3 5 8 8 3" xfId="44177"/>
    <cellStyle name="Comma 10 3 5 9" xfId="6925"/>
    <cellStyle name="Comma 10 3 5 9 2" xfId="6926"/>
    <cellStyle name="Comma 10 3 5 9 3" xfId="6927"/>
    <cellStyle name="Comma 10 3 6" xfId="6928"/>
    <cellStyle name="Comma 10 3 6 2" xfId="6929"/>
    <cellStyle name="Comma 10 3 6 3" xfId="6930"/>
    <cellStyle name="Comma 10 3 6 4" xfId="44178"/>
    <cellStyle name="Comma 10 3 7" xfId="6931"/>
    <cellStyle name="Comma 10 3 7 2" xfId="6932"/>
    <cellStyle name="Comma 10 3 7 3" xfId="6933"/>
    <cellStyle name="Comma 10 3 7 4" xfId="44179"/>
    <cellStyle name="Comma 10 3 8" xfId="6934"/>
    <cellStyle name="Comma 10 3 8 2" xfId="6935"/>
    <cellStyle name="Comma 10 3 8 3" xfId="6936"/>
    <cellStyle name="Comma 10 3 9" xfId="6937"/>
    <cellStyle name="Comma 10 3 9 2" xfId="6938"/>
    <cellStyle name="Comma 10 3 9 3" xfId="6939"/>
    <cellStyle name="Comma 10 3 9 3 2" xfId="6940"/>
    <cellStyle name="Comma 10 3 9 4" xfId="44180"/>
    <cellStyle name="Comma 10 4" xfId="6941"/>
    <cellStyle name="Comma 10 4 10" xfId="6942"/>
    <cellStyle name="Comma 10 4 10 2" xfId="6943"/>
    <cellStyle name="Comma 10 4 11" xfId="6944"/>
    <cellStyle name="Comma 10 4 11 2" xfId="6945"/>
    <cellStyle name="Comma 10 4 12" xfId="6946"/>
    <cellStyle name="Comma 10 4 12 2" xfId="6947"/>
    <cellStyle name="Comma 10 4 12 3" xfId="6948"/>
    <cellStyle name="Comma 10 4 13" xfId="6949"/>
    <cellStyle name="Comma 10 4 13 10" xfId="44181"/>
    <cellStyle name="Comma 10 4 13 11" xfId="44182"/>
    <cellStyle name="Comma 10 4 13 12" xfId="44183"/>
    <cellStyle name="Comma 10 4 13 13" xfId="44184"/>
    <cellStyle name="Comma 10 4 13 2" xfId="6950"/>
    <cellStyle name="Comma 10 4 13 3" xfId="6951"/>
    <cellStyle name="Comma 10 4 13 4" xfId="44185"/>
    <cellStyle name="Comma 10 4 13 4 2" xfId="44186"/>
    <cellStyle name="Comma 10 4 13 4 2 2" xfId="44187"/>
    <cellStyle name="Comma 10 4 13 4 2 3" xfId="44188"/>
    <cellStyle name="Comma 10 4 13 4 3" xfId="44189"/>
    <cellStyle name="Comma 10 4 13 4 4" xfId="44190"/>
    <cellStyle name="Comma 10 4 13 5" xfId="44191"/>
    <cellStyle name="Comma 10 4 13 5 2" xfId="44192"/>
    <cellStyle name="Comma 10 4 13 5 3" xfId="44193"/>
    <cellStyle name="Comma 10 4 13 6" xfId="44194"/>
    <cellStyle name="Comma 10 4 13 7" xfId="44195"/>
    <cellStyle name="Comma 10 4 13 8" xfId="44196"/>
    <cellStyle name="Comma 10 4 13 9" xfId="44197"/>
    <cellStyle name="Comma 10 4 14" xfId="6952"/>
    <cellStyle name="Comma 10 4 14 10" xfId="44198"/>
    <cellStyle name="Comma 10 4 14 11" xfId="44199"/>
    <cellStyle name="Comma 10 4 14 2" xfId="44200"/>
    <cellStyle name="Comma 10 4 14 2 2" xfId="44201"/>
    <cellStyle name="Comma 10 4 14 2 2 2" xfId="44202"/>
    <cellStyle name="Comma 10 4 14 2 2 3" xfId="44203"/>
    <cellStyle name="Comma 10 4 14 2 3" xfId="44204"/>
    <cellStyle name="Comma 10 4 14 2 4" xfId="44205"/>
    <cellStyle name="Comma 10 4 14 3" xfId="44206"/>
    <cellStyle name="Comma 10 4 14 3 2" xfId="44207"/>
    <cellStyle name="Comma 10 4 14 3 3" xfId="44208"/>
    <cellStyle name="Comma 10 4 14 4" xfId="44209"/>
    <cellStyle name="Comma 10 4 14 5" xfId="44210"/>
    <cellStyle name="Comma 10 4 14 6" xfId="44211"/>
    <cellStyle name="Comma 10 4 14 7" xfId="44212"/>
    <cellStyle name="Comma 10 4 14 8" xfId="44213"/>
    <cellStyle name="Comma 10 4 14 9" xfId="44214"/>
    <cellStyle name="Comma 10 4 15" xfId="44215"/>
    <cellStyle name="Comma 10 4 2" xfId="6953"/>
    <cellStyle name="Comma 10 4 2 10" xfId="6954"/>
    <cellStyle name="Comma 10 4 2 10 10" xfId="44216"/>
    <cellStyle name="Comma 10 4 2 10 11" xfId="44217"/>
    <cellStyle name="Comma 10 4 2 10 2" xfId="44218"/>
    <cellStyle name="Comma 10 4 2 10 2 2" xfId="44219"/>
    <cellStyle name="Comma 10 4 2 10 2 2 2" xfId="44220"/>
    <cellStyle name="Comma 10 4 2 10 2 2 3" xfId="44221"/>
    <cellStyle name="Comma 10 4 2 10 2 3" xfId="44222"/>
    <cellStyle name="Comma 10 4 2 10 2 4" xfId="44223"/>
    <cellStyle name="Comma 10 4 2 10 3" xfId="44224"/>
    <cellStyle name="Comma 10 4 2 10 3 2" xfId="44225"/>
    <cellStyle name="Comma 10 4 2 10 3 3" xfId="44226"/>
    <cellStyle name="Comma 10 4 2 10 4" xfId="44227"/>
    <cellStyle name="Comma 10 4 2 10 5" xfId="44228"/>
    <cellStyle name="Comma 10 4 2 10 6" xfId="44229"/>
    <cellStyle name="Comma 10 4 2 10 7" xfId="44230"/>
    <cellStyle name="Comma 10 4 2 10 8" xfId="44231"/>
    <cellStyle name="Comma 10 4 2 10 9" xfId="44232"/>
    <cellStyle name="Comma 10 4 2 11" xfId="44233"/>
    <cellStyle name="Comma 10 4 2 11 2" xfId="44234"/>
    <cellStyle name="Comma 10 4 2 11 3" xfId="44235"/>
    <cellStyle name="Comma 10 4 2 2" xfId="6955"/>
    <cellStyle name="Comma 10 4 2 3" xfId="6956"/>
    <cellStyle name="Comma 10 4 2 3 2" xfId="6957"/>
    <cellStyle name="Comma 10 4 2 3 3" xfId="6958"/>
    <cellStyle name="Comma 10 4 2 3 3 2" xfId="6959"/>
    <cellStyle name="Comma 10 4 2 4" xfId="6960"/>
    <cellStyle name="Comma 10 4 2 4 2" xfId="6961"/>
    <cellStyle name="Comma 10 4 2 4 3" xfId="6962"/>
    <cellStyle name="Comma 10 4 2 4 4" xfId="44236"/>
    <cellStyle name="Comma 10 4 2 5" xfId="6963"/>
    <cellStyle name="Comma 10 4 2 5 2" xfId="6964"/>
    <cellStyle name="Comma 10 4 2 5 3" xfId="6965"/>
    <cellStyle name="Comma 10 4 2 5 4" xfId="44237"/>
    <cellStyle name="Comma 10 4 2 6" xfId="6966"/>
    <cellStyle name="Comma 10 4 2 6 2" xfId="6967"/>
    <cellStyle name="Comma 10 4 2 6 3" xfId="6968"/>
    <cellStyle name="Comma 10 4 2 6 3 2" xfId="6969"/>
    <cellStyle name="Comma 10 4 2 6 4" xfId="44238"/>
    <cellStyle name="Comma 10 4 2 7" xfId="6970"/>
    <cellStyle name="Comma 10 4 2 7 2" xfId="6971"/>
    <cellStyle name="Comma 10 4 2 8" xfId="6972"/>
    <cellStyle name="Comma 10 4 2 9" xfId="6973"/>
    <cellStyle name="Comma 10 4 2 9 10" xfId="44239"/>
    <cellStyle name="Comma 10 4 2 9 11" xfId="44240"/>
    <cellStyle name="Comma 10 4 2 9 2" xfId="44241"/>
    <cellStyle name="Comma 10 4 2 9 2 2" xfId="44242"/>
    <cellStyle name="Comma 10 4 2 9 2 2 2" xfId="44243"/>
    <cellStyle name="Comma 10 4 2 9 2 2 3" xfId="44244"/>
    <cellStyle name="Comma 10 4 2 9 2 3" xfId="44245"/>
    <cellStyle name="Comma 10 4 2 9 2 4" xfId="44246"/>
    <cellStyle name="Comma 10 4 2 9 3" xfId="44247"/>
    <cellStyle name="Comma 10 4 2 9 3 2" xfId="44248"/>
    <cellStyle name="Comma 10 4 2 9 3 3" xfId="44249"/>
    <cellStyle name="Comma 10 4 2 9 4" xfId="44250"/>
    <cellStyle name="Comma 10 4 2 9 5" xfId="44251"/>
    <cellStyle name="Comma 10 4 2 9 6" xfId="44252"/>
    <cellStyle name="Comma 10 4 2 9 7" xfId="44253"/>
    <cellStyle name="Comma 10 4 2 9 8" xfId="44254"/>
    <cellStyle name="Comma 10 4 2 9 9" xfId="44255"/>
    <cellStyle name="Comma 10 4 3" xfId="6974"/>
    <cellStyle name="Comma 10 4 3 2" xfId="6975"/>
    <cellStyle name="Comma 10 4 3 2 2" xfId="6976"/>
    <cellStyle name="Comma 10 4 3 2 2 2" xfId="6977"/>
    <cellStyle name="Comma 10 4 3 2 3" xfId="6978"/>
    <cellStyle name="Comma 10 4 3 2 3 2" xfId="6979"/>
    <cellStyle name="Comma 10 4 3 2 4" xfId="6980"/>
    <cellStyle name="Comma 10 4 3 2 4 2" xfId="6981"/>
    <cellStyle name="Comma 10 4 3 2 5" xfId="6982"/>
    <cellStyle name="Comma 10 4 3 3" xfId="6983"/>
    <cellStyle name="Comma 10 4 3 3 2" xfId="6984"/>
    <cellStyle name="Comma 10 4 3 4" xfId="6985"/>
    <cellStyle name="Comma 10 4 3 4 2" xfId="6986"/>
    <cellStyle name="Comma 10 4 3 5" xfId="6987"/>
    <cellStyle name="Comma 10 4 3 5 2" xfId="6988"/>
    <cellStyle name="Comma 10 4 3 6" xfId="6989"/>
    <cellStyle name="Comma 10 4 4" xfId="6990"/>
    <cellStyle name="Comma 10 4 4 2" xfId="6991"/>
    <cellStyle name="Comma 10 4 4 2 2" xfId="6992"/>
    <cellStyle name="Comma 10 4 4 3" xfId="6993"/>
    <cellStyle name="Comma 10 4 4 3 2" xfId="6994"/>
    <cellStyle name="Comma 10 4 4 4" xfId="6995"/>
    <cellStyle name="Comma 10 4 4 4 2" xfId="6996"/>
    <cellStyle name="Comma 10 4 4 5" xfId="6997"/>
    <cellStyle name="Comma 10 4 5" xfId="6998"/>
    <cellStyle name="Comma 10 4 5 10" xfId="6999"/>
    <cellStyle name="Comma 10 4 5 10 2" xfId="7000"/>
    <cellStyle name="Comma 10 4 5 10 3" xfId="7001"/>
    <cellStyle name="Comma 10 4 5 10 3 10" xfId="44256"/>
    <cellStyle name="Comma 10 4 5 10 3 11" xfId="44257"/>
    <cellStyle name="Comma 10 4 5 10 3 2" xfId="44258"/>
    <cellStyle name="Comma 10 4 5 10 3 2 2" xfId="44259"/>
    <cellStyle name="Comma 10 4 5 10 3 2 2 2" xfId="44260"/>
    <cellStyle name="Comma 10 4 5 10 3 2 2 3" xfId="44261"/>
    <cellStyle name="Comma 10 4 5 10 3 2 3" xfId="44262"/>
    <cellStyle name="Comma 10 4 5 10 3 2 4" xfId="44263"/>
    <cellStyle name="Comma 10 4 5 10 3 3" xfId="44264"/>
    <cellStyle name="Comma 10 4 5 10 3 3 2" xfId="44265"/>
    <cellStyle name="Comma 10 4 5 10 3 3 3" xfId="44266"/>
    <cellStyle name="Comma 10 4 5 10 3 4" xfId="44267"/>
    <cellStyle name="Comma 10 4 5 10 3 5" xfId="44268"/>
    <cellStyle name="Comma 10 4 5 10 3 6" xfId="44269"/>
    <cellStyle name="Comma 10 4 5 10 3 7" xfId="44270"/>
    <cellStyle name="Comma 10 4 5 10 3 8" xfId="44271"/>
    <cellStyle name="Comma 10 4 5 10 3 9" xfId="44272"/>
    <cellStyle name="Comma 10 4 5 11" xfId="7002"/>
    <cellStyle name="Comma 10 4 5 12" xfId="7003"/>
    <cellStyle name="Comma 10 4 5 13" xfId="7004"/>
    <cellStyle name="Comma 10 4 5 14" xfId="7005"/>
    <cellStyle name="Comma 10 4 5 14 10" xfId="44273"/>
    <cellStyle name="Comma 10 4 5 14 11" xfId="44274"/>
    <cellStyle name="Comma 10 4 5 14 2" xfId="44275"/>
    <cellStyle name="Comma 10 4 5 14 2 2" xfId="44276"/>
    <cellStyle name="Comma 10 4 5 14 2 2 2" xfId="44277"/>
    <cellStyle name="Comma 10 4 5 14 2 2 3" xfId="44278"/>
    <cellStyle name="Comma 10 4 5 14 2 3" xfId="44279"/>
    <cellStyle name="Comma 10 4 5 14 2 4" xfId="44280"/>
    <cellStyle name="Comma 10 4 5 14 3" xfId="44281"/>
    <cellStyle name="Comma 10 4 5 14 3 2" xfId="44282"/>
    <cellStyle name="Comma 10 4 5 14 3 3" xfId="44283"/>
    <cellStyle name="Comma 10 4 5 14 4" xfId="44284"/>
    <cellStyle name="Comma 10 4 5 14 5" xfId="44285"/>
    <cellStyle name="Comma 10 4 5 14 6" xfId="44286"/>
    <cellStyle name="Comma 10 4 5 14 7" xfId="44287"/>
    <cellStyle name="Comma 10 4 5 14 8" xfId="44288"/>
    <cellStyle name="Comma 10 4 5 14 9" xfId="44289"/>
    <cellStyle name="Comma 10 4 5 15" xfId="7006"/>
    <cellStyle name="Comma 10 4 5 15 10" xfId="44290"/>
    <cellStyle name="Comma 10 4 5 15 11" xfId="44291"/>
    <cellStyle name="Comma 10 4 5 15 2" xfId="44292"/>
    <cellStyle name="Comma 10 4 5 15 2 2" xfId="44293"/>
    <cellStyle name="Comma 10 4 5 15 2 2 2" xfId="44294"/>
    <cellStyle name="Comma 10 4 5 15 2 2 3" xfId="44295"/>
    <cellStyle name="Comma 10 4 5 15 2 3" xfId="44296"/>
    <cellStyle name="Comma 10 4 5 15 2 4" xfId="44297"/>
    <cellStyle name="Comma 10 4 5 15 3" xfId="44298"/>
    <cellStyle name="Comma 10 4 5 15 3 2" xfId="44299"/>
    <cellStyle name="Comma 10 4 5 15 3 3" xfId="44300"/>
    <cellStyle name="Comma 10 4 5 15 4" xfId="44301"/>
    <cellStyle name="Comma 10 4 5 15 5" xfId="44302"/>
    <cellStyle name="Comma 10 4 5 15 6" xfId="44303"/>
    <cellStyle name="Comma 10 4 5 15 7" xfId="44304"/>
    <cellStyle name="Comma 10 4 5 15 8" xfId="44305"/>
    <cellStyle name="Comma 10 4 5 15 9" xfId="44306"/>
    <cellStyle name="Comma 10 4 5 16" xfId="44307"/>
    <cellStyle name="Comma 10 4 5 17" xfId="44308"/>
    <cellStyle name="Comma 10 4 5 17 2" xfId="44309"/>
    <cellStyle name="Comma 10 4 5 17 3" xfId="44310"/>
    <cellStyle name="Comma 10 4 5 2" xfId="7007"/>
    <cellStyle name="Comma 10 4 5 2 2" xfId="7008"/>
    <cellStyle name="Comma 10 4 5 2 3" xfId="7009"/>
    <cellStyle name="Comma 10 4 5 2 4" xfId="44311"/>
    <cellStyle name="Comma 10 4 5 3" xfId="7010"/>
    <cellStyle name="Comma 10 4 5 3 2" xfId="7011"/>
    <cellStyle name="Comma 10 4 5 3 3" xfId="7012"/>
    <cellStyle name="Comma 10 4 5 3 4" xfId="44312"/>
    <cellStyle name="Comma 10 4 5 4" xfId="7013"/>
    <cellStyle name="Comma 10 4 5 4 2" xfId="7014"/>
    <cellStyle name="Comma 10 4 5 4 3" xfId="7015"/>
    <cellStyle name="Comma 10 4 5 4 4" xfId="44313"/>
    <cellStyle name="Comma 10 4 5 5" xfId="7016"/>
    <cellStyle name="Comma 10 4 5 6" xfId="7017"/>
    <cellStyle name="Comma 10 4 5 6 2" xfId="7018"/>
    <cellStyle name="Comma 10 4 5 7" xfId="7019"/>
    <cellStyle name="Comma 10 4 5 7 2" xfId="7020"/>
    <cellStyle name="Comma 10 4 5 8" xfId="7021"/>
    <cellStyle name="Comma 10 4 5 8 2" xfId="7022"/>
    <cellStyle name="Comma 10 4 5 8 2 2" xfId="7023"/>
    <cellStyle name="Comma 10 4 5 8 3" xfId="7024"/>
    <cellStyle name="Comma 10 4 5 8 4" xfId="7025"/>
    <cellStyle name="Comma 10 4 5 8 5" xfId="7026"/>
    <cellStyle name="Comma 10 4 5 8 6" xfId="7027"/>
    <cellStyle name="Comma 10 4 5 8 6 10" xfId="44314"/>
    <cellStyle name="Comma 10 4 5 8 6 11" xfId="44315"/>
    <cellStyle name="Comma 10 4 5 8 6 2" xfId="44316"/>
    <cellStyle name="Comma 10 4 5 8 6 2 2" xfId="44317"/>
    <cellStyle name="Comma 10 4 5 8 6 2 2 2" xfId="44318"/>
    <cellStyle name="Comma 10 4 5 8 6 2 2 3" xfId="44319"/>
    <cellStyle name="Comma 10 4 5 8 6 2 3" xfId="44320"/>
    <cellStyle name="Comma 10 4 5 8 6 2 4" xfId="44321"/>
    <cellStyle name="Comma 10 4 5 8 6 3" xfId="44322"/>
    <cellStyle name="Comma 10 4 5 8 6 3 2" xfId="44323"/>
    <cellStyle name="Comma 10 4 5 8 6 3 3" xfId="44324"/>
    <cellStyle name="Comma 10 4 5 8 6 4" xfId="44325"/>
    <cellStyle name="Comma 10 4 5 8 6 5" xfId="44326"/>
    <cellStyle name="Comma 10 4 5 8 6 6" xfId="44327"/>
    <cellStyle name="Comma 10 4 5 8 6 7" xfId="44328"/>
    <cellStyle name="Comma 10 4 5 8 6 8" xfId="44329"/>
    <cellStyle name="Comma 10 4 5 8 6 9" xfId="44330"/>
    <cellStyle name="Comma 10 4 5 8 7" xfId="44331"/>
    <cellStyle name="Comma 10 4 5 8 8" xfId="44332"/>
    <cellStyle name="Comma 10 4 5 8 8 2" xfId="44333"/>
    <cellStyle name="Comma 10 4 5 8 8 3" xfId="44334"/>
    <cellStyle name="Comma 10 4 5 9" xfId="7028"/>
    <cellStyle name="Comma 10 4 5 9 2" xfId="7029"/>
    <cellStyle name="Comma 10 4 5 9 3" xfId="7030"/>
    <cellStyle name="Comma 10 4 6" xfId="7031"/>
    <cellStyle name="Comma 10 4 6 2" xfId="7032"/>
    <cellStyle name="Comma 10 4 6 3" xfId="7033"/>
    <cellStyle name="Comma 10 4 6 4" xfId="44335"/>
    <cellStyle name="Comma 10 4 7" xfId="7034"/>
    <cellStyle name="Comma 10 4 7 2" xfId="7035"/>
    <cellStyle name="Comma 10 4 7 3" xfId="7036"/>
    <cellStyle name="Comma 10 4 7 4" xfId="44336"/>
    <cellStyle name="Comma 10 4 8" xfId="7037"/>
    <cellStyle name="Comma 10 4 8 2" xfId="7038"/>
    <cellStyle name="Comma 10 4 8 3" xfId="7039"/>
    <cellStyle name="Comma 10 4 9" xfId="7040"/>
    <cellStyle name="Comma 10 4 9 2" xfId="7041"/>
    <cellStyle name="Comma 10 4 9 3" xfId="7042"/>
    <cellStyle name="Comma 10 4 9 3 2" xfId="7043"/>
    <cellStyle name="Comma 10 4 9 4" xfId="44337"/>
    <cellStyle name="Comma 10 5" xfId="7044"/>
    <cellStyle name="Comma 10 5 10" xfId="7045"/>
    <cellStyle name="Comma 10 5 10 2" xfId="7046"/>
    <cellStyle name="Comma 10 5 11" xfId="7047"/>
    <cellStyle name="Comma 10 5 11 2" xfId="7048"/>
    <cellStyle name="Comma 10 5 12" xfId="7049"/>
    <cellStyle name="Comma 10 5 12 2" xfId="7050"/>
    <cellStyle name="Comma 10 5 12 3" xfId="7051"/>
    <cellStyle name="Comma 10 5 13" xfId="7052"/>
    <cellStyle name="Comma 10 5 13 10" xfId="44338"/>
    <cellStyle name="Comma 10 5 13 11" xfId="44339"/>
    <cellStyle name="Comma 10 5 13 12" xfId="44340"/>
    <cellStyle name="Comma 10 5 13 13" xfId="44341"/>
    <cellStyle name="Comma 10 5 13 2" xfId="7053"/>
    <cellStyle name="Comma 10 5 13 3" xfId="7054"/>
    <cellStyle name="Comma 10 5 13 4" xfId="44342"/>
    <cellStyle name="Comma 10 5 13 4 2" xfId="44343"/>
    <cellStyle name="Comma 10 5 13 4 2 2" xfId="44344"/>
    <cellStyle name="Comma 10 5 13 4 2 3" xfId="44345"/>
    <cellStyle name="Comma 10 5 13 4 3" xfId="44346"/>
    <cellStyle name="Comma 10 5 13 4 4" xfId="44347"/>
    <cellStyle name="Comma 10 5 13 5" xfId="44348"/>
    <cellStyle name="Comma 10 5 13 5 2" xfId="44349"/>
    <cellStyle name="Comma 10 5 13 5 3" xfId="44350"/>
    <cellStyle name="Comma 10 5 13 6" xfId="44351"/>
    <cellStyle name="Comma 10 5 13 7" xfId="44352"/>
    <cellStyle name="Comma 10 5 13 8" xfId="44353"/>
    <cellStyle name="Comma 10 5 13 9" xfId="44354"/>
    <cellStyle name="Comma 10 5 14" xfId="7055"/>
    <cellStyle name="Comma 10 5 14 10" xfId="44355"/>
    <cellStyle name="Comma 10 5 14 11" xfId="44356"/>
    <cellStyle name="Comma 10 5 14 2" xfId="44357"/>
    <cellStyle name="Comma 10 5 14 2 2" xfId="44358"/>
    <cellStyle name="Comma 10 5 14 2 2 2" xfId="44359"/>
    <cellStyle name="Comma 10 5 14 2 2 3" xfId="44360"/>
    <cellStyle name="Comma 10 5 14 2 3" xfId="44361"/>
    <cellStyle name="Comma 10 5 14 2 4" xfId="44362"/>
    <cellStyle name="Comma 10 5 14 3" xfId="44363"/>
    <cellStyle name="Comma 10 5 14 3 2" xfId="44364"/>
    <cellStyle name="Comma 10 5 14 3 3" xfId="44365"/>
    <cellStyle name="Comma 10 5 14 4" xfId="44366"/>
    <cellStyle name="Comma 10 5 14 5" xfId="44367"/>
    <cellStyle name="Comma 10 5 14 6" xfId="44368"/>
    <cellStyle name="Comma 10 5 14 7" xfId="44369"/>
    <cellStyle name="Comma 10 5 14 8" xfId="44370"/>
    <cellStyle name="Comma 10 5 14 9" xfId="44371"/>
    <cellStyle name="Comma 10 5 15" xfId="44372"/>
    <cellStyle name="Comma 10 5 2" xfId="7056"/>
    <cellStyle name="Comma 10 5 2 10" xfId="7057"/>
    <cellStyle name="Comma 10 5 2 10 10" xfId="44373"/>
    <cellStyle name="Comma 10 5 2 10 11" xfId="44374"/>
    <cellStyle name="Comma 10 5 2 10 2" xfId="44375"/>
    <cellStyle name="Comma 10 5 2 10 2 2" xfId="44376"/>
    <cellStyle name="Comma 10 5 2 10 2 2 2" xfId="44377"/>
    <cellStyle name="Comma 10 5 2 10 2 2 3" xfId="44378"/>
    <cellStyle name="Comma 10 5 2 10 2 3" xfId="44379"/>
    <cellStyle name="Comma 10 5 2 10 2 4" xfId="44380"/>
    <cellStyle name="Comma 10 5 2 10 3" xfId="44381"/>
    <cellStyle name="Comma 10 5 2 10 3 2" xfId="44382"/>
    <cellStyle name="Comma 10 5 2 10 3 3" xfId="44383"/>
    <cellStyle name="Comma 10 5 2 10 4" xfId="44384"/>
    <cellStyle name="Comma 10 5 2 10 5" xfId="44385"/>
    <cellStyle name="Comma 10 5 2 10 6" xfId="44386"/>
    <cellStyle name="Comma 10 5 2 10 7" xfId="44387"/>
    <cellStyle name="Comma 10 5 2 10 8" xfId="44388"/>
    <cellStyle name="Comma 10 5 2 10 9" xfId="44389"/>
    <cellStyle name="Comma 10 5 2 11" xfId="44390"/>
    <cellStyle name="Comma 10 5 2 11 2" xfId="44391"/>
    <cellStyle name="Comma 10 5 2 11 3" xfId="44392"/>
    <cellStyle name="Comma 10 5 2 2" xfId="7058"/>
    <cellStyle name="Comma 10 5 2 3" xfId="7059"/>
    <cellStyle name="Comma 10 5 2 3 2" xfId="7060"/>
    <cellStyle name="Comma 10 5 2 3 3" xfId="7061"/>
    <cellStyle name="Comma 10 5 2 3 3 2" xfId="7062"/>
    <cellStyle name="Comma 10 5 2 4" xfId="7063"/>
    <cellStyle name="Comma 10 5 2 4 2" xfId="7064"/>
    <cellStyle name="Comma 10 5 2 4 3" xfId="7065"/>
    <cellStyle name="Comma 10 5 2 4 4" xfId="44393"/>
    <cellStyle name="Comma 10 5 2 5" xfId="7066"/>
    <cellStyle name="Comma 10 5 2 5 2" xfId="7067"/>
    <cellStyle name="Comma 10 5 2 5 3" xfId="7068"/>
    <cellStyle name="Comma 10 5 2 5 4" xfId="44394"/>
    <cellStyle name="Comma 10 5 2 6" xfId="7069"/>
    <cellStyle name="Comma 10 5 2 6 2" xfId="7070"/>
    <cellStyle name="Comma 10 5 2 6 3" xfId="7071"/>
    <cellStyle name="Comma 10 5 2 6 3 2" xfId="7072"/>
    <cellStyle name="Comma 10 5 2 6 4" xfId="44395"/>
    <cellStyle name="Comma 10 5 2 7" xfId="7073"/>
    <cellStyle name="Comma 10 5 2 7 2" xfId="7074"/>
    <cellStyle name="Comma 10 5 2 8" xfId="7075"/>
    <cellStyle name="Comma 10 5 2 9" xfId="7076"/>
    <cellStyle name="Comma 10 5 2 9 10" xfId="44396"/>
    <cellStyle name="Comma 10 5 2 9 11" xfId="44397"/>
    <cellStyle name="Comma 10 5 2 9 2" xfId="44398"/>
    <cellStyle name="Comma 10 5 2 9 2 2" xfId="44399"/>
    <cellStyle name="Comma 10 5 2 9 2 2 2" xfId="44400"/>
    <cellStyle name="Comma 10 5 2 9 2 2 3" xfId="44401"/>
    <cellStyle name="Comma 10 5 2 9 2 3" xfId="44402"/>
    <cellStyle name="Comma 10 5 2 9 2 4" xfId="44403"/>
    <cellStyle name="Comma 10 5 2 9 3" xfId="44404"/>
    <cellStyle name="Comma 10 5 2 9 3 2" xfId="44405"/>
    <cellStyle name="Comma 10 5 2 9 3 3" xfId="44406"/>
    <cellStyle name="Comma 10 5 2 9 4" xfId="44407"/>
    <cellStyle name="Comma 10 5 2 9 5" xfId="44408"/>
    <cellStyle name="Comma 10 5 2 9 6" xfId="44409"/>
    <cellStyle name="Comma 10 5 2 9 7" xfId="44410"/>
    <cellStyle name="Comma 10 5 2 9 8" xfId="44411"/>
    <cellStyle name="Comma 10 5 2 9 9" xfId="44412"/>
    <cellStyle name="Comma 10 5 3" xfId="7077"/>
    <cellStyle name="Comma 10 5 3 2" xfId="7078"/>
    <cellStyle name="Comma 10 5 3 2 2" xfId="7079"/>
    <cellStyle name="Comma 10 5 3 2 2 2" xfId="7080"/>
    <cellStyle name="Comma 10 5 3 2 3" xfId="7081"/>
    <cellStyle name="Comma 10 5 3 2 3 2" xfId="7082"/>
    <cellStyle name="Comma 10 5 3 2 4" xfId="7083"/>
    <cellStyle name="Comma 10 5 3 2 4 2" xfId="7084"/>
    <cellStyle name="Comma 10 5 3 2 5" xfId="7085"/>
    <cellStyle name="Comma 10 5 3 3" xfId="7086"/>
    <cellStyle name="Comma 10 5 3 3 2" xfId="7087"/>
    <cellStyle name="Comma 10 5 3 4" xfId="7088"/>
    <cellStyle name="Comma 10 5 3 4 2" xfId="7089"/>
    <cellStyle name="Comma 10 5 3 5" xfId="7090"/>
    <cellStyle name="Comma 10 5 3 5 2" xfId="7091"/>
    <cellStyle name="Comma 10 5 3 6" xfId="7092"/>
    <cellStyle name="Comma 10 5 4" xfId="7093"/>
    <cellStyle name="Comma 10 5 4 2" xfId="7094"/>
    <cellStyle name="Comma 10 5 4 2 2" xfId="7095"/>
    <cellStyle name="Comma 10 5 4 3" xfId="7096"/>
    <cellStyle name="Comma 10 5 4 3 2" xfId="7097"/>
    <cellStyle name="Comma 10 5 4 4" xfId="7098"/>
    <cellStyle name="Comma 10 5 4 4 2" xfId="7099"/>
    <cellStyle name="Comma 10 5 4 5" xfId="7100"/>
    <cellStyle name="Comma 10 5 5" xfId="7101"/>
    <cellStyle name="Comma 10 5 5 10" xfId="7102"/>
    <cellStyle name="Comma 10 5 5 10 2" xfId="7103"/>
    <cellStyle name="Comma 10 5 5 10 3" xfId="7104"/>
    <cellStyle name="Comma 10 5 5 10 3 10" xfId="44413"/>
    <cellStyle name="Comma 10 5 5 10 3 11" xfId="44414"/>
    <cellStyle name="Comma 10 5 5 10 3 2" xfId="44415"/>
    <cellStyle name="Comma 10 5 5 10 3 2 2" xfId="44416"/>
    <cellStyle name="Comma 10 5 5 10 3 2 2 2" xfId="44417"/>
    <cellStyle name="Comma 10 5 5 10 3 2 2 3" xfId="44418"/>
    <cellStyle name="Comma 10 5 5 10 3 2 3" xfId="44419"/>
    <cellStyle name="Comma 10 5 5 10 3 2 4" xfId="44420"/>
    <cellStyle name="Comma 10 5 5 10 3 3" xfId="44421"/>
    <cellStyle name="Comma 10 5 5 10 3 3 2" xfId="44422"/>
    <cellStyle name="Comma 10 5 5 10 3 3 3" xfId="44423"/>
    <cellStyle name="Comma 10 5 5 10 3 4" xfId="44424"/>
    <cellStyle name="Comma 10 5 5 10 3 5" xfId="44425"/>
    <cellStyle name="Comma 10 5 5 10 3 6" xfId="44426"/>
    <cellStyle name="Comma 10 5 5 10 3 7" xfId="44427"/>
    <cellStyle name="Comma 10 5 5 10 3 8" xfId="44428"/>
    <cellStyle name="Comma 10 5 5 10 3 9" xfId="44429"/>
    <cellStyle name="Comma 10 5 5 11" xfId="7105"/>
    <cellStyle name="Comma 10 5 5 12" xfId="7106"/>
    <cellStyle name="Comma 10 5 5 13" xfId="7107"/>
    <cellStyle name="Comma 10 5 5 14" xfId="7108"/>
    <cellStyle name="Comma 10 5 5 14 10" xfId="44430"/>
    <cellStyle name="Comma 10 5 5 14 11" xfId="44431"/>
    <cellStyle name="Comma 10 5 5 14 2" xfId="44432"/>
    <cellStyle name="Comma 10 5 5 14 2 2" xfId="44433"/>
    <cellStyle name="Comma 10 5 5 14 2 2 2" xfId="44434"/>
    <cellStyle name="Comma 10 5 5 14 2 2 3" xfId="44435"/>
    <cellStyle name="Comma 10 5 5 14 2 3" xfId="44436"/>
    <cellStyle name="Comma 10 5 5 14 2 4" xfId="44437"/>
    <cellStyle name="Comma 10 5 5 14 3" xfId="44438"/>
    <cellStyle name="Comma 10 5 5 14 3 2" xfId="44439"/>
    <cellStyle name="Comma 10 5 5 14 3 3" xfId="44440"/>
    <cellStyle name="Comma 10 5 5 14 4" xfId="44441"/>
    <cellStyle name="Comma 10 5 5 14 5" xfId="44442"/>
    <cellStyle name="Comma 10 5 5 14 6" xfId="44443"/>
    <cellStyle name="Comma 10 5 5 14 7" xfId="44444"/>
    <cellStyle name="Comma 10 5 5 14 8" xfId="44445"/>
    <cellStyle name="Comma 10 5 5 14 9" xfId="44446"/>
    <cellStyle name="Comma 10 5 5 15" xfId="7109"/>
    <cellStyle name="Comma 10 5 5 15 10" xfId="44447"/>
    <cellStyle name="Comma 10 5 5 15 11" xfId="44448"/>
    <cellStyle name="Comma 10 5 5 15 2" xfId="44449"/>
    <cellStyle name="Comma 10 5 5 15 2 2" xfId="44450"/>
    <cellStyle name="Comma 10 5 5 15 2 2 2" xfId="44451"/>
    <cellStyle name="Comma 10 5 5 15 2 2 3" xfId="44452"/>
    <cellStyle name="Comma 10 5 5 15 2 3" xfId="44453"/>
    <cellStyle name="Comma 10 5 5 15 2 4" xfId="44454"/>
    <cellStyle name="Comma 10 5 5 15 3" xfId="44455"/>
    <cellStyle name="Comma 10 5 5 15 3 2" xfId="44456"/>
    <cellStyle name="Comma 10 5 5 15 3 3" xfId="44457"/>
    <cellStyle name="Comma 10 5 5 15 4" xfId="44458"/>
    <cellStyle name="Comma 10 5 5 15 5" xfId="44459"/>
    <cellStyle name="Comma 10 5 5 15 6" xfId="44460"/>
    <cellStyle name="Comma 10 5 5 15 7" xfId="44461"/>
    <cellStyle name="Comma 10 5 5 15 8" xfId="44462"/>
    <cellStyle name="Comma 10 5 5 15 9" xfId="44463"/>
    <cellStyle name="Comma 10 5 5 16" xfId="44464"/>
    <cellStyle name="Comma 10 5 5 17" xfId="44465"/>
    <cellStyle name="Comma 10 5 5 17 2" xfId="44466"/>
    <cellStyle name="Comma 10 5 5 17 3" xfId="44467"/>
    <cellStyle name="Comma 10 5 5 2" xfId="7110"/>
    <cellStyle name="Comma 10 5 5 2 2" xfId="7111"/>
    <cellStyle name="Comma 10 5 5 2 3" xfId="7112"/>
    <cellStyle name="Comma 10 5 5 2 4" xfId="44468"/>
    <cellStyle name="Comma 10 5 5 3" xfId="7113"/>
    <cellStyle name="Comma 10 5 5 3 2" xfId="7114"/>
    <cellStyle name="Comma 10 5 5 3 3" xfId="7115"/>
    <cellStyle name="Comma 10 5 5 3 4" xfId="44469"/>
    <cellStyle name="Comma 10 5 5 4" xfId="7116"/>
    <cellStyle name="Comma 10 5 5 4 2" xfId="7117"/>
    <cellStyle name="Comma 10 5 5 4 3" xfId="7118"/>
    <cellStyle name="Comma 10 5 5 4 4" xfId="44470"/>
    <cellStyle name="Comma 10 5 5 5" xfId="7119"/>
    <cellStyle name="Comma 10 5 5 6" xfId="7120"/>
    <cellStyle name="Comma 10 5 5 6 2" xfId="7121"/>
    <cellStyle name="Comma 10 5 5 7" xfId="7122"/>
    <cellStyle name="Comma 10 5 5 7 2" xfId="7123"/>
    <cellStyle name="Comma 10 5 5 8" xfId="7124"/>
    <cellStyle name="Comma 10 5 5 8 2" xfId="7125"/>
    <cellStyle name="Comma 10 5 5 8 2 2" xfId="7126"/>
    <cellStyle name="Comma 10 5 5 8 3" xfId="7127"/>
    <cellStyle name="Comma 10 5 5 8 4" xfId="7128"/>
    <cellStyle name="Comma 10 5 5 8 5" xfId="7129"/>
    <cellStyle name="Comma 10 5 5 8 6" xfId="7130"/>
    <cellStyle name="Comma 10 5 5 8 6 10" xfId="44471"/>
    <cellStyle name="Comma 10 5 5 8 6 11" xfId="44472"/>
    <cellStyle name="Comma 10 5 5 8 6 2" xfId="44473"/>
    <cellStyle name="Comma 10 5 5 8 6 2 2" xfId="44474"/>
    <cellStyle name="Comma 10 5 5 8 6 2 2 2" xfId="44475"/>
    <cellStyle name="Comma 10 5 5 8 6 2 2 3" xfId="44476"/>
    <cellStyle name="Comma 10 5 5 8 6 2 3" xfId="44477"/>
    <cellStyle name="Comma 10 5 5 8 6 2 4" xfId="44478"/>
    <cellStyle name="Comma 10 5 5 8 6 3" xfId="44479"/>
    <cellStyle name="Comma 10 5 5 8 6 3 2" xfId="44480"/>
    <cellStyle name="Comma 10 5 5 8 6 3 3" xfId="44481"/>
    <cellStyle name="Comma 10 5 5 8 6 4" xfId="44482"/>
    <cellStyle name="Comma 10 5 5 8 6 5" xfId="44483"/>
    <cellStyle name="Comma 10 5 5 8 6 6" xfId="44484"/>
    <cellStyle name="Comma 10 5 5 8 6 7" xfId="44485"/>
    <cellStyle name="Comma 10 5 5 8 6 8" xfId="44486"/>
    <cellStyle name="Comma 10 5 5 8 6 9" xfId="44487"/>
    <cellStyle name="Comma 10 5 5 8 7" xfId="44488"/>
    <cellStyle name="Comma 10 5 5 8 8" xfId="44489"/>
    <cellStyle name="Comma 10 5 5 8 8 2" xfId="44490"/>
    <cellStyle name="Comma 10 5 5 8 8 3" xfId="44491"/>
    <cellStyle name="Comma 10 5 5 9" xfId="7131"/>
    <cellStyle name="Comma 10 5 5 9 2" xfId="7132"/>
    <cellStyle name="Comma 10 5 5 9 3" xfId="7133"/>
    <cellStyle name="Comma 10 5 6" xfId="7134"/>
    <cellStyle name="Comma 10 5 6 2" xfId="7135"/>
    <cellStyle name="Comma 10 5 6 3" xfId="7136"/>
    <cellStyle name="Comma 10 5 6 4" xfId="44492"/>
    <cellStyle name="Comma 10 5 7" xfId="7137"/>
    <cellStyle name="Comma 10 5 7 2" xfId="7138"/>
    <cellStyle name="Comma 10 5 7 3" xfId="7139"/>
    <cellStyle name="Comma 10 5 7 4" xfId="44493"/>
    <cellStyle name="Comma 10 5 8" xfId="7140"/>
    <cellStyle name="Comma 10 5 8 2" xfId="7141"/>
    <cellStyle name="Comma 10 5 8 3" xfId="7142"/>
    <cellStyle name="Comma 10 5 9" xfId="7143"/>
    <cellStyle name="Comma 10 5 9 2" xfId="7144"/>
    <cellStyle name="Comma 10 5 9 3" xfId="7145"/>
    <cellStyle name="Comma 10 5 9 3 2" xfId="7146"/>
    <cellStyle name="Comma 10 5 9 4" xfId="44494"/>
    <cellStyle name="Comma 10 6" xfId="7147"/>
    <cellStyle name="Comma 10 6 10" xfId="7148"/>
    <cellStyle name="Comma 10 6 10 10" xfId="44495"/>
    <cellStyle name="Comma 10 6 10 11" xfId="44496"/>
    <cellStyle name="Comma 10 6 10 2" xfId="7149"/>
    <cellStyle name="Comma 10 6 10 2 2" xfId="44497"/>
    <cellStyle name="Comma 10 6 10 2 2 2" xfId="44498"/>
    <cellStyle name="Comma 10 6 10 2 2 3" xfId="44499"/>
    <cellStyle name="Comma 10 6 10 2 3" xfId="44500"/>
    <cellStyle name="Comma 10 6 10 2 4" xfId="44501"/>
    <cellStyle name="Comma 10 6 10 3" xfId="44502"/>
    <cellStyle name="Comma 10 6 10 3 2" xfId="44503"/>
    <cellStyle name="Comma 10 6 10 3 3" xfId="44504"/>
    <cellStyle name="Comma 10 6 10 4" xfId="44505"/>
    <cellStyle name="Comma 10 6 10 5" xfId="44506"/>
    <cellStyle name="Comma 10 6 10 6" xfId="44507"/>
    <cellStyle name="Comma 10 6 10 7" xfId="44508"/>
    <cellStyle name="Comma 10 6 10 8" xfId="44509"/>
    <cellStyle name="Comma 10 6 10 9" xfId="44510"/>
    <cellStyle name="Comma 10 6 11" xfId="7150"/>
    <cellStyle name="Comma 10 6 11 2" xfId="44511"/>
    <cellStyle name="Comma 10 6 11 3" xfId="44512"/>
    <cellStyle name="Comma 10 6 12" xfId="7151"/>
    <cellStyle name="Comma 10 6 2" xfId="7152"/>
    <cellStyle name="Comma 10 6 3" xfId="7153"/>
    <cellStyle name="Comma 10 6 3 2" xfId="7154"/>
    <cellStyle name="Comma 10 6 3 2 2" xfId="7155"/>
    <cellStyle name="Comma 10 6 3 2 2 2" xfId="7156"/>
    <cellStyle name="Comma 10 6 3 2 2 2 2" xfId="7157"/>
    <cellStyle name="Comma 10 6 3 2 2 3" xfId="7158"/>
    <cellStyle name="Comma 10 6 3 2 2 3 2" xfId="7159"/>
    <cellStyle name="Comma 10 6 3 2 2 4" xfId="7160"/>
    <cellStyle name="Comma 10 6 3 2 2 4 2" xfId="7161"/>
    <cellStyle name="Comma 10 6 3 2 2 5" xfId="7162"/>
    <cellStyle name="Comma 10 6 3 2 3" xfId="7163"/>
    <cellStyle name="Comma 10 6 3 2 3 2" xfId="7164"/>
    <cellStyle name="Comma 10 6 3 2 4" xfId="7165"/>
    <cellStyle name="Comma 10 6 3 2 4 2" xfId="7166"/>
    <cellStyle name="Comma 10 6 3 2 5" xfId="7167"/>
    <cellStyle name="Comma 10 6 3 2 5 2" xfId="7168"/>
    <cellStyle name="Comma 10 6 3 2 6" xfId="7169"/>
    <cellStyle name="Comma 10 6 3 3" xfId="7170"/>
    <cellStyle name="Comma 10 6 3 3 2" xfId="7171"/>
    <cellStyle name="Comma 10 6 3 3 2 2" xfId="7172"/>
    <cellStyle name="Comma 10 6 3 3 3" xfId="7173"/>
    <cellStyle name="Comma 10 6 3 3 3 2" xfId="7174"/>
    <cellStyle name="Comma 10 6 3 3 4" xfId="7175"/>
    <cellStyle name="Comma 10 6 3 3 4 2" xfId="7176"/>
    <cellStyle name="Comma 10 6 3 3 5" xfId="7177"/>
    <cellStyle name="Comma 10 6 3 4" xfId="7178"/>
    <cellStyle name="Comma 10 6 3 4 2" xfId="7179"/>
    <cellStyle name="Comma 10 6 3 5" xfId="7180"/>
    <cellStyle name="Comma 10 6 3 5 2" xfId="7181"/>
    <cellStyle name="Comma 10 6 3 6" xfId="7182"/>
    <cellStyle name="Comma 10 6 3 6 2" xfId="7183"/>
    <cellStyle name="Comma 10 6 3 7" xfId="7184"/>
    <cellStyle name="Comma 10 6 4" xfId="7185"/>
    <cellStyle name="Comma 10 6 4 2" xfId="7186"/>
    <cellStyle name="Comma 10 6 4 2 2" xfId="7187"/>
    <cellStyle name="Comma 10 6 4 2 2 2" xfId="7188"/>
    <cellStyle name="Comma 10 6 4 2 2 2 2" xfId="7189"/>
    <cellStyle name="Comma 10 6 4 2 2 3" xfId="7190"/>
    <cellStyle name="Comma 10 6 4 2 2 3 2" xfId="7191"/>
    <cellStyle name="Comma 10 6 4 2 2 4" xfId="7192"/>
    <cellStyle name="Comma 10 6 4 2 2 4 2" xfId="7193"/>
    <cellStyle name="Comma 10 6 4 2 2 5" xfId="7194"/>
    <cellStyle name="Comma 10 6 4 2 3" xfId="7195"/>
    <cellStyle name="Comma 10 6 4 2 3 2" xfId="7196"/>
    <cellStyle name="Comma 10 6 4 2 4" xfId="7197"/>
    <cellStyle name="Comma 10 6 4 2 4 2" xfId="7198"/>
    <cellStyle name="Comma 10 6 4 2 5" xfId="7199"/>
    <cellStyle name="Comma 10 6 4 2 5 2" xfId="7200"/>
    <cellStyle name="Comma 10 6 4 2 6" xfId="7201"/>
    <cellStyle name="Comma 10 6 4 3" xfId="7202"/>
    <cellStyle name="Comma 10 6 4 3 2" xfId="7203"/>
    <cellStyle name="Comma 10 6 4 3 2 2" xfId="7204"/>
    <cellStyle name="Comma 10 6 4 3 3" xfId="7205"/>
    <cellStyle name="Comma 10 6 4 3 3 2" xfId="7206"/>
    <cellStyle name="Comma 10 6 4 3 4" xfId="7207"/>
    <cellStyle name="Comma 10 6 4 3 4 2" xfId="7208"/>
    <cellStyle name="Comma 10 6 4 3 5" xfId="7209"/>
    <cellStyle name="Comma 10 6 4 4" xfId="7210"/>
    <cellStyle name="Comma 10 6 4 4 2" xfId="7211"/>
    <cellStyle name="Comma 10 6 4 5" xfId="7212"/>
    <cellStyle name="Comma 10 6 4 5 2" xfId="7213"/>
    <cellStyle name="Comma 10 6 4 6" xfId="7214"/>
    <cellStyle name="Comma 10 6 4 6 2" xfId="7215"/>
    <cellStyle name="Comma 10 6 4 7" xfId="7216"/>
    <cellStyle name="Comma 10 6 5" xfId="7217"/>
    <cellStyle name="Comma 10 6 5 2" xfId="7218"/>
    <cellStyle name="Comma 10 6 5 2 2" xfId="7219"/>
    <cellStyle name="Comma 10 6 5 2 2 2" xfId="7220"/>
    <cellStyle name="Comma 10 6 5 2 2 2 2" xfId="7221"/>
    <cellStyle name="Comma 10 6 5 2 2 3" xfId="7222"/>
    <cellStyle name="Comma 10 6 5 2 2 3 2" xfId="7223"/>
    <cellStyle name="Comma 10 6 5 2 2 4" xfId="7224"/>
    <cellStyle name="Comma 10 6 5 2 2 4 2" xfId="7225"/>
    <cellStyle name="Comma 10 6 5 2 2 5" xfId="7226"/>
    <cellStyle name="Comma 10 6 5 2 3" xfId="7227"/>
    <cellStyle name="Comma 10 6 5 2 3 2" xfId="7228"/>
    <cellStyle name="Comma 10 6 5 2 4" xfId="7229"/>
    <cellStyle name="Comma 10 6 5 2 4 2" xfId="7230"/>
    <cellStyle name="Comma 10 6 5 2 5" xfId="7231"/>
    <cellStyle name="Comma 10 6 5 2 5 2" xfId="7232"/>
    <cellStyle name="Comma 10 6 5 2 6" xfId="7233"/>
    <cellStyle name="Comma 10 6 5 3" xfId="7234"/>
    <cellStyle name="Comma 10 6 5 3 2" xfId="7235"/>
    <cellStyle name="Comma 10 6 5 3 2 2" xfId="7236"/>
    <cellStyle name="Comma 10 6 5 3 3" xfId="7237"/>
    <cellStyle name="Comma 10 6 5 3 3 2" xfId="7238"/>
    <cellStyle name="Comma 10 6 5 3 4" xfId="7239"/>
    <cellStyle name="Comma 10 6 5 3 4 2" xfId="7240"/>
    <cellStyle name="Comma 10 6 5 3 5" xfId="7241"/>
    <cellStyle name="Comma 10 6 5 4" xfId="7242"/>
    <cellStyle name="Comma 10 6 5 4 2" xfId="7243"/>
    <cellStyle name="Comma 10 6 5 5" xfId="7244"/>
    <cellStyle name="Comma 10 6 5 5 2" xfId="7245"/>
    <cellStyle name="Comma 10 6 5 6" xfId="7246"/>
    <cellStyle name="Comma 10 6 5 6 2" xfId="7247"/>
    <cellStyle name="Comma 10 6 5 7" xfId="7248"/>
    <cellStyle name="Comma 10 6 6" xfId="7249"/>
    <cellStyle name="Comma 10 6 6 2" xfId="7250"/>
    <cellStyle name="Comma 10 6 6 2 2" xfId="7251"/>
    <cellStyle name="Comma 10 6 6 2 2 2" xfId="7252"/>
    <cellStyle name="Comma 10 6 6 2 2 2 2" xfId="7253"/>
    <cellStyle name="Comma 10 6 6 2 2 3" xfId="7254"/>
    <cellStyle name="Comma 10 6 6 2 2 3 2" xfId="7255"/>
    <cellStyle name="Comma 10 6 6 2 2 4" xfId="7256"/>
    <cellStyle name="Comma 10 6 6 2 2 4 2" xfId="7257"/>
    <cellStyle name="Comma 10 6 6 2 2 5" xfId="7258"/>
    <cellStyle name="Comma 10 6 6 2 3" xfId="7259"/>
    <cellStyle name="Comma 10 6 6 2 3 2" xfId="7260"/>
    <cellStyle name="Comma 10 6 6 2 4" xfId="7261"/>
    <cellStyle name="Comma 10 6 6 2 4 2" xfId="7262"/>
    <cellStyle name="Comma 10 6 6 2 5" xfId="7263"/>
    <cellStyle name="Comma 10 6 6 2 5 2" xfId="7264"/>
    <cellStyle name="Comma 10 6 6 2 6" xfId="7265"/>
    <cellStyle name="Comma 10 6 6 3" xfId="7266"/>
    <cellStyle name="Comma 10 6 6 3 2" xfId="7267"/>
    <cellStyle name="Comma 10 6 6 3 2 2" xfId="7268"/>
    <cellStyle name="Comma 10 6 6 3 3" xfId="7269"/>
    <cellStyle name="Comma 10 6 6 3 3 2" xfId="7270"/>
    <cellStyle name="Comma 10 6 6 3 4" xfId="7271"/>
    <cellStyle name="Comma 10 6 6 3 4 2" xfId="7272"/>
    <cellStyle name="Comma 10 6 6 3 5" xfId="7273"/>
    <cellStyle name="Comma 10 6 6 4" xfId="7274"/>
    <cellStyle name="Comma 10 6 6 4 2" xfId="7275"/>
    <cellStyle name="Comma 10 6 6 5" xfId="7276"/>
    <cellStyle name="Comma 10 6 6 5 2" xfId="7277"/>
    <cellStyle name="Comma 10 6 6 6" xfId="7278"/>
    <cellStyle name="Comma 10 6 6 6 2" xfId="7279"/>
    <cellStyle name="Comma 10 6 6 7" xfId="7280"/>
    <cellStyle name="Comma 10 6 7" xfId="7281"/>
    <cellStyle name="Comma 10 6 7 2" xfId="7282"/>
    <cellStyle name="Comma 10 6 7 2 2" xfId="7283"/>
    <cellStyle name="Comma 10 6 7 3" xfId="7284"/>
    <cellStyle name="Comma 10 6 7 3 2" xfId="7285"/>
    <cellStyle name="Comma 10 6 7 4" xfId="7286"/>
    <cellStyle name="Comma 10 6 7 4 2" xfId="7287"/>
    <cellStyle name="Comma 10 6 7 5" xfId="7288"/>
    <cellStyle name="Comma 10 6 8" xfId="7289"/>
    <cellStyle name="Comma 10 6 8 2" xfId="7290"/>
    <cellStyle name="Comma 10 6 9" xfId="7291"/>
    <cellStyle name="Comma 10 6 9 10" xfId="44513"/>
    <cellStyle name="Comma 10 6 9 11" xfId="44514"/>
    <cellStyle name="Comma 10 6 9 2" xfId="7292"/>
    <cellStyle name="Comma 10 6 9 2 2" xfId="44515"/>
    <cellStyle name="Comma 10 6 9 2 2 2" xfId="44516"/>
    <cellStyle name="Comma 10 6 9 2 2 3" xfId="44517"/>
    <cellStyle name="Comma 10 6 9 2 3" xfId="44518"/>
    <cellStyle name="Comma 10 6 9 2 4" xfId="44519"/>
    <cellStyle name="Comma 10 6 9 3" xfId="44520"/>
    <cellStyle name="Comma 10 6 9 3 2" xfId="44521"/>
    <cellStyle name="Comma 10 6 9 3 3" xfId="44522"/>
    <cellStyle name="Comma 10 6 9 4" xfId="44523"/>
    <cellStyle name="Comma 10 6 9 5" xfId="44524"/>
    <cellStyle name="Comma 10 6 9 6" xfId="44525"/>
    <cellStyle name="Comma 10 6 9 7" xfId="44526"/>
    <cellStyle name="Comma 10 6 9 8" xfId="44527"/>
    <cellStyle name="Comma 10 6 9 9" xfId="44528"/>
    <cellStyle name="Comma 10 7" xfId="7293"/>
    <cellStyle name="Comma 10 7 2" xfId="7294"/>
    <cellStyle name="Comma 10 8" xfId="7295"/>
    <cellStyle name="Comma 10 8 2" xfId="7296"/>
    <cellStyle name="Comma 10 9" xfId="7297"/>
    <cellStyle name="Comma 10 9 10" xfId="7298"/>
    <cellStyle name="Comma 10 9 10 2" xfId="7299"/>
    <cellStyle name="Comma 10 9 10 3" xfId="7300"/>
    <cellStyle name="Comma 10 9 10 3 10" xfId="44529"/>
    <cellStyle name="Comma 10 9 10 3 11" xfId="44530"/>
    <cellStyle name="Comma 10 9 10 3 2" xfId="44531"/>
    <cellStyle name="Comma 10 9 10 3 2 2" xfId="44532"/>
    <cellStyle name="Comma 10 9 10 3 2 2 2" xfId="44533"/>
    <cellStyle name="Comma 10 9 10 3 2 2 3" xfId="44534"/>
    <cellStyle name="Comma 10 9 10 3 2 3" xfId="44535"/>
    <cellStyle name="Comma 10 9 10 3 2 4" xfId="44536"/>
    <cellStyle name="Comma 10 9 10 3 3" xfId="44537"/>
    <cellStyle name="Comma 10 9 10 3 3 2" xfId="44538"/>
    <cellStyle name="Comma 10 9 10 3 3 3" xfId="44539"/>
    <cellStyle name="Comma 10 9 10 3 4" xfId="44540"/>
    <cellStyle name="Comma 10 9 10 3 5" xfId="44541"/>
    <cellStyle name="Comma 10 9 10 3 6" xfId="44542"/>
    <cellStyle name="Comma 10 9 10 3 7" xfId="44543"/>
    <cellStyle name="Comma 10 9 10 3 8" xfId="44544"/>
    <cellStyle name="Comma 10 9 10 3 9" xfId="44545"/>
    <cellStyle name="Comma 10 9 11" xfId="7301"/>
    <cellStyle name="Comma 10 9 12" xfId="7302"/>
    <cellStyle name="Comma 10 9 13" xfId="7303"/>
    <cellStyle name="Comma 10 9 14" xfId="7304"/>
    <cellStyle name="Comma 10 9 14 10" xfId="44546"/>
    <cellStyle name="Comma 10 9 14 11" xfId="44547"/>
    <cellStyle name="Comma 10 9 14 2" xfId="44548"/>
    <cellStyle name="Comma 10 9 14 2 2" xfId="44549"/>
    <cellStyle name="Comma 10 9 14 2 2 2" xfId="44550"/>
    <cellStyle name="Comma 10 9 14 2 2 3" xfId="44551"/>
    <cellStyle name="Comma 10 9 14 2 3" xfId="44552"/>
    <cellStyle name="Comma 10 9 14 2 4" xfId="44553"/>
    <cellStyle name="Comma 10 9 14 3" xfId="44554"/>
    <cellStyle name="Comma 10 9 14 3 2" xfId="44555"/>
    <cellStyle name="Comma 10 9 14 3 3" xfId="44556"/>
    <cellStyle name="Comma 10 9 14 4" xfId="44557"/>
    <cellStyle name="Comma 10 9 14 5" xfId="44558"/>
    <cellStyle name="Comma 10 9 14 6" xfId="44559"/>
    <cellStyle name="Comma 10 9 14 7" xfId="44560"/>
    <cellStyle name="Comma 10 9 14 8" xfId="44561"/>
    <cellStyle name="Comma 10 9 14 9" xfId="44562"/>
    <cellStyle name="Comma 10 9 15" xfId="7305"/>
    <cellStyle name="Comma 10 9 15 10" xfId="44563"/>
    <cellStyle name="Comma 10 9 15 11" xfId="44564"/>
    <cellStyle name="Comma 10 9 15 2" xfId="44565"/>
    <cellStyle name="Comma 10 9 15 2 2" xfId="44566"/>
    <cellStyle name="Comma 10 9 15 2 2 2" xfId="44567"/>
    <cellStyle name="Comma 10 9 15 2 2 3" xfId="44568"/>
    <cellStyle name="Comma 10 9 15 2 3" xfId="44569"/>
    <cellStyle name="Comma 10 9 15 2 4" xfId="44570"/>
    <cellStyle name="Comma 10 9 15 3" xfId="44571"/>
    <cellStyle name="Comma 10 9 15 3 2" xfId="44572"/>
    <cellStyle name="Comma 10 9 15 3 3" xfId="44573"/>
    <cellStyle name="Comma 10 9 15 4" xfId="44574"/>
    <cellStyle name="Comma 10 9 15 5" xfId="44575"/>
    <cellStyle name="Comma 10 9 15 6" xfId="44576"/>
    <cellStyle name="Comma 10 9 15 7" xfId="44577"/>
    <cellStyle name="Comma 10 9 15 8" xfId="44578"/>
    <cellStyle name="Comma 10 9 15 9" xfId="44579"/>
    <cellStyle name="Comma 10 9 16" xfId="44580"/>
    <cellStyle name="Comma 10 9 17" xfId="44581"/>
    <cellStyle name="Comma 10 9 17 2" xfId="44582"/>
    <cellStyle name="Comma 10 9 17 3" xfId="44583"/>
    <cellStyle name="Comma 10 9 2" xfId="7306"/>
    <cellStyle name="Comma 10 9 2 2" xfId="7307"/>
    <cellStyle name="Comma 10 9 2 3" xfId="7308"/>
    <cellStyle name="Comma 10 9 2 4" xfId="44584"/>
    <cellStyle name="Comma 10 9 3" xfId="7309"/>
    <cellStyle name="Comma 10 9 3 2" xfId="7310"/>
    <cellStyle name="Comma 10 9 3 3" xfId="7311"/>
    <cellStyle name="Comma 10 9 3 4" xfId="44585"/>
    <cellStyle name="Comma 10 9 4" xfId="7312"/>
    <cellStyle name="Comma 10 9 4 2" xfId="7313"/>
    <cellStyle name="Comma 10 9 4 3" xfId="7314"/>
    <cellStyle name="Comma 10 9 4 4" xfId="44586"/>
    <cellStyle name="Comma 10 9 5" xfId="7315"/>
    <cellStyle name="Comma 10 9 6" xfId="7316"/>
    <cellStyle name="Comma 10 9 6 2" xfId="7317"/>
    <cellStyle name="Comma 10 9 7" xfId="7318"/>
    <cellStyle name="Comma 10 9 7 2" xfId="7319"/>
    <cellStyle name="Comma 10 9 8" xfId="7320"/>
    <cellStyle name="Comma 10 9 8 2" xfId="7321"/>
    <cellStyle name="Comma 10 9 8 2 2" xfId="7322"/>
    <cellStyle name="Comma 10 9 8 3" xfId="7323"/>
    <cellStyle name="Comma 10 9 8 4" xfId="7324"/>
    <cellStyle name="Comma 10 9 8 5" xfId="7325"/>
    <cellStyle name="Comma 10 9 8 6" xfId="7326"/>
    <cellStyle name="Comma 10 9 8 6 10" xfId="44587"/>
    <cellStyle name="Comma 10 9 8 6 11" xfId="44588"/>
    <cellStyle name="Comma 10 9 8 6 2" xfId="44589"/>
    <cellStyle name="Comma 10 9 8 6 2 2" xfId="44590"/>
    <cellStyle name="Comma 10 9 8 6 2 2 2" xfId="44591"/>
    <cellStyle name="Comma 10 9 8 6 2 2 3" xfId="44592"/>
    <cellStyle name="Comma 10 9 8 6 2 3" xfId="44593"/>
    <cellStyle name="Comma 10 9 8 6 2 4" xfId="44594"/>
    <cellStyle name="Comma 10 9 8 6 3" xfId="44595"/>
    <cellStyle name="Comma 10 9 8 6 3 2" xfId="44596"/>
    <cellStyle name="Comma 10 9 8 6 3 3" xfId="44597"/>
    <cellStyle name="Comma 10 9 8 6 4" xfId="44598"/>
    <cellStyle name="Comma 10 9 8 6 5" xfId="44599"/>
    <cellStyle name="Comma 10 9 8 6 6" xfId="44600"/>
    <cellStyle name="Comma 10 9 8 6 7" xfId="44601"/>
    <cellStyle name="Comma 10 9 8 6 8" xfId="44602"/>
    <cellStyle name="Comma 10 9 8 6 9" xfId="44603"/>
    <cellStyle name="Comma 10 9 8 7" xfId="44604"/>
    <cellStyle name="Comma 10 9 8 8" xfId="44605"/>
    <cellStyle name="Comma 10 9 8 8 2" xfId="44606"/>
    <cellStyle name="Comma 10 9 8 8 3" xfId="44607"/>
    <cellStyle name="Comma 10 9 9" xfId="7327"/>
    <cellStyle name="Comma 10 9 9 2" xfId="7328"/>
    <cellStyle name="Comma 10 9 9 3" xfId="7329"/>
    <cellStyle name="Comma 11" xfId="7330"/>
    <cellStyle name="Comma 11 10" xfId="7331"/>
    <cellStyle name="Comma 11 10 2" xfId="7332"/>
    <cellStyle name="Comma 11 11" xfId="7333"/>
    <cellStyle name="Comma 11 11 2" xfId="7334"/>
    <cellStyle name="Comma 11 12" xfId="7335"/>
    <cellStyle name="Comma 11 13" xfId="7336"/>
    <cellStyle name="Comma 11 13 2" xfId="7337"/>
    <cellStyle name="Comma 11 13 2 2" xfId="7338"/>
    <cellStyle name="Comma 11 13 2 2 2" xfId="7339"/>
    <cellStyle name="Comma 11 13 2 2 2 2" xfId="7340"/>
    <cellStyle name="Comma 11 13 2 2 3" xfId="7341"/>
    <cellStyle name="Comma 11 13 2 2 3 2" xfId="7342"/>
    <cellStyle name="Comma 11 13 2 2 4" xfId="7343"/>
    <cellStyle name="Comma 11 13 2 2 4 2" xfId="7344"/>
    <cellStyle name="Comma 11 13 2 2 5" xfId="7345"/>
    <cellStyle name="Comma 11 13 2 3" xfId="7346"/>
    <cellStyle name="Comma 11 13 2 3 2" xfId="7347"/>
    <cellStyle name="Comma 11 13 2 4" xfId="7348"/>
    <cellStyle name="Comma 11 13 2 4 2" xfId="7349"/>
    <cellStyle name="Comma 11 13 2 5" xfId="7350"/>
    <cellStyle name="Comma 11 13 2 5 2" xfId="7351"/>
    <cellStyle name="Comma 11 13 2 6" xfId="7352"/>
    <cellStyle name="Comma 11 13 3" xfId="7353"/>
    <cellStyle name="Comma 11 13 3 2" xfId="7354"/>
    <cellStyle name="Comma 11 13 3 2 2" xfId="7355"/>
    <cellStyle name="Comma 11 13 3 3" xfId="7356"/>
    <cellStyle name="Comma 11 13 3 3 2" xfId="7357"/>
    <cellStyle name="Comma 11 13 3 4" xfId="7358"/>
    <cellStyle name="Comma 11 13 3 4 2" xfId="7359"/>
    <cellStyle name="Comma 11 13 3 5" xfId="7360"/>
    <cellStyle name="Comma 11 13 4" xfId="7361"/>
    <cellStyle name="Comma 11 13 4 2" xfId="7362"/>
    <cellStyle name="Comma 11 13 5" xfId="7363"/>
    <cellStyle name="Comma 11 13 5 2" xfId="7364"/>
    <cellStyle name="Comma 11 13 6" xfId="7365"/>
    <cellStyle name="Comma 11 13 6 2" xfId="7366"/>
    <cellStyle name="Comma 11 13 7" xfId="7367"/>
    <cellStyle name="Comma 11 14" xfId="7368"/>
    <cellStyle name="Comma 11 14 2" xfId="7369"/>
    <cellStyle name="Comma 11 14 2 2" xfId="7370"/>
    <cellStyle name="Comma 11 14 2 2 2" xfId="7371"/>
    <cellStyle name="Comma 11 14 2 2 2 2" xfId="7372"/>
    <cellStyle name="Comma 11 14 2 2 3" xfId="7373"/>
    <cellStyle name="Comma 11 14 2 2 3 2" xfId="7374"/>
    <cellStyle name="Comma 11 14 2 2 4" xfId="7375"/>
    <cellStyle name="Comma 11 14 2 2 4 2" xfId="7376"/>
    <cellStyle name="Comma 11 14 2 2 5" xfId="7377"/>
    <cellStyle name="Comma 11 14 2 3" xfId="7378"/>
    <cellStyle name="Comma 11 14 2 3 2" xfId="7379"/>
    <cellStyle name="Comma 11 14 2 4" xfId="7380"/>
    <cellStyle name="Comma 11 14 2 4 2" xfId="7381"/>
    <cellStyle name="Comma 11 14 2 5" xfId="7382"/>
    <cellStyle name="Comma 11 14 2 5 2" xfId="7383"/>
    <cellStyle name="Comma 11 14 2 6" xfId="7384"/>
    <cellStyle name="Comma 11 14 3" xfId="7385"/>
    <cellStyle name="Comma 11 14 3 2" xfId="7386"/>
    <cellStyle name="Comma 11 14 3 2 2" xfId="7387"/>
    <cellStyle name="Comma 11 14 3 3" xfId="7388"/>
    <cellStyle name="Comma 11 14 3 3 2" xfId="7389"/>
    <cellStyle name="Comma 11 14 3 4" xfId="7390"/>
    <cellStyle name="Comma 11 14 3 4 2" xfId="7391"/>
    <cellStyle name="Comma 11 14 3 5" xfId="7392"/>
    <cellStyle name="Comma 11 14 4" xfId="7393"/>
    <cellStyle name="Comma 11 14 4 2" xfId="7394"/>
    <cellStyle name="Comma 11 14 5" xfId="7395"/>
    <cellStyle name="Comma 11 14 5 2" xfId="7396"/>
    <cellStyle name="Comma 11 14 6" xfId="7397"/>
    <cellStyle name="Comma 11 14 6 2" xfId="7398"/>
    <cellStyle name="Comma 11 14 7" xfId="7399"/>
    <cellStyle name="Comma 11 15" xfId="7400"/>
    <cellStyle name="Comma 11 15 2" xfId="7401"/>
    <cellStyle name="Comma 11 15 2 2" xfId="7402"/>
    <cellStyle name="Comma 11 15 2 2 2" xfId="7403"/>
    <cellStyle name="Comma 11 15 2 2 2 2" xfId="7404"/>
    <cellStyle name="Comma 11 15 2 2 3" xfId="7405"/>
    <cellStyle name="Comma 11 15 2 2 3 2" xfId="7406"/>
    <cellStyle name="Comma 11 15 2 2 4" xfId="7407"/>
    <cellStyle name="Comma 11 15 2 2 4 2" xfId="7408"/>
    <cellStyle name="Comma 11 15 2 2 5" xfId="7409"/>
    <cellStyle name="Comma 11 15 2 3" xfId="7410"/>
    <cellStyle name="Comma 11 15 2 3 2" xfId="7411"/>
    <cellStyle name="Comma 11 15 2 4" xfId="7412"/>
    <cellStyle name="Comma 11 15 2 4 2" xfId="7413"/>
    <cellStyle name="Comma 11 15 2 5" xfId="7414"/>
    <cellStyle name="Comma 11 15 2 5 2" xfId="7415"/>
    <cellStyle name="Comma 11 15 2 6" xfId="7416"/>
    <cellStyle name="Comma 11 15 3" xfId="7417"/>
    <cellStyle name="Comma 11 15 3 2" xfId="7418"/>
    <cellStyle name="Comma 11 15 3 2 2" xfId="7419"/>
    <cellStyle name="Comma 11 15 3 3" xfId="7420"/>
    <cellStyle name="Comma 11 15 3 3 2" xfId="7421"/>
    <cellStyle name="Comma 11 15 3 4" xfId="7422"/>
    <cellStyle name="Comma 11 15 3 4 2" xfId="7423"/>
    <cellStyle name="Comma 11 15 3 5" xfId="7424"/>
    <cellStyle name="Comma 11 15 4" xfId="7425"/>
    <cellStyle name="Comma 11 15 4 2" xfId="7426"/>
    <cellStyle name="Comma 11 15 5" xfId="7427"/>
    <cellStyle name="Comma 11 15 5 2" xfId="7428"/>
    <cellStyle name="Comma 11 15 6" xfId="7429"/>
    <cellStyle name="Comma 11 15 6 2" xfId="7430"/>
    <cellStyle name="Comma 11 15 7" xfId="7431"/>
    <cellStyle name="Comma 11 16" xfId="7432"/>
    <cellStyle name="Comma 11 16 2" xfId="7433"/>
    <cellStyle name="Comma 11 16 2 2" xfId="7434"/>
    <cellStyle name="Comma 11 16 2 2 2" xfId="7435"/>
    <cellStyle name="Comma 11 16 2 2 2 2" xfId="7436"/>
    <cellStyle name="Comma 11 16 2 2 3" xfId="7437"/>
    <cellStyle name="Comma 11 16 2 2 3 2" xfId="7438"/>
    <cellStyle name="Comma 11 16 2 2 4" xfId="7439"/>
    <cellStyle name="Comma 11 16 2 2 4 2" xfId="7440"/>
    <cellStyle name="Comma 11 16 2 2 5" xfId="7441"/>
    <cellStyle name="Comma 11 16 2 3" xfId="7442"/>
    <cellStyle name="Comma 11 16 2 3 2" xfId="7443"/>
    <cellStyle name="Comma 11 16 2 4" xfId="7444"/>
    <cellStyle name="Comma 11 16 2 4 2" xfId="7445"/>
    <cellStyle name="Comma 11 16 2 5" xfId="7446"/>
    <cellStyle name="Comma 11 16 2 5 2" xfId="7447"/>
    <cellStyle name="Comma 11 16 2 6" xfId="7448"/>
    <cellStyle name="Comma 11 16 3" xfId="7449"/>
    <cellStyle name="Comma 11 16 3 2" xfId="7450"/>
    <cellStyle name="Comma 11 16 3 2 2" xfId="7451"/>
    <cellStyle name="Comma 11 16 3 3" xfId="7452"/>
    <cellStyle name="Comma 11 16 3 3 2" xfId="7453"/>
    <cellStyle name="Comma 11 16 3 4" xfId="7454"/>
    <cellStyle name="Comma 11 16 3 4 2" xfId="7455"/>
    <cellStyle name="Comma 11 16 3 5" xfId="7456"/>
    <cellStyle name="Comma 11 16 4" xfId="7457"/>
    <cellStyle name="Comma 11 16 4 2" xfId="7458"/>
    <cellStyle name="Comma 11 16 5" xfId="7459"/>
    <cellStyle name="Comma 11 16 5 2" xfId="7460"/>
    <cellStyle name="Comma 11 16 6" xfId="7461"/>
    <cellStyle name="Comma 11 16 6 2" xfId="7462"/>
    <cellStyle name="Comma 11 16 7" xfId="7463"/>
    <cellStyle name="Comma 11 17" xfId="7464"/>
    <cellStyle name="Comma 11 17 2" xfId="7465"/>
    <cellStyle name="Comma 11 17 2 2" xfId="7466"/>
    <cellStyle name="Comma 11 17 2 2 2" xfId="7467"/>
    <cellStyle name="Comma 11 17 2 3" xfId="7468"/>
    <cellStyle name="Comma 11 17 2 3 2" xfId="7469"/>
    <cellStyle name="Comma 11 17 2 4" xfId="7470"/>
    <cellStyle name="Comma 11 17 2 4 2" xfId="7471"/>
    <cellStyle name="Comma 11 17 2 5" xfId="7472"/>
    <cellStyle name="Comma 11 17 3" xfId="7473"/>
    <cellStyle name="Comma 11 17 3 2" xfId="7474"/>
    <cellStyle name="Comma 11 17 4" xfId="7475"/>
    <cellStyle name="Comma 11 17 4 2" xfId="7476"/>
    <cellStyle name="Comma 11 17 5" xfId="7477"/>
    <cellStyle name="Comma 11 17 5 2" xfId="7478"/>
    <cellStyle name="Comma 11 17 6" xfId="7479"/>
    <cellStyle name="Comma 11 18" xfId="7480"/>
    <cellStyle name="Comma 11 18 2" xfId="7481"/>
    <cellStyle name="Comma 11 18 2 2" xfId="7482"/>
    <cellStyle name="Comma 11 18 3" xfId="7483"/>
    <cellStyle name="Comma 11 18 3 2" xfId="7484"/>
    <cellStyle name="Comma 11 18 4" xfId="7485"/>
    <cellStyle name="Comma 11 18 4 2" xfId="7486"/>
    <cellStyle name="Comma 11 18 5" xfId="7487"/>
    <cellStyle name="Comma 11 19" xfId="7488"/>
    <cellStyle name="Comma 11 19 2" xfId="7489"/>
    <cellStyle name="Comma 11 19 2 2" xfId="7490"/>
    <cellStyle name="Comma 11 19 3" xfId="7491"/>
    <cellStyle name="Comma 11 19 3 2" xfId="7492"/>
    <cellStyle name="Comma 11 19 4" xfId="7493"/>
    <cellStyle name="Comma 11 19 4 2" xfId="7494"/>
    <cellStyle name="Comma 11 19 5" xfId="7495"/>
    <cellStyle name="Comma 11 2" xfId="7496"/>
    <cellStyle name="Comma 11 2 2" xfId="7497"/>
    <cellStyle name="Comma 11 2 2 10" xfId="7498"/>
    <cellStyle name="Comma 11 2 2 10 2" xfId="7499"/>
    <cellStyle name="Comma 11 2 2 2" xfId="7500"/>
    <cellStyle name="Comma 11 2 2 3" xfId="7501"/>
    <cellStyle name="Comma 11 2 2 3 2" xfId="7502"/>
    <cellStyle name="Comma 11 2 2 3 2 2" xfId="7503"/>
    <cellStyle name="Comma 11 2 2 3 2 2 2" xfId="7504"/>
    <cellStyle name="Comma 11 2 2 3 2 2 2 2" xfId="7505"/>
    <cellStyle name="Comma 11 2 2 3 2 2 3" xfId="7506"/>
    <cellStyle name="Comma 11 2 2 3 2 2 3 2" xfId="7507"/>
    <cellStyle name="Comma 11 2 2 3 2 2 4" xfId="7508"/>
    <cellStyle name="Comma 11 2 2 3 2 2 4 2" xfId="7509"/>
    <cellStyle name="Comma 11 2 2 3 2 2 5" xfId="7510"/>
    <cellStyle name="Comma 11 2 2 3 2 3" xfId="7511"/>
    <cellStyle name="Comma 11 2 2 3 2 3 2" xfId="7512"/>
    <cellStyle name="Comma 11 2 2 3 2 4" xfId="7513"/>
    <cellStyle name="Comma 11 2 2 3 2 4 2" xfId="7514"/>
    <cellStyle name="Comma 11 2 2 3 2 5" xfId="7515"/>
    <cellStyle name="Comma 11 2 2 3 2 5 2" xfId="7516"/>
    <cellStyle name="Comma 11 2 2 3 2 6" xfId="7517"/>
    <cellStyle name="Comma 11 2 2 3 3" xfId="7518"/>
    <cellStyle name="Comma 11 2 2 3 3 2" xfId="7519"/>
    <cellStyle name="Comma 11 2 2 3 3 2 2" xfId="7520"/>
    <cellStyle name="Comma 11 2 2 3 3 3" xfId="7521"/>
    <cellStyle name="Comma 11 2 2 3 3 3 2" xfId="7522"/>
    <cellStyle name="Comma 11 2 2 3 3 4" xfId="7523"/>
    <cellStyle name="Comma 11 2 2 3 3 4 2" xfId="7524"/>
    <cellStyle name="Comma 11 2 2 3 3 5" xfId="7525"/>
    <cellStyle name="Comma 11 2 2 3 4" xfId="7526"/>
    <cellStyle name="Comma 11 2 2 3 4 2" xfId="7527"/>
    <cellStyle name="Comma 11 2 2 3 5" xfId="7528"/>
    <cellStyle name="Comma 11 2 2 3 5 2" xfId="7529"/>
    <cellStyle name="Comma 11 2 2 3 6" xfId="7530"/>
    <cellStyle name="Comma 11 2 2 3 6 2" xfId="7531"/>
    <cellStyle name="Comma 11 2 2 3 7" xfId="7532"/>
    <cellStyle name="Comma 11 2 2 4" xfId="7533"/>
    <cellStyle name="Comma 11 2 2 4 2" xfId="7534"/>
    <cellStyle name="Comma 11 2 2 4 2 2" xfId="7535"/>
    <cellStyle name="Comma 11 2 2 4 2 2 2" xfId="7536"/>
    <cellStyle name="Comma 11 2 2 4 2 2 2 2" xfId="7537"/>
    <cellStyle name="Comma 11 2 2 4 2 2 3" xfId="7538"/>
    <cellStyle name="Comma 11 2 2 4 2 2 3 2" xfId="7539"/>
    <cellStyle name="Comma 11 2 2 4 2 2 4" xfId="7540"/>
    <cellStyle name="Comma 11 2 2 4 2 2 4 2" xfId="7541"/>
    <cellStyle name="Comma 11 2 2 4 2 2 5" xfId="7542"/>
    <cellStyle name="Comma 11 2 2 4 2 3" xfId="7543"/>
    <cellStyle name="Comma 11 2 2 4 2 3 2" xfId="7544"/>
    <cellStyle name="Comma 11 2 2 4 2 4" xfId="7545"/>
    <cellStyle name="Comma 11 2 2 4 2 4 2" xfId="7546"/>
    <cellStyle name="Comma 11 2 2 4 2 5" xfId="7547"/>
    <cellStyle name="Comma 11 2 2 4 2 5 2" xfId="7548"/>
    <cellStyle name="Comma 11 2 2 4 2 6" xfId="7549"/>
    <cellStyle name="Comma 11 2 2 4 3" xfId="7550"/>
    <cellStyle name="Comma 11 2 2 4 3 2" xfId="7551"/>
    <cellStyle name="Comma 11 2 2 4 3 2 2" xfId="7552"/>
    <cellStyle name="Comma 11 2 2 4 3 3" xfId="7553"/>
    <cellStyle name="Comma 11 2 2 4 3 3 2" xfId="7554"/>
    <cellStyle name="Comma 11 2 2 4 3 4" xfId="7555"/>
    <cellStyle name="Comma 11 2 2 4 3 4 2" xfId="7556"/>
    <cellStyle name="Comma 11 2 2 4 3 5" xfId="7557"/>
    <cellStyle name="Comma 11 2 2 4 4" xfId="7558"/>
    <cellStyle name="Comma 11 2 2 4 4 2" xfId="7559"/>
    <cellStyle name="Comma 11 2 2 4 5" xfId="7560"/>
    <cellStyle name="Comma 11 2 2 4 5 2" xfId="7561"/>
    <cellStyle name="Comma 11 2 2 4 6" xfId="7562"/>
    <cellStyle name="Comma 11 2 2 4 6 2" xfId="7563"/>
    <cellStyle name="Comma 11 2 2 4 7" xfId="7564"/>
    <cellStyle name="Comma 11 2 2 5" xfId="7565"/>
    <cellStyle name="Comma 11 2 2 5 2" xfId="7566"/>
    <cellStyle name="Comma 11 2 2 5 2 2" xfId="7567"/>
    <cellStyle name="Comma 11 2 2 5 2 2 2" xfId="7568"/>
    <cellStyle name="Comma 11 2 2 5 2 2 2 2" xfId="7569"/>
    <cellStyle name="Comma 11 2 2 5 2 2 3" xfId="7570"/>
    <cellStyle name="Comma 11 2 2 5 2 2 3 2" xfId="7571"/>
    <cellStyle name="Comma 11 2 2 5 2 2 4" xfId="7572"/>
    <cellStyle name="Comma 11 2 2 5 2 2 4 2" xfId="7573"/>
    <cellStyle name="Comma 11 2 2 5 2 2 5" xfId="7574"/>
    <cellStyle name="Comma 11 2 2 5 2 3" xfId="7575"/>
    <cellStyle name="Comma 11 2 2 5 2 3 2" xfId="7576"/>
    <cellStyle name="Comma 11 2 2 5 2 4" xfId="7577"/>
    <cellStyle name="Comma 11 2 2 5 2 4 2" xfId="7578"/>
    <cellStyle name="Comma 11 2 2 5 2 5" xfId="7579"/>
    <cellStyle name="Comma 11 2 2 5 2 5 2" xfId="7580"/>
    <cellStyle name="Comma 11 2 2 5 2 6" xfId="7581"/>
    <cellStyle name="Comma 11 2 2 5 3" xfId="7582"/>
    <cellStyle name="Comma 11 2 2 5 3 2" xfId="7583"/>
    <cellStyle name="Comma 11 2 2 5 3 2 2" xfId="7584"/>
    <cellStyle name="Comma 11 2 2 5 3 3" xfId="7585"/>
    <cellStyle name="Comma 11 2 2 5 3 3 2" xfId="7586"/>
    <cellStyle name="Comma 11 2 2 5 3 4" xfId="7587"/>
    <cellStyle name="Comma 11 2 2 5 3 4 2" xfId="7588"/>
    <cellStyle name="Comma 11 2 2 5 3 5" xfId="7589"/>
    <cellStyle name="Comma 11 2 2 5 4" xfId="7590"/>
    <cellStyle name="Comma 11 2 2 5 4 2" xfId="7591"/>
    <cellStyle name="Comma 11 2 2 5 5" xfId="7592"/>
    <cellStyle name="Comma 11 2 2 5 5 2" xfId="7593"/>
    <cellStyle name="Comma 11 2 2 5 6" xfId="7594"/>
    <cellStyle name="Comma 11 2 2 5 6 2" xfId="7595"/>
    <cellStyle name="Comma 11 2 2 5 7" xfId="7596"/>
    <cellStyle name="Comma 11 2 2 6" xfId="7597"/>
    <cellStyle name="Comma 11 2 2 6 2" xfId="7598"/>
    <cellStyle name="Comma 11 2 2 6 2 2" xfId="7599"/>
    <cellStyle name="Comma 11 2 2 6 2 2 2" xfId="7600"/>
    <cellStyle name="Comma 11 2 2 6 2 2 2 2" xfId="7601"/>
    <cellStyle name="Comma 11 2 2 6 2 2 3" xfId="7602"/>
    <cellStyle name="Comma 11 2 2 6 2 2 3 2" xfId="7603"/>
    <cellStyle name="Comma 11 2 2 6 2 2 4" xfId="7604"/>
    <cellStyle name="Comma 11 2 2 6 2 2 4 2" xfId="7605"/>
    <cellStyle name="Comma 11 2 2 6 2 2 5" xfId="7606"/>
    <cellStyle name="Comma 11 2 2 6 2 3" xfId="7607"/>
    <cellStyle name="Comma 11 2 2 6 2 3 2" xfId="7608"/>
    <cellStyle name="Comma 11 2 2 6 2 4" xfId="7609"/>
    <cellStyle name="Comma 11 2 2 6 2 4 2" xfId="7610"/>
    <cellStyle name="Comma 11 2 2 6 2 5" xfId="7611"/>
    <cellStyle name="Comma 11 2 2 6 2 5 2" xfId="7612"/>
    <cellStyle name="Comma 11 2 2 6 2 6" xfId="7613"/>
    <cellStyle name="Comma 11 2 2 6 3" xfId="7614"/>
    <cellStyle name="Comma 11 2 2 6 3 2" xfId="7615"/>
    <cellStyle name="Comma 11 2 2 6 3 2 2" xfId="7616"/>
    <cellStyle name="Comma 11 2 2 6 3 3" xfId="7617"/>
    <cellStyle name="Comma 11 2 2 6 3 3 2" xfId="7618"/>
    <cellStyle name="Comma 11 2 2 6 3 4" xfId="7619"/>
    <cellStyle name="Comma 11 2 2 6 3 4 2" xfId="7620"/>
    <cellStyle name="Comma 11 2 2 6 3 5" xfId="7621"/>
    <cellStyle name="Comma 11 2 2 6 4" xfId="7622"/>
    <cellStyle name="Comma 11 2 2 6 4 2" xfId="7623"/>
    <cellStyle name="Comma 11 2 2 6 5" xfId="7624"/>
    <cellStyle name="Comma 11 2 2 6 5 2" xfId="7625"/>
    <cellStyle name="Comma 11 2 2 6 6" xfId="7626"/>
    <cellStyle name="Comma 11 2 2 6 6 2" xfId="7627"/>
    <cellStyle name="Comma 11 2 2 6 7" xfId="7628"/>
    <cellStyle name="Comma 11 2 2 7" xfId="7629"/>
    <cellStyle name="Comma 11 2 2 7 2" xfId="7630"/>
    <cellStyle name="Comma 11 2 2 7 2 2" xfId="7631"/>
    <cellStyle name="Comma 11 2 2 7 3" xfId="7632"/>
    <cellStyle name="Comma 11 2 2 7 3 2" xfId="7633"/>
    <cellStyle name="Comma 11 2 2 7 4" xfId="7634"/>
    <cellStyle name="Comma 11 2 2 7 4 2" xfId="7635"/>
    <cellStyle name="Comma 11 2 2 7 5" xfId="7636"/>
    <cellStyle name="Comma 11 2 2 8" xfId="7637"/>
    <cellStyle name="Comma 11 2 2 8 2" xfId="7638"/>
    <cellStyle name="Comma 11 2 2 9" xfId="7639"/>
    <cellStyle name="Comma 11 2 2 9 2" xfId="7640"/>
    <cellStyle name="Comma 11 2 3" xfId="7641"/>
    <cellStyle name="Comma 11 2 3 2" xfId="7642"/>
    <cellStyle name="Comma 11 2 3 2 2" xfId="7643"/>
    <cellStyle name="Comma 11 2 3 2 2 2" xfId="7644"/>
    <cellStyle name="Comma 11 2 3 2 3" xfId="7645"/>
    <cellStyle name="Comma 11 2 3 2 3 2" xfId="7646"/>
    <cellStyle name="Comma 11 2 3 2 4" xfId="7647"/>
    <cellStyle name="Comma 11 2 3 2 4 2" xfId="7648"/>
    <cellStyle name="Comma 11 2 3 2 5" xfId="7649"/>
    <cellStyle name="Comma 11 2 3 3" xfId="7650"/>
    <cellStyle name="Comma 11 2 3 3 2" xfId="7651"/>
    <cellStyle name="Comma 11 2 3 4" xfId="7652"/>
    <cellStyle name="Comma 11 2 3 4 2" xfId="7653"/>
    <cellStyle name="Comma 11 2 3 5" xfId="7654"/>
    <cellStyle name="Comma 11 2 3 5 2" xfId="7655"/>
    <cellStyle name="Comma 11 2 3 6" xfId="7656"/>
    <cellStyle name="Comma 11 2 4" xfId="7657"/>
    <cellStyle name="Comma 11 2 4 2" xfId="7658"/>
    <cellStyle name="Comma 11 2 4 2 2" xfId="7659"/>
    <cellStyle name="Comma 11 2 4 3" xfId="7660"/>
    <cellStyle name="Comma 11 2 4 3 2" xfId="7661"/>
    <cellStyle name="Comma 11 2 4 4" xfId="7662"/>
    <cellStyle name="Comma 11 2 4 4 2" xfId="7663"/>
    <cellStyle name="Comma 11 2 4 5" xfId="7664"/>
    <cellStyle name="Comma 11 2 5" xfId="7665"/>
    <cellStyle name="Comma 11 2 5 2" xfId="7666"/>
    <cellStyle name="Comma 11 2 6" xfId="7667"/>
    <cellStyle name="Comma 11 2 6 2" xfId="7668"/>
    <cellStyle name="Comma 11 2 7" xfId="7669"/>
    <cellStyle name="Comma 11 20" xfId="7670"/>
    <cellStyle name="Comma 11 20 2" xfId="7671"/>
    <cellStyle name="Comma 11 21" xfId="7672"/>
    <cellStyle name="Comma 11 21 2" xfId="7673"/>
    <cellStyle name="Comma 11 22" xfId="7674"/>
    <cellStyle name="Comma 11 22 2" xfId="7675"/>
    <cellStyle name="Comma 11 23" xfId="7676"/>
    <cellStyle name="Comma 11 23 2" xfId="7677"/>
    <cellStyle name="Comma 11 24" xfId="7678"/>
    <cellStyle name="Comma 11 24 2" xfId="7679"/>
    <cellStyle name="Comma 11 25" xfId="7680"/>
    <cellStyle name="Comma 11 26" xfId="7681"/>
    <cellStyle name="Comma 11 3" xfId="7682"/>
    <cellStyle name="Comma 11 3 2" xfId="7683"/>
    <cellStyle name="Comma 11 3 3" xfId="7684"/>
    <cellStyle name="Comma 11 3 3 2" xfId="7685"/>
    <cellStyle name="Comma 11 3 3 2 2" xfId="7686"/>
    <cellStyle name="Comma 11 3 3 2 2 2" xfId="7687"/>
    <cellStyle name="Comma 11 3 3 2 3" xfId="7688"/>
    <cellStyle name="Comma 11 3 3 2 3 2" xfId="7689"/>
    <cellStyle name="Comma 11 3 3 2 4" xfId="7690"/>
    <cellStyle name="Comma 11 3 3 2 4 2" xfId="7691"/>
    <cellStyle name="Comma 11 3 3 2 5" xfId="7692"/>
    <cellStyle name="Comma 11 3 3 3" xfId="7693"/>
    <cellStyle name="Comma 11 3 3 3 2" xfId="7694"/>
    <cellStyle name="Comma 11 3 3 4" xfId="7695"/>
    <cellStyle name="Comma 11 3 3 4 2" xfId="7696"/>
    <cellStyle name="Comma 11 3 3 5" xfId="7697"/>
    <cellStyle name="Comma 11 3 3 5 2" xfId="7698"/>
    <cellStyle name="Comma 11 3 3 6" xfId="7699"/>
    <cellStyle name="Comma 11 3 4" xfId="7700"/>
    <cellStyle name="Comma 11 3 4 2" xfId="7701"/>
    <cellStyle name="Comma 11 3 4 2 2" xfId="7702"/>
    <cellStyle name="Comma 11 3 4 3" xfId="7703"/>
    <cellStyle name="Comma 11 3 4 3 2" xfId="7704"/>
    <cellStyle name="Comma 11 3 4 4" xfId="7705"/>
    <cellStyle name="Comma 11 3 4 4 2" xfId="7706"/>
    <cellStyle name="Comma 11 3 4 5" xfId="7707"/>
    <cellStyle name="Comma 11 3 5" xfId="7708"/>
    <cellStyle name="Comma 11 3 5 2" xfId="7709"/>
    <cellStyle name="Comma 11 3 6" xfId="7710"/>
    <cellStyle name="Comma 11 3 6 2" xfId="7711"/>
    <cellStyle name="Comma 11 3 7" xfId="7712"/>
    <cellStyle name="Comma 11 3 7 2" xfId="7713"/>
    <cellStyle name="Comma 11 3 8" xfId="7714"/>
    <cellStyle name="Comma 11 4" xfId="7715"/>
    <cellStyle name="Comma 11 4 2" xfId="7716"/>
    <cellStyle name="Comma 11 4 3" xfId="7717"/>
    <cellStyle name="Comma 11 4 3 2" xfId="7718"/>
    <cellStyle name="Comma 11 4 3 2 2" xfId="7719"/>
    <cellStyle name="Comma 11 4 3 2 2 2" xfId="7720"/>
    <cellStyle name="Comma 11 4 3 2 3" xfId="7721"/>
    <cellStyle name="Comma 11 4 3 2 3 2" xfId="7722"/>
    <cellStyle name="Comma 11 4 3 2 4" xfId="7723"/>
    <cellStyle name="Comma 11 4 3 2 4 2" xfId="7724"/>
    <cellStyle name="Comma 11 4 3 2 5" xfId="7725"/>
    <cellStyle name="Comma 11 4 3 3" xfId="7726"/>
    <cellStyle name="Comma 11 4 3 3 2" xfId="7727"/>
    <cellStyle name="Comma 11 4 3 4" xfId="7728"/>
    <cellStyle name="Comma 11 4 3 4 2" xfId="7729"/>
    <cellStyle name="Comma 11 4 3 5" xfId="7730"/>
    <cellStyle name="Comma 11 4 3 5 2" xfId="7731"/>
    <cellStyle name="Comma 11 4 3 6" xfId="7732"/>
    <cellStyle name="Comma 11 4 4" xfId="7733"/>
    <cellStyle name="Comma 11 4 4 2" xfId="7734"/>
    <cellStyle name="Comma 11 4 4 2 2" xfId="7735"/>
    <cellStyle name="Comma 11 4 4 3" xfId="7736"/>
    <cellStyle name="Comma 11 4 4 3 2" xfId="7737"/>
    <cellStyle name="Comma 11 4 4 4" xfId="7738"/>
    <cellStyle name="Comma 11 4 4 4 2" xfId="7739"/>
    <cellStyle name="Comma 11 4 4 5" xfId="7740"/>
    <cellStyle name="Comma 11 4 5" xfId="7741"/>
    <cellStyle name="Comma 11 4 5 2" xfId="7742"/>
    <cellStyle name="Comma 11 4 6" xfId="7743"/>
    <cellStyle name="Comma 11 4 6 2" xfId="7744"/>
    <cellStyle name="Comma 11 4 7" xfId="7745"/>
    <cellStyle name="Comma 11 4 7 2" xfId="7746"/>
    <cellStyle name="Comma 11 4 8" xfId="7747"/>
    <cellStyle name="Comma 11 5" xfId="7748"/>
    <cellStyle name="Comma 11 5 2" xfId="7749"/>
    <cellStyle name="Comma 11 5 3" xfId="7750"/>
    <cellStyle name="Comma 11 5 3 2" xfId="7751"/>
    <cellStyle name="Comma 11 5 3 2 2" xfId="7752"/>
    <cellStyle name="Comma 11 5 3 2 2 2" xfId="7753"/>
    <cellStyle name="Comma 11 5 3 2 3" xfId="7754"/>
    <cellStyle name="Comma 11 5 3 2 3 2" xfId="7755"/>
    <cellStyle name="Comma 11 5 3 2 4" xfId="7756"/>
    <cellStyle name="Comma 11 5 3 2 4 2" xfId="7757"/>
    <cellStyle name="Comma 11 5 3 2 5" xfId="7758"/>
    <cellStyle name="Comma 11 5 3 3" xfId="7759"/>
    <cellStyle name="Comma 11 5 3 3 2" xfId="7760"/>
    <cellStyle name="Comma 11 5 3 4" xfId="7761"/>
    <cellStyle name="Comma 11 5 3 4 2" xfId="7762"/>
    <cellStyle name="Comma 11 5 3 5" xfId="7763"/>
    <cellStyle name="Comma 11 5 3 5 2" xfId="7764"/>
    <cellStyle name="Comma 11 5 3 6" xfId="7765"/>
    <cellStyle name="Comma 11 5 4" xfId="7766"/>
    <cellStyle name="Comma 11 5 4 2" xfId="7767"/>
    <cellStyle name="Comma 11 5 4 2 2" xfId="7768"/>
    <cellStyle name="Comma 11 5 4 3" xfId="7769"/>
    <cellStyle name="Comma 11 5 4 3 2" xfId="7770"/>
    <cellStyle name="Comma 11 5 4 4" xfId="7771"/>
    <cellStyle name="Comma 11 5 4 4 2" xfId="7772"/>
    <cellStyle name="Comma 11 5 4 5" xfId="7773"/>
    <cellStyle name="Comma 11 5 5" xfId="7774"/>
    <cellStyle name="Comma 11 5 5 2" xfId="7775"/>
    <cellStyle name="Comma 11 5 6" xfId="7776"/>
    <cellStyle name="Comma 11 5 6 2" xfId="7777"/>
    <cellStyle name="Comma 11 5 7" xfId="7778"/>
    <cellStyle name="Comma 11 5 7 2" xfId="7779"/>
    <cellStyle name="Comma 11 5 8" xfId="7780"/>
    <cellStyle name="Comma 11 6" xfId="7781"/>
    <cellStyle name="Comma 11 6 10" xfId="7782"/>
    <cellStyle name="Comma 11 6 10 2" xfId="7783"/>
    <cellStyle name="Comma 11 6 2" xfId="7784"/>
    <cellStyle name="Comma 11 6 3" xfId="7785"/>
    <cellStyle name="Comma 11 6 3 2" xfId="7786"/>
    <cellStyle name="Comma 11 6 3 2 2" xfId="7787"/>
    <cellStyle name="Comma 11 6 3 2 2 2" xfId="7788"/>
    <cellStyle name="Comma 11 6 3 2 2 2 2" xfId="7789"/>
    <cellStyle name="Comma 11 6 3 2 2 3" xfId="7790"/>
    <cellStyle name="Comma 11 6 3 2 2 3 2" xfId="7791"/>
    <cellStyle name="Comma 11 6 3 2 2 4" xfId="7792"/>
    <cellStyle name="Comma 11 6 3 2 2 4 2" xfId="7793"/>
    <cellStyle name="Comma 11 6 3 2 2 5" xfId="7794"/>
    <cellStyle name="Comma 11 6 3 2 3" xfId="7795"/>
    <cellStyle name="Comma 11 6 3 2 3 2" xfId="7796"/>
    <cellStyle name="Comma 11 6 3 2 4" xfId="7797"/>
    <cellStyle name="Comma 11 6 3 2 4 2" xfId="7798"/>
    <cellStyle name="Comma 11 6 3 2 5" xfId="7799"/>
    <cellStyle name="Comma 11 6 3 2 5 2" xfId="7800"/>
    <cellStyle name="Comma 11 6 3 2 6" xfId="7801"/>
    <cellStyle name="Comma 11 6 3 3" xfId="7802"/>
    <cellStyle name="Comma 11 6 3 3 2" xfId="7803"/>
    <cellStyle name="Comma 11 6 3 3 2 2" xfId="7804"/>
    <cellStyle name="Comma 11 6 3 3 3" xfId="7805"/>
    <cellStyle name="Comma 11 6 3 3 3 2" xfId="7806"/>
    <cellStyle name="Comma 11 6 3 3 4" xfId="7807"/>
    <cellStyle name="Comma 11 6 3 3 4 2" xfId="7808"/>
    <cellStyle name="Comma 11 6 3 3 5" xfId="7809"/>
    <cellStyle name="Comma 11 6 3 4" xfId="7810"/>
    <cellStyle name="Comma 11 6 3 4 2" xfId="7811"/>
    <cellStyle name="Comma 11 6 3 5" xfId="7812"/>
    <cellStyle name="Comma 11 6 3 5 2" xfId="7813"/>
    <cellStyle name="Comma 11 6 3 6" xfId="7814"/>
    <cellStyle name="Comma 11 6 3 6 2" xfId="7815"/>
    <cellStyle name="Comma 11 6 3 7" xfId="7816"/>
    <cellStyle name="Comma 11 6 4" xfId="7817"/>
    <cellStyle name="Comma 11 6 4 2" xfId="7818"/>
    <cellStyle name="Comma 11 6 4 2 2" xfId="7819"/>
    <cellStyle name="Comma 11 6 4 2 2 2" xfId="7820"/>
    <cellStyle name="Comma 11 6 4 2 2 2 2" xfId="7821"/>
    <cellStyle name="Comma 11 6 4 2 2 3" xfId="7822"/>
    <cellStyle name="Comma 11 6 4 2 2 3 2" xfId="7823"/>
    <cellStyle name="Comma 11 6 4 2 2 4" xfId="7824"/>
    <cellStyle name="Comma 11 6 4 2 2 4 2" xfId="7825"/>
    <cellStyle name="Comma 11 6 4 2 2 5" xfId="7826"/>
    <cellStyle name="Comma 11 6 4 2 3" xfId="7827"/>
    <cellStyle name="Comma 11 6 4 2 3 2" xfId="7828"/>
    <cellStyle name="Comma 11 6 4 2 4" xfId="7829"/>
    <cellStyle name="Comma 11 6 4 2 4 2" xfId="7830"/>
    <cellStyle name="Comma 11 6 4 2 5" xfId="7831"/>
    <cellStyle name="Comma 11 6 4 2 5 2" xfId="7832"/>
    <cellStyle name="Comma 11 6 4 2 6" xfId="7833"/>
    <cellStyle name="Comma 11 6 4 3" xfId="7834"/>
    <cellStyle name="Comma 11 6 4 3 2" xfId="7835"/>
    <cellStyle name="Comma 11 6 4 3 2 2" xfId="7836"/>
    <cellStyle name="Comma 11 6 4 3 3" xfId="7837"/>
    <cellStyle name="Comma 11 6 4 3 3 2" xfId="7838"/>
    <cellStyle name="Comma 11 6 4 3 4" xfId="7839"/>
    <cellStyle name="Comma 11 6 4 3 4 2" xfId="7840"/>
    <cellStyle name="Comma 11 6 4 3 5" xfId="7841"/>
    <cellStyle name="Comma 11 6 4 4" xfId="7842"/>
    <cellStyle name="Comma 11 6 4 4 2" xfId="7843"/>
    <cellStyle name="Comma 11 6 4 5" xfId="7844"/>
    <cellStyle name="Comma 11 6 4 5 2" xfId="7845"/>
    <cellStyle name="Comma 11 6 4 6" xfId="7846"/>
    <cellStyle name="Comma 11 6 4 6 2" xfId="7847"/>
    <cellStyle name="Comma 11 6 4 7" xfId="7848"/>
    <cellStyle name="Comma 11 6 5" xfId="7849"/>
    <cellStyle name="Comma 11 6 5 2" xfId="7850"/>
    <cellStyle name="Comma 11 6 5 2 2" xfId="7851"/>
    <cellStyle name="Comma 11 6 5 2 2 2" xfId="7852"/>
    <cellStyle name="Comma 11 6 5 2 2 2 2" xfId="7853"/>
    <cellStyle name="Comma 11 6 5 2 2 3" xfId="7854"/>
    <cellStyle name="Comma 11 6 5 2 2 3 2" xfId="7855"/>
    <cellStyle name="Comma 11 6 5 2 2 4" xfId="7856"/>
    <cellStyle name="Comma 11 6 5 2 2 4 2" xfId="7857"/>
    <cellStyle name="Comma 11 6 5 2 2 5" xfId="7858"/>
    <cellStyle name="Comma 11 6 5 2 3" xfId="7859"/>
    <cellStyle name="Comma 11 6 5 2 3 2" xfId="7860"/>
    <cellStyle name="Comma 11 6 5 2 4" xfId="7861"/>
    <cellStyle name="Comma 11 6 5 2 4 2" xfId="7862"/>
    <cellStyle name="Comma 11 6 5 2 5" xfId="7863"/>
    <cellStyle name="Comma 11 6 5 2 5 2" xfId="7864"/>
    <cellStyle name="Comma 11 6 5 2 6" xfId="7865"/>
    <cellStyle name="Comma 11 6 5 3" xfId="7866"/>
    <cellStyle name="Comma 11 6 5 3 2" xfId="7867"/>
    <cellStyle name="Comma 11 6 5 3 2 2" xfId="7868"/>
    <cellStyle name="Comma 11 6 5 3 3" xfId="7869"/>
    <cellStyle name="Comma 11 6 5 3 3 2" xfId="7870"/>
    <cellStyle name="Comma 11 6 5 3 4" xfId="7871"/>
    <cellStyle name="Comma 11 6 5 3 4 2" xfId="7872"/>
    <cellStyle name="Comma 11 6 5 3 5" xfId="7873"/>
    <cellStyle name="Comma 11 6 5 4" xfId="7874"/>
    <cellStyle name="Comma 11 6 5 4 2" xfId="7875"/>
    <cellStyle name="Comma 11 6 5 5" xfId="7876"/>
    <cellStyle name="Comma 11 6 5 5 2" xfId="7877"/>
    <cellStyle name="Comma 11 6 5 6" xfId="7878"/>
    <cellStyle name="Comma 11 6 5 6 2" xfId="7879"/>
    <cellStyle name="Comma 11 6 5 7" xfId="7880"/>
    <cellStyle name="Comma 11 6 6" xfId="7881"/>
    <cellStyle name="Comma 11 6 6 2" xfId="7882"/>
    <cellStyle name="Comma 11 6 6 2 2" xfId="7883"/>
    <cellStyle name="Comma 11 6 6 2 2 2" xfId="7884"/>
    <cellStyle name="Comma 11 6 6 2 2 2 2" xfId="7885"/>
    <cellStyle name="Comma 11 6 6 2 2 3" xfId="7886"/>
    <cellStyle name="Comma 11 6 6 2 2 3 2" xfId="7887"/>
    <cellStyle name="Comma 11 6 6 2 2 4" xfId="7888"/>
    <cellStyle name="Comma 11 6 6 2 2 4 2" xfId="7889"/>
    <cellStyle name="Comma 11 6 6 2 2 5" xfId="7890"/>
    <cellStyle name="Comma 11 6 6 2 3" xfId="7891"/>
    <cellStyle name="Comma 11 6 6 2 3 2" xfId="7892"/>
    <cellStyle name="Comma 11 6 6 2 4" xfId="7893"/>
    <cellStyle name="Comma 11 6 6 2 4 2" xfId="7894"/>
    <cellStyle name="Comma 11 6 6 2 5" xfId="7895"/>
    <cellStyle name="Comma 11 6 6 2 5 2" xfId="7896"/>
    <cellStyle name="Comma 11 6 6 2 6" xfId="7897"/>
    <cellStyle name="Comma 11 6 6 3" xfId="7898"/>
    <cellStyle name="Comma 11 6 6 3 2" xfId="7899"/>
    <cellStyle name="Comma 11 6 6 3 2 2" xfId="7900"/>
    <cellStyle name="Comma 11 6 6 3 3" xfId="7901"/>
    <cellStyle name="Comma 11 6 6 3 3 2" xfId="7902"/>
    <cellStyle name="Comma 11 6 6 3 4" xfId="7903"/>
    <cellStyle name="Comma 11 6 6 3 4 2" xfId="7904"/>
    <cellStyle name="Comma 11 6 6 3 5" xfId="7905"/>
    <cellStyle name="Comma 11 6 6 4" xfId="7906"/>
    <cellStyle name="Comma 11 6 6 4 2" xfId="7907"/>
    <cellStyle name="Comma 11 6 6 5" xfId="7908"/>
    <cellStyle name="Comma 11 6 6 5 2" xfId="7909"/>
    <cellStyle name="Comma 11 6 6 6" xfId="7910"/>
    <cellStyle name="Comma 11 6 6 6 2" xfId="7911"/>
    <cellStyle name="Comma 11 6 6 7" xfId="7912"/>
    <cellStyle name="Comma 11 6 7" xfId="7913"/>
    <cellStyle name="Comma 11 6 7 2" xfId="7914"/>
    <cellStyle name="Comma 11 6 7 2 2" xfId="7915"/>
    <cellStyle name="Comma 11 6 7 3" xfId="7916"/>
    <cellStyle name="Comma 11 6 7 3 2" xfId="7917"/>
    <cellStyle name="Comma 11 6 7 4" xfId="7918"/>
    <cellStyle name="Comma 11 6 7 4 2" xfId="7919"/>
    <cellStyle name="Comma 11 6 7 5" xfId="7920"/>
    <cellStyle name="Comma 11 6 8" xfId="7921"/>
    <cellStyle name="Comma 11 6 8 2" xfId="7922"/>
    <cellStyle name="Comma 11 6 9" xfId="7923"/>
    <cellStyle name="Comma 11 6 9 2" xfId="7924"/>
    <cellStyle name="Comma 11 7" xfId="7925"/>
    <cellStyle name="Comma 11 7 2" xfId="7926"/>
    <cellStyle name="Comma 11 7 3" xfId="7927"/>
    <cellStyle name="Comma 11 8" xfId="7928"/>
    <cellStyle name="Comma 11 8 2" xfId="7929"/>
    <cellStyle name="Comma 11 9" xfId="7930"/>
    <cellStyle name="Comma 11 9 2" xfId="7931"/>
    <cellStyle name="Comma 12" xfId="7932"/>
    <cellStyle name="Comma 12 10" xfId="7933"/>
    <cellStyle name="Comma 12 10 2" xfId="7934"/>
    <cellStyle name="Comma 12 11" xfId="7935"/>
    <cellStyle name="Comma 12 11 2" xfId="7936"/>
    <cellStyle name="Comma 12 12" xfId="7937"/>
    <cellStyle name="Comma 12 12 2" xfId="7938"/>
    <cellStyle name="Comma 12 13" xfId="7939"/>
    <cellStyle name="Comma 12 14" xfId="7940"/>
    <cellStyle name="Comma 12 14 2" xfId="7941"/>
    <cellStyle name="Comma 12 14 2 2" xfId="7942"/>
    <cellStyle name="Comma 12 14 2 2 2" xfId="7943"/>
    <cellStyle name="Comma 12 14 2 2 2 2" xfId="7944"/>
    <cellStyle name="Comma 12 14 2 2 3" xfId="7945"/>
    <cellStyle name="Comma 12 14 2 2 3 2" xfId="7946"/>
    <cellStyle name="Comma 12 14 2 2 4" xfId="7947"/>
    <cellStyle name="Comma 12 14 2 2 4 2" xfId="7948"/>
    <cellStyle name="Comma 12 14 2 2 5" xfId="7949"/>
    <cellStyle name="Comma 12 14 2 3" xfId="7950"/>
    <cellStyle name="Comma 12 14 2 3 2" xfId="7951"/>
    <cellStyle name="Comma 12 14 2 4" xfId="7952"/>
    <cellStyle name="Comma 12 14 2 4 2" xfId="7953"/>
    <cellStyle name="Comma 12 14 2 5" xfId="7954"/>
    <cellStyle name="Comma 12 14 2 5 2" xfId="7955"/>
    <cellStyle name="Comma 12 14 2 6" xfId="7956"/>
    <cellStyle name="Comma 12 14 3" xfId="7957"/>
    <cellStyle name="Comma 12 14 3 2" xfId="7958"/>
    <cellStyle name="Comma 12 14 3 2 2" xfId="7959"/>
    <cellStyle name="Comma 12 14 3 3" xfId="7960"/>
    <cellStyle name="Comma 12 14 3 3 2" xfId="7961"/>
    <cellStyle name="Comma 12 14 3 4" xfId="7962"/>
    <cellStyle name="Comma 12 14 3 4 2" xfId="7963"/>
    <cellStyle name="Comma 12 14 3 5" xfId="7964"/>
    <cellStyle name="Comma 12 14 4" xfId="7965"/>
    <cellStyle name="Comma 12 14 4 2" xfId="7966"/>
    <cellStyle name="Comma 12 14 5" xfId="7967"/>
    <cellStyle name="Comma 12 14 5 2" xfId="7968"/>
    <cellStyle name="Comma 12 14 6" xfId="7969"/>
    <cellStyle name="Comma 12 14 6 2" xfId="7970"/>
    <cellStyle name="Comma 12 14 7" xfId="7971"/>
    <cellStyle name="Comma 12 15" xfId="7972"/>
    <cellStyle name="Comma 12 15 2" xfId="7973"/>
    <cellStyle name="Comma 12 15 2 2" xfId="7974"/>
    <cellStyle name="Comma 12 15 2 2 2" xfId="7975"/>
    <cellStyle name="Comma 12 15 2 2 2 2" xfId="7976"/>
    <cellStyle name="Comma 12 15 2 2 3" xfId="7977"/>
    <cellStyle name="Comma 12 15 2 2 3 2" xfId="7978"/>
    <cellStyle name="Comma 12 15 2 2 4" xfId="7979"/>
    <cellStyle name="Comma 12 15 2 2 4 2" xfId="7980"/>
    <cellStyle name="Comma 12 15 2 2 5" xfId="7981"/>
    <cellStyle name="Comma 12 15 2 3" xfId="7982"/>
    <cellStyle name="Comma 12 15 2 3 2" xfId="7983"/>
    <cellStyle name="Comma 12 15 2 4" xfId="7984"/>
    <cellStyle name="Comma 12 15 2 4 2" xfId="7985"/>
    <cellStyle name="Comma 12 15 2 5" xfId="7986"/>
    <cellStyle name="Comma 12 15 2 5 2" xfId="7987"/>
    <cellStyle name="Comma 12 15 2 6" xfId="7988"/>
    <cellStyle name="Comma 12 15 3" xfId="7989"/>
    <cellStyle name="Comma 12 15 3 2" xfId="7990"/>
    <cellStyle name="Comma 12 15 3 2 2" xfId="7991"/>
    <cellStyle name="Comma 12 15 3 3" xfId="7992"/>
    <cellStyle name="Comma 12 15 3 3 2" xfId="7993"/>
    <cellStyle name="Comma 12 15 3 4" xfId="7994"/>
    <cellStyle name="Comma 12 15 3 4 2" xfId="7995"/>
    <cellStyle name="Comma 12 15 3 5" xfId="7996"/>
    <cellStyle name="Comma 12 15 4" xfId="7997"/>
    <cellStyle name="Comma 12 15 4 2" xfId="7998"/>
    <cellStyle name="Comma 12 15 5" xfId="7999"/>
    <cellStyle name="Comma 12 15 5 2" xfId="8000"/>
    <cellStyle name="Comma 12 15 6" xfId="8001"/>
    <cellStyle name="Comma 12 15 6 2" xfId="8002"/>
    <cellStyle name="Comma 12 15 7" xfId="8003"/>
    <cellStyle name="Comma 12 16" xfId="8004"/>
    <cellStyle name="Comma 12 16 2" xfId="8005"/>
    <cellStyle name="Comma 12 16 2 2" xfId="8006"/>
    <cellStyle name="Comma 12 16 2 2 2" xfId="8007"/>
    <cellStyle name="Comma 12 16 2 2 2 2" xfId="8008"/>
    <cellStyle name="Comma 12 16 2 2 3" xfId="8009"/>
    <cellStyle name="Comma 12 16 2 2 3 2" xfId="8010"/>
    <cellStyle name="Comma 12 16 2 2 4" xfId="8011"/>
    <cellStyle name="Comma 12 16 2 2 4 2" xfId="8012"/>
    <cellStyle name="Comma 12 16 2 2 5" xfId="8013"/>
    <cellStyle name="Comma 12 16 2 3" xfId="8014"/>
    <cellStyle name="Comma 12 16 2 3 2" xfId="8015"/>
    <cellStyle name="Comma 12 16 2 4" xfId="8016"/>
    <cellStyle name="Comma 12 16 2 4 2" xfId="8017"/>
    <cellStyle name="Comma 12 16 2 5" xfId="8018"/>
    <cellStyle name="Comma 12 16 2 5 2" xfId="8019"/>
    <cellStyle name="Comma 12 16 2 6" xfId="8020"/>
    <cellStyle name="Comma 12 16 3" xfId="8021"/>
    <cellStyle name="Comma 12 16 3 2" xfId="8022"/>
    <cellStyle name="Comma 12 16 3 2 2" xfId="8023"/>
    <cellStyle name="Comma 12 16 3 3" xfId="8024"/>
    <cellStyle name="Comma 12 16 3 3 2" xfId="8025"/>
    <cellStyle name="Comma 12 16 3 4" xfId="8026"/>
    <cellStyle name="Comma 12 16 3 4 2" xfId="8027"/>
    <cellStyle name="Comma 12 16 3 5" xfId="8028"/>
    <cellStyle name="Comma 12 16 4" xfId="8029"/>
    <cellStyle name="Comma 12 16 4 2" xfId="8030"/>
    <cellStyle name="Comma 12 16 5" xfId="8031"/>
    <cellStyle name="Comma 12 16 5 2" xfId="8032"/>
    <cellStyle name="Comma 12 16 6" xfId="8033"/>
    <cellStyle name="Comma 12 16 6 2" xfId="8034"/>
    <cellStyle name="Comma 12 16 7" xfId="8035"/>
    <cellStyle name="Comma 12 17" xfId="8036"/>
    <cellStyle name="Comma 12 17 2" xfId="8037"/>
    <cellStyle name="Comma 12 17 2 2" xfId="8038"/>
    <cellStyle name="Comma 12 17 2 2 2" xfId="8039"/>
    <cellStyle name="Comma 12 17 2 2 2 2" xfId="8040"/>
    <cellStyle name="Comma 12 17 2 2 3" xfId="8041"/>
    <cellStyle name="Comma 12 17 2 2 3 2" xfId="8042"/>
    <cellStyle name="Comma 12 17 2 2 4" xfId="8043"/>
    <cellStyle name="Comma 12 17 2 2 4 2" xfId="8044"/>
    <cellStyle name="Comma 12 17 2 2 5" xfId="8045"/>
    <cellStyle name="Comma 12 17 2 3" xfId="8046"/>
    <cellStyle name="Comma 12 17 2 3 2" xfId="8047"/>
    <cellStyle name="Comma 12 17 2 4" xfId="8048"/>
    <cellStyle name="Comma 12 17 2 4 2" xfId="8049"/>
    <cellStyle name="Comma 12 17 2 5" xfId="8050"/>
    <cellStyle name="Comma 12 17 2 5 2" xfId="8051"/>
    <cellStyle name="Comma 12 17 2 6" xfId="8052"/>
    <cellStyle name="Comma 12 17 3" xfId="8053"/>
    <cellStyle name="Comma 12 17 3 2" xfId="8054"/>
    <cellStyle name="Comma 12 17 3 2 2" xfId="8055"/>
    <cellStyle name="Comma 12 17 3 3" xfId="8056"/>
    <cellStyle name="Comma 12 17 3 3 2" xfId="8057"/>
    <cellStyle name="Comma 12 17 3 4" xfId="8058"/>
    <cellStyle name="Comma 12 17 3 4 2" xfId="8059"/>
    <cellStyle name="Comma 12 17 3 5" xfId="8060"/>
    <cellStyle name="Comma 12 17 4" xfId="8061"/>
    <cellStyle name="Comma 12 17 4 2" xfId="8062"/>
    <cellStyle name="Comma 12 17 5" xfId="8063"/>
    <cellStyle name="Comma 12 17 5 2" xfId="8064"/>
    <cellStyle name="Comma 12 17 6" xfId="8065"/>
    <cellStyle name="Comma 12 17 6 2" xfId="8066"/>
    <cellStyle name="Comma 12 17 7" xfId="8067"/>
    <cellStyle name="Comma 12 18" xfId="8068"/>
    <cellStyle name="Comma 12 18 2" xfId="8069"/>
    <cellStyle name="Comma 12 18 2 2" xfId="8070"/>
    <cellStyle name="Comma 12 18 2 2 2" xfId="8071"/>
    <cellStyle name="Comma 12 18 2 3" xfId="8072"/>
    <cellStyle name="Comma 12 18 2 3 2" xfId="8073"/>
    <cellStyle name="Comma 12 18 2 4" xfId="8074"/>
    <cellStyle name="Comma 12 18 2 4 2" xfId="8075"/>
    <cellStyle name="Comma 12 18 2 5" xfId="8076"/>
    <cellStyle name="Comma 12 18 3" xfId="8077"/>
    <cellStyle name="Comma 12 18 3 2" xfId="8078"/>
    <cellStyle name="Comma 12 18 4" xfId="8079"/>
    <cellStyle name="Comma 12 18 4 2" xfId="8080"/>
    <cellStyle name="Comma 12 18 5" xfId="8081"/>
    <cellStyle name="Comma 12 18 5 2" xfId="8082"/>
    <cellStyle name="Comma 12 18 6" xfId="8083"/>
    <cellStyle name="Comma 12 19" xfId="8084"/>
    <cellStyle name="Comma 12 19 2" xfId="8085"/>
    <cellStyle name="Comma 12 19 2 2" xfId="8086"/>
    <cellStyle name="Comma 12 19 3" xfId="8087"/>
    <cellStyle name="Comma 12 19 3 2" xfId="8088"/>
    <cellStyle name="Comma 12 19 4" xfId="8089"/>
    <cellStyle name="Comma 12 19 4 2" xfId="8090"/>
    <cellStyle name="Comma 12 19 5" xfId="8091"/>
    <cellStyle name="Comma 12 2" xfId="8092"/>
    <cellStyle name="Comma 12 2 2" xfId="8093"/>
    <cellStyle name="Comma 12 2 2 10" xfId="8094"/>
    <cellStyle name="Comma 12 2 2 10 2" xfId="8095"/>
    <cellStyle name="Comma 12 2 2 2" xfId="8096"/>
    <cellStyle name="Comma 12 2 2 2 2" xfId="44608"/>
    <cellStyle name="Comma 12 2 2 3" xfId="8097"/>
    <cellStyle name="Comma 12 2 2 3 2" xfId="8098"/>
    <cellStyle name="Comma 12 2 2 3 2 2" xfId="8099"/>
    <cellStyle name="Comma 12 2 2 3 2 2 2" xfId="8100"/>
    <cellStyle name="Comma 12 2 2 3 2 2 2 2" xfId="8101"/>
    <cellStyle name="Comma 12 2 2 3 2 2 3" xfId="8102"/>
    <cellStyle name="Comma 12 2 2 3 2 2 3 2" xfId="8103"/>
    <cellStyle name="Comma 12 2 2 3 2 2 4" xfId="8104"/>
    <cellStyle name="Comma 12 2 2 3 2 2 4 2" xfId="8105"/>
    <cellStyle name="Comma 12 2 2 3 2 2 5" xfId="8106"/>
    <cellStyle name="Comma 12 2 2 3 2 3" xfId="8107"/>
    <cellStyle name="Comma 12 2 2 3 2 3 2" xfId="8108"/>
    <cellStyle name="Comma 12 2 2 3 2 4" xfId="8109"/>
    <cellStyle name="Comma 12 2 2 3 2 4 2" xfId="8110"/>
    <cellStyle name="Comma 12 2 2 3 2 5" xfId="8111"/>
    <cellStyle name="Comma 12 2 2 3 2 5 2" xfId="8112"/>
    <cellStyle name="Comma 12 2 2 3 2 6" xfId="8113"/>
    <cellStyle name="Comma 12 2 2 3 3" xfId="8114"/>
    <cellStyle name="Comma 12 2 2 3 3 2" xfId="8115"/>
    <cellStyle name="Comma 12 2 2 3 3 2 2" xfId="8116"/>
    <cellStyle name="Comma 12 2 2 3 3 3" xfId="8117"/>
    <cellStyle name="Comma 12 2 2 3 3 3 2" xfId="8118"/>
    <cellStyle name="Comma 12 2 2 3 3 4" xfId="8119"/>
    <cellStyle name="Comma 12 2 2 3 3 4 2" xfId="8120"/>
    <cellStyle name="Comma 12 2 2 3 3 5" xfId="8121"/>
    <cellStyle name="Comma 12 2 2 3 4" xfId="8122"/>
    <cellStyle name="Comma 12 2 2 3 4 2" xfId="8123"/>
    <cellStyle name="Comma 12 2 2 3 5" xfId="8124"/>
    <cellStyle name="Comma 12 2 2 3 5 2" xfId="8125"/>
    <cellStyle name="Comma 12 2 2 3 6" xfId="8126"/>
    <cellStyle name="Comma 12 2 2 3 6 2" xfId="8127"/>
    <cellStyle name="Comma 12 2 2 3 7" xfId="8128"/>
    <cellStyle name="Comma 12 2 2 4" xfId="8129"/>
    <cellStyle name="Comma 12 2 2 4 2" xfId="8130"/>
    <cellStyle name="Comma 12 2 2 4 2 2" xfId="8131"/>
    <cellStyle name="Comma 12 2 2 4 2 2 2" xfId="8132"/>
    <cellStyle name="Comma 12 2 2 4 2 2 2 2" xfId="8133"/>
    <cellStyle name="Comma 12 2 2 4 2 2 3" xfId="8134"/>
    <cellStyle name="Comma 12 2 2 4 2 2 3 2" xfId="8135"/>
    <cellStyle name="Comma 12 2 2 4 2 2 4" xfId="8136"/>
    <cellStyle name="Comma 12 2 2 4 2 2 4 2" xfId="8137"/>
    <cellStyle name="Comma 12 2 2 4 2 2 5" xfId="8138"/>
    <cellStyle name="Comma 12 2 2 4 2 3" xfId="8139"/>
    <cellStyle name="Comma 12 2 2 4 2 3 2" xfId="8140"/>
    <cellStyle name="Comma 12 2 2 4 2 4" xfId="8141"/>
    <cellStyle name="Comma 12 2 2 4 2 4 2" xfId="8142"/>
    <cellStyle name="Comma 12 2 2 4 2 5" xfId="8143"/>
    <cellStyle name="Comma 12 2 2 4 2 5 2" xfId="8144"/>
    <cellStyle name="Comma 12 2 2 4 2 6" xfId="8145"/>
    <cellStyle name="Comma 12 2 2 4 3" xfId="8146"/>
    <cellStyle name="Comma 12 2 2 4 3 2" xfId="8147"/>
    <cellStyle name="Comma 12 2 2 4 3 2 2" xfId="8148"/>
    <cellStyle name="Comma 12 2 2 4 3 3" xfId="8149"/>
    <cellStyle name="Comma 12 2 2 4 3 3 2" xfId="8150"/>
    <cellStyle name="Comma 12 2 2 4 3 4" xfId="8151"/>
    <cellStyle name="Comma 12 2 2 4 3 4 2" xfId="8152"/>
    <cellStyle name="Comma 12 2 2 4 3 5" xfId="8153"/>
    <cellStyle name="Comma 12 2 2 4 4" xfId="8154"/>
    <cellStyle name="Comma 12 2 2 4 4 2" xfId="8155"/>
    <cellStyle name="Comma 12 2 2 4 5" xfId="8156"/>
    <cellStyle name="Comma 12 2 2 4 5 2" xfId="8157"/>
    <cellStyle name="Comma 12 2 2 4 6" xfId="8158"/>
    <cellStyle name="Comma 12 2 2 4 6 2" xfId="8159"/>
    <cellStyle name="Comma 12 2 2 4 7" xfId="8160"/>
    <cellStyle name="Comma 12 2 2 5" xfId="8161"/>
    <cellStyle name="Comma 12 2 2 5 2" xfId="8162"/>
    <cellStyle name="Comma 12 2 2 5 2 2" xfId="8163"/>
    <cellStyle name="Comma 12 2 2 5 2 2 2" xfId="8164"/>
    <cellStyle name="Comma 12 2 2 5 2 2 2 2" xfId="8165"/>
    <cellStyle name="Comma 12 2 2 5 2 2 3" xfId="8166"/>
    <cellStyle name="Comma 12 2 2 5 2 2 3 2" xfId="8167"/>
    <cellStyle name="Comma 12 2 2 5 2 2 4" xfId="8168"/>
    <cellStyle name="Comma 12 2 2 5 2 2 4 2" xfId="8169"/>
    <cellStyle name="Comma 12 2 2 5 2 2 5" xfId="8170"/>
    <cellStyle name="Comma 12 2 2 5 2 3" xfId="8171"/>
    <cellStyle name="Comma 12 2 2 5 2 3 2" xfId="8172"/>
    <cellStyle name="Comma 12 2 2 5 2 4" xfId="8173"/>
    <cellStyle name="Comma 12 2 2 5 2 4 2" xfId="8174"/>
    <cellStyle name="Comma 12 2 2 5 2 5" xfId="8175"/>
    <cellStyle name="Comma 12 2 2 5 2 5 2" xfId="8176"/>
    <cellStyle name="Comma 12 2 2 5 2 6" xfId="8177"/>
    <cellStyle name="Comma 12 2 2 5 3" xfId="8178"/>
    <cellStyle name="Comma 12 2 2 5 3 2" xfId="8179"/>
    <cellStyle name="Comma 12 2 2 5 3 2 2" xfId="8180"/>
    <cellStyle name="Comma 12 2 2 5 3 3" xfId="8181"/>
    <cellStyle name="Comma 12 2 2 5 3 3 2" xfId="8182"/>
    <cellStyle name="Comma 12 2 2 5 3 4" xfId="8183"/>
    <cellStyle name="Comma 12 2 2 5 3 4 2" xfId="8184"/>
    <cellStyle name="Comma 12 2 2 5 3 5" xfId="8185"/>
    <cellStyle name="Comma 12 2 2 5 4" xfId="8186"/>
    <cellStyle name="Comma 12 2 2 5 4 2" xfId="8187"/>
    <cellStyle name="Comma 12 2 2 5 5" xfId="8188"/>
    <cellStyle name="Comma 12 2 2 5 5 2" xfId="8189"/>
    <cellStyle name="Comma 12 2 2 5 6" xfId="8190"/>
    <cellStyle name="Comma 12 2 2 5 6 2" xfId="8191"/>
    <cellStyle name="Comma 12 2 2 5 7" xfId="8192"/>
    <cellStyle name="Comma 12 2 2 6" xfId="8193"/>
    <cellStyle name="Comma 12 2 2 6 2" xfId="8194"/>
    <cellStyle name="Comma 12 2 2 6 2 2" xfId="8195"/>
    <cellStyle name="Comma 12 2 2 6 2 2 2" xfId="8196"/>
    <cellStyle name="Comma 12 2 2 6 2 2 2 2" xfId="8197"/>
    <cellStyle name="Comma 12 2 2 6 2 2 3" xfId="8198"/>
    <cellStyle name="Comma 12 2 2 6 2 2 3 2" xfId="8199"/>
    <cellStyle name="Comma 12 2 2 6 2 2 4" xfId="8200"/>
    <cellStyle name="Comma 12 2 2 6 2 2 4 2" xfId="8201"/>
    <cellStyle name="Comma 12 2 2 6 2 2 5" xfId="8202"/>
    <cellStyle name="Comma 12 2 2 6 2 3" xfId="8203"/>
    <cellStyle name="Comma 12 2 2 6 2 3 2" xfId="8204"/>
    <cellStyle name="Comma 12 2 2 6 2 4" xfId="8205"/>
    <cellStyle name="Comma 12 2 2 6 2 4 2" xfId="8206"/>
    <cellStyle name="Comma 12 2 2 6 2 5" xfId="8207"/>
    <cellStyle name="Comma 12 2 2 6 2 5 2" xfId="8208"/>
    <cellStyle name="Comma 12 2 2 6 2 6" xfId="8209"/>
    <cellStyle name="Comma 12 2 2 6 3" xfId="8210"/>
    <cellStyle name="Comma 12 2 2 6 3 2" xfId="8211"/>
    <cellStyle name="Comma 12 2 2 6 3 2 2" xfId="8212"/>
    <cellStyle name="Comma 12 2 2 6 3 3" xfId="8213"/>
    <cellStyle name="Comma 12 2 2 6 3 3 2" xfId="8214"/>
    <cellStyle name="Comma 12 2 2 6 3 4" xfId="8215"/>
    <cellStyle name="Comma 12 2 2 6 3 4 2" xfId="8216"/>
    <cellStyle name="Comma 12 2 2 6 3 5" xfId="8217"/>
    <cellStyle name="Comma 12 2 2 6 4" xfId="8218"/>
    <cellStyle name="Comma 12 2 2 6 4 2" xfId="8219"/>
    <cellStyle name="Comma 12 2 2 6 5" xfId="8220"/>
    <cellStyle name="Comma 12 2 2 6 5 2" xfId="8221"/>
    <cellStyle name="Comma 12 2 2 6 6" xfId="8222"/>
    <cellStyle name="Comma 12 2 2 6 6 2" xfId="8223"/>
    <cellStyle name="Comma 12 2 2 6 7" xfId="8224"/>
    <cellStyle name="Comma 12 2 2 7" xfId="8225"/>
    <cellStyle name="Comma 12 2 2 7 2" xfId="8226"/>
    <cellStyle name="Comma 12 2 2 7 2 2" xfId="8227"/>
    <cellStyle name="Comma 12 2 2 7 3" xfId="8228"/>
    <cellStyle name="Comma 12 2 2 7 3 2" xfId="8229"/>
    <cellStyle name="Comma 12 2 2 7 4" xfId="8230"/>
    <cellStyle name="Comma 12 2 2 7 4 2" xfId="8231"/>
    <cellStyle name="Comma 12 2 2 7 5" xfId="8232"/>
    <cellStyle name="Comma 12 2 2 8" xfId="8233"/>
    <cellStyle name="Comma 12 2 2 8 2" xfId="8234"/>
    <cellStyle name="Comma 12 2 2 9" xfId="8235"/>
    <cellStyle name="Comma 12 2 2 9 2" xfId="8236"/>
    <cellStyle name="Comma 12 2 3" xfId="8237"/>
    <cellStyle name="Comma 12 2 3 2" xfId="8238"/>
    <cellStyle name="Comma 12 2 3 2 2" xfId="8239"/>
    <cellStyle name="Comma 12 2 3 2 2 2" xfId="8240"/>
    <cellStyle name="Comma 12 2 3 2 3" xfId="8241"/>
    <cellStyle name="Comma 12 2 3 2 3 2" xfId="8242"/>
    <cellStyle name="Comma 12 2 3 2 4" xfId="8243"/>
    <cellStyle name="Comma 12 2 3 2 4 2" xfId="8244"/>
    <cellStyle name="Comma 12 2 3 2 5" xfId="8245"/>
    <cellStyle name="Comma 12 2 3 3" xfId="8246"/>
    <cellStyle name="Comma 12 2 3 3 2" xfId="8247"/>
    <cellStyle name="Comma 12 2 3 4" xfId="8248"/>
    <cellStyle name="Comma 12 2 3 4 2" xfId="8249"/>
    <cellStyle name="Comma 12 2 3 5" xfId="8250"/>
    <cellStyle name="Comma 12 2 3 5 2" xfId="8251"/>
    <cellStyle name="Comma 12 2 3 6" xfId="8252"/>
    <cellStyle name="Comma 12 2 4" xfId="8253"/>
    <cellStyle name="Comma 12 2 4 2" xfId="8254"/>
    <cellStyle name="Comma 12 2 4 2 2" xfId="8255"/>
    <cellStyle name="Comma 12 2 4 3" xfId="8256"/>
    <cellStyle name="Comma 12 2 4 3 2" xfId="8257"/>
    <cellStyle name="Comma 12 2 4 4" xfId="8258"/>
    <cellStyle name="Comma 12 2 4 4 2" xfId="8259"/>
    <cellStyle name="Comma 12 2 4 5" xfId="8260"/>
    <cellStyle name="Comma 12 2 5" xfId="8261"/>
    <cellStyle name="Comma 12 2 5 2" xfId="8262"/>
    <cellStyle name="Comma 12 2 6" xfId="8263"/>
    <cellStyle name="Comma 12 2 6 2" xfId="8264"/>
    <cellStyle name="Comma 12 2 7" xfId="8265"/>
    <cellStyle name="Comma 12 20" xfId="8266"/>
    <cellStyle name="Comma 12 20 2" xfId="8267"/>
    <cellStyle name="Comma 12 20 2 2" xfId="8268"/>
    <cellStyle name="Comma 12 20 3" xfId="8269"/>
    <cellStyle name="Comma 12 20 3 2" xfId="8270"/>
    <cellStyle name="Comma 12 20 4" xfId="8271"/>
    <cellStyle name="Comma 12 20 4 2" xfId="8272"/>
    <cellStyle name="Comma 12 20 5" xfId="8273"/>
    <cellStyle name="Comma 12 21" xfId="8274"/>
    <cellStyle name="Comma 12 21 2" xfId="8275"/>
    <cellStyle name="Comma 12 22" xfId="8276"/>
    <cellStyle name="Comma 12 22 2" xfId="8277"/>
    <cellStyle name="Comma 12 23" xfId="8278"/>
    <cellStyle name="Comma 12 23 2" xfId="8279"/>
    <cellStyle name="Comma 12 24" xfId="8280"/>
    <cellStyle name="Comma 12 24 2" xfId="8281"/>
    <cellStyle name="Comma 12 25" xfId="8282"/>
    <cellStyle name="Comma 12 25 2" xfId="8283"/>
    <cellStyle name="Comma 12 26" xfId="8284"/>
    <cellStyle name="Comma 12 27" xfId="8285"/>
    <cellStyle name="Comma 12 3" xfId="8286"/>
    <cellStyle name="Comma 12 3 2" xfId="8287"/>
    <cellStyle name="Comma 12 3 3" xfId="8288"/>
    <cellStyle name="Comma 12 3 3 2" xfId="8289"/>
    <cellStyle name="Comma 12 3 3 2 2" xfId="8290"/>
    <cellStyle name="Comma 12 3 3 2 2 2" xfId="8291"/>
    <cellStyle name="Comma 12 3 3 2 3" xfId="8292"/>
    <cellStyle name="Comma 12 3 3 2 3 2" xfId="8293"/>
    <cellStyle name="Comma 12 3 3 2 4" xfId="8294"/>
    <cellStyle name="Comma 12 3 3 2 4 2" xfId="8295"/>
    <cellStyle name="Comma 12 3 3 2 5" xfId="8296"/>
    <cellStyle name="Comma 12 3 3 3" xfId="8297"/>
    <cellStyle name="Comma 12 3 3 3 2" xfId="8298"/>
    <cellStyle name="Comma 12 3 3 4" xfId="8299"/>
    <cellStyle name="Comma 12 3 3 4 2" xfId="8300"/>
    <cellStyle name="Comma 12 3 3 5" xfId="8301"/>
    <cellStyle name="Comma 12 3 3 5 2" xfId="8302"/>
    <cellStyle name="Comma 12 3 3 6" xfId="8303"/>
    <cellStyle name="Comma 12 3 4" xfId="8304"/>
    <cellStyle name="Comma 12 3 4 2" xfId="8305"/>
    <cellStyle name="Comma 12 3 4 2 2" xfId="8306"/>
    <cellStyle name="Comma 12 3 4 3" xfId="8307"/>
    <cellStyle name="Comma 12 3 4 3 2" xfId="8308"/>
    <cellStyle name="Comma 12 3 4 4" xfId="8309"/>
    <cellStyle name="Comma 12 3 4 4 2" xfId="8310"/>
    <cellStyle name="Comma 12 3 4 5" xfId="8311"/>
    <cellStyle name="Comma 12 3 5" xfId="8312"/>
    <cellStyle name="Comma 12 3 5 2" xfId="8313"/>
    <cellStyle name="Comma 12 3 6" xfId="8314"/>
    <cellStyle name="Comma 12 3 6 2" xfId="8315"/>
    <cellStyle name="Comma 12 3 7" xfId="8316"/>
    <cellStyle name="Comma 12 3 7 2" xfId="8317"/>
    <cellStyle name="Comma 12 3 8" xfId="8318"/>
    <cellStyle name="Comma 12 4" xfId="8319"/>
    <cellStyle name="Comma 12 4 2" xfId="8320"/>
    <cellStyle name="Comma 12 4 3" xfId="8321"/>
    <cellStyle name="Comma 12 4 3 2" xfId="8322"/>
    <cellStyle name="Comma 12 4 3 2 2" xfId="8323"/>
    <cellStyle name="Comma 12 4 3 2 2 2" xfId="8324"/>
    <cellStyle name="Comma 12 4 3 2 3" xfId="8325"/>
    <cellStyle name="Comma 12 4 3 2 3 2" xfId="8326"/>
    <cellStyle name="Comma 12 4 3 2 4" xfId="8327"/>
    <cellStyle name="Comma 12 4 3 2 4 2" xfId="8328"/>
    <cellStyle name="Comma 12 4 3 2 5" xfId="8329"/>
    <cellStyle name="Comma 12 4 3 3" xfId="8330"/>
    <cellStyle name="Comma 12 4 3 3 2" xfId="8331"/>
    <cellStyle name="Comma 12 4 3 4" xfId="8332"/>
    <cellStyle name="Comma 12 4 3 4 2" xfId="8333"/>
    <cellStyle name="Comma 12 4 3 5" xfId="8334"/>
    <cellStyle name="Comma 12 4 3 5 2" xfId="8335"/>
    <cellStyle name="Comma 12 4 3 6" xfId="8336"/>
    <cellStyle name="Comma 12 4 4" xfId="8337"/>
    <cellStyle name="Comma 12 4 4 2" xfId="8338"/>
    <cellStyle name="Comma 12 4 4 2 2" xfId="8339"/>
    <cellStyle name="Comma 12 4 4 3" xfId="8340"/>
    <cellStyle name="Comma 12 4 4 3 2" xfId="8341"/>
    <cellStyle name="Comma 12 4 4 4" xfId="8342"/>
    <cellStyle name="Comma 12 4 4 4 2" xfId="8343"/>
    <cellStyle name="Comma 12 4 4 5" xfId="8344"/>
    <cellStyle name="Comma 12 4 5" xfId="8345"/>
    <cellStyle name="Comma 12 4 5 2" xfId="8346"/>
    <cellStyle name="Comma 12 4 6" xfId="8347"/>
    <cellStyle name="Comma 12 4 6 2" xfId="8348"/>
    <cellStyle name="Comma 12 4 7" xfId="8349"/>
    <cellStyle name="Comma 12 4 7 2" xfId="8350"/>
    <cellStyle name="Comma 12 4 8" xfId="8351"/>
    <cellStyle name="Comma 12 5" xfId="8352"/>
    <cellStyle name="Comma 12 5 2" xfId="8353"/>
    <cellStyle name="Comma 12 6" xfId="8354"/>
    <cellStyle name="Comma 12 6 2" xfId="8355"/>
    <cellStyle name="Comma 12 7" xfId="8356"/>
    <cellStyle name="Comma 12 7 10" xfId="8357"/>
    <cellStyle name="Comma 12 7 10 2" xfId="8358"/>
    <cellStyle name="Comma 12 7 2" xfId="8359"/>
    <cellStyle name="Comma 12 7 3" xfId="8360"/>
    <cellStyle name="Comma 12 7 3 2" xfId="8361"/>
    <cellStyle name="Comma 12 7 3 2 2" xfId="8362"/>
    <cellStyle name="Comma 12 7 3 2 2 2" xfId="8363"/>
    <cellStyle name="Comma 12 7 3 2 2 2 2" xfId="8364"/>
    <cellStyle name="Comma 12 7 3 2 2 3" xfId="8365"/>
    <cellStyle name="Comma 12 7 3 2 2 3 2" xfId="8366"/>
    <cellStyle name="Comma 12 7 3 2 2 4" xfId="8367"/>
    <cellStyle name="Comma 12 7 3 2 2 4 2" xfId="8368"/>
    <cellStyle name="Comma 12 7 3 2 2 5" xfId="8369"/>
    <cellStyle name="Comma 12 7 3 2 3" xfId="8370"/>
    <cellStyle name="Comma 12 7 3 2 3 2" xfId="8371"/>
    <cellStyle name="Comma 12 7 3 2 4" xfId="8372"/>
    <cellStyle name="Comma 12 7 3 2 4 2" xfId="8373"/>
    <cellStyle name="Comma 12 7 3 2 5" xfId="8374"/>
    <cellStyle name="Comma 12 7 3 2 5 2" xfId="8375"/>
    <cellStyle name="Comma 12 7 3 2 6" xfId="8376"/>
    <cellStyle name="Comma 12 7 3 3" xfId="8377"/>
    <cellStyle name="Comma 12 7 3 3 2" xfId="8378"/>
    <cellStyle name="Comma 12 7 3 3 2 2" xfId="8379"/>
    <cellStyle name="Comma 12 7 3 3 3" xfId="8380"/>
    <cellStyle name="Comma 12 7 3 3 3 2" xfId="8381"/>
    <cellStyle name="Comma 12 7 3 3 4" xfId="8382"/>
    <cellStyle name="Comma 12 7 3 3 4 2" xfId="8383"/>
    <cellStyle name="Comma 12 7 3 3 5" xfId="8384"/>
    <cellStyle name="Comma 12 7 3 4" xfId="8385"/>
    <cellStyle name="Comma 12 7 3 4 2" xfId="8386"/>
    <cellStyle name="Comma 12 7 3 5" xfId="8387"/>
    <cellStyle name="Comma 12 7 3 5 2" xfId="8388"/>
    <cellStyle name="Comma 12 7 3 6" xfId="8389"/>
    <cellStyle name="Comma 12 7 3 6 2" xfId="8390"/>
    <cellStyle name="Comma 12 7 3 7" xfId="8391"/>
    <cellStyle name="Comma 12 7 4" xfId="8392"/>
    <cellStyle name="Comma 12 7 4 2" xfId="8393"/>
    <cellStyle name="Comma 12 7 4 2 2" xfId="8394"/>
    <cellStyle name="Comma 12 7 4 2 2 2" xfId="8395"/>
    <cellStyle name="Comma 12 7 4 2 2 2 2" xfId="8396"/>
    <cellStyle name="Comma 12 7 4 2 2 3" xfId="8397"/>
    <cellStyle name="Comma 12 7 4 2 2 3 2" xfId="8398"/>
    <cellStyle name="Comma 12 7 4 2 2 4" xfId="8399"/>
    <cellStyle name="Comma 12 7 4 2 2 4 2" xfId="8400"/>
    <cellStyle name="Comma 12 7 4 2 2 5" xfId="8401"/>
    <cellStyle name="Comma 12 7 4 2 3" xfId="8402"/>
    <cellStyle name="Comma 12 7 4 2 3 2" xfId="8403"/>
    <cellStyle name="Comma 12 7 4 2 4" xfId="8404"/>
    <cellStyle name="Comma 12 7 4 2 4 2" xfId="8405"/>
    <cellStyle name="Comma 12 7 4 2 5" xfId="8406"/>
    <cellStyle name="Comma 12 7 4 2 5 2" xfId="8407"/>
    <cellStyle name="Comma 12 7 4 2 6" xfId="8408"/>
    <cellStyle name="Comma 12 7 4 3" xfId="8409"/>
    <cellStyle name="Comma 12 7 4 3 2" xfId="8410"/>
    <cellStyle name="Comma 12 7 4 3 2 2" xfId="8411"/>
    <cellStyle name="Comma 12 7 4 3 3" xfId="8412"/>
    <cellStyle name="Comma 12 7 4 3 3 2" xfId="8413"/>
    <cellStyle name="Comma 12 7 4 3 4" xfId="8414"/>
    <cellStyle name="Comma 12 7 4 3 4 2" xfId="8415"/>
    <cellStyle name="Comma 12 7 4 3 5" xfId="8416"/>
    <cellStyle name="Comma 12 7 4 4" xfId="8417"/>
    <cellStyle name="Comma 12 7 4 4 2" xfId="8418"/>
    <cellStyle name="Comma 12 7 4 5" xfId="8419"/>
    <cellStyle name="Comma 12 7 4 5 2" xfId="8420"/>
    <cellStyle name="Comma 12 7 4 6" xfId="8421"/>
    <cellStyle name="Comma 12 7 4 6 2" xfId="8422"/>
    <cellStyle name="Comma 12 7 4 7" xfId="8423"/>
    <cellStyle name="Comma 12 7 5" xfId="8424"/>
    <cellStyle name="Comma 12 7 5 2" xfId="8425"/>
    <cellStyle name="Comma 12 7 5 2 2" xfId="8426"/>
    <cellStyle name="Comma 12 7 5 2 2 2" xfId="8427"/>
    <cellStyle name="Comma 12 7 5 2 2 2 2" xfId="8428"/>
    <cellStyle name="Comma 12 7 5 2 2 3" xfId="8429"/>
    <cellStyle name="Comma 12 7 5 2 2 3 2" xfId="8430"/>
    <cellStyle name="Comma 12 7 5 2 2 4" xfId="8431"/>
    <cellStyle name="Comma 12 7 5 2 2 4 2" xfId="8432"/>
    <cellStyle name="Comma 12 7 5 2 2 5" xfId="8433"/>
    <cellStyle name="Comma 12 7 5 2 3" xfId="8434"/>
    <cellStyle name="Comma 12 7 5 2 3 2" xfId="8435"/>
    <cellStyle name="Comma 12 7 5 2 4" xfId="8436"/>
    <cellStyle name="Comma 12 7 5 2 4 2" xfId="8437"/>
    <cellStyle name="Comma 12 7 5 2 5" xfId="8438"/>
    <cellStyle name="Comma 12 7 5 2 5 2" xfId="8439"/>
    <cellStyle name="Comma 12 7 5 2 6" xfId="8440"/>
    <cellStyle name="Comma 12 7 5 3" xfId="8441"/>
    <cellStyle name="Comma 12 7 5 3 2" xfId="8442"/>
    <cellStyle name="Comma 12 7 5 3 2 2" xfId="8443"/>
    <cellStyle name="Comma 12 7 5 3 3" xfId="8444"/>
    <cellStyle name="Comma 12 7 5 3 3 2" xfId="8445"/>
    <cellStyle name="Comma 12 7 5 3 4" xfId="8446"/>
    <cellStyle name="Comma 12 7 5 3 4 2" xfId="8447"/>
    <cellStyle name="Comma 12 7 5 3 5" xfId="8448"/>
    <cellStyle name="Comma 12 7 5 4" xfId="8449"/>
    <cellStyle name="Comma 12 7 5 4 2" xfId="8450"/>
    <cellStyle name="Comma 12 7 5 5" xfId="8451"/>
    <cellStyle name="Comma 12 7 5 5 2" xfId="8452"/>
    <cellStyle name="Comma 12 7 5 6" xfId="8453"/>
    <cellStyle name="Comma 12 7 5 6 2" xfId="8454"/>
    <cellStyle name="Comma 12 7 5 7" xfId="8455"/>
    <cellStyle name="Comma 12 7 6" xfId="8456"/>
    <cellStyle name="Comma 12 7 6 2" xfId="8457"/>
    <cellStyle name="Comma 12 7 6 2 2" xfId="8458"/>
    <cellStyle name="Comma 12 7 6 2 2 2" xfId="8459"/>
    <cellStyle name="Comma 12 7 6 2 2 2 2" xfId="8460"/>
    <cellStyle name="Comma 12 7 6 2 2 3" xfId="8461"/>
    <cellStyle name="Comma 12 7 6 2 2 3 2" xfId="8462"/>
    <cellStyle name="Comma 12 7 6 2 2 4" xfId="8463"/>
    <cellStyle name="Comma 12 7 6 2 2 4 2" xfId="8464"/>
    <cellStyle name="Comma 12 7 6 2 2 5" xfId="8465"/>
    <cellStyle name="Comma 12 7 6 2 3" xfId="8466"/>
    <cellStyle name="Comma 12 7 6 2 3 2" xfId="8467"/>
    <cellStyle name="Comma 12 7 6 2 4" xfId="8468"/>
    <cellStyle name="Comma 12 7 6 2 4 2" xfId="8469"/>
    <cellStyle name="Comma 12 7 6 2 5" xfId="8470"/>
    <cellStyle name="Comma 12 7 6 2 5 2" xfId="8471"/>
    <cellStyle name="Comma 12 7 6 2 6" xfId="8472"/>
    <cellStyle name="Comma 12 7 6 3" xfId="8473"/>
    <cellStyle name="Comma 12 7 6 3 2" xfId="8474"/>
    <cellStyle name="Comma 12 7 6 3 2 2" xfId="8475"/>
    <cellStyle name="Comma 12 7 6 3 3" xfId="8476"/>
    <cellStyle name="Comma 12 7 6 3 3 2" xfId="8477"/>
    <cellStyle name="Comma 12 7 6 3 4" xfId="8478"/>
    <cellStyle name="Comma 12 7 6 3 4 2" xfId="8479"/>
    <cellStyle name="Comma 12 7 6 3 5" xfId="8480"/>
    <cellStyle name="Comma 12 7 6 4" xfId="8481"/>
    <cellStyle name="Comma 12 7 6 4 2" xfId="8482"/>
    <cellStyle name="Comma 12 7 6 5" xfId="8483"/>
    <cellStyle name="Comma 12 7 6 5 2" xfId="8484"/>
    <cellStyle name="Comma 12 7 6 6" xfId="8485"/>
    <cellStyle name="Comma 12 7 6 6 2" xfId="8486"/>
    <cellStyle name="Comma 12 7 6 7" xfId="8487"/>
    <cellStyle name="Comma 12 7 7" xfId="8488"/>
    <cellStyle name="Comma 12 7 7 2" xfId="8489"/>
    <cellStyle name="Comma 12 7 7 2 2" xfId="8490"/>
    <cellStyle name="Comma 12 7 7 3" xfId="8491"/>
    <cellStyle name="Comma 12 7 7 3 2" xfId="8492"/>
    <cellStyle name="Comma 12 7 7 4" xfId="8493"/>
    <cellStyle name="Comma 12 7 7 4 2" xfId="8494"/>
    <cellStyle name="Comma 12 7 7 5" xfId="8495"/>
    <cellStyle name="Comma 12 7 8" xfId="8496"/>
    <cellStyle name="Comma 12 7 8 2" xfId="8497"/>
    <cellStyle name="Comma 12 7 9" xfId="8498"/>
    <cellStyle name="Comma 12 7 9 2" xfId="8499"/>
    <cellStyle name="Comma 12 8" xfId="8500"/>
    <cellStyle name="Comma 12 8 2" xfId="8501"/>
    <cellStyle name="Comma 12 9" xfId="8502"/>
    <cellStyle name="Comma 12 9 2" xfId="8503"/>
    <cellStyle name="Comma 13" xfId="8504"/>
    <cellStyle name="Comma 13 10" xfId="8505"/>
    <cellStyle name="Comma 13 10 2" xfId="8506"/>
    <cellStyle name="Comma 13 11" xfId="8507"/>
    <cellStyle name="Comma 13 11 2" xfId="8508"/>
    <cellStyle name="Comma 13 12" xfId="8509"/>
    <cellStyle name="Comma 13 13" xfId="44609"/>
    <cellStyle name="Comma 13 14" xfId="44610"/>
    <cellStyle name="Comma 13 15" xfId="44611"/>
    <cellStyle name="Comma 13 16" xfId="44612"/>
    <cellStyle name="Comma 13 2" xfId="8510"/>
    <cellStyle name="Comma 13 2 2" xfId="8511"/>
    <cellStyle name="Comma 13 2 3" xfId="8512"/>
    <cellStyle name="Comma 13 2 3 2" xfId="8513"/>
    <cellStyle name="Comma 13 2 4" xfId="8514"/>
    <cellStyle name="Comma 13 2 4 2" xfId="8515"/>
    <cellStyle name="Comma 13 2 4 3" xfId="8516"/>
    <cellStyle name="Comma 13 2 4 4" xfId="8517"/>
    <cellStyle name="Comma 13 2 5" xfId="8518"/>
    <cellStyle name="Comma 13 2 6" xfId="8519"/>
    <cellStyle name="Comma 13 3" xfId="8520"/>
    <cellStyle name="Comma 13 3 2" xfId="8521"/>
    <cellStyle name="Comma 13 3 2 2" xfId="44613"/>
    <cellStyle name="Comma 13 3 2 3" xfId="44614"/>
    <cellStyle name="Comma 13 3 3" xfId="44615"/>
    <cellStyle name="Comma 13 3 4" xfId="44616"/>
    <cellStyle name="Comma 13 4" xfId="8522"/>
    <cellStyle name="Comma 13 5" xfId="8523"/>
    <cellStyle name="Comma 13 6" xfId="8524"/>
    <cellStyle name="Comma 13 6 10" xfId="8525"/>
    <cellStyle name="Comma 13 6 10 2" xfId="8526"/>
    <cellStyle name="Comma 13 6 11" xfId="8527"/>
    <cellStyle name="Comma 13 6 11 2" xfId="8528"/>
    <cellStyle name="Comma 13 6 12" xfId="8529"/>
    <cellStyle name="Comma 13 6 12 2" xfId="8530"/>
    <cellStyle name="Comma 13 6 13" xfId="8531"/>
    <cellStyle name="Comma 13 6 13 2" xfId="8532"/>
    <cellStyle name="Comma 13 6 14" xfId="8533"/>
    <cellStyle name="Comma 13 6 2" xfId="8534"/>
    <cellStyle name="Comma 13 6 3" xfId="8535"/>
    <cellStyle name="Comma 13 6 3 2" xfId="8536"/>
    <cellStyle name="Comma 13 6 3 2 2" xfId="8537"/>
    <cellStyle name="Comma 13 6 3 2 2 2" xfId="8538"/>
    <cellStyle name="Comma 13 6 3 2 2 2 2" xfId="8539"/>
    <cellStyle name="Comma 13 6 3 2 2 3" xfId="8540"/>
    <cellStyle name="Comma 13 6 3 2 2 3 2" xfId="8541"/>
    <cellStyle name="Comma 13 6 3 2 2 4" xfId="8542"/>
    <cellStyle name="Comma 13 6 3 2 2 4 2" xfId="8543"/>
    <cellStyle name="Comma 13 6 3 2 2 5" xfId="8544"/>
    <cellStyle name="Comma 13 6 3 2 3" xfId="8545"/>
    <cellStyle name="Comma 13 6 3 2 3 2" xfId="8546"/>
    <cellStyle name="Comma 13 6 3 2 4" xfId="8547"/>
    <cellStyle name="Comma 13 6 3 2 4 2" xfId="8548"/>
    <cellStyle name="Comma 13 6 3 2 5" xfId="8549"/>
    <cellStyle name="Comma 13 6 3 2 5 2" xfId="8550"/>
    <cellStyle name="Comma 13 6 3 2 6" xfId="8551"/>
    <cellStyle name="Comma 13 6 3 3" xfId="8552"/>
    <cellStyle name="Comma 13 6 3 3 2" xfId="8553"/>
    <cellStyle name="Comma 13 6 3 3 2 2" xfId="8554"/>
    <cellStyle name="Comma 13 6 3 3 3" xfId="8555"/>
    <cellStyle name="Comma 13 6 3 3 3 2" xfId="8556"/>
    <cellStyle name="Comma 13 6 3 3 4" xfId="8557"/>
    <cellStyle name="Comma 13 6 3 3 4 2" xfId="8558"/>
    <cellStyle name="Comma 13 6 3 3 5" xfId="8559"/>
    <cellStyle name="Comma 13 6 3 4" xfId="8560"/>
    <cellStyle name="Comma 13 6 3 4 2" xfId="8561"/>
    <cellStyle name="Comma 13 6 3 5" xfId="8562"/>
    <cellStyle name="Comma 13 6 3 5 2" xfId="8563"/>
    <cellStyle name="Comma 13 6 3 6" xfId="8564"/>
    <cellStyle name="Comma 13 6 3 6 2" xfId="8565"/>
    <cellStyle name="Comma 13 6 3 7" xfId="8566"/>
    <cellStyle name="Comma 13 6 4" xfId="8567"/>
    <cellStyle name="Comma 13 6 4 2" xfId="8568"/>
    <cellStyle name="Comma 13 6 4 2 2" xfId="8569"/>
    <cellStyle name="Comma 13 6 4 2 2 2" xfId="8570"/>
    <cellStyle name="Comma 13 6 4 2 2 2 2" xfId="8571"/>
    <cellStyle name="Comma 13 6 4 2 2 3" xfId="8572"/>
    <cellStyle name="Comma 13 6 4 2 2 3 2" xfId="8573"/>
    <cellStyle name="Comma 13 6 4 2 2 4" xfId="8574"/>
    <cellStyle name="Comma 13 6 4 2 2 4 2" xfId="8575"/>
    <cellStyle name="Comma 13 6 4 2 2 5" xfId="8576"/>
    <cellStyle name="Comma 13 6 4 2 3" xfId="8577"/>
    <cellStyle name="Comma 13 6 4 2 3 2" xfId="8578"/>
    <cellStyle name="Comma 13 6 4 2 4" xfId="8579"/>
    <cellStyle name="Comma 13 6 4 2 4 2" xfId="8580"/>
    <cellStyle name="Comma 13 6 4 2 5" xfId="8581"/>
    <cellStyle name="Comma 13 6 4 2 5 2" xfId="8582"/>
    <cellStyle name="Comma 13 6 4 2 6" xfId="8583"/>
    <cellStyle name="Comma 13 6 4 3" xfId="8584"/>
    <cellStyle name="Comma 13 6 4 3 2" xfId="8585"/>
    <cellStyle name="Comma 13 6 4 3 2 2" xfId="8586"/>
    <cellStyle name="Comma 13 6 4 3 3" xfId="8587"/>
    <cellStyle name="Comma 13 6 4 3 3 2" xfId="8588"/>
    <cellStyle name="Comma 13 6 4 3 4" xfId="8589"/>
    <cellStyle name="Comma 13 6 4 3 4 2" xfId="8590"/>
    <cellStyle name="Comma 13 6 4 3 5" xfId="8591"/>
    <cellStyle name="Comma 13 6 4 4" xfId="8592"/>
    <cellStyle name="Comma 13 6 4 4 2" xfId="8593"/>
    <cellStyle name="Comma 13 6 4 5" xfId="8594"/>
    <cellStyle name="Comma 13 6 4 5 2" xfId="8595"/>
    <cellStyle name="Comma 13 6 4 6" xfId="8596"/>
    <cellStyle name="Comma 13 6 4 6 2" xfId="8597"/>
    <cellStyle name="Comma 13 6 4 7" xfId="8598"/>
    <cellStyle name="Comma 13 6 5" xfId="8599"/>
    <cellStyle name="Comma 13 6 5 2" xfId="8600"/>
    <cellStyle name="Comma 13 6 5 2 2" xfId="8601"/>
    <cellStyle name="Comma 13 6 5 2 2 2" xfId="8602"/>
    <cellStyle name="Comma 13 6 5 2 2 2 2" xfId="8603"/>
    <cellStyle name="Comma 13 6 5 2 2 3" xfId="8604"/>
    <cellStyle name="Comma 13 6 5 2 2 3 2" xfId="8605"/>
    <cellStyle name="Comma 13 6 5 2 2 4" xfId="8606"/>
    <cellStyle name="Comma 13 6 5 2 2 4 2" xfId="8607"/>
    <cellStyle name="Comma 13 6 5 2 2 5" xfId="8608"/>
    <cellStyle name="Comma 13 6 5 2 3" xfId="8609"/>
    <cellStyle name="Comma 13 6 5 2 3 2" xfId="8610"/>
    <cellStyle name="Comma 13 6 5 2 4" xfId="8611"/>
    <cellStyle name="Comma 13 6 5 2 4 2" xfId="8612"/>
    <cellStyle name="Comma 13 6 5 2 5" xfId="8613"/>
    <cellStyle name="Comma 13 6 5 2 5 2" xfId="8614"/>
    <cellStyle name="Comma 13 6 5 2 6" xfId="8615"/>
    <cellStyle name="Comma 13 6 5 3" xfId="8616"/>
    <cellStyle name="Comma 13 6 5 3 2" xfId="8617"/>
    <cellStyle name="Comma 13 6 5 3 2 2" xfId="8618"/>
    <cellStyle name="Comma 13 6 5 3 3" xfId="8619"/>
    <cellStyle name="Comma 13 6 5 3 3 2" xfId="8620"/>
    <cellStyle name="Comma 13 6 5 3 4" xfId="8621"/>
    <cellStyle name="Comma 13 6 5 3 4 2" xfId="8622"/>
    <cellStyle name="Comma 13 6 5 3 5" xfId="8623"/>
    <cellStyle name="Comma 13 6 5 4" xfId="8624"/>
    <cellStyle name="Comma 13 6 5 4 2" xfId="8625"/>
    <cellStyle name="Comma 13 6 5 5" xfId="8626"/>
    <cellStyle name="Comma 13 6 5 5 2" xfId="8627"/>
    <cellStyle name="Comma 13 6 5 6" xfId="8628"/>
    <cellStyle name="Comma 13 6 5 6 2" xfId="8629"/>
    <cellStyle name="Comma 13 6 5 7" xfId="8630"/>
    <cellStyle name="Comma 13 6 6" xfId="8631"/>
    <cellStyle name="Comma 13 6 6 2" xfId="8632"/>
    <cellStyle name="Comma 13 6 6 2 2" xfId="8633"/>
    <cellStyle name="Comma 13 6 6 2 2 2" xfId="8634"/>
    <cellStyle name="Comma 13 6 6 2 3" xfId="8635"/>
    <cellStyle name="Comma 13 6 6 2 3 2" xfId="8636"/>
    <cellStyle name="Comma 13 6 6 2 4" xfId="8637"/>
    <cellStyle name="Comma 13 6 6 2 4 2" xfId="8638"/>
    <cellStyle name="Comma 13 6 6 2 5" xfId="8639"/>
    <cellStyle name="Comma 13 6 6 3" xfId="8640"/>
    <cellStyle name="Comma 13 6 6 3 2" xfId="8641"/>
    <cellStyle name="Comma 13 6 6 4" xfId="8642"/>
    <cellStyle name="Comma 13 6 6 4 2" xfId="8643"/>
    <cellStyle name="Comma 13 6 6 5" xfId="8644"/>
    <cellStyle name="Comma 13 6 6 5 2" xfId="8645"/>
    <cellStyle name="Comma 13 6 6 6" xfId="8646"/>
    <cellStyle name="Comma 13 6 7" xfId="8647"/>
    <cellStyle name="Comma 13 6 7 2" xfId="8648"/>
    <cellStyle name="Comma 13 6 7 2 2" xfId="8649"/>
    <cellStyle name="Comma 13 6 7 3" xfId="8650"/>
    <cellStyle name="Comma 13 6 7 3 2" xfId="8651"/>
    <cellStyle name="Comma 13 6 7 4" xfId="8652"/>
    <cellStyle name="Comma 13 6 7 4 2" xfId="8653"/>
    <cellStyle name="Comma 13 6 7 5" xfId="8654"/>
    <cellStyle name="Comma 13 6 8" xfId="8655"/>
    <cellStyle name="Comma 13 6 8 2" xfId="8656"/>
    <cellStyle name="Comma 13 6 8 2 2" xfId="8657"/>
    <cellStyle name="Comma 13 6 8 3" xfId="8658"/>
    <cellStyle name="Comma 13 6 8 3 2" xfId="8659"/>
    <cellStyle name="Comma 13 6 8 4" xfId="8660"/>
    <cellStyle name="Comma 13 6 8 4 2" xfId="8661"/>
    <cellStyle name="Comma 13 6 8 5" xfId="8662"/>
    <cellStyle name="Comma 13 6 9" xfId="8663"/>
    <cellStyle name="Comma 13 6 9 2" xfId="8664"/>
    <cellStyle name="Comma 13 7" xfId="8665"/>
    <cellStyle name="Comma 13 7 10" xfId="8666"/>
    <cellStyle name="Comma 13 7 10 2" xfId="8667"/>
    <cellStyle name="Comma 13 7 11" xfId="8668"/>
    <cellStyle name="Comma 13 7 11 2" xfId="8669"/>
    <cellStyle name="Comma 13 7 12" xfId="8670"/>
    <cellStyle name="Comma 13 7 12 2" xfId="8671"/>
    <cellStyle name="Comma 13 7 13" xfId="8672"/>
    <cellStyle name="Comma 13 7 13 2" xfId="8673"/>
    <cellStyle name="Comma 13 7 14" xfId="8674"/>
    <cellStyle name="Comma 13 7 2" xfId="8675"/>
    <cellStyle name="Comma 13 7 3" xfId="8676"/>
    <cellStyle name="Comma 13 7 3 2" xfId="8677"/>
    <cellStyle name="Comma 13 7 3 2 2" xfId="8678"/>
    <cellStyle name="Comma 13 7 3 2 2 2" xfId="8679"/>
    <cellStyle name="Comma 13 7 3 2 2 2 2" xfId="8680"/>
    <cellStyle name="Comma 13 7 3 2 2 3" xfId="8681"/>
    <cellStyle name="Comma 13 7 3 2 2 3 2" xfId="8682"/>
    <cellStyle name="Comma 13 7 3 2 2 4" xfId="8683"/>
    <cellStyle name="Comma 13 7 3 2 2 4 2" xfId="8684"/>
    <cellStyle name="Comma 13 7 3 2 2 5" xfId="8685"/>
    <cellStyle name="Comma 13 7 3 2 3" xfId="8686"/>
    <cellStyle name="Comma 13 7 3 2 3 2" xfId="8687"/>
    <cellStyle name="Comma 13 7 3 2 4" xfId="8688"/>
    <cellStyle name="Comma 13 7 3 2 4 2" xfId="8689"/>
    <cellStyle name="Comma 13 7 3 2 5" xfId="8690"/>
    <cellStyle name="Comma 13 7 3 2 5 2" xfId="8691"/>
    <cellStyle name="Comma 13 7 3 2 6" xfId="8692"/>
    <cellStyle name="Comma 13 7 3 3" xfId="8693"/>
    <cellStyle name="Comma 13 7 3 3 2" xfId="8694"/>
    <cellStyle name="Comma 13 7 3 3 2 2" xfId="8695"/>
    <cellStyle name="Comma 13 7 3 3 3" xfId="8696"/>
    <cellStyle name="Comma 13 7 3 3 3 2" xfId="8697"/>
    <cellStyle name="Comma 13 7 3 3 4" xfId="8698"/>
    <cellStyle name="Comma 13 7 3 3 4 2" xfId="8699"/>
    <cellStyle name="Comma 13 7 3 3 5" xfId="8700"/>
    <cellStyle name="Comma 13 7 3 4" xfId="8701"/>
    <cellStyle name="Comma 13 7 3 4 2" xfId="8702"/>
    <cellStyle name="Comma 13 7 3 5" xfId="8703"/>
    <cellStyle name="Comma 13 7 3 5 2" xfId="8704"/>
    <cellStyle name="Comma 13 7 3 6" xfId="8705"/>
    <cellStyle name="Comma 13 7 3 6 2" xfId="8706"/>
    <cellStyle name="Comma 13 7 3 7" xfId="8707"/>
    <cellStyle name="Comma 13 7 4" xfId="8708"/>
    <cellStyle name="Comma 13 7 4 2" xfId="8709"/>
    <cellStyle name="Comma 13 7 4 2 2" xfId="8710"/>
    <cellStyle name="Comma 13 7 4 2 2 2" xfId="8711"/>
    <cellStyle name="Comma 13 7 4 2 2 2 2" xfId="8712"/>
    <cellStyle name="Comma 13 7 4 2 2 3" xfId="8713"/>
    <cellStyle name="Comma 13 7 4 2 2 3 2" xfId="8714"/>
    <cellStyle name="Comma 13 7 4 2 2 4" xfId="8715"/>
    <cellStyle name="Comma 13 7 4 2 2 4 2" xfId="8716"/>
    <cellStyle name="Comma 13 7 4 2 2 5" xfId="8717"/>
    <cellStyle name="Comma 13 7 4 2 3" xfId="8718"/>
    <cellStyle name="Comma 13 7 4 2 3 2" xfId="8719"/>
    <cellStyle name="Comma 13 7 4 2 4" xfId="8720"/>
    <cellStyle name="Comma 13 7 4 2 4 2" xfId="8721"/>
    <cellStyle name="Comma 13 7 4 2 5" xfId="8722"/>
    <cellStyle name="Comma 13 7 4 2 5 2" xfId="8723"/>
    <cellStyle name="Comma 13 7 4 2 6" xfId="8724"/>
    <cellStyle name="Comma 13 7 4 3" xfId="8725"/>
    <cellStyle name="Comma 13 7 4 3 2" xfId="8726"/>
    <cellStyle name="Comma 13 7 4 3 2 2" xfId="8727"/>
    <cellStyle name="Comma 13 7 4 3 3" xfId="8728"/>
    <cellStyle name="Comma 13 7 4 3 3 2" xfId="8729"/>
    <cellStyle name="Comma 13 7 4 3 4" xfId="8730"/>
    <cellStyle name="Comma 13 7 4 3 4 2" xfId="8731"/>
    <cellStyle name="Comma 13 7 4 3 5" xfId="8732"/>
    <cellStyle name="Comma 13 7 4 4" xfId="8733"/>
    <cellStyle name="Comma 13 7 4 4 2" xfId="8734"/>
    <cellStyle name="Comma 13 7 4 5" xfId="8735"/>
    <cellStyle name="Comma 13 7 4 5 2" xfId="8736"/>
    <cellStyle name="Comma 13 7 4 6" xfId="8737"/>
    <cellStyle name="Comma 13 7 4 6 2" xfId="8738"/>
    <cellStyle name="Comma 13 7 4 7" xfId="8739"/>
    <cellStyle name="Comma 13 7 5" xfId="8740"/>
    <cellStyle name="Comma 13 7 5 2" xfId="8741"/>
    <cellStyle name="Comma 13 7 5 2 2" xfId="8742"/>
    <cellStyle name="Comma 13 7 5 2 2 2" xfId="8743"/>
    <cellStyle name="Comma 13 7 5 2 2 2 2" xfId="8744"/>
    <cellStyle name="Comma 13 7 5 2 2 3" xfId="8745"/>
    <cellStyle name="Comma 13 7 5 2 2 3 2" xfId="8746"/>
    <cellStyle name="Comma 13 7 5 2 2 4" xfId="8747"/>
    <cellStyle name="Comma 13 7 5 2 2 4 2" xfId="8748"/>
    <cellStyle name="Comma 13 7 5 2 2 5" xfId="8749"/>
    <cellStyle name="Comma 13 7 5 2 3" xfId="8750"/>
    <cellStyle name="Comma 13 7 5 2 3 2" xfId="8751"/>
    <cellStyle name="Comma 13 7 5 2 4" xfId="8752"/>
    <cellStyle name="Comma 13 7 5 2 4 2" xfId="8753"/>
    <cellStyle name="Comma 13 7 5 2 5" xfId="8754"/>
    <cellStyle name="Comma 13 7 5 2 5 2" xfId="8755"/>
    <cellStyle name="Comma 13 7 5 2 6" xfId="8756"/>
    <cellStyle name="Comma 13 7 5 3" xfId="8757"/>
    <cellStyle name="Comma 13 7 5 3 2" xfId="8758"/>
    <cellStyle name="Comma 13 7 5 3 2 2" xfId="8759"/>
    <cellStyle name="Comma 13 7 5 3 3" xfId="8760"/>
    <cellStyle name="Comma 13 7 5 3 3 2" xfId="8761"/>
    <cellStyle name="Comma 13 7 5 3 4" xfId="8762"/>
    <cellStyle name="Comma 13 7 5 3 4 2" xfId="8763"/>
    <cellStyle name="Comma 13 7 5 3 5" xfId="8764"/>
    <cellStyle name="Comma 13 7 5 4" xfId="8765"/>
    <cellStyle name="Comma 13 7 5 4 2" xfId="8766"/>
    <cellStyle name="Comma 13 7 5 5" xfId="8767"/>
    <cellStyle name="Comma 13 7 5 5 2" xfId="8768"/>
    <cellStyle name="Comma 13 7 5 6" xfId="8769"/>
    <cellStyle name="Comma 13 7 5 6 2" xfId="8770"/>
    <cellStyle name="Comma 13 7 5 7" xfId="8771"/>
    <cellStyle name="Comma 13 7 6" xfId="8772"/>
    <cellStyle name="Comma 13 7 6 2" xfId="8773"/>
    <cellStyle name="Comma 13 7 6 2 2" xfId="8774"/>
    <cellStyle name="Comma 13 7 6 2 2 2" xfId="8775"/>
    <cellStyle name="Comma 13 7 6 2 3" xfId="8776"/>
    <cellStyle name="Comma 13 7 6 2 3 2" xfId="8777"/>
    <cellStyle name="Comma 13 7 6 2 4" xfId="8778"/>
    <cellStyle name="Comma 13 7 6 2 4 2" xfId="8779"/>
    <cellStyle name="Comma 13 7 6 2 5" xfId="8780"/>
    <cellStyle name="Comma 13 7 6 3" xfId="8781"/>
    <cellStyle name="Comma 13 7 6 3 2" xfId="8782"/>
    <cellStyle name="Comma 13 7 6 4" xfId="8783"/>
    <cellStyle name="Comma 13 7 6 4 2" xfId="8784"/>
    <cellStyle name="Comma 13 7 6 5" xfId="8785"/>
    <cellStyle name="Comma 13 7 6 5 2" xfId="8786"/>
    <cellStyle name="Comma 13 7 6 6" xfId="8787"/>
    <cellStyle name="Comma 13 7 7" xfId="8788"/>
    <cellStyle name="Comma 13 7 7 2" xfId="8789"/>
    <cellStyle name="Comma 13 7 7 2 2" xfId="8790"/>
    <cellStyle name="Comma 13 7 7 3" xfId="8791"/>
    <cellStyle name="Comma 13 7 7 3 2" xfId="8792"/>
    <cellStyle name="Comma 13 7 7 4" xfId="8793"/>
    <cellStyle name="Comma 13 7 7 4 2" xfId="8794"/>
    <cellStyle name="Comma 13 7 7 5" xfId="8795"/>
    <cellStyle name="Comma 13 7 8" xfId="8796"/>
    <cellStyle name="Comma 13 7 8 2" xfId="8797"/>
    <cellStyle name="Comma 13 7 8 2 2" xfId="8798"/>
    <cellStyle name="Comma 13 7 8 3" xfId="8799"/>
    <cellStyle name="Comma 13 7 8 3 2" xfId="8800"/>
    <cellStyle name="Comma 13 7 8 4" xfId="8801"/>
    <cellStyle name="Comma 13 7 8 4 2" xfId="8802"/>
    <cellStyle name="Comma 13 7 8 5" xfId="8803"/>
    <cellStyle name="Comma 13 7 9" xfId="8804"/>
    <cellStyle name="Comma 13 7 9 2" xfId="8805"/>
    <cellStyle name="Comma 13 8" xfId="8806"/>
    <cellStyle name="Comma 13 8 2" xfId="8807"/>
    <cellStyle name="Comma 13 8 2 2" xfId="8808"/>
    <cellStyle name="Comma 13 8 2 2 2" xfId="8809"/>
    <cellStyle name="Comma 13 8 2 3" xfId="8810"/>
    <cellStyle name="Comma 13 8 2 3 2" xfId="8811"/>
    <cellStyle name="Comma 13 8 2 4" xfId="8812"/>
    <cellStyle name="Comma 13 8 2 4 2" xfId="8813"/>
    <cellStyle name="Comma 13 8 2 5" xfId="8814"/>
    <cellStyle name="Comma 13 8 3" xfId="8815"/>
    <cellStyle name="Comma 13 8 3 2" xfId="8816"/>
    <cellStyle name="Comma 13 8 4" xfId="8817"/>
    <cellStyle name="Comma 13 8 4 2" xfId="8818"/>
    <cellStyle name="Comma 13 8 5" xfId="8819"/>
    <cellStyle name="Comma 13 8 5 2" xfId="8820"/>
    <cellStyle name="Comma 13 8 6" xfId="8821"/>
    <cellStyle name="Comma 13 9" xfId="8822"/>
    <cellStyle name="Comma 13 9 2" xfId="8823"/>
    <cellStyle name="Comma 13 9 2 2" xfId="8824"/>
    <cellStyle name="Comma 13 9 3" xfId="8825"/>
    <cellStyle name="Comma 13 9 3 2" xfId="8826"/>
    <cellStyle name="Comma 13 9 4" xfId="8827"/>
    <cellStyle name="Comma 13 9 4 2" xfId="8828"/>
    <cellStyle name="Comma 13 9 5" xfId="8829"/>
    <cellStyle name="Comma 14" xfId="8830"/>
    <cellStyle name="Comma 14 10" xfId="8831"/>
    <cellStyle name="Comma 14 2" xfId="8832"/>
    <cellStyle name="Comma 14 2 2" xfId="8833"/>
    <cellStyle name="Comma 14 2 2 2" xfId="44617"/>
    <cellStyle name="Comma 14 2 2 3" xfId="44618"/>
    <cellStyle name="Comma 14 2 3" xfId="44619"/>
    <cellStyle name="Comma 14 2 3 2" xfId="44620"/>
    <cellStyle name="Comma 14 2 3 3" xfId="44621"/>
    <cellStyle name="Comma 14 2 4" xfId="44622"/>
    <cellStyle name="Comma 14 2 5" xfId="44623"/>
    <cellStyle name="Comma 14 3" xfId="8834"/>
    <cellStyle name="Comma 14 3 2" xfId="8835"/>
    <cellStyle name="Comma 14 3 3" xfId="44624"/>
    <cellStyle name="Comma 14 4" xfId="8836"/>
    <cellStyle name="Comma 14 4 2" xfId="44625"/>
    <cellStyle name="Comma 14 4 3" xfId="44626"/>
    <cellStyle name="Comma 14 5" xfId="8837"/>
    <cellStyle name="Comma 14 5 2" xfId="8838"/>
    <cellStyle name="Comma 14 5 2 2" xfId="8839"/>
    <cellStyle name="Comma 14 5 2 2 2" xfId="8840"/>
    <cellStyle name="Comma 14 5 2 3" xfId="8841"/>
    <cellStyle name="Comma 14 5 2 3 2" xfId="8842"/>
    <cellStyle name="Comma 14 5 2 4" xfId="8843"/>
    <cellStyle name="Comma 14 5 2 4 2" xfId="8844"/>
    <cellStyle name="Comma 14 5 2 5" xfId="8845"/>
    <cellStyle name="Comma 14 5 3" xfId="8846"/>
    <cellStyle name="Comma 14 5 3 2" xfId="8847"/>
    <cellStyle name="Comma 14 5 4" xfId="8848"/>
    <cellStyle name="Comma 14 5 4 2" xfId="8849"/>
    <cellStyle name="Comma 14 5 5" xfId="8850"/>
    <cellStyle name="Comma 14 5 5 2" xfId="8851"/>
    <cellStyle name="Comma 14 5 6" xfId="8852"/>
    <cellStyle name="Comma 14 6" xfId="8853"/>
    <cellStyle name="Comma 14 6 2" xfId="8854"/>
    <cellStyle name="Comma 14 6 2 2" xfId="8855"/>
    <cellStyle name="Comma 14 6 3" xfId="8856"/>
    <cellStyle name="Comma 14 6 3 2" xfId="8857"/>
    <cellStyle name="Comma 14 6 4" xfId="8858"/>
    <cellStyle name="Comma 14 6 4 2" xfId="8859"/>
    <cellStyle name="Comma 14 6 5" xfId="8860"/>
    <cellStyle name="Comma 14 7" xfId="8861"/>
    <cellStyle name="Comma 14 7 2" xfId="8862"/>
    <cellStyle name="Comma 14 8" xfId="8863"/>
    <cellStyle name="Comma 14 8 2" xfId="8864"/>
    <cellStyle name="Comma 14 9" xfId="8865"/>
    <cellStyle name="Comma 14 9 2" xfId="8866"/>
    <cellStyle name="Comma 15" xfId="8867"/>
    <cellStyle name="Comma 15 2" xfId="8868"/>
    <cellStyle name="Comma 15 2 2" xfId="8869"/>
    <cellStyle name="Comma 15 3" xfId="8870"/>
    <cellStyle name="Comma 15 3 10" xfId="8871"/>
    <cellStyle name="Comma 15 3 10 2" xfId="8872"/>
    <cellStyle name="Comma 15 3 2" xfId="8873"/>
    <cellStyle name="Comma 15 3 3" xfId="8874"/>
    <cellStyle name="Comma 15 3 3 2" xfId="8875"/>
    <cellStyle name="Comma 15 3 3 2 2" xfId="8876"/>
    <cellStyle name="Comma 15 3 3 2 2 2" xfId="8877"/>
    <cellStyle name="Comma 15 3 3 2 2 2 2" xfId="8878"/>
    <cellStyle name="Comma 15 3 3 2 2 3" xfId="8879"/>
    <cellStyle name="Comma 15 3 3 2 2 3 2" xfId="8880"/>
    <cellStyle name="Comma 15 3 3 2 2 4" xfId="8881"/>
    <cellStyle name="Comma 15 3 3 2 2 4 2" xfId="8882"/>
    <cellStyle name="Comma 15 3 3 2 2 5" xfId="8883"/>
    <cellStyle name="Comma 15 3 3 2 3" xfId="8884"/>
    <cellStyle name="Comma 15 3 3 2 3 2" xfId="8885"/>
    <cellStyle name="Comma 15 3 3 2 4" xfId="8886"/>
    <cellStyle name="Comma 15 3 3 2 4 2" xfId="8887"/>
    <cellStyle name="Comma 15 3 3 2 5" xfId="8888"/>
    <cellStyle name="Comma 15 3 3 2 5 2" xfId="8889"/>
    <cellStyle name="Comma 15 3 3 2 6" xfId="8890"/>
    <cellStyle name="Comma 15 3 3 3" xfId="8891"/>
    <cellStyle name="Comma 15 3 3 3 2" xfId="8892"/>
    <cellStyle name="Comma 15 3 3 3 2 2" xfId="8893"/>
    <cellStyle name="Comma 15 3 3 3 3" xfId="8894"/>
    <cellStyle name="Comma 15 3 3 3 3 2" xfId="8895"/>
    <cellStyle name="Comma 15 3 3 3 4" xfId="8896"/>
    <cellStyle name="Comma 15 3 3 3 4 2" xfId="8897"/>
    <cellStyle name="Comma 15 3 3 3 5" xfId="8898"/>
    <cellStyle name="Comma 15 3 3 4" xfId="8899"/>
    <cellStyle name="Comma 15 3 3 4 2" xfId="8900"/>
    <cellStyle name="Comma 15 3 3 5" xfId="8901"/>
    <cellStyle name="Comma 15 3 3 5 2" xfId="8902"/>
    <cellStyle name="Comma 15 3 3 6" xfId="8903"/>
    <cellStyle name="Comma 15 3 3 6 2" xfId="8904"/>
    <cellStyle name="Comma 15 3 3 7" xfId="8905"/>
    <cellStyle name="Comma 15 3 4" xfId="8906"/>
    <cellStyle name="Comma 15 3 4 2" xfId="8907"/>
    <cellStyle name="Comma 15 3 4 2 2" xfId="8908"/>
    <cellStyle name="Comma 15 3 4 2 2 2" xfId="8909"/>
    <cellStyle name="Comma 15 3 4 2 2 2 2" xfId="8910"/>
    <cellStyle name="Comma 15 3 4 2 2 3" xfId="8911"/>
    <cellStyle name="Comma 15 3 4 2 2 3 2" xfId="8912"/>
    <cellStyle name="Comma 15 3 4 2 2 4" xfId="8913"/>
    <cellStyle name="Comma 15 3 4 2 2 4 2" xfId="8914"/>
    <cellStyle name="Comma 15 3 4 2 2 5" xfId="8915"/>
    <cellStyle name="Comma 15 3 4 2 3" xfId="8916"/>
    <cellStyle name="Comma 15 3 4 2 3 2" xfId="8917"/>
    <cellStyle name="Comma 15 3 4 2 4" xfId="8918"/>
    <cellStyle name="Comma 15 3 4 2 4 2" xfId="8919"/>
    <cellStyle name="Comma 15 3 4 2 5" xfId="8920"/>
    <cellStyle name="Comma 15 3 4 2 5 2" xfId="8921"/>
    <cellStyle name="Comma 15 3 4 2 6" xfId="8922"/>
    <cellStyle name="Comma 15 3 4 3" xfId="8923"/>
    <cellStyle name="Comma 15 3 4 3 2" xfId="8924"/>
    <cellStyle name="Comma 15 3 4 3 2 2" xfId="8925"/>
    <cellStyle name="Comma 15 3 4 3 3" xfId="8926"/>
    <cellStyle name="Comma 15 3 4 3 3 2" xfId="8927"/>
    <cellStyle name="Comma 15 3 4 3 4" xfId="8928"/>
    <cellStyle name="Comma 15 3 4 3 4 2" xfId="8929"/>
    <cellStyle name="Comma 15 3 4 3 5" xfId="8930"/>
    <cellStyle name="Comma 15 3 4 4" xfId="8931"/>
    <cellStyle name="Comma 15 3 4 4 2" xfId="8932"/>
    <cellStyle name="Comma 15 3 4 5" xfId="8933"/>
    <cellStyle name="Comma 15 3 4 5 2" xfId="8934"/>
    <cellStyle name="Comma 15 3 4 6" xfId="8935"/>
    <cellStyle name="Comma 15 3 4 6 2" xfId="8936"/>
    <cellStyle name="Comma 15 3 4 7" xfId="8937"/>
    <cellStyle name="Comma 15 3 5" xfId="8938"/>
    <cellStyle name="Comma 15 3 5 2" xfId="8939"/>
    <cellStyle name="Comma 15 3 5 2 2" xfId="8940"/>
    <cellStyle name="Comma 15 3 5 2 2 2" xfId="8941"/>
    <cellStyle name="Comma 15 3 5 2 2 2 2" xfId="8942"/>
    <cellStyle name="Comma 15 3 5 2 2 3" xfId="8943"/>
    <cellStyle name="Comma 15 3 5 2 2 3 2" xfId="8944"/>
    <cellStyle name="Comma 15 3 5 2 2 4" xfId="8945"/>
    <cellStyle name="Comma 15 3 5 2 2 4 2" xfId="8946"/>
    <cellStyle name="Comma 15 3 5 2 2 5" xfId="8947"/>
    <cellStyle name="Comma 15 3 5 2 3" xfId="8948"/>
    <cellStyle name="Comma 15 3 5 2 3 2" xfId="8949"/>
    <cellStyle name="Comma 15 3 5 2 4" xfId="8950"/>
    <cellStyle name="Comma 15 3 5 2 4 2" xfId="8951"/>
    <cellStyle name="Comma 15 3 5 2 5" xfId="8952"/>
    <cellStyle name="Comma 15 3 5 2 5 2" xfId="8953"/>
    <cellStyle name="Comma 15 3 5 2 6" xfId="8954"/>
    <cellStyle name="Comma 15 3 5 3" xfId="8955"/>
    <cellStyle name="Comma 15 3 5 3 2" xfId="8956"/>
    <cellStyle name="Comma 15 3 5 3 2 2" xfId="8957"/>
    <cellStyle name="Comma 15 3 5 3 3" xfId="8958"/>
    <cellStyle name="Comma 15 3 5 3 3 2" xfId="8959"/>
    <cellStyle name="Comma 15 3 5 3 4" xfId="8960"/>
    <cellStyle name="Comma 15 3 5 3 4 2" xfId="8961"/>
    <cellStyle name="Comma 15 3 5 3 5" xfId="8962"/>
    <cellStyle name="Comma 15 3 5 4" xfId="8963"/>
    <cellStyle name="Comma 15 3 5 4 2" xfId="8964"/>
    <cellStyle name="Comma 15 3 5 5" xfId="8965"/>
    <cellStyle name="Comma 15 3 5 5 2" xfId="8966"/>
    <cellStyle name="Comma 15 3 5 6" xfId="8967"/>
    <cellStyle name="Comma 15 3 5 6 2" xfId="8968"/>
    <cellStyle name="Comma 15 3 5 7" xfId="8969"/>
    <cellStyle name="Comma 15 3 6" xfId="8970"/>
    <cellStyle name="Comma 15 3 6 2" xfId="8971"/>
    <cellStyle name="Comma 15 3 6 2 2" xfId="8972"/>
    <cellStyle name="Comma 15 3 6 2 2 2" xfId="8973"/>
    <cellStyle name="Comma 15 3 6 2 2 2 2" xfId="8974"/>
    <cellStyle name="Comma 15 3 6 2 2 3" xfId="8975"/>
    <cellStyle name="Comma 15 3 6 2 2 3 2" xfId="8976"/>
    <cellStyle name="Comma 15 3 6 2 2 4" xfId="8977"/>
    <cellStyle name="Comma 15 3 6 2 2 4 2" xfId="8978"/>
    <cellStyle name="Comma 15 3 6 2 2 5" xfId="8979"/>
    <cellStyle name="Comma 15 3 6 2 3" xfId="8980"/>
    <cellStyle name="Comma 15 3 6 2 3 2" xfId="8981"/>
    <cellStyle name="Comma 15 3 6 2 4" xfId="8982"/>
    <cellStyle name="Comma 15 3 6 2 4 2" xfId="8983"/>
    <cellStyle name="Comma 15 3 6 2 5" xfId="8984"/>
    <cellStyle name="Comma 15 3 6 2 5 2" xfId="8985"/>
    <cellStyle name="Comma 15 3 6 2 6" xfId="8986"/>
    <cellStyle name="Comma 15 3 6 3" xfId="8987"/>
    <cellStyle name="Comma 15 3 6 3 2" xfId="8988"/>
    <cellStyle name="Comma 15 3 6 3 2 2" xfId="8989"/>
    <cellStyle name="Comma 15 3 6 3 3" xfId="8990"/>
    <cellStyle name="Comma 15 3 6 3 3 2" xfId="8991"/>
    <cellStyle name="Comma 15 3 6 3 4" xfId="8992"/>
    <cellStyle name="Comma 15 3 6 3 4 2" xfId="8993"/>
    <cellStyle name="Comma 15 3 6 3 5" xfId="8994"/>
    <cellStyle name="Comma 15 3 6 4" xfId="8995"/>
    <cellStyle name="Comma 15 3 6 4 2" xfId="8996"/>
    <cellStyle name="Comma 15 3 6 5" xfId="8997"/>
    <cellStyle name="Comma 15 3 6 5 2" xfId="8998"/>
    <cellStyle name="Comma 15 3 6 6" xfId="8999"/>
    <cellStyle name="Comma 15 3 6 6 2" xfId="9000"/>
    <cellStyle name="Comma 15 3 6 7" xfId="9001"/>
    <cellStyle name="Comma 15 3 7" xfId="9002"/>
    <cellStyle name="Comma 15 3 7 2" xfId="9003"/>
    <cellStyle name="Comma 15 3 7 2 2" xfId="9004"/>
    <cellStyle name="Comma 15 3 7 3" xfId="9005"/>
    <cellStyle name="Comma 15 3 7 3 2" xfId="9006"/>
    <cellStyle name="Comma 15 3 7 4" xfId="9007"/>
    <cellStyle name="Comma 15 3 7 4 2" xfId="9008"/>
    <cellStyle name="Comma 15 3 7 5" xfId="9009"/>
    <cellStyle name="Comma 15 3 8" xfId="9010"/>
    <cellStyle name="Comma 15 3 8 2" xfId="9011"/>
    <cellStyle name="Comma 15 3 9" xfId="9012"/>
    <cellStyle name="Comma 15 3 9 2" xfId="9013"/>
    <cellStyle name="Comma 15 4" xfId="9014"/>
    <cellStyle name="Comma 15 4 2" xfId="9015"/>
    <cellStyle name="Comma 15 4 2 2" xfId="9016"/>
    <cellStyle name="Comma 15 4 2 2 2" xfId="9017"/>
    <cellStyle name="Comma 15 4 2 3" xfId="9018"/>
    <cellStyle name="Comma 15 4 2 3 2" xfId="9019"/>
    <cellStyle name="Comma 15 4 2 4" xfId="9020"/>
    <cellStyle name="Comma 15 4 2 4 2" xfId="9021"/>
    <cellStyle name="Comma 15 4 2 5" xfId="9022"/>
    <cellStyle name="Comma 15 4 3" xfId="9023"/>
    <cellStyle name="Comma 15 4 3 2" xfId="9024"/>
    <cellStyle name="Comma 15 4 4" xfId="9025"/>
    <cellStyle name="Comma 15 4 4 2" xfId="9026"/>
    <cellStyle name="Comma 15 4 5" xfId="9027"/>
    <cellStyle name="Comma 15 4 5 2" xfId="9028"/>
    <cellStyle name="Comma 15 4 6" xfId="9029"/>
    <cellStyle name="Comma 15 5" xfId="9030"/>
    <cellStyle name="Comma 15 5 2" xfId="9031"/>
    <cellStyle name="Comma 15 5 2 2" xfId="9032"/>
    <cellStyle name="Comma 15 5 3" xfId="9033"/>
    <cellStyle name="Comma 15 5 3 2" xfId="9034"/>
    <cellStyle name="Comma 15 5 4" xfId="9035"/>
    <cellStyle name="Comma 15 5 4 2" xfId="9036"/>
    <cellStyle name="Comma 15 5 5" xfId="9037"/>
    <cellStyle name="Comma 15 6" xfId="9038"/>
    <cellStyle name="Comma 15 6 2" xfId="9039"/>
    <cellStyle name="Comma 15 7" xfId="9040"/>
    <cellStyle name="Comma 15 7 2" xfId="9041"/>
    <cellStyle name="Comma 15 8" xfId="9042"/>
    <cellStyle name="Comma 16" xfId="9043"/>
    <cellStyle name="Comma 16 10" xfId="9044"/>
    <cellStyle name="Comma 16 10 2" xfId="9045"/>
    <cellStyle name="Comma 16 11" xfId="9046"/>
    <cellStyle name="Comma 16 2" xfId="9047"/>
    <cellStyle name="Comma 16 2 2" xfId="9048"/>
    <cellStyle name="Comma 16 2 2 2" xfId="44627"/>
    <cellStyle name="Comma 16 2 3" xfId="9049"/>
    <cellStyle name="Comma 16 2 3 2" xfId="44628"/>
    <cellStyle name="Comma 16 2 4" xfId="9050"/>
    <cellStyle name="Comma 16 2 4 2" xfId="44629"/>
    <cellStyle name="Comma 16 2 5" xfId="9051"/>
    <cellStyle name="Comma 16 3" xfId="9052"/>
    <cellStyle name="Comma 16 3 2" xfId="9053"/>
    <cellStyle name="Comma 16 3 2 2" xfId="44630"/>
    <cellStyle name="Comma 16 3 3" xfId="9054"/>
    <cellStyle name="Comma 16 3 3 2" xfId="44631"/>
    <cellStyle name="Comma 16 3 4" xfId="9055"/>
    <cellStyle name="Comma 16 3 4 2" xfId="44632"/>
    <cellStyle name="Comma 16 3 5" xfId="44633"/>
    <cellStyle name="Comma 16 4" xfId="9056"/>
    <cellStyle name="Comma 16 4 2" xfId="9057"/>
    <cellStyle name="Comma 16 4 2 2" xfId="44634"/>
    <cellStyle name="Comma 16 4 3" xfId="9058"/>
    <cellStyle name="Comma 16 4 3 2" xfId="44635"/>
    <cellStyle name="Comma 16 4 4" xfId="9059"/>
    <cellStyle name="Comma 16 4 4 2" xfId="44636"/>
    <cellStyle name="Comma 16 4 5" xfId="44637"/>
    <cellStyle name="Comma 16 5" xfId="9060"/>
    <cellStyle name="Comma 16 5 2" xfId="9061"/>
    <cellStyle name="Comma 16 5 2 2" xfId="44638"/>
    <cellStyle name="Comma 16 5 3" xfId="44639"/>
    <cellStyle name="Comma 16 6" xfId="9062"/>
    <cellStyle name="Comma 16 6 2" xfId="9063"/>
    <cellStyle name="Comma 16 6 2 2" xfId="9064"/>
    <cellStyle name="Comma 16 6 2 2 2" xfId="9065"/>
    <cellStyle name="Comma 16 6 2 3" xfId="9066"/>
    <cellStyle name="Comma 16 6 2 3 2" xfId="9067"/>
    <cellStyle name="Comma 16 6 2 4" xfId="9068"/>
    <cellStyle name="Comma 16 6 2 4 2" xfId="9069"/>
    <cellStyle name="Comma 16 6 2 5" xfId="9070"/>
    <cellStyle name="Comma 16 6 3" xfId="9071"/>
    <cellStyle name="Comma 16 6 3 2" xfId="9072"/>
    <cellStyle name="Comma 16 6 4" xfId="9073"/>
    <cellStyle name="Comma 16 6 4 2" xfId="9074"/>
    <cellStyle name="Comma 16 6 5" xfId="9075"/>
    <cellStyle name="Comma 16 6 5 2" xfId="9076"/>
    <cellStyle name="Comma 16 6 6" xfId="9077"/>
    <cellStyle name="Comma 16 7" xfId="9078"/>
    <cellStyle name="Comma 16 7 2" xfId="9079"/>
    <cellStyle name="Comma 16 7 2 2" xfId="9080"/>
    <cellStyle name="Comma 16 7 3" xfId="9081"/>
    <cellStyle name="Comma 16 7 3 2" xfId="9082"/>
    <cellStyle name="Comma 16 7 4" xfId="9083"/>
    <cellStyle name="Comma 16 7 4 2" xfId="9084"/>
    <cellStyle name="Comma 16 7 5" xfId="9085"/>
    <cellStyle name="Comma 16 8" xfId="9086"/>
    <cellStyle name="Comma 16 8 2" xfId="9087"/>
    <cellStyle name="Comma 16 9" xfId="9088"/>
    <cellStyle name="Comma 16 9 2" xfId="9089"/>
    <cellStyle name="Comma 17" xfId="9090"/>
    <cellStyle name="Comma 17 10" xfId="9091"/>
    <cellStyle name="Comma 17 10 2" xfId="9092"/>
    <cellStyle name="Comma 17 11" xfId="9093"/>
    <cellStyle name="Comma 17 11 2" xfId="9094"/>
    <cellStyle name="Comma 17 12" xfId="9095"/>
    <cellStyle name="Comma 17 12 2" xfId="9096"/>
    <cellStyle name="Comma 17 12 3" xfId="9097"/>
    <cellStyle name="Comma 17 13" xfId="9098"/>
    <cellStyle name="Comma 17 13 10" xfId="44640"/>
    <cellStyle name="Comma 17 13 11" xfId="44641"/>
    <cellStyle name="Comma 17 13 12" xfId="44642"/>
    <cellStyle name="Comma 17 13 13" xfId="44643"/>
    <cellStyle name="Comma 17 13 2" xfId="9099"/>
    <cellStyle name="Comma 17 13 3" xfId="9100"/>
    <cellStyle name="Comma 17 13 4" xfId="44644"/>
    <cellStyle name="Comma 17 13 4 2" xfId="44645"/>
    <cellStyle name="Comma 17 13 4 2 2" xfId="44646"/>
    <cellStyle name="Comma 17 13 4 2 3" xfId="44647"/>
    <cellStyle name="Comma 17 13 4 3" xfId="44648"/>
    <cellStyle name="Comma 17 13 4 4" xfId="44649"/>
    <cellStyle name="Comma 17 13 5" xfId="44650"/>
    <cellStyle name="Comma 17 13 5 2" xfId="44651"/>
    <cellStyle name="Comma 17 13 5 3" xfId="44652"/>
    <cellStyle name="Comma 17 13 6" xfId="44653"/>
    <cellStyle name="Comma 17 13 7" xfId="44654"/>
    <cellStyle name="Comma 17 13 8" xfId="44655"/>
    <cellStyle name="Comma 17 13 9" xfId="44656"/>
    <cellStyle name="Comma 17 14" xfId="9101"/>
    <cellStyle name="Comma 17 14 10" xfId="44657"/>
    <cellStyle name="Comma 17 14 11" xfId="44658"/>
    <cellStyle name="Comma 17 14 2" xfId="44659"/>
    <cellStyle name="Comma 17 14 2 2" xfId="44660"/>
    <cellStyle name="Comma 17 14 2 2 2" xfId="44661"/>
    <cellStyle name="Comma 17 14 2 2 3" xfId="44662"/>
    <cellStyle name="Comma 17 14 2 3" xfId="44663"/>
    <cellStyle name="Comma 17 14 2 4" xfId="44664"/>
    <cellStyle name="Comma 17 14 3" xfId="44665"/>
    <cellStyle name="Comma 17 14 3 2" xfId="44666"/>
    <cellStyle name="Comma 17 14 3 3" xfId="44667"/>
    <cellStyle name="Comma 17 14 4" xfId="44668"/>
    <cellStyle name="Comma 17 14 5" xfId="44669"/>
    <cellStyle name="Comma 17 14 6" xfId="44670"/>
    <cellStyle name="Comma 17 14 7" xfId="44671"/>
    <cellStyle name="Comma 17 14 8" xfId="44672"/>
    <cellStyle name="Comma 17 14 9" xfId="44673"/>
    <cellStyle name="Comma 17 15" xfId="9102"/>
    <cellStyle name="Comma 17 2" xfId="9103"/>
    <cellStyle name="Comma 17 2 10" xfId="9104"/>
    <cellStyle name="Comma 17 2 10 10" xfId="44674"/>
    <cellStyle name="Comma 17 2 10 11" xfId="44675"/>
    <cellStyle name="Comma 17 2 10 2" xfId="44676"/>
    <cellStyle name="Comma 17 2 10 2 2" xfId="44677"/>
    <cellStyle name="Comma 17 2 10 2 2 2" xfId="44678"/>
    <cellStyle name="Comma 17 2 10 2 2 3" xfId="44679"/>
    <cellStyle name="Comma 17 2 10 2 3" xfId="44680"/>
    <cellStyle name="Comma 17 2 10 2 4" xfId="44681"/>
    <cellStyle name="Comma 17 2 10 3" xfId="44682"/>
    <cellStyle name="Comma 17 2 10 3 2" xfId="44683"/>
    <cellStyle name="Comma 17 2 10 3 3" xfId="44684"/>
    <cellStyle name="Comma 17 2 10 4" xfId="44685"/>
    <cellStyle name="Comma 17 2 10 5" xfId="44686"/>
    <cellStyle name="Comma 17 2 10 6" xfId="44687"/>
    <cellStyle name="Comma 17 2 10 7" xfId="44688"/>
    <cellStyle name="Comma 17 2 10 8" xfId="44689"/>
    <cellStyle name="Comma 17 2 10 9" xfId="44690"/>
    <cellStyle name="Comma 17 2 11" xfId="44691"/>
    <cellStyle name="Comma 17 2 11 2" xfId="44692"/>
    <cellStyle name="Comma 17 2 11 3" xfId="44693"/>
    <cellStyle name="Comma 17 2 2" xfId="9105"/>
    <cellStyle name="Comma 17 2 3" xfId="9106"/>
    <cellStyle name="Comma 17 2 3 2" xfId="9107"/>
    <cellStyle name="Comma 17 2 3 3" xfId="9108"/>
    <cellStyle name="Comma 17 2 3 3 2" xfId="9109"/>
    <cellStyle name="Comma 17 2 4" xfId="9110"/>
    <cellStyle name="Comma 17 2 4 2" xfId="9111"/>
    <cellStyle name="Comma 17 2 4 3" xfId="9112"/>
    <cellStyle name="Comma 17 2 4 4" xfId="44694"/>
    <cellStyle name="Comma 17 2 5" xfId="9113"/>
    <cellStyle name="Comma 17 2 5 2" xfId="9114"/>
    <cellStyle name="Comma 17 2 5 3" xfId="9115"/>
    <cellStyle name="Comma 17 2 5 4" xfId="44695"/>
    <cellStyle name="Comma 17 2 6" xfId="9116"/>
    <cellStyle name="Comma 17 2 6 2" xfId="9117"/>
    <cellStyle name="Comma 17 2 6 3" xfId="9118"/>
    <cellStyle name="Comma 17 2 6 3 2" xfId="9119"/>
    <cellStyle name="Comma 17 2 6 4" xfId="44696"/>
    <cellStyle name="Comma 17 2 7" xfId="9120"/>
    <cellStyle name="Comma 17 2 7 2" xfId="9121"/>
    <cellStyle name="Comma 17 2 8" xfId="9122"/>
    <cellStyle name="Comma 17 2 9" xfId="9123"/>
    <cellStyle name="Comma 17 2 9 10" xfId="44697"/>
    <cellStyle name="Comma 17 2 9 11" xfId="44698"/>
    <cellStyle name="Comma 17 2 9 2" xfId="44699"/>
    <cellStyle name="Comma 17 2 9 2 2" xfId="44700"/>
    <cellStyle name="Comma 17 2 9 2 2 2" xfId="44701"/>
    <cellStyle name="Comma 17 2 9 2 2 3" xfId="44702"/>
    <cellStyle name="Comma 17 2 9 2 3" xfId="44703"/>
    <cellStyle name="Comma 17 2 9 2 4" xfId="44704"/>
    <cellStyle name="Comma 17 2 9 3" xfId="44705"/>
    <cellStyle name="Comma 17 2 9 3 2" xfId="44706"/>
    <cellStyle name="Comma 17 2 9 3 3" xfId="44707"/>
    <cellStyle name="Comma 17 2 9 4" xfId="44708"/>
    <cellStyle name="Comma 17 2 9 5" xfId="44709"/>
    <cellStyle name="Comma 17 2 9 6" xfId="44710"/>
    <cellStyle name="Comma 17 2 9 7" xfId="44711"/>
    <cellStyle name="Comma 17 2 9 8" xfId="44712"/>
    <cellStyle name="Comma 17 2 9 9" xfId="44713"/>
    <cellStyle name="Comma 17 3" xfId="9124"/>
    <cellStyle name="Comma 17 3 2" xfId="9125"/>
    <cellStyle name="Comma 17 4" xfId="9126"/>
    <cellStyle name="Comma 17 4 2" xfId="9127"/>
    <cellStyle name="Comma 17 5" xfId="9128"/>
    <cellStyle name="Comma 17 5 10" xfId="9129"/>
    <cellStyle name="Comma 17 5 10 2" xfId="9130"/>
    <cellStyle name="Comma 17 5 10 3" xfId="9131"/>
    <cellStyle name="Comma 17 5 10 3 10" xfId="44714"/>
    <cellStyle name="Comma 17 5 10 3 11" xfId="44715"/>
    <cellStyle name="Comma 17 5 10 3 2" xfId="44716"/>
    <cellStyle name="Comma 17 5 10 3 2 2" xfId="44717"/>
    <cellStyle name="Comma 17 5 10 3 2 2 2" xfId="44718"/>
    <cellStyle name="Comma 17 5 10 3 2 2 3" xfId="44719"/>
    <cellStyle name="Comma 17 5 10 3 2 3" xfId="44720"/>
    <cellStyle name="Comma 17 5 10 3 2 4" xfId="44721"/>
    <cellStyle name="Comma 17 5 10 3 3" xfId="44722"/>
    <cellStyle name="Comma 17 5 10 3 3 2" xfId="44723"/>
    <cellStyle name="Comma 17 5 10 3 3 3" xfId="44724"/>
    <cellStyle name="Comma 17 5 10 3 4" xfId="44725"/>
    <cellStyle name="Comma 17 5 10 3 5" xfId="44726"/>
    <cellStyle name="Comma 17 5 10 3 6" xfId="44727"/>
    <cellStyle name="Comma 17 5 10 3 7" xfId="44728"/>
    <cellStyle name="Comma 17 5 10 3 8" xfId="44729"/>
    <cellStyle name="Comma 17 5 10 3 9" xfId="44730"/>
    <cellStyle name="Comma 17 5 11" xfId="9132"/>
    <cellStyle name="Comma 17 5 12" xfId="9133"/>
    <cellStyle name="Comma 17 5 13" xfId="9134"/>
    <cellStyle name="Comma 17 5 14" xfId="9135"/>
    <cellStyle name="Comma 17 5 14 10" xfId="44731"/>
    <cellStyle name="Comma 17 5 14 11" xfId="44732"/>
    <cellStyle name="Comma 17 5 14 2" xfId="44733"/>
    <cellStyle name="Comma 17 5 14 2 2" xfId="44734"/>
    <cellStyle name="Comma 17 5 14 2 2 2" xfId="44735"/>
    <cellStyle name="Comma 17 5 14 2 2 3" xfId="44736"/>
    <cellStyle name="Comma 17 5 14 2 3" xfId="44737"/>
    <cellStyle name="Comma 17 5 14 2 4" xfId="44738"/>
    <cellStyle name="Comma 17 5 14 3" xfId="44739"/>
    <cellStyle name="Comma 17 5 14 3 2" xfId="44740"/>
    <cellStyle name="Comma 17 5 14 3 3" xfId="44741"/>
    <cellStyle name="Comma 17 5 14 4" xfId="44742"/>
    <cellStyle name="Comma 17 5 14 5" xfId="44743"/>
    <cellStyle name="Comma 17 5 14 6" xfId="44744"/>
    <cellStyle name="Comma 17 5 14 7" xfId="44745"/>
    <cellStyle name="Comma 17 5 14 8" xfId="44746"/>
    <cellStyle name="Comma 17 5 14 9" xfId="44747"/>
    <cellStyle name="Comma 17 5 15" xfId="9136"/>
    <cellStyle name="Comma 17 5 15 10" xfId="44748"/>
    <cellStyle name="Comma 17 5 15 11" xfId="44749"/>
    <cellStyle name="Comma 17 5 15 2" xfId="44750"/>
    <cellStyle name="Comma 17 5 15 2 2" xfId="44751"/>
    <cellStyle name="Comma 17 5 15 2 2 2" xfId="44752"/>
    <cellStyle name="Comma 17 5 15 2 2 3" xfId="44753"/>
    <cellStyle name="Comma 17 5 15 2 3" xfId="44754"/>
    <cellStyle name="Comma 17 5 15 2 4" xfId="44755"/>
    <cellStyle name="Comma 17 5 15 3" xfId="44756"/>
    <cellStyle name="Comma 17 5 15 3 2" xfId="44757"/>
    <cellStyle name="Comma 17 5 15 3 3" xfId="44758"/>
    <cellStyle name="Comma 17 5 15 4" xfId="44759"/>
    <cellStyle name="Comma 17 5 15 5" xfId="44760"/>
    <cellStyle name="Comma 17 5 15 6" xfId="44761"/>
    <cellStyle name="Comma 17 5 15 7" xfId="44762"/>
    <cellStyle name="Comma 17 5 15 8" xfId="44763"/>
    <cellStyle name="Comma 17 5 15 9" xfId="44764"/>
    <cellStyle name="Comma 17 5 16" xfId="44765"/>
    <cellStyle name="Comma 17 5 17" xfId="44766"/>
    <cellStyle name="Comma 17 5 17 2" xfId="44767"/>
    <cellStyle name="Comma 17 5 17 3" xfId="44768"/>
    <cellStyle name="Comma 17 5 2" xfId="9137"/>
    <cellStyle name="Comma 17 5 2 2" xfId="9138"/>
    <cellStyle name="Comma 17 5 2 3" xfId="9139"/>
    <cellStyle name="Comma 17 5 2 4" xfId="44769"/>
    <cellStyle name="Comma 17 5 3" xfId="9140"/>
    <cellStyle name="Comma 17 5 3 2" xfId="9141"/>
    <cellStyle name="Comma 17 5 3 3" xfId="9142"/>
    <cellStyle name="Comma 17 5 3 4" xfId="44770"/>
    <cellStyle name="Comma 17 5 4" xfId="9143"/>
    <cellStyle name="Comma 17 5 4 2" xfId="9144"/>
    <cellStyle name="Comma 17 5 4 3" xfId="9145"/>
    <cellStyle name="Comma 17 5 4 4" xfId="44771"/>
    <cellStyle name="Comma 17 5 5" xfId="9146"/>
    <cellStyle name="Comma 17 5 6" xfId="9147"/>
    <cellStyle name="Comma 17 5 6 2" xfId="9148"/>
    <cellStyle name="Comma 17 5 7" xfId="9149"/>
    <cellStyle name="Comma 17 5 7 2" xfId="9150"/>
    <cellStyle name="Comma 17 5 8" xfId="9151"/>
    <cellStyle name="Comma 17 5 8 2" xfId="9152"/>
    <cellStyle name="Comma 17 5 8 2 2" xfId="9153"/>
    <cellStyle name="Comma 17 5 8 3" xfId="9154"/>
    <cellStyle name="Comma 17 5 8 4" xfId="9155"/>
    <cellStyle name="Comma 17 5 8 5" xfId="9156"/>
    <cellStyle name="Comma 17 5 8 6" xfId="9157"/>
    <cellStyle name="Comma 17 5 8 6 10" xfId="44772"/>
    <cellStyle name="Comma 17 5 8 6 11" xfId="44773"/>
    <cellStyle name="Comma 17 5 8 6 2" xfId="44774"/>
    <cellStyle name="Comma 17 5 8 6 2 2" xfId="44775"/>
    <cellStyle name="Comma 17 5 8 6 2 2 2" xfId="44776"/>
    <cellStyle name="Comma 17 5 8 6 2 2 3" xfId="44777"/>
    <cellStyle name="Comma 17 5 8 6 2 3" xfId="44778"/>
    <cellStyle name="Comma 17 5 8 6 2 4" xfId="44779"/>
    <cellStyle name="Comma 17 5 8 6 3" xfId="44780"/>
    <cellStyle name="Comma 17 5 8 6 3 2" xfId="44781"/>
    <cellStyle name="Comma 17 5 8 6 3 3" xfId="44782"/>
    <cellStyle name="Comma 17 5 8 6 4" xfId="44783"/>
    <cellStyle name="Comma 17 5 8 6 5" xfId="44784"/>
    <cellStyle name="Comma 17 5 8 6 6" xfId="44785"/>
    <cellStyle name="Comma 17 5 8 6 7" xfId="44786"/>
    <cellStyle name="Comma 17 5 8 6 8" xfId="44787"/>
    <cellStyle name="Comma 17 5 8 6 9" xfId="44788"/>
    <cellStyle name="Comma 17 5 8 7" xfId="44789"/>
    <cellStyle name="Comma 17 5 8 8" xfId="44790"/>
    <cellStyle name="Comma 17 5 8 8 2" xfId="44791"/>
    <cellStyle name="Comma 17 5 8 8 3" xfId="44792"/>
    <cellStyle name="Comma 17 5 9" xfId="9158"/>
    <cellStyle name="Comma 17 5 9 2" xfId="9159"/>
    <cellStyle name="Comma 17 5 9 3" xfId="9160"/>
    <cellStyle name="Comma 17 6" xfId="9161"/>
    <cellStyle name="Comma 17 6 2" xfId="9162"/>
    <cellStyle name="Comma 17 6 3" xfId="9163"/>
    <cellStyle name="Comma 17 6 4" xfId="44793"/>
    <cellStyle name="Comma 17 7" xfId="9164"/>
    <cellStyle name="Comma 17 7 2" xfId="9165"/>
    <cellStyle name="Comma 17 7 3" xfId="9166"/>
    <cellStyle name="Comma 17 7 4" xfId="44794"/>
    <cellStyle name="Comma 17 8" xfId="9167"/>
    <cellStyle name="Comma 17 8 2" xfId="9168"/>
    <cellStyle name="Comma 17 8 3" xfId="9169"/>
    <cellStyle name="Comma 17 9" xfId="9170"/>
    <cellStyle name="Comma 17 9 2" xfId="9171"/>
    <cellStyle name="Comma 17 9 3" xfId="9172"/>
    <cellStyle name="Comma 17 9 3 2" xfId="9173"/>
    <cellStyle name="Comma 17 9 4" xfId="44795"/>
    <cellStyle name="Comma 18" xfId="9174"/>
    <cellStyle name="Comma 18 2" xfId="9175"/>
    <cellStyle name="Comma 18 2 2" xfId="9176"/>
    <cellStyle name="Comma 18 2 2 2" xfId="9177"/>
    <cellStyle name="Comma 18 2 2 2 2" xfId="44796"/>
    <cellStyle name="Comma 18 2 2 3" xfId="9178"/>
    <cellStyle name="Comma 18 2 2 3 2" xfId="44797"/>
    <cellStyle name="Comma 18 2 2 4" xfId="9179"/>
    <cellStyle name="Comma 18 2 2 4 2" xfId="44798"/>
    <cellStyle name="Comma 18 2 2 5" xfId="44799"/>
    <cellStyle name="Comma 18 2 3" xfId="9180"/>
    <cellStyle name="Comma 18 2 3 2" xfId="9181"/>
    <cellStyle name="Comma 18 2 3 2 2" xfId="44800"/>
    <cellStyle name="Comma 18 2 3 3" xfId="9182"/>
    <cellStyle name="Comma 18 2 3 3 2" xfId="44801"/>
    <cellStyle name="Comma 18 2 3 4" xfId="9183"/>
    <cellStyle name="Comma 18 2 3 4 2" xfId="44802"/>
    <cellStyle name="Comma 18 2 3 5" xfId="44803"/>
    <cellStyle name="Comma 18 2 4" xfId="9184"/>
    <cellStyle name="Comma 18 2 4 2" xfId="44804"/>
    <cellStyle name="Comma 18 2 5" xfId="9185"/>
    <cellStyle name="Comma 18 2 5 2" xfId="44805"/>
    <cellStyle name="Comma 18 2 6" xfId="9186"/>
    <cellStyle name="Comma 18 2 6 2" xfId="44806"/>
    <cellStyle name="Comma 18 2 7" xfId="9187"/>
    <cellStyle name="Comma 18 3" xfId="9188"/>
    <cellStyle name="Comma 18 3 2" xfId="44807"/>
    <cellStyle name="Comma 18 4" xfId="9189"/>
    <cellStyle name="Comma 18 4 2" xfId="44808"/>
    <cellStyle name="Comma 18 5" xfId="9190"/>
    <cellStyle name="Comma 18 5 2" xfId="44809"/>
    <cellStyle name="Comma 18 6" xfId="9191"/>
    <cellStyle name="Comma 19" xfId="9192"/>
    <cellStyle name="Comma 19 2" xfId="9193"/>
    <cellStyle name="Comma 19 2 2" xfId="9194"/>
    <cellStyle name="Comma 19 2 2 2" xfId="44810"/>
    <cellStyle name="Comma 19 2 3" xfId="9195"/>
    <cellStyle name="Comma 19 2 3 2" xfId="44811"/>
    <cellStyle name="Comma 19 2 4" xfId="9196"/>
    <cellStyle name="Comma 19 2 4 2" xfId="44812"/>
    <cellStyle name="Comma 19 2 5" xfId="9197"/>
    <cellStyle name="Comma 19 3" xfId="9198"/>
    <cellStyle name="Comma 19 3 2" xfId="9199"/>
    <cellStyle name="Comma 19 3 2 2" xfId="44813"/>
    <cellStyle name="Comma 19 3 3" xfId="9200"/>
    <cellStyle name="Comma 19 3 3 2" xfId="44814"/>
    <cellStyle name="Comma 19 3 4" xfId="9201"/>
    <cellStyle name="Comma 19 3 4 2" xfId="44815"/>
    <cellStyle name="Comma 19 3 5" xfId="44816"/>
    <cellStyle name="Comma 19 4" xfId="9202"/>
    <cellStyle name="Comma 19 4 2" xfId="44817"/>
    <cellStyle name="Comma 19 5" xfId="9203"/>
    <cellStyle name="Comma 19 5 2" xfId="44818"/>
    <cellStyle name="Comma 19 6" xfId="9204"/>
    <cellStyle name="Comma 19 6 2" xfId="44819"/>
    <cellStyle name="Comma 19 7" xfId="9205"/>
    <cellStyle name="Comma 19 8" xfId="9206"/>
    <cellStyle name="Comma 2" xfId="3"/>
    <cellStyle name="Comma 2 10" xfId="9208"/>
    <cellStyle name="Comma 2 10 2" xfId="9209"/>
    <cellStyle name="Comma 2 10 3" xfId="9210"/>
    <cellStyle name="Comma 2 10 4" xfId="9211"/>
    <cellStyle name="Comma 2 11" xfId="9212"/>
    <cellStyle name="Comma 2 11 2" xfId="9213"/>
    <cellStyle name="Comma 2 11 3" xfId="9214"/>
    <cellStyle name="Comma 2 12" xfId="9215"/>
    <cellStyle name="Comma 2 12 2" xfId="9216"/>
    <cellStyle name="Comma 2 13" xfId="9217"/>
    <cellStyle name="Comma 2 13 2" xfId="9218"/>
    <cellStyle name="Comma 2 14" xfId="9219"/>
    <cellStyle name="Comma 2 14 2" xfId="44820"/>
    <cellStyle name="Comma 2 15" xfId="9220"/>
    <cellStyle name="Comma 2 16" xfId="9221"/>
    <cellStyle name="Comma 2 17" xfId="9222"/>
    <cellStyle name="Comma 2 18" xfId="9223"/>
    <cellStyle name="Comma 2 19" xfId="9224"/>
    <cellStyle name="Comma 2 2" xfId="9225"/>
    <cellStyle name="Comma 2 2 10" xfId="63488"/>
    <cellStyle name="Comma 2 2 2" xfId="9226"/>
    <cellStyle name="Comma 2 2 2 2" xfId="9227"/>
    <cellStyle name="Comma 2 2 2 2 2" xfId="9228"/>
    <cellStyle name="Comma 2 2 2 2 2 2" xfId="44821"/>
    <cellStyle name="Comma 2 2 2 2 3" xfId="9229"/>
    <cellStyle name="Comma 2 2 2 2 3 2" xfId="44822"/>
    <cellStyle name="Comma 2 2 2 2 4" xfId="9230"/>
    <cellStyle name="Comma 2 2 2 2 4 2" xfId="44823"/>
    <cellStyle name="Comma 2 2 2 2 5" xfId="9231"/>
    <cellStyle name="Comma 2 2 2 3" xfId="9232"/>
    <cellStyle name="Comma 2 2 2 3 2" xfId="9233"/>
    <cellStyle name="Comma 2 2 2 3 2 2" xfId="44824"/>
    <cellStyle name="Comma 2 2 2 3 3" xfId="9234"/>
    <cellStyle name="Comma 2 2 2 3 3 2" xfId="44825"/>
    <cellStyle name="Comma 2 2 2 3 4" xfId="9235"/>
    <cellStyle name="Comma 2 2 2 3 4 2" xfId="44826"/>
    <cellStyle name="Comma 2 2 2 3 5" xfId="44827"/>
    <cellStyle name="Comma 2 2 2 4" xfId="9236"/>
    <cellStyle name="Comma 2 2 2 4 2" xfId="44828"/>
    <cellStyle name="Comma 2 2 2 5" xfId="9237"/>
    <cellStyle name="Comma 2 2 2 5 2" xfId="44829"/>
    <cellStyle name="Comma 2 2 2 6" xfId="9238"/>
    <cellStyle name="Comma 2 2 2 6 2" xfId="44830"/>
    <cellStyle name="Comma 2 2 2 7" xfId="44831"/>
    <cellStyle name="Comma 2 2 3" xfId="9239"/>
    <cellStyle name="Comma 2 2 3 2" xfId="9240"/>
    <cellStyle name="Comma 2 2 3 2 2" xfId="44832"/>
    <cellStyle name="Comma 2 2 3 3" xfId="9241"/>
    <cellStyle name="Comma 2 2 3 3 2" xfId="44833"/>
    <cellStyle name="Comma 2 2 3 4" xfId="9242"/>
    <cellStyle name="Comma 2 2 3 4 2" xfId="44834"/>
    <cellStyle name="Comma 2 2 3 5" xfId="9243"/>
    <cellStyle name="Comma 2 2 3 6" xfId="44835"/>
    <cellStyle name="Comma 2 2 4" xfId="9244"/>
    <cellStyle name="Comma 2 2 4 2" xfId="9245"/>
    <cellStyle name="Comma 2 2 4 2 2" xfId="44836"/>
    <cellStyle name="Comma 2 2 4 3" xfId="9246"/>
    <cellStyle name="Comma 2 2 4 3 2" xfId="44837"/>
    <cellStyle name="Comma 2 2 4 4" xfId="9247"/>
    <cellStyle name="Comma 2 2 4 4 2" xfId="44838"/>
    <cellStyle name="Comma 2 2 4 5" xfId="9248"/>
    <cellStyle name="Comma 2 2 5" xfId="9249"/>
    <cellStyle name="Comma 2 2 5 2" xfId="9250"/>
    <cellStyle name="Comma 2 2 5 2 2" xfId="44839"/>
    <cellStyle name="Comma 2 2 5 3" xfId="9251"/>
    <cellStyle name="Comma 2 2 6" xfId="9252"/>
    <cellStyle name="Comma 2 2 6 2" xfId="9253"/>
    <cellStyle name="Comma 2 2 7" xfId="9254"/>
    <cellStyle name="Comma 2 2 7 2" xfId="44840"/>
    <cellStyle name="Comma 2 2 8" xfId="9255"/>
    <cellStyle name="Comma 2 2 9" xfId="44841"/>
    <cellStyle name="Comma 2 20" xfId="9256"/>
    <cellStyle name="Comma 2 21" xfId="9257"/>
    <cellStyle name="Comma 2 21 2" xfId="9258"/>
    <cellStyle name="Comma 2 22" xfId="9259"/>
    <cellStyle name="Comma 2 23" xfId="9260"/>
    <cellStyle name="Comma 2 24" xfId="9261"/>
    <cellStyle name="Comma 2 25" xfId="9262"/>
    <cellStyle name="Comma 2 26" xfId="41666"/>
    <cellStyle name="Comma 2 27" xfId="9207"/>
    <cellStyle name="Comma 2 3" xfId="9263"/>
    <cellStyle name="Comma 2 3 10" xfId="9264"/>
    <cellStyle name="Comma 2 3 11" xfId="9265"/>
    <cellStyle name="Comma 2 3 11 2" xfId="9266"/>
    <cellStyle name="Comma 2 3 11 2 2" xfId="9267"/>
    <cellStyle name="Comma 2 3 11 2 2 2" xfId="9268"/>
    <cellStyle name="Comma 2 3 11 2 2 2 2" xfId="9269"/>
    <cellStyle name="Comma 2 3 11 2 2 3" xfId="9270"/>
    <cellStyle name="Comma 2 3 11 2 2 3 2" xfId="9271"/>
    <cellStyle name="Comma 2 3 11 2 2 4" xfId="9272"/>
    <cellStyle name="Comma 2 3 11 2 2 4 2" xfId="9273"/>
    <cellStyle name="Comma 2 3 11 2 2 5" xfId="9274"/>
    <cellStyle name="Comma 2 3 11 2 3" xfId="9275"/>
    <cellStyle name="Comma 2 3 11 2 3 2" xfId="9276"/>
    <cellStyle name="Comma 2 3 11 2 4" xfId="9277"/>
    <cellStyle name="Comma 2 3 11 2 4 2" xfId="9278"/>
    <cellStyle name="Comma 2 3 11 2 5" xfId="9279"/>
    <cellStyle name="Comma 2 3 11 2 5 2" xfId="9280"/>
    <cellStyle name="Comma 2 3 11 2 6" xfId="9281"/>
    <cellStyle name="Comma 2 3 11 3" xfId="9282"/>
    <cellStyle name="Comma 2 3 11 3 2" xfId="9283"/>
    <cellStyle name="Comma 2 3 11 3 2 2" xfId="9284"/>
    <cellStyle name="Comma 2 3 11 3 3" xfId="9285"/>
    <cellStyle name="Comma 2 3 11 3 3 2" xfId="9286"/>
    <cellStyle name="Comma 2 3 11 3 4" xfId="9287"/>
    <cellStyle name="Comma 2 3 11 3 4 2" xfId="9288"/>
    <cellStyle name="Comma 2 3 11 3 5" xfId="9289"/>
    <cellStyle name="Comma 2 3 11 4" xfId="9290"/>
    <cellStyle name="Comma 2 3 11 4 2" xfId="9291"/>
    <cellStyle name="Comma 2 3 11 5" xfId="9292"/>
    <cellStyle name="Comma 2 3 11 5 2" xfId="9293"/>
    <cellStyle name="Comma 2 3 11 6" xfId="9294"/>
    <cellStyle name="Comma 2 3 11 6 2" xfId="9295"/>
    <cellStyle name="Comma 2 3 11 7" xfId="9296"/>
    <cellStyle name="Comma 2 3 12" xfId="9297"/>
    <cellStyle name="Comma 2 3 12 2" xfId="9298"/>
    <cellStyle name="Comma 2 3 12 2 2" xfId="9299"/>
    <cellStyle name="Comma 2 3 12 2 2 2" xfId="9300"/>
    <cellStyle name="Comma 2 3 12 2 2 2 2" xfId="9301"/>
    <cellStyle name="Comma 2 3 12 2 2 3" xfId="9302"/>
    <cellStyle name="Comma 2 3 12 2 2 3 2" xfId="9303"/>
    <cellStyle name="Comma 2 3 12 2 2 4" xfId="9304"/>
    <cellStyle name="Comma 2 3 12 2 2 4 2" xfId="9305"/>
    <cellStyle name="Comma 2 3 12 2 2 5" xfId="9306"/>
    <cellStyle name="Comma 2 3 12 2 3" xfId="9307"/>
    <cellStyle name="Comma 2 3 12 2 3 2" xfId="9308"/>
    <cellStyle name="Comma 2 3 12 2 4" xfId="9309"/>
    <cellStyle name="Comma 2 3 12 2 4 2" xfId="9310"/>
    <cellStyle name="Comma 2 3 12 2 5" xfId="9311"/>
    <cellStyle name="Comma 2 3 12 2 5 2" xfId="9312"/>
    <cellStyle name="Comma 2 3 12 2 6" xfId="9313"/>
    <cellStyle name="Comma 2 3 12 3" xfId="9314"/>
    <cellStyle name="Comma 2 3 12 3 2" xfId="9315"/>
    <cellStyle name="Comma 2 3 12 3 2 2" xfId="9316"/>
    <cellStyle name="Comma 2 3 12 3 3" xfId="9317"/>
    <cellStyle name="Comma 2 3 12 3 3 2" xfId="9318"/>
    <cellStyle name="Comma 2 3 12 3 4" xfId="9319"/>
    <cellStyle name="Comma 2 3 12 3 4 2" xfId="9320"/>
    <cellStyle name="Comma 2 3 12 3 5" xfId="9321"/>
    <cellStyle name="Comma 2 3 12 4" xfId="9322"/>
    <cellStyle name="Comma 2 3 12 4 2" xfId="9323"/>
    <cellStyle name="Comma 2 3 12 5" xfId="9324"/>
    <cellStyle name="Comma 2 3 12 5 2" xfId="9325"/>
    <cellStyle name="Comma 2 3 12 6" xfId="9326"/>
    <cellStyle name="Comma 2 3 12 6 2" xfId="9327"/>
    <cellStyle name="Comma 2 3 12 7" xfId="9328"/>
    <cellStyle name="Comma 2 3 13" xfId="9329"/>
    <cellStyle name="Comma 2 3 13 2" xfId="9330"/>
    <cellStyle name="Comma 2 3 13 2 2" xfId="9331"/>
    <cellStyle name="Comma 2 3 13 2 2 2" xfId="9332"/>
    <cellStyle name="Comma 2 3 13 2 2 2 2" xfId="9333"/>
    <cellStyle name="Comma 2 3 13 2 2 3" xfId="9334"/>
    <cellStyle name="Comma 2 3 13 2 2 3 2" xfId="9335"/>
    <cellStyle name="Comma 2 3 13 2 2 4" xfId="9336"/>
    <cellStyle name="Comma 2 3 13 2 2 4 2" xfId="9337"/>
    <cellStyle name="Comma 2 3 13 2 2 5" xfId="9338"/>
    <cellStyle name="Comma 2 3 13 2 3" xfId="9339"/>
    <cellStyle name="Comma 2 3 13 2 3 2" xfId="9340"/>
    <cellStyle name="Comma 2 3 13 2 4" xfId="9341"/>
    <cellStyle name="Comma 2 3 13 2 4 2" xfId="9342"/>
    <cellStyle name="Comma 2 3 13 2 5" xfId="9343"/>
    <cellStyle name="Comma 2 3 13 2 5 2" xfId="9344"/>
    <cellStyle name="Comma 2 3 13 2 6" xfId="9345"/>
    <cellStyle name="Comma 2 3 13 3" xfId="9346"/>
    <cellStyle name="Comma 2 3 13 3 2" xfId="9347"/>
    <cellStyle name="Comma 2 3 13 3 2 2" xfId="9348"/>
    <cellStyle name="Comma 2 3 13 3 3" xfId="9349"/>
    <cellStyle name="Comma 2 3 13 3 3 2" xfId="9350"/>
    <cellStyle name="Comma 2 3 13 3 4" xfId="9351"/>
    <cellStyle name="Comma 2 3 13 3 4 2" xfId="9352"/>
    <cellStyle name="Comma 2 3 13 3 5" xfId="9353"/>
    <cellStyle name="Comma 2 3 13 4" xfId="9354"/>
    <cellStyle name="Comma 2 3 13 4 2" xfId="9355"/>
    <cellStyle name="Comma 2 3 13 5" xfId="9356"/>
    <cellStyle name="Comma 2 3 13 5 2" xfId="9357"/>
    <cellStyle name="Comma 2 3 13 6" xfId="9358"/>
    <cellStyle name="Comma 2 3 13 6 2" xfId="9359"/>
    <cellStyle name="Comma 2 3 13 7" xfId="9360"/>
    <cellStyle name="Comma 2 3 14" xfId="9361"/>
    <cellStyle name="Comma 2 3 14 2" xfId="9362"/>
    <cellStyle name="Comma 2 3 14 2 2" xfId="9363"/>
    <cellStyle name="Comma 2 3 14 2 2 2" xfId="9364"/>
    <cellStyle name="Comma 2 3 14 2 2 2 2" xfId="9365"/>
    <cellStyle name="Comma 2 3 14 2 2 3" xfId="9366"/>
    <cellStyle name="Comma 2 3 14 2 2 3 2" xfId="9367"/>
    <cellStyle name="Comma 2 3 14 2 2 4" xfId="9368"/>
    <cellStyle name="Comma 2 3 14 2 2 4 2" xfId="9369"/>
    <cellStyle name="Comma 2 3 14 2 2 5" xfId="9370"/>
    <cellStyle name="Comma 2 3 14 2 3" xfId="9371"/>
    <cellStyle name="Comma 2 3 14 2 3 2" xfId="9372"/>
    <cellStyle name="Comma 2 3 14 2 4" xfId="9373"/>
    <cellStyle name="Comma 2 3 14 2 4 2" xfId="9374"/>
    <cellStyle name="Comma 2 3 14 2 5" xfId="9375"/>
    <cellStyle name="Comma 2 3 14 2 5 2" xfId="9376"/>
    <cellStyle name="Comma 2 3 14 2 6" xfId="9377"/>
    <cellStyle name="Comma 2 3 14 3" xfId="9378"/>
    <cellStyle name="Comma 2 3 14 3 2" xfId="9379"/>
    <cellStyle name="Comma 2 3 14 3 2 2" xfId="9380"/>
    <cellStyle name="Comma 2 3 14 3 3" xfId="9381"/>
    <cellStyle name="Comma 2 3 14 3 3 2" xfId="9382"/>
    <cellStyle name="Comma 2 3 14 3 4" xfId="9383"/>
    <cellStyle name="Comma 2 3 14 3 4 2" xfId="9384"/>
    <cellStyle name="Comma 2 3 14 3 5" xfId="9385"/>
    <cellStyle name="Comma 2 3 14 4" xfId="9386"/>
    <cellStyle name="Comma 2 3 14 4 2" xfId="9387"/>
    <cellStyle name="Comma 2 3 14 5" xfId="9388"/>
    <cellStyle name="Comma 2 3 14 5 2" xfId="9389"/>
    <cellStyle name="Comma 2 3 14 6" xfId="9390"/>
    <cellStyle name="Comma 2 3 14 6 2" xfId="9391"/>
    <cellStyle name="Comma 2 3 14 7" xfId="9392"/>
    <cellStyle name="Comma 2 3 15" xfId="9393"/>
    <cellStyle name="Comma 2 3 15 2" xfId="9394"/>
    <cellStyle name="Comma 2 3 15 2 2" xfId="9395"/>
    <cellStyle name="Comma 2 3 15 2 2 2" xfId="9396"/>
    <cellStyle name="Comma 2 3 15 2 3" xfId="9397"/>
    <cellStyle name="Comma 2 3 15 2 3 2" xfId="9398"/>
    <cellStyle name="Comma 2 3 15 2 4" xfId="9399"/>
    <cellStyle name="Comma 2 3 15 2 4 2" xfId="9400"/>
    <cellStyle name="Comma 2 3 15 2 5" xfId="9401"/>
    <cellStyle name="Comma 2 3 15 3" xfId="9402"/>
    <cellStyle name="Comma 2 3 15 3 2" xfId="9403"/>
    <cellStyle name="Comma 2 3 15 4" xfId="9404"/>
    <cellStyle name="Comma 2 3 15 4 2" xfId="9405"/>
    <cellStyle name="Comma 2 3 15 5" xfId="9406"/>
    <cellStyle name="Comma 2 3 15 5 2" xfId="9407"/>
    <cellStyle name="Comma 2 3 15 6" xfId="9408"/>
    <cellStyle name="Comma 2 3 16" xfId="9409"/>
    <cellStyle name="Comma 2 3 16 2" xfId="9410"/>
    <cellStyle name="Comma 2 3 16 2 2" xfId="9411"/>
    <cellStyle name="Comma 2 3 16 3" xfId="9412"/>
    <cellStyle name="Comma 2 3 16 3 2" xfId="9413"/>
    <cellStyle name="Comma 2 3 16 4" xfId="9414"/>
    <cellStyle name="Comma 2 3 16 4 2" xfId="9415"/>
    <cellStyle name="Comma 2 3 16 5" xfId="9416"/>
    <cellStyle name="Comma 2 3 17" xfId="9417"/>
    <cellStyle name="Comma 2 3 17 2" xfId="9418"/>
    <cellStyle name="Comma 2 3 17 2 2" xfId="9419"/>
    <cellStyle name="Comma 2 3 17 3" xfId="9420"/>
    <cellStyle name="Comma 2 3 17 3 2" xfId="9421"/>
    <cellStyle name="Comma 2 3 17 4" xfId="9422"/>
    <cellStyle name="Comma 2 3 17 4 2" xfId="9423"/>
    <cellStyle name="Comma 2 3 17 5" xfId="9424"/>
    <cellStyle name="Comma 2 3 18" xfId="9425"/>
    <cellStyle name="Comma 2 3 18 2" xfId="9426"/>
    <cellStyle name="Comma 2 3 19" xfId="9427"/>
    <cellStyle name="Comma 2 3 19 2" xfId="9428"/>
    <cellStyle name="Comma 2 3 2" xfId="9429"/>
    <cellStyle name="Comma 2 3 2 2" xfId="9430"/>
    <cellStyle name="Comma 2 3 2 2 10" xfId="9431"/>
    <cellStyle name="Comma 2 3 2 2 10 2" xfId="9432"/>
    <cellStyle name="Comma 2 3 2 2 2" xfId="9433"/>
    <cellStyle name="Comma 2 3 2 2 3" xfId="9434"/>
    <cellStyle name="Comma 2 3 2 2 3 2" xfId="9435"/>
    <cellStyle name="Comma 2 3 2 2 3 2 2" xfId="9436"/>
    <cellStyle name="Comma 2 3 2 2 3 2 2 2" xfId="9437"/>
    <cellStyle name="Comma 2 3 2 2 3 2 2 2 2" xfId="9438"/>
    <cellStyle name="Comma 2 3 2 2 3 2 2 3" xfId="9439"/>
    <cellStyle name="Comma 2 3 2 2 3 2 2 3 2" xfId="9440"/>
    <cellStyle name="Comma 2 3 2 2 3 2 2 4" xfId="9441"/>
    <cellStyle name="Comma 2 3 2 2 3 2 2 4 2" xfId="9442"/>
    <cellStyle name="Comma 2 3 2 2 3 2 2 5" xfId="9443"/>
    <cellStyle name="Comma 2 3 2 2 3 2 3" xfId="9444"/>
    <cellStyle name="Comma 2 3 2 2 3 2 3 2" xfId="9445"/>
    <cellStyle name="Comma 2 3 2 2 3 2 4" xfId="9446"/>
    <cellStyle name="Comma 2 3 2 2 3 2 4 2" xfId="9447"/>
    <cellStyle name="Comma 2 3 2 2 3 2 5" xfId="9448"/>
    <cellStyle name="Comma 2 3 2 2 3 2 5 2" xfId="9449"/>
    <cellStyle name="Comma 2 3 2 2 3 2 6" xfId="9450"/>
    <cellStyle name="Comma 2 3 2 2 3 3" xfId="9451"/>
    <cellStyle name="Comma 2 3 2 2 3 3 2" xfId="9452"/>
    <cellStyle name="Comma 2 3 2 2 3 3 2 2" xfId="9453"/>
    <cellStyle name="Comma 2 3 2 2 3 3 3" xfId="9454"/>
    <cellStyle name="Comma 2 3 2 2 3 3 3 2" xfId="9455"/>
    <cellStyle name="Comma 2 3 2 2 3 3 4" xfId="9456"/>
    <cellStyle name="Comma 2 3 2 2 3 3 4 2" xfId="9457"/>
    <cellStyle name="Comma 2 3 2 2 3 3 5" xfId="9458"/>
    <cellStyle name="Comma 2 3 2 2 3 4" xfId="9459"/>
    <cellStyle name="Comma 2 3 2 2 3 4 2" xfId="9460"/>
    <cellStyle name="Comma 2 3 2 2 3 5" xfId="9461"/>
    <cellStyle name="Comma 2 3 2 2 3 5 2" xfId="9462"/>
    <cellStyle name="Comma 2 3 2 2 3 6" xfId="9463"/>
    <cellStyle name="Comma 2 3 2 2 3 6 2" xfId="9464"/>
    <cellStyle name="Comma 2 3 2 2 3 7" xfId="9465"/>
    <cellStyle name="Comma 2 3 2 2 4" xfId="9466"/>
    <cellStyle name="Comma 2 3 2 2 4 2" xfId="9467"/>
    <cellStyle name="Comma 2 3 2 2 4 2 2" xfId="9468"/>
    <cellStyle name="Comma 2 3 2 2 4 2 2 2" xfId="9469"/>
    <cellStyle name="Comma 2 3 2 2 4 2 2 2 2" xfId="9470"/>
    <cellStyle name="Comma 2 3 2 2 4 2 2 3" xfId="9471"/>
    <cellStyle name="Comma 2 3 2 2 4 2 2 3 2" xfId="9472"/>
    <cellStyle name="Comma 2 3 2 2 4 2 2 4" xfId="9473"/>
    <cellStyle name="Comma 2 3 2 2 4 2 2 4 2" xfId="9474"/>
    <cellStyle name="Comma 2 3 2 2 4 2 2 5" xfId="9475"/>
    <cellStyle name="Comma 2 3 2 2 4 2 3" xfId="9476"/>
    <cellStyle name="Comma 2 3 2 2 4 2 3 2" xfId="9477"/>
    <cellStyle name="Comma 2 3 2 2 4 2 4" xfId="9478"/>
    <cellStyle name="Comma 2 3 2 2 4 2 4 2" xfId="9479"/>
    <cellStyle name="Comma 2 3 2 2 4 2 5" xfId="9480"/>
    <cellStyle name="Comma 2 3 2 2 4 2 5 2" xfId="9481"/>
    <cellStyle name="Comma 2 3 2 2 4 2 6" xfId="9482"/>
    <cellStyle name="Comma 2 3 2 2 4 3" xfId="9483"/>
    <cellStyle name="Comma 2 3 2 2 4 3 2" xfId="9484"/>
    <cellStyle name="Comma 2 3 2 2 4 3 2 2" xfId="9485"/>
    <cellStyle name="Comma 2 3 2 2 4 3 3" xfId="9486"/>
    <cellStyle name="Comma 2 3 2 2 4 3 3 2" xfId="9487"/>
    <cellStyle name="Comma 2 3 2 2 4 3 4" xfId="9488"/>
    <cellStyle name="Comma 2 3 2 2 4 3 4 2" xfId="9489"/>
    <cellStyle name="Comma 2 3 2 2 4 3 5" xfId="9490"/>
    <cellStyle name="Comma 2 3 2 2 4 4" xfId="9491"/>
    <cellStyle name="Comma 2 3 2 2 4 4 2" xfId="9492"/>
    <cellStyle name="Comma 2 3 2 2 4 5" xfId="9493"/>
    <cellStyle name="Comma 2 3 2 2 4 5 2" xfId="9494"/>
    <cellStyle name="Comma 2 3 2 2 4 6" xfId="9495"/>
    <cellStyle name="Comma 2 3 2 2 4 6 2" xfId="9496"/>
    <cellStyle name="Comma 2 3 2 2 4 7" xfId="9497"/>
    <cellStyle name="Comma 2 3 2 2 5" xfId="9498"/>
    <cellStyle name="Comma 2 3 2 2 5 2" xfId="9499"/>
    <cellStyle name="Comma 2 3 2 2 5 2 2" xfId="9500"/>
    <cellStyle name="Comma 2 3 2 2 5 2 2 2" xfId="9501"/>
    <cellStyle name="Comma 2 3 2 2 5 2 2 2 2" xfId="9502"/>
    <cellStyle name="Comma 2 3 2 2 5 2 2 3" xfId="9503"/>
    <cellStyle name="Comma 2 3 2 2 5 2 2 3 2" xfId="9504"/>
    <cellStyle name="Comma 2 3 2 2 5 2 2 4" xfId="9505"/>
    <cellStyle name="Comma 2 3 2 2 5 2 2 4 2" xfId="9506"/>
    <cellStyle name="Comma 2 3 2 2 5 2 2 5" xfId="9507"/>
    <cellStyle name="Comma 2 3 2 2 5 2 3" xfId="9508"/>
    <cellStyle name="Comma 2 3 2 2 5 2 3 2" xfId="9509"/>
    <cellStyle name="Comma 2 3 2 2 5 2 4" xfId="9510"/>
    <cellStyle name="Comma 2 3 2 2 5 2 4 2" xfId="9511"/>
    <cellStyle name="Comma 2 3 2 2 5 2 5" xfId="9512"/>
    <cellStyle name="Comma 2 3 2 2 5 2 5 2" xfId="9513"/>
    <cellStyle name="Comma 2 3 2 2 5 2 6" xfId="9514"/>
    <cellStyle name="Comma 2 3 2 2 5 3" xfId="9515"/>
    <cellStyle name="Comma 2 3 2 2 5 3 2" xfId="9516"/>
    <cellStyle name="Comma 2 3 2 2 5 3 2 2" xfId="9517"/>
    <cellStyle name="Comma 2 3 2 2 5 3 3" xfId="9518"/>
    <cellStyle name="Comma 2 3 2 2 5 3 3 2" xfId="9519"/>
    <cellStyle name="Comma 2 3 2 2 5 3 4" xfId="9520"/>
    <cellStyle name="Comma 2 3 2 2 5 3 4 2" xfId="9521"/>
    <cellStyle name="Comma 2 3 2 2 5 3 5" xfId="9522"/>
    <cellStyle name="Comma 2 3 2 2 5 4" xfId="9523"/>
    <cellStyle name="Comma 2 3 2 2 5 4 2" xfId="9524"/>
    <cellStyle name="Comma 2 3 2 2 5 5" xfId="9525"/>
    <cellStyle name="Comma 2 3 2 2 5 5 2" xfId="9526"/>
    <cellStyle name="Comma 2 3 2 2 5 6" xfId="9527"/>
    <cellStyle name="Comma 2 3 2 2 5 6 2" xfId="9528"/>
    <cellStyle name="Comma 2 3 2 2 5 7" xfId="9529"/>
    <cellStyle name="Comma 2 3 2 2 6" xfId="9530"/>
    <cellStyle name="Comma 2 3 2 2 6 2" xfId="9531"/>
    <cellStyle name="Comma 2 3 2 2 6 2 2" xfId="9532"/>
    <cellStyle name="Comma 2 3 2 2 6 2 2 2" xfId="9533"/>
    <cellStyle name="Comma 2 3 2 2 6 2 2 2 2" xfId="9534"/>
    <cellStyle name="Comma 2 3 2 2 6 2 2 3" xfId="9535"/>
    <cellStyle name="Comma 2 3 2 2 6 2 2 3 2" xfId="9536"/>
    <cellStyle name="Comma 2 3 2 2 6 2 2 4" xfId="9537"/>
    <cellStyle name="Comma 2 3 2 2 6 2 2 4 2" xfId="9538"/>
    <cellStyle name="Comma 2 3 2 2 6 2 2 5" xfId="9539"/>
    <cellStyle name="Comma 2 3 2 2 6 2 3" xfId="9540"/>
    <cellStyle name="Comma 2 3 2 2 6 2 3 2" xfId="9541"/>
    <cellStyle name="Comma 2 3 2 2 6 2 4" xfId="9542"/>
    <cellStyle name="Comma 2 3 2 2 6 2 4 2" xfId="9543"/>
    <cellStyle name="Comma 2 3 2 2 6 2 5" xfId="9544"/>
    <cellStyle name="Comma 2 3 2 2 6 2 5 2" xfId="9545"/>
    <cellStyle name="Comma 2 3 2 2 6 2 6" xfId="9546"/>
    <cellStyle name="Comma 2 3 2 2 6 3" xfId="9547"/>
    <cellStyle name="Comma 2 3 2 2 6 3 2" xfId="9548"/>
    <cellStyle name="Comma 2 3 2 2 6 3 2 2" xfId="9549"/>
    <cellStyle name="Comma 2 3 2 2 6 3 3" xfId="9550"/>
    <cellStyle name="Comma 2 3 2 2 6 3 3 2" xfId="9551"/>
    <cellStyle name="Comma 2 3 2 2 6 3 4" xfId="9552"/>
    <cellStyle name="Comma 2 3 2 2 6 3 4 2" xfId="9553"/>
    <cellStyle name="Comma 2 3 2 2 6 3 5" xfId="9554"/>
    <cellStyle name="Comma 2 3 2 2 6 4" xfId="9555"/>
    <cellStyle name="Comma 2 3 2 2 6 4 2" xfId="9556"/>
    <cellStyle name="Comma 2 3 2 2 6 5" xfId="9557"/>
    <cellStyle name="Comma 2 3 2 2 6 5 2" xfId="9558"/>
    <cellStyle name="Comma 2 3 2 2 6 6" xfId="9559"/>
    <cellStyle name="Comma 2 3 2 2 6 6 2" xfId="9560"/>
    <cellStyle name="Comma 2 3 2 2 6 7" xfId="9561"/>
    <cellStyle name="Comma 2 3 2 2 7" xfId="9562"/>
    <cellStyle name="Comma 2 3 2 2 7 2" xfId="9563"/>
    <cellStyle name="Comma 2 3 2 2 7 2 2" xfId="9564"/>
    <cellStyle name="Comma 2 3 2 2 7 3" xfId="9565"/>
    <cellStyle name="Comma 2 3 2 2 7 3 2" xfId="9566"/>
    <cellStyle name="Comma 2 3 2 2 7 4" xfId="9567"/>
    <cellStyle name="Comma 2 3 2 2 7 4 2" xfId="9568"/>
    <cellStyle name="Comma 2 3 2 2 7 5" xfId="9569"/>
    <cellStyle name="Comma 2 3 2 2 8" xfId="9570"/>
    <cellStyle name="Comma 2 3 2 2 8 2" xfId="9571"/>
    <cellStyle name="Comma 2 3 2 2 9" xfId="9572"/>
    <cellStyle name="Comma 2 3 2 2 9 2" xfId="9573"/>
    <cellStyle name="Comma 2 3 2 3" xfId="9574"/>
    <cellStyle name="Comma 2 3 2 3 2" xfId="9575"/>
    <cellStyle name="Comma 2 3 2 3 2 2" xfId="9576"/>
    <cellStyle name="Comma 2 3 2 3 2 2 2" xfId="9577"/>
    <cellStyle name="Comma 2 3 2 3 2 3" xfId="9578"/>
    <cellStyle name="Comma 2 3 2 3 2 3 2" xfId="9579"/>
    <cellStyle name="Comma 2 3 2 3 2 4" xfId="9580"/>
    <cellStyle name="Comma 2 3 2 3 2 4 2" xfId="9581"/>
    <cellStyle name="Comma 2 3 2 3 2 5" xfId="9582"/>
    <cellStyle name="Comma 2 3 2 3 3" xfId="9583"/>
    <cellStyle name="Comma 2 3 2 3 3 2" xfId="9584"/>
    <cellStyle name="Comma 2 3 2 3 4" xfId="9585"/>
    <cellStyle name="Comma 2 3 2 3 4 2" xfId="9586"/>
    <cellStyle name="Comma 2 3 2 3 5" xfId="9587"/>
    <cellStyle name="Comma 2 3 2 3 5 2" xfId="9588"/>
    <cellStyle name="Comma 2 3 2 3 6" xfId="9589"/>
    <cellStyle name="Comma 2 3 2 4" xfId="9590"/>
    <cellStyle name="Comma 2 3 2 4 2" xfId="9591"/>
    <cellStyle name="Comma 2 3 2 4 2 2" xfId="9592"/>
    <cellStyle name="Comma 2 3 2 4 3" xfId="9593"/>
    <cellStyle name="Comma 2 3 2 4 3 2" xfId="9594"/>
    <cellStyle name="Comma 2 3 2 4 4" xfId="9595"/>
    <cellStyle name="Comma 2 3 2 4 4 2" xfId="9596"/>
    <cellStyle name="Comma 2 3 2 4 5" xfId="9597"/>
    <cellStyle name="Comma 2 3 2 5" xfId="9598"/>
    <cellStyle name="Comma 2 3 2 5 2" xfId="9599"/>
    <cellStyle name="Comma 2 3 2 6" xfId="9600"/>
    <cellStyle name="Comma 2 3 2 6 2" xfId="9601"/>
    <cellStyle name="Comma 2 3 2 7" xfId="9602"/>
    <cellStyle name="Comma 2 3 2 8" xfId="9603"/>
    <cellStyle name="Comma 2 3 20" xfId="9604"/>
    <cellStyle name="Comma 2 3 20 2" xfId="9605"/>
    <cellStyle name="Comma 2 3 21" xfId="9606"/>
    <cellStyle name="Comma 2 3 21 2" xfId="9607"/>
    <cellStyle name="Comma 2 3 22" xfId="9608"/>
    <cellStyle name="Comma 2 3 22 2" xfId="9609"/>
    <cellStyle name="Comma 2 3 23" xfId="9610"/>
    <cellStyle name="Comma 2 3 24" xfId="9611"/>
    <cellStyle name="Comma 2 3 25" xfId="9612"/>
    <cellStyle name="Comma 2 3 3" xfId="9613"/>
    <cellStyle name="Comma 2 3 3 2" xfId="9614"/>
    <cellStyle name="Comma 2 3 3 2 2" xfId="9615"/>
    <cellStyle name="Comma 2 3 3 3" xfId="9616"/>
    <cellStyle name="Comma 2 3 3 3 2" xfId="9617"/>
    <cellStyle name="Comma 2 3 3 3 2 2" xfId="9618"/>
    <cellStyle name="Comma 2 3 3 3 2 2 2" xfId="9619"/>
    <cellStyle name="Comma 2 3 3 3 2 3" xfId="9620"/>
    <cellStyle name="Comma 2 3 3 3 2 3 2" xfId="9621"/>
    <cellStyle name="Comma 2 3 3 3 2 4" xfId="9622"/>
    <cellStyle name="Comma 2 3 3 3 2 4 2" xfId="9623"/>
    <cellStyle name="Comma 2 3 3 3 2 5" xfId="9624"/>
    <cellStyle name="Comma 2 3 3 3 3" xfId="9625"/>
    <cellStyle name="Comma 2 3 3 3 3 2" xfId="9626"/>
    <cellStyle name="Comma 2 3 3 3 4" xfId="9627"/>
    <cellStyle name="Comma 2 3 3 3 4 2" xfId="9628"/>
    <cellStyle name="Comma 2 3 3 3 5" xfId="9629"/>
    <cellStyle name="Comma 2 3 3 3 5 2" xfId="9630"/>
    <cellStyle name="Comma 2 3 3 3 6" xfId="9631"/>
    <cellStyle name="Comma 2 3 3 4" xfId="9632"/>
    <cellStyle name="Comma 2 3 3 4 2" xfId="9633"/>
    <cellStyle name="Comma 2 3 3 4 2 2" xfId="9634"/>
    <cellStyle name="Comma 2 3 3 4 3" xfId="9635"/>
    <cellStyle name="Comma 2 3 3 4 3 2" xfId="9636"/>
    <cellStyle name="Comma 2 3 3 4 4" xfId="9637"/>
    <cellStyle name="Comma 2 3 3 4 4 2" xfId="9638"/>
    <cellStyle name="Comma 2 3 3 4 5" xfId="9639"/>
    <cellStyle name="Comma 2 3 3 5" xfId="9640"/>
    <cellStyle name="Comma 2 3 3 5 2" xfId="9641"/>
    <cellStyle name="Comma 2 3 3 6" xfId="9642"/>
    <cellStyle name="Comma 2 3 3 6 2" xfId="9643"/>
    <cellStyle name="Comma 2 3 3 7" xfId="9644"/>
    <cellStyle name="Comma 2 3 3 7 2" xfId="9645"/>
    <cellStyle name="Comma 2 3 3 8" xfId="9646"/>
    <cellStyle name="Comma 2 3 3 9" xfId="9647"/>
    <cellStyle name="Comma 2 3 4" xfId="9648"/>
    <cellStyle name="Comma 2 3 4 10" xfId="9649"/>
    <cellStyle name="Comma 2 3 4 10 2" xfId="9650"/>
    <cellStyle name="Comma 2 3 4 11" xfId="9651"/>
    <cellStyle name="Comma 2 3 4 11 2" xfId="9652"/>
    <cellStyle name="Comma 2 3 4 12" xfId="9653"/>
    <cellStyle name="Comma 2 3 4 12 2" xfId="9654"/>
    <cellStyle name="Comma 2 3 4 13" xfId="9655"/>
    <cellStyle name="Comma 2 3 4 13 2" xfId="9656"/>
    <cellStyle name="Comma 2 3 4 14" xfId="9657"/>
    <cellStyle name="Comma 2 3 4 14 2" xfId="9658"/>
    <cellStyle name="Comma 2 3 4 15" xfId="9659"/>
    <cellStyle name="Comma 2 3 4 16" xfId="9660"/>
    <cellStyle name="Comma 2 3 4 2" xfId="9661"/>
    <cellStyle name="Comma 2 3 4 3" xfId="9662"/>
    <cellStyle name="Comma 2 3 4 3 2" xfId="9663"/>
    <cellStyle name="Comma 2 3 4 3 2 2" xfId="9664"/>
    <cellStyle name="Comma 2 3 4 3 2 2 2" xfId="9665"/>
    <cellStyle name="Comma 2 3 4 3 2 2 2 2" xfId="9666"/>
    <cellStyle name="Comma 2 3 4 3 2 2 3" xfId="9667"/>
    <cellStyle name="Comma 2 3 4 3 2 2 3 2" xfId="9668"/>
    <cellStyle name="Comma 2 3 4 3 2 2 4" xfId="9669"/>
    <cellStyle name="Comma 2 3 4 3 2 2 4 2" xfId="9670"/>
    <cellStyle name="Comma 2 3 4 3 2 2 5" xfId="9671"/>
    <cellStyle name="Comma 2 3 4 3 2 3" xfId="9672"/>
    <cellStyle name="Comma 2 3 4 3 2 3 2" xfId="9673"/>
    <cellStyle name="Comma 2 3 4 3 2 4" xfId="9674"/>
    <cellStyle name="Comma 2 3 4 3 2 4 2" xfId="9675"/>
    <cellStyle name="Comma 2 3 4 3 2 5" xfId="9676"/>
    <cellStyle name="Comma 2 3 4 3 2 5 2" xfId="9677"/>
    <cellStyle name="Comma 2 3 4 3 2 6" xfId="9678"/>
    <cellStyle name="Comma 2 3 4 3 3" xfId="9679"/>
    <cellStyle name="Comma 2 3 4 3 3 2" xfId="9680"/>
    <cellStyle name="Comma 2 3 4 3 3 2 2" xfId="9681"/>
    <cellStyle name="Comma 2 3 4 3 3 3" xfId="9682"/>
    <cellStyle name="Comma 2 3 4 3 3 3 2" xfId="9683"/>
    <cellStyle name="Comma 2 3 4 3 3 4" xfId="9684"/>
    <cellStyle name="Comma 2 3 4 3 3 4 2" xfId="9685"/>
    <cellStyle name="Comma 2 3 4 3 3 5" xfId="9686"/>
    <cellStyle name="Comma 2 3 4 3 4" xfId="9687"/>
    <cellStyle name="Comma 2 3 4 3 4 2" xfId="9688"/>
    <cellStyle name="Comma 2 3 4 3 5" xfId="9689"/>
    <cellStyle name="Comma 2 3 4 3 5 2" xfId="9690"/>
    <cellStyle name="Comma 2 3 4 3 6" xfId="9691"/>
    <cellStyle name="Comma 2 3 4 3 6 2" xfId="9692"/>
    <cellStyle name="Comma 2 3 4 3 7" xfId="9693"/>
    <cellStyle name="Comma 2 3 4 4" xfId="9694"/>
    <cellStyle name="Comma 2 3 4 4 2" xfId="9695"/>
    <cellStyle name="Comma 2 3 4 4 2 2" xfId="9696"/>
    <cellStyle name="Comma 2 3 4 4 2 2 2" xfId="9697"/>
    <cellStyle name="Comma 2 3 4 4 2 2 2 2" xfId="9698"/>
    <cellStyle name="Comma 2 3 4 4 2 2 3" xfId="9699"/>
    <cellStyle name="Comma 2 3 4 4 2 2 3 2" xfId="9700"/>
    <cellStyle name="Comma 2 3 4 4 2 2 4" xfId="9701"/>
    <cellStyle name="Comma 2 3 4 4 2 2 4 2" xfId="9702"/>
    <cellStyle name="Comma 2 3 4 4 2 2 5" xfId="9703"/>
    <cellStyle name="Comma 2 3 4 4 2 3" xfId="9704"/>
    <cellStyle name="Comma 2 3 4 4 2 3 2" xfId="9705"/>
    <cellStyle name="Comma 2 3 4 4 2 4" xfId="9706"/>
    <cellStyle name="Comma 2 3 4 4 2 4 2" xfId="9707"/>
    <cellStyle name="Comma 2 3 4 4 2 5" xfId="9708"/>
    <cellStyle name="Comma 2 3 4 4 2 5 2" xfId="9709"/>
    <cellStyle name="Comma 2 3 4 4 2 6" xfId="9710"/>
    <cellStyle name="Comma 2 3 4 4 3" xfId="9711"/>
    <cellStyle name="Comma 2 3 4 4 3 2" xfId="9712"/>
    <cellStyle name="Comma 2 3 4 4 3 2 2" xfId="9713"/>
    <cellStyle name="Comma 2 3 4 4 3 3" xfId="9714"/>
    <cellStyle name="Comma 2 3 4 4 3 3 2" xfId="9715"/>
    <cellStyle name="Comma 2 3 4 4 3 4" xfId="9716"/>
    <cellStyle name="Comma 2 3 4 4 3 4 2" xfId="9717"/>
    <cellStyle name="Comma 2 3 4 4 3 5" xfId="9718"/>
    <cellStyle name="Comma 2 3 4 4 4" xfId="9719"/>
    <cellStyle name="Comma 2 3 4 4 4 2" xfId="9720"/>
    <cellStyle name="Comma 2 3 4 4 5" xfId="9721"/>
    <cellStyle name="Comma 2 3 4 4 5 2" xfId="9722"/>
    <cellStyle name="Comma 2 3 4 4 6" xfId="9723"/>
    <cellStyle name="Comma 2 3 4 4 6 2" xfId="9724"/>
    <cellStyle name="Comma 2 3 4 4 7" xfId="9725"/>
    <cellStyle name="Comma 2 3 4 5" xfId="9726"/>
    <cellStyle name="Comma 2 3 4 5 2" xfId="9727"/>
    <cellStyle name="Comma 2 3 4 5 2 2" xfId="9728"/>
    <cellStyle name="Comma 2 3 4 5 2 2 2" xfId="9729"/>
    <cellStyle name="Comma 2 3 4 5 2 2 2 2" xfId="9730"/>
    <cellStyle name="Comma 2 3 4 5 2 2 3" xfId="9731"/>
    <cellStyle name="Comma 2 3 4 5 2 2 3 2" xfId="9732"/>
    <cellStyle name="Comma 2 3 4 5 2 2 4" xfId="9733"/>
    <cellStyle name="Comma 2 3 4 5 2 2 4 2" xfId="9734"/>
    <cellStyle name="Comma 2 3 4 5 2 2 5" xfId="9735"/>
    <cellStyle name="Comma 2 3 4 5 2 3" xfId="9736"/>
    <cellStyle name="Comma 2 3 4 5 2 3 2" xfId="9737"/>
    <cellStyle name="Comma 2 3 4 5 2 4" xfId="9738"/>
    <cellStyle name="Comma 2 3 4 5 2 4 2" xfId="9739"/>
    <cellStyle name="Comma 2 3 4 5 2 5" xfId="9740"/>
    <cellStyle name="Comma 2 3 4 5 2 5 2" xfId="9741"/>
    <cellStyle name="Comma 2 3 4 5 2 6" xfId="9742"/>
    <cellStyle name="Comma 2 3 4 5 3" xfId="9743"/>
    <cellStyle name="Comma 2 3 4 5 3 2" xfId="9744"/>
    <cellStyle name="Comma 2 3 4 5 3 2 2" xfId="9745"/>
    <cellStyle name="Comma 2 3 4 5 3 3" xfId="9746"/>
    <cellStyle name="Comma 2 3 4 5 3 3 2" xfId="9747"/>
    <cellStyle name="Comma 2 3 4 5 3 4" xfId="9748"/>
    <cellStyle name="Comma 2 3 4 5 3 4 2" xfId="9749"/>
    <cellStyle name="Comma 2 3 4 5 3 5" xfId="9750"/>
    <cellStyle name="Comma 2 3 4 5 4" xfId="9751"/>
    <cellStyle name="Comma 2 3 4 5 4 2" xfId="9752"/>
    <cellStyle name="Comma 2 3 4 5 5" xfId="9753"/>
    <cellStyle name="Comma 2 3 4 5 5 2" xfId="9754"/>
    <cellStyle name="Comma 2 3 4 5 6" xfId="9755"/>
    <cellStyle name="Comma 2 3 4 5 6 2" xfId="9756"/>
    <cellStyle name="Comma 2 3 4 5 7" xfId="9757"/>
    <cellStyle name="Comma 2 3 4 6" xfId="9758"/>
    <cellStyle name="Comma 2 3 4 6 2" xfId="9759"/>
    <cellStyle name="Comma 2 3 4 6 2 2" xfId="9760"/>
    <cellStyle name="Comma 2 3 4 6 2 2 2" xfId="9761"/>
    <cellStyle name="Comma 2 3 4 6 2 2 2 2" xfId="9762"/>
    <cellStyle name="Comma 2 3 4 6 2 2 3" xfId="9763"/>
    <cellStyle name="Comma 2 3 4 6 2 2 3 2" xfId="9764"/>
    <cellStyle name="Comma 2 3 4 6 2 2 4" xfId="9765"/>
    <cellStyle name="Comma 2 3 4 6 2 2 4 2" xfId="9766"/>
    <cellStyle name="Comma 2 3 4 6 2 2 5" xfId="9767"/>
    <cellStyle name="Comma 2 3 4 6 2 3" xfId="9768"/>
    <cellStyle name="Comma 2 3 4 6 2 3 2" xfId="9769"/>
    <cellStyle name="Comma 2 3 4 6 2 4" xfId="9770"/>
    <cellStyle name="Comma 2 3 4 6 2 4 2" xfId="9771"/>
    <cellStyle name="Comma 2 3 4 6 2 5" xfId="9772"/>
    <cellStyle name="Comma 2 3 4 6 2 5 2" xfId="9773"/>
    <cellStyle name="Comma 2 3 4 6 2 6" xfId="9774"/>
    <cellStyle name="Comma 2 3 4 6 3" xfId="9775"/>
    <cellStyle name="Comma 2 3 4 6 3 2" xfId="9776"/>
    <cellStyle name="Comma 2 3 4 6 3 2 2" xfId="9777"/>
    <cellStyle name="Comma 2 3 4 6 3 3" xfId="9778"/>
    <cellStyle name="Comma 2 3 4 6 3 3 2" xfId="9779"/>
    <cellStyle name="Comma 2 3 4 6 3 4" xfId="9780"/>
    <cellStyle name="Comma 2 3 4 6 3 4 2" xfId="9781"/>
    <cellStyle name="Comma 2 3 4 6 3 5" xfId="9782"/>
    <cellStyle name="Comma 2 3 4 6 4" xfId="9783"/>
    <cellStyle name="Comma 2 3 4 6 4 2" xfId="9784"/>
    <cellStyle name="Comma 2 3 4 6 5" xfId="9785"/>
    <cellStyle name="Comma 2 3 4 6 5 2" xfId="9786"/>
    <cellStyle name="Comma 2 3 4 6 6" xfId="9787"/>
    <cellStyle name="Comma 2 3 4 6 6 2" xfId="9788"/>
    <cellStyle name="Comma 2 3 4 6 7" xfId="9789"/>
    <cellStyle name="Comma 2 3 4 7" xfId="9790"/>
    <cellStyle name="Comma 2 3 4 7 2" xfId="9791"/>
    <cellStyle name="Comma 2 3 4 7 2 2" xfId="9792"/>
    <cellStyle name="Comma 2 3 4 7 2 2 2" xfId="9793"/>
    <cellStyle name="Comma 2 3 4 7 2 3" xfId="9794"/>
    <cellStyle name="Comma 2 3 4 7 2 3 2" xfId="9795"/>
    <cellStyle name="Comma 2 3 4 7 2 4" xfId="9796"/>
    <cellStyle name="Comma 2 3 4 7 2 4 2" xfId="9797"/>
    <cellStyle name="Comma 2 3 4 7 2 5" xfId="9798"/>
    <cellStyle name="Comma 2 3 4 7 3" xfId="9799"/>
    <cellStyle name="Comma 2 3 4 7 3 2" xfId="9800"/>
    <cellStyle name="Comma 2 3 4 7 4" xfId="9801"/>
    <cellStyle name="Comma 2 3 4 7 4 2" xfId="9802"/>
    <cellStyle name="Comma 2 3 4 7 5" xfId="9803"/>
    <cellStyle name="Comma 2 3 4 7 5 2" xfId="9804"/>
    <cellStyle name="Comma 2 3 4 7 6" xfId="9805"/>
    <cellStyle name="Comma 2 3 4 8" xfId="9806"/>
    <cellStyle name="Comma 2 3 4 8 2" xfId="9807"/>
    <cellStyle name="Comma 2 3 4 8 2 2" xfId="9808"/>
    <cellStyle name="Comma 2 3 4 8 3" xfId="9809"/>
    <cellStyle name="Comma 2 3 4 8 3 2" xfId="9810"/>
    <cellStyle name="Comma 2 3 4 8 4" xfId="9811"/>
    <cellStyle name="Comma 2 3 4 8 4 2" xfId="9812"/>
    <cellStyle name="Comma 2 3 4 8 5" xfId="9813"/>
    <cellStyle name="Comma 2 3 4 9" xfId="9814"/>
    <cellStyle name="Comma 2 3 4 9 2" xfId="9815"/>
    <cellStyle name="Comma 2 3 4 9 2 2" xfId="9816"/>
    <cellStyle name="Comma 2 3 4 9 3" xfId="9817"/>
    <cellStyle name="Comma 2 3 4 9 3 2" xfId="9818"/>
    <cellStyle name="Comma 2 3 4 9 4" xfId="9819"/>
    <cellStyle name="Comma 2 3 4 9 4 2" xfId="9820"/>
    <cellStyle name="Comma 2 3 4 9 5" xfId="9821"/>
    <cellStyle name="Comma 2 3 5" xfId="9822"/>
    <cellStyle name="Comma 2 3 5 2" xfId="9823"/>
    <cellStyle name="Comma 2 3 5 3" xfId="9824"/>
    <cellStyle name="Comma 2 3 6" xfId="9825"/>
    <cellStyle name="Comma 2 3 6 2" xfId="9826"/>
    <cellStyle name="Comma 2 3 7" xfId="9827"/>
    <cellStyle name="Comma 2 3 7 2" xfId="9828"/>
    <cellStyle name="Comma 2 3 8" xfId="9829"/>
    <cellStyle name="Comma 2 3 8 2" xfId="9830"/>
    <cellStyle name="Comma 2 3 9" xfId="9831"/>
    <cellStyle name="Comma 2 3 9 2" xfId="9832"/>
    <cellStyle name="Comma 2 4" xfId="9833"/>
    <cellStyle name="Comma 2 4 10" xfId="9834"/>
    <cellStyle name="Comma 2 4 11" xfId="9835"/>
    <cellStyle name="Comma 2 4 12" xfId="9836"/>
    <cellStyle name="Comma 2 4 2" xfId="9837"/>
    <cellStyle name="Comma 2 4 2 2" xfId="9838"/>
    <cellStyle name="Comma 2 4 2 2 2" xfId="44842"/>
    <cellStyle name="Comma 2 4 2 3" xfId="9839"/>
    <cellStyle name="Comma 2 4 2 3 2" xfId="44843"/>
    <cellStyle name="Comma 2 4 2 4" xfId="9840"/>
    <cellStyle name="Comma 2 4 2 4 2" xfId="44844"/>
    <cellStyle name="Comma 2 4 2 5" xfId="9841"/>
    <cellStyle name="Comma 2 4 3" xfId="9842"/>
    <cellStyle name="Comma 2 4 3 2" xfId="9843"/>
    <cellStyle name="Comma 2 4 3 2 2" xfId="44845"/>
    <cellStyle name="Comma 2 4 3 3" xfId="9844"/>
    <cellStyle name="Comma 2 4 4" xfId="9845"/>
    <cellStyle name="Comma 2 4 4 2" xfId="44846"/>
    <cellStyle name="Comma 2 4 5" xfId="9846"/>
    <cellStyle name="Comma 2 4 5 2" xfId="9847"/>
    <cellStyle name="Comma 2 4 5 2 2" xfId="9848"/>
    <cellStyle name="Comma 2 4 5 2 2 2" xfId="9849"/>
    <cellStyle name="Comma 2 4 5 2 3" xfId="9850"/>
    <cellStyle name="Comma 2 4 5 2 3 2" xfId="9851"/>
    <cellStyle name="Comma 2 4 5 2 4" xfId="9852"/>
    <cellStyle name="Comma 2 4 5 2 4 2" xfId="9853"/>
    <cellStyle name="Comma 2 4 5 2 5" xfId="9854"/>
    <cellStyle name="Comma 2 4 5 3" xfId="9855"/>
    <cellStyle name="Comma 2 4 5 3 2" xfId="9856"/>
    <cellStyle name="Comma 2 4 5 4" xfId="9857"/>
    <cellStyle name="Comma 2 4 5 4 2" xfId="9858"/>
    <cellStyle name="Comma 2 4 5 5" xfId="9859"/>
    <cellStyle name="Comma 2 4 5 5 2" xfId="9860"/>
    <cellStyle name="Comma 2 4 5 6" xfId="9861"/>
    <cellStyle name="Comma 2 4 6" xfId="9862"/>
    <cellStyle name="Comma 2 4 6 2" xfId="9863"/>
    <cellStyle name="Comma 2 4 6 2 2" xfId="9864"/>
    <cellStyle name="Comma 2 4 6 3" xfId="9865"/>
    <cellStyle name="Comma 2 4 6 3 2" xfId="9866"/>
    <cellStyle name="Comma 2 4 6 4" xfId="9867"/>
    <cellStyle name="Comma 2 4 6 4 2" xfId="9868"/>
    <cellStyle name="Comma 2 4 6 5" xfId="9869"/>
    <cellStyle name="Comma 2 4 7" xfId="9870"/>
    <cellStyle name="Comma 2 4 7 2" xfId="9871"/>
    <cellStyle name="Comma 2 4 8" xfId="9872"/>
    <cellStyle name="Comma 2 4 8 2" xfId="9873"/>
    <cellStyle name="Comma 2 4 9" xfId="9874"/>
    <cellStyle name="Comma 2 4 9 2" xfId="9875"/>
    <cellStyle name="Comma 2 5" xfId="9876"/>
    <cellStyle name="Comma 2 5 2" xfId="9877"/>
    <cellStyle name="Comma 2 5 2 2" xfId="9878"/>
    <cellStyle name="Comma 2 5 2 2 2" xfId="44847"/>
    <cellStyle name="Comma 2 5 2 3" xfId="9879"/>
    <cellStyle name="Comma 2 5 2 3 2" xfId="44848"/>
    <cellStyle name="Comma 2 5 2 4" xfId="9880"/>
    <cellStyle name="Comma 2 5 2 4 2" xfId="44849"/>
    <cellStyle name="Comma 2 5 2 5" xfId="44850"/>
    <cellStyle name="Comma 2 5 3" xfId="9881"/>
    <cellStyle name="Comma 2 5 3 2" xfId="9882"/>
    <cellStyle name="Comma 2 5 3 3" xfId="9883"/>
    <cellStyle name="Comma 2 5 3 3 2" xfId="9884"/>
    <cellStyle name="Comma 2 5 3 3 3" xfId="9885"/>
    <cellStyle name="Comma 2 5 3 3 4" xfId="44851"/>
    <cellStyle name="Comma 2 5 3 4" xfId="9886"/>
    <cellStyle name="Comma 2 5 3 4 2" xfId="9887"/>
    <cellStyle name="Comma 2 5 3 4 3" xfId="9888"/>
    <cellStyle name="Comma 2 5 3 4 4" xfId="44852"/>
    <cellStyle name="Comma 2 5 3 5" xfId="9889"/>
    <cellStyle name="Comma 2 5 3 5 2" xfId="9890"/>
    <cellStyle name="Comma 2 5 3 5 3" xfId="9891"/>
    <cellStyle name="Comma 2 5 3 5 3 2" xfId="9892"/>
    <cellStyle name="Comma 2 5 3 5 4" xfId="44853"/>
    <cellStyle name="Comma 2 5 3 6" xfId="9893"/>
    <cellStyle name="Comma 2 5 3 6 2" xfId="9894"/>
    <cellStyle name="Comma 2 5 3 7" xfId="9895"/>
    <cellStyle name="Comma 2 5 3 7 10" xfId="44854"/>
    <cellStyle name="Comma 2 5 3 7 11" xfId="44855"/>
    <cellStyle name="Comma 2 5 3 7 2" xfId="44856"/>
    <cellStyle name="Comma 2 5 3 7 2 2" xfId="44857"/>
    <cellStyle name="Comma 2 5 3 7 2 2 2" xfId="44858"/>
    <cellStyle name="Comma 2 5 3 7 2 2 3" xfId="44859"/>
    <cellStyle name="Comma 2 5 3 7 2 3" xfId="44860"/>
    <cellStyle name="Comma 2 5 3 7 2 4" xfId="44861"/>
    <cellStyle name="Comma 2 5 3 7 3" xfId="44862"/>
    <cellStyle name="Comma 2 5 3 7 3 2" xfId="44863"/>
    <cellStyle name="Comma 2 5 3 7 3 3" xfId="44864"/>
    <cellStyle name="Comma 2 5 3 7 4" xfId="44865"/>
    <cellStyle name="Comma 2 5 3 7 5" xfId="44866"/>
    <cellStyle name="Comma 2 5 3 7 6" xfId="44867"/>
    <cellStyle name="Comma 2 5 3 7 7" xfId="44868"/>
    <cellStyle name="Comma 2 5 3 7 8" xfId="44869"/>
    <cellStyle name="Comma 2 5 3 7 9" xfId="44870"/>
    <cellStyle name="Comma 2 5 3 8" xfId="9896"/>
    <cellStyle name="Comma 2 5 3 8 10" xfId="44871"/>
    <cellStyle name="Comma 2 5 3 8 11" xfId="44872"/>
    <cellStyle name="Comma 2 5 3 8 2" xfId="44873"/>
    <cellStyle name="Comma 2 5 3 8 2 2" xfId="44874"/>
    <cellStyle name="Comma 2 5 3 8 2 2 2" xfId="44875"/>
    <cellStyle name="Comma 2 5 3 8 2 2 3" xfId="44876"/>
    <cellStyle name="Comma 2 5 3 8 2 3" xfId="44877"/>
    <cellStyle name="Comma 2 5 3 8 2 4" xfId="44878"/>
    <cellStyle name="Comma 2 5 3 8 3" xfId="44879"/>
    <cellStyle name="Comma 2 5 3 8 3 2" xfId="44880"/>
    <cellStyle name="Comma 2 5 3 8 3 3" xfId="44881"/>
    <cellStyle name="Comma 2 5 3 8 4" xfId="44882"/>
    <cellStyle name="Comma 2 5 3 8 5" xfId="44883"/>
    <cellStyle name="Comma 2 5 3 8 6" xfId="44884"/>
    <cellStyle name="Comma 2 5 3 8 7" xfId="44885"/>
    <cellStyle name="Comma 2 5 3 8 8" xfId="44886"/>
    <cellStyle name="Comma 2 5 3 8 9" xfId="44887"/>
    <cellStyle name="Comma 2 5 3 9" xfId="44888"/>
    <cellStyle name="Comma 2 5 3 9 2" xfId="44889"/>
    <cellStyle name="Comma 2 5 3 9 3" xfId="44890"/>
    <cellStyle name="Comma 2 5 4" xfId="9897"/>
    <cellStyle name="Comma 2 5 5" xfId="9898"/>
    <cellStyle name="Comma 2 5 6" xfId="9899"/>
    <cellStyle name="Comma 2 5 6 2" xfId="44891"/>
    <cellStyle name="Comma 2 5 7" xfId="9900"/>
    <cellStyle name="Comma 2 6" xfId="9901"/>
    <cellStyle name="Comma 2 6 10" xfId="9902"/>
    <cellStyle name="Comma 2 6 10 2" xfId="44892"/>
    <cellStyle name="Comma 2 6 10 3" xfId="44893"/>
    <cellStyle name="Comma 2 6 2" xfId="9903"/>
    <cellStyle name="Comma 2 6 2 2" xfId="9904"/>
    <cellStyle name="Comma 2 6 3" xfId="9905"/>
    <cellStyle name="Comma 2 6 3 2" xfId="9906"/>
    <cellStyle name="Comma 2 6 3 3" xfId="9907"/>
    <cellStyle name="Comma 2 6 3 4" xfId="44894"/>
    <cellStyle name="Comma 2 6 4" xfId="9908"/>
    <cellStyle name="Comma 2 6 4 2" xfId="9909"/>
    <cellStyle name="Comma 2 6 4 3" xfId="9910"/>
    <cellStyle name="Comma 2 6 4 4" xfId="44895"/>
    <cellStyle name="Comma 2 6 5" xfId="9911"/>
    <cellStyle name="Comma 2 6 5 2" xfId="9912"/>
    <cellStyle name="Comma 2 6 5 3" xfId="9913"/>
    <cellStyle name="Comma 2 6 5 3 2" xfId="9914"/>
    <cellStyle name="Comma 2 6 5 4" xfId="44896"/>
    <cellStyle name="Comma 2 6 6" xfId="9915"/>
    <cellStyle name="Comma 2 6 6 2" xfId="9916"/>
    <cellStyle name="Comma 2 6 7" xfId="9917"/>
    <cellStyle name="Comma 2 6 7 2" xfId="9918"/>
    <cellStyle name="Comma 2 6 8" xfId="9919"/>
    <cellStyle name="Comma 2 6 8 10" xfId="44897"/>
    <cellStyle name="Comma 2 6 8 11" xfId="44898"/>
    <cellStyle name="Comma 2 6 8 2" xfId="44899"/>
    <cellStyle name="Comma 2 6 8 2 2" xfId="44900"/>
    <cellStyle name="Comma 2 6 8 2 2 2" xfId="44901"/>
    <cellStyle name="Comma 2 6 8 2 2 3" xfId="44902"/>
    <cellStyle name="Comma 2 6 8 2 3" xfId="44903"/>
    <cellStyle name="Comma 2 6 8 2 4" xfId="44904"/>
    <cellStyle name="Comma 2 6 8 3" xfId="44905"/>
    <cellStyle name="Comma 2 6 8 3 2" xfId="44906"/>
    <cellStyle name="Comma 2 6 8 3 3" xfId="44907"/>
    <cellStyle name="Comma 2 6 8 4" xfId="44908"/>
    <cellStyle name="Comma 2 6 8 5" xfId="44909"/>
    <cellStyle name="Comma 2 6 8 6" xfId="44910"/>
    <cellStyle name="Comma 2 6 8 7" xfId="44911"/>
    <cellStyle name="Comma 2 6 8 8" xfId="44912"/>
    <cellStyle name="Comma 2 6 8 9" xfId="44913"/>
    <cellStyle name="Comma 2 6 9" xfId="9920"/>
    <cellStyle name="Comma 2 6 9 10" xfId="44914"/>
    <cellStyle name="Comma 2 6 9 11" xfId="44915"/>
    <cellStyle name="Comma 2 6 9 2" xfId="44916"/>
    <cellStyle name="Comma 2 6 9 2 2" xfId="44917"/>
    <cellStyle name="Comma 2 6 9 2 2 2" xfId="44918"/>
    <cellStyle name="Comma 2 6 9 2 2 3" xfId="44919"/>
    <cellStyle name="Comma 2 6 9 2 3" xfId="44920"/>
    <cellStyle name="Comma 2 6 9 2 4" xfId="44921"/>
    <cellStyle name="Comma 2 6 9 3" xfId="44922"/>
    <cellStyle name="Comma 2 6 9 3 2" xfId="44923"/>
    <cellStyle name="Comma 2 6 9 3 3" xfId="44924"/>
    <cellStyle name="Comma 2 6 9 4" xfId="44925"/>
    <cellStyle name="Comma 2 6 9 5" xfId="44926"/>
    <cellStyle name="Comma 2 6 9 6" xfId="44927"/>
    <cellStyle name="Comma 2 6 9 7" xfId="44928"/>
    <cellStyle name="Comma 2 6 9 8" xfId="44929"/>
    <cellStyle name="Comma 2 6 9 9" xfId="44930"/>
    <cellStyle name="Comma 2 7" xfId="9921"/>
    <cellStyle name="Comma 2 7 2" xfId="9922"/>
    <cellStyle name="Comma 2 7 2 2" xfId="9923"/>
    <cellStyle name="Comma 2 7 3" xfId="9924"/>
    <cellStyle name="Comma 2 7 4" xfId="9925"/>
    <cellStyle name="Comma 2 7 5" xfId="9926"/>
    <cellStyle name="Comma 2 8" xfId="9927"/>
    <cellStyle name="Comma 2 8 2" xfId="9928"/>
    <cellStyle name="Comma 2 8 3" xfId="9929"/>
    <cellStyle name="Comma 2 8 4" xfId="9930"/>
    <cellStyle name="Comma 2 9" xfId="9931"/>
    <cellStyle name="Comma 2 9 2" xfId="9932"/>
    <cellStyle name="Comma 2 9 3" xfId="9933"/>
    <cellStyle name="Comma 2_1. 1555 Regulatory Reporting_YTD March 11" xfId="9934"/>
    <cellStyle name="Comma 20" xfId="9935"/>
    <cellStyle name="Comma 20 2" xfId="9936"/>
    <cellStyle name="Comma 20 2 2" xfId="9937"/>
    <cellStyle name="Comma 20 2 2 2" xfId="44931"/>
    <cellStyle name="Comma 20 2 3" xfId="9938"/>
    <cellStyle name="Comma 20 2 3 2" xfId="44932"/>
    <cellStyle name="Comma 20 2 4" xfId="9939"/>
    <cellStyle name="Comma 20 2 4 2" xfId="44933"/>
    <cellStyle name="Comma 20 2 5" xfId="44934"/>
    <cellStyle name="Comma 20 3" xfId="9940"/>
    <cellStyle name="Comma 20 3 2" xfId="9941"/>
    <cellStyle name="Comma 20 3 2 2" xfId="44935"/>
    <cellStyle name="Comma 20 3 3" xfId="9942"/>
    <cellStyle name="Comma 20 3 3 2" xfId="44936"/>
    <cellStyle name="Comma 20 3 4" xfId="9943"/>
    <cellStyle name="Comma 20 3 4 2" xfId="44937"/>
    <cellStyle name="Comma 20 3 5" xfId="44938"/>
    <cellStyle name="Comma 20 4" xfId="9944"/>
    <cellStyle name="Comma 20 4 2" xfId="44939"/>
    <cellStyle name="Comma 20 5" xfId="9945"/>
    <cellStyle name="Comma 20 5 2" xfId="44940"/>
    <cellStyle name="Comma 20 6" xfId="9946"/>
    <cellStyle name="Comma 20 6 2" xfId="44941"/>
    <cellStyle name="Comma 20 7" xfId="9947"/>
    <cellStyle name="Comma 21" xfId="9948"/>
    <cellStyle name="Comma 21 10" xfId="9949"/>
    <cellStyle name="Comma 21 10 2" xfId="44942"/>
    <cellStyle name="Comma 21 10 3" xfId="44943"/>
    <cellStyle name="Comma 21 11" xfId="9950"/>
    <cellStyle name="Comma 21 2" xfId="9951"/>
    <cellStyle name="Comma 21 2 2" xfId="9952"/>
    <cellStyle name="Comma 21 3" xfId="9953"/>
    <cellStyle name="Comma 21 3 2" xfId="9954"/>
    <cellStyle name="Comma 21 3 3" xfId="9955"/>
    <cellStyle name="Comma 21 3 4" xfId="44944"/>
    <cellStyle name="Comma 21 4" xfId="9956"/>
    <cellStyle name="Comma 21 4 2" xfId="9957"/>
    <cellStyle name="Comma 21 4 3" xfId="9958"/>
    <cellStyle name="Comma 21 4 4" xfId="44945"/>
    <cellStyle name="Comma 21 5" xfId="9959"/>
    <cellStyle name="Comma 21 5 2" xfId="9960"/>
    <cellStyle name="Comma 21 5 3" xfId="9961"/>
    <cellStyle name="Comma 21 5 3 2" xfId="9962"/>
    <cellStyle name="Comma 21 5 4" xfId="44946"/>
    <cellStyle name="Comma 21 6" xfId="9963"/>
    <cellStyle name="Comma 21 6 2" xfId="9964"/>
    <cellStyle name="Comma 21 7" xfId="9965"/>
    <cellStyle name="Comma 21 7 2" xfId="9966"/>
    <cellStyle name="Comma 21 8" xfId="9967"/>
    <cellStyle name="Comma 21 8 10" xfId="44947"/>
    <cellStyle name="Comma 21 8 11" xfId="44948"/>
    <cellStyle name="Comma 21 8 2" xfId="44949"/>
    <cellStyle name="Comma 21 8 2 2" xfId="44950"/>
    <cellStyle name="Comma 21 8 2 2 2" xfId="44951"/>
    <cellStyle name="Comma 21 8 2 2 3" xfId="44952"/>
    <cellStyle name="Comma 21 8 2 3" xfId="44953"/>
    <cellStyle name="Comma 21 8 2 4" xfId="44954"/>
    <cellStyle name="Comma 21 8 3" xfId="44955"/>
    <cellStyle name="Comma 21 8 3 2" xfId="44956"/>
    <cellStyle name="Comma 21 8 3 3" xfId="44957"/>
    <cellStyle name="Comma 21 8 4" xfId="44958"/>
    <cellStyle name="Comma 21 8 5" xfId="44959"/>
    <cellStyle name="Comma 21 8 6" xfId="44960"/>
    <cellStyle name="Comma 21 8 7" xfId="44961"/>
    <cellStyle name="Comma 21 8 8" xfId="44962"/>
    <cellStyle name="Comma 21 8 9" xfId="44963"/>
    <cellStyle name="Comma 21 9" xfId="9968"/>
    <cellStyle name="Comma 21 9 10" xfId="44964"/>
    <cellStyle name="Comma 21 9 11" xfId="44965"/>
    <cellStyle name="Comma 21 9 2" xfId="44966"/>
    <cellStyle name="Comma 21 9 2 2" xfId="44967"/>
    <cellStyle name="Comma 21 9 2 2 2" xfId="44968"/>
    <cellStyle name="Comma 21 9 2 2 3" xfId="44969"/>
    <cellStyle name="Comma 21 9 2 3" xfId="44970"/>
    <cellStyle name="Comma 21 9 2 4" xfId="44971"/>
    <cellStyle name="Comma 21 9 3" xfId="44972"/>
    <cellStyle name="Comma 21 9 3 2" xfId="44973"/>
    <cellStyle name="Comma 21 9 3 3" xfId="44974"/>
    <cellStyle name="Comma 21 9 4" xfId="44975"/>
    <cellStyle name="Comma 21 9 5" xfId="44976"/>
    <cellStyle name="Comma 21 9 6" xfId="44977"/>
    <cellStyle name="Comma 21 9 7" xfId="44978"/>
    <cellStyle name="Comma 21 9 8" xfId="44979"/>
    <cellStyle name="Comma 21 9 9" xfId="44980"/>
    <cellStyle name="Comma 22" xfId="9969"/>
    <cellStyle name="Comma 22 10" xfId="9970"/>
    <cellStyle name="Comma 22 2" xfId="9971"/>
    <cellStyle name="Comma 22 2 2" xfId="9972"/>
    <cellStyle name="Comma 22 2 2 2" xfId="9973"/>
    <cellStyle name="Comma 22 2 3" xfId="9974"/>
    <cellStyle name="Comma 22 2 4" xfId="9975"/>
    <cellStyle name="Comma 22 2 5" xfId="9976"/>
    <cellStyle name="Comma 22 3" xfId="9977"/>
    <cellStyle name="Comma 22 3 2" xfId="9978"/>
    <cellStyle name="Comma 22 3 3" xfId="9979"/>
    <cellStyle name="Comma 22 3 4" xfId="44981"/>
    <cellStyle name="Comma 22 4" xfId="9980"/>
    <cellStyle name="Comma 22 4 2" xfId="9981"/>
    <cellStyle name="Comma 22 4 3" xfId="9982"/>
    <cellStyle name="Comma 22 4 3 2" xfId="9983"/>
    <cellStyle name="Comma 22 4 4" xfId="44982"/>
    <cellStyle name="Comma 22 5" xfId="9984"/>
    <cellStyle name="Comma 22 5 2" xfId="9985"/>
    <cellStyle name="Comma 22 6" xfId="9986"/>
    <cellStyle name="Comma 22 6 2" xfId="9987"/>
    <cellStyle name="Comma 22 7" xfId="9988"/>
    <cellStyle name="Comma 22 8" xfId="9989"/>
    <cellStyle name="Comma 22 9" xfId="9990"/>
    <cellStyle name="Comma 23" xfId="9991"/>
    <cellStyle name="Comma 23 2" xfId="9992"/>
    <cellStyle name="Comma 23 2 2" xfId="9993"/>
    <cellStyle name="Comma 23 2 2 2" xfId="44983"/>
    <cellStyle name="Comma 23 2 3" xfId="9994"/>
    <cellStyle name="Comma 23 2 3 2" xfId="44984"/>
    <cellStyle name="Comma 23 2 4" xfId="9995"/>
    <cellStyle name="Comma 23 2 4 2" xfId="44985"/>
    <cellStyle name="Comma 23 2 5" xfId="44986"/>
    <cellStyle name="Comma 23 3" xfId="9996"/>
    <cellStyle name="Comma 23 3 2" xfId="44987"/>
    <cellStyle name="Comma 23 4" xfId="9997"/>
    <cellStyle name="Comma 23 4 2" xfId="44988"/>
    <cellStyle name="Comma 23 5" xfId="9998"/>
    <cellStyle name="Comma 23 5 2" xfId="44989"/>
    <cellStyle name="Comma 23 6" xfId="9999"/>
    <cellStyle name="Comma 23 7" xfId="10000"/>
    <cellStyle name="Comma 24" xfId="10001"/>
    <cellStyle name="Comma 24 10" xfId="10002"/>
    <cellStyle name="Comma 24 10 2" xfId="10003"/>
    <cellStyle name="Comma 24 11" xfId="10004"/>
    <cellStyle name="Comma 24 2" xfId="10005"/>
    <cellStyle name="Comma 24 2 2" xfId="10006"/>
    <cellStyle name="Comma 24 2 2 2" xfId="44990"/>
    <cellStyle name="Comma 24 2 3" xfId="10007"/>
    <cellStyle name="Comma 24 2 3 2" xfId="44991"/>
    <cellStyle name="Comma 24 2 4" xfId="10008"/>
    <cellStyle name="Comma 24 2 4 2" xfId="44992"/>
    <cellStyle name="Comma 24 2 5" xfId="44993"/>
    <cellStyle name="Comma 24 3" xfId="10009"/>
    <cellStyle name="Comma 24 3 2" xfId="10010"/>
    <cellStyle name="Comma 24 3 2 2" xfId="10011"/>
    <cellStyle name="Comma 24 3 2 2 2" xfId="10012"/>
    <cellStyle name="Comma 24 3 2 2 2 2" xfId="10013"/>
    <cellStyle name="Comma 24 3 2 2 3" xfId="10014"/>
    <cellStyle name="Comma 24 3 2 2 3 2" xfId="10015"/>
    <cellStyle name="Comma 24 3 2 2 4" xfId="10016"/>
    <cellStyle name="Comma 24 3 2 2 4 2" xfId="10017"/>
    <cellStyle name="Comma 24 3 2 2 5" xfId="10018"/>
    <cellStyle name="Comma 24 3 2 3" xfId="10019"/>
    <cellStyle name="Comma 24 3 2 3 2" xfId="10020"/>
    <cellStyle name="Comma 24 3 2 4" xfId="10021"/>
    <cellStyle name="Comma 24 3 2 4 2" xfId="10022"/>
    <cellStyle name="Comma 24 3 2 5" xfId="10023"/>
    <cellStyle name="Comma 24 3 2 5 2" xfId="10024"/>
    <cellStyle name="Comma 24 3 2 6" xfId="10025"/>
    <cellStyle name="Comma 24 3 3" xfId="10026"/>
    <cellStyle name="Comma 24 3 3 2" xfId="10027"/>
    <cellStyle name="Comma 24 3 3 2 2" xfId="10028"/>
    <cellStyle name="Comma 24 3 3 3" xfId="10029"/>
    <cellStyle name="Comma 24 3 3 3 2" xfId="10030"/>
    <cellStyle name="Comma 24 3 3 4" xfId="10031"/>
    <cellStyle name="Comma 24 3 3 4 2" xfId="10032"/>
    <cellStyle name="Comma 24 3 3 5" xfId="10033"/>
    <cellStyle name="Comma 24 3 4" xfId="10034"/>
    <cellStyle name="Comma 24 3 4 2" xfId="10035"/>
    <cellStyle name="Comma 24 3 5" xfId="10036"/>
    <cellStyle name="Comma 24 3 5 2" xfId="10037"/>
    <cellStyle name="Comma 24 3 6" xfId="10038"/>
    <cellStyle name="Comma 24 3 6 2" xfId="10039"/>
    <cellStyle name="Comma 24 3 7" xfId="10040"/>
    <cellStyle name="Comma 24 3 8" xfId="10041"/>
    <cellStyle name="Comma 24 4" xfId="10042"/>
    <cellStyle name="Comma 24 4 2" xfId="10043"/>
    <cellStyle name="Comma 24 4 2 2" xfId="10044"/>
    <cellStyle name="Comma 24 4 2 2 2" xfId="10045"/>
    <cellStyle name="Comma 24 4 2 2 2 2" xfId="10046"/>
    <cellStyle name="Comma 24 4 2 2 3" xfId="10047"/>
    <cellStyle name="Comma 24 4 2 2 3 2" xfId="10048"/>
    <cellStyle name="Comma 24 4 2 2 4" xfId="10049"/>
    <cellStyle name="Comma 24 4 2 2 4 2" xfId="10050"/>
    <cellStyle name="Comma 24 4 2 2 5" xfId="10051"/>
    <cellStyle name="Comma 24 4 2 3" xfId="10052"/>
    <cellStyle name="Comma 24 4 2 3 2" xfId="10053"/>
    <cellStyle name="Comma 24 4 2 4" xfId="10054"/>
    <cellStyle name="Comma 24 4 2 4 2" xfId="10055"/>
    <cellStyle name="Comma 24 4 2 5" xfId="10056"/>
    <cellStyle name="Comma 24 4 2 5 2" xfId="10057"/>
    <cellStyle name="Comma 24 4 2 6" xfId="10058"/>
    <cellStyle name="Comma 24 4 3" xfId="10059"/>
    <cellStyle name="Comma 24 4 3 2" xfId="10060"/>
    <cellStyle name="Comma 24 4 3 2 2" xfId="10061"/>
    <cellStyle name="Comma 24 4 3 3" xfId="10062"/>
    <cellStyle name="Comma 24 4 3 3 2" xfId="10063"/>
    <cellStyle name="Comma 24 4 3 4" xfId="10064"/>
    <cellStyle name="Comma 24 4 3 4 2" xfId="10065"/>
    <cellStyle name="Comma 24 4 3 5" xfId="10066"/>
    <cellStyle name="Comma 24 4 4" xfId="10067"/>
    <cellStyle name="Comma 24 4 4 2" xfId="10068"/>
    <cellStyle name="Comma 24 4 5" xfId="10069"/>
    <cellStyle name="Comma 24 4 5 2" xfId="10070"/>
    <cellStyle name="Comma 24 4 6" xfId="10071"/>
    <cellStyle name="Comma 24 4 6 2" xfId="10072"/>
    <cellStyle name="Comma 24 4 7" xfId="10073"/>
    <cellStyle name="Comma 24 5" xfId="10074"/>
    <cellStyle name="Comma 24 5 2" xfId="10075"/>
    <cellStyle name="Comma 24 5 2 2" xfId="10076"/>
    <cellStyle name="Comma 24 5 2 2 2" xfId="10077"/>
    <cellStyle name="Comma 24 5 2 2 2 2" xfId="10078"/>
    <cellStyle name="Comma 24 5 2 2 3" xfId="10079"/>
    <cellStyle name="Comma 24 5 2 2 3 2" xfId="10080"/>
    <cellStyle name="Comma 24 5 2 2 4" xfId="10081"/>
    <cellStyle name="Comma 24 5 2 2 4 2" xfId="10082"/>
    <cellStyle name="Comma 24 5 2 2 5" xfId="10083"/>
    <cellStyle name="Comma 24 5 2 3" xfId="10084"/>
    <cellStyle name="Comma 24 5 2 3 2" xfId="10085"/>
    <cellStyle name="Comma 24 5 2 4" xfId="10086"/>
    <cellStyle name="Comma 24 5 2 4 2" xfId="10087"/>
    <cellStyle name="Comma 24 5 2 5" xfId="10088"/>
    <cellStyle name="Comma 24 5 2 5 2" xfId="10089"/>
    <cellStyle name="Comma 24 5 2 6" xfId="10090"/>
    <cellStyle name="Comma 24 5 3" xfId="10091"/>
    <cellStyle name="Comma 24 5 3 2" xfId="10092"/>
    <cellStyle name="Comma 24 5 3 2 2" xfId="10093"/>
    <cellStyle name="Comma 24 5 3 3" xfId="10094"/>
    <cellStyle name="Comma 24 5 3 3 2" xfId="10095"/>
    <cellStyle name="Comma 24 5 3 4" xfId="10096"/>
    <cellStyle name="Comma 24 5 3 4 2" xfId="10097"/>
    <cellStyle name="Comma 24 5 3 5" xfId="10098"/>
    <cellStyle name="Comma 24 5 4" xfId="10099"/>
    <cellStyle name="Comma 24 5 4 2" xfId="10100"/>
    <cellStyle name="Comma 24 5 5" xfId="10101"/>
    <cellStyle name="Comma 24 5 5 2" xfId="10102"/>
    <cellStyle name="Comma 24 5 6" xfId="10103"/>
    <cellStyle name="Comma 24 5 6 2" xfId="10104"/>
    <cellStyle name="Comma 24 5 7" xfId="10105"/>
    <cellStyle name="Comma 24 6" xfId="10106"/>
    <cellStyle name="Comma 24 6 2" xfId="10107"/>
    <cellStyle name="Comma 24 6 2 2" xfId="10108"/>
    <cellStyle name="Comma 24 6 2 2 2" xfId="10109"/>
    <cellStyle name="Comma 24 6 2 2 2 2" xfId="10110"/>
    <cellStyle name="Comma 24 6 2 2 3" xfId="10111"/>
    <cellStyle name="Comma 24 6 2 2 3 2" xfId="10112"/>
    <cellStyle name="Comma 24 6 2 2 4" xfId="10113"/>
    <cellStyle name="Comma 24 6 2 2 4 2" xfId="10114"/>
    <cellStyle name="Comma 24 6 2 2 5" xfId="10115"/>
    <cellStyle name="Comma 24 6 2 3" xfId="10116"/>
    <cellStyle name="Comma 24 6 2 3 2" xfId="10117"/>
    <cellStyle name="Comma 24 6 2 4" xfId="10118"/>
    <cellStyle name="Comma 24 6 2 4 2" xfId="10119"/>
    <cellStyle name="Comma 24 6 2 5" xfId="10120"/>
    <cellStyle name="Comma 24 6 2 5 2" xfId="10121"/>
    <cellStyle name="Comma 24 6 2 6" xfId="10122"/>
    <cellStyle name="Comma 24 6 3" xfId="10123"/>
    <cellStyle name="Comma 24 6 3 2" xfId="10124"/>
    <cellStyle name="Comma 24 6 3 2 2" xfId="10125"/>
    <cellStyle name="Comma 24 6 3 3" xfId="10126"/>
    <cellStyle name="Comma 24 6 3 3 2" xfId="10127"/>
    <cellStyle name="Comma 24 6 3 4" xfId="10128"/>
    <cellStyle name="Comma 24 6 3 4 2" xfId="10129"/>
    <cellStyle name="Comma 24 6 3 5" xfId="10130"/>
    <cellStyle name="Comma 24 6 4" xfId="10131"/>
    <cellStyle name="Comma 24 6 4 2" xfId="10132"/>
    <cellStyle name="Comma 24 6 5" xfId="10133"/>
    <cellStyle name="Comma 24 6 5 2" xfId="10134"/>
    <cellStyle name="Comma 24 6 6" xfId="10135"/>
    <cellStyle name="Comma 24 6 6 2" xfId="10136"/>
    <cellStyle name="Comma 24 6 7" xfId="10137"/>
    <cellStyle name="Comma 24 7" xfId="10138"/>
    <cellStyle name="Comma 24 7 2" xfId="10139"/>
    <cellStyle name="Comma 24 7 2 2" xfId="10140"/>
    <cellStyle name="Comma 24 7 3" xfId="10141"/>
    <cellStyle name="Comma 24 7 3 2" xfId="10142"/>
    <cellStyle name="Comma 24 7 4" xfId="10143"/>
    <cellStyle name="Comma 24 7 4 2" xfId="10144"/>
    <cellStyle name="Comma 24 7 5" xfId="10145"/>
    <cellStyle name="Comma 24 8" xfId="10146"/>
    <cellStyle name="Comma 24 8 2" xfId="10147"/>
    <cellStyle name="Comma 24 9" xfId="10148"/>
    <cellStyle name="Comma 24 9 2" xfId="10149"/>
    <cellStyle name="Comma 25" xfId="10150"/>
    <cellStyle name="Comma 25 2" xfId="10151"/>
    <cellStyle name="Comma 25 2 2" xfId="10152"/>
    <cellStyle name="Comma 25 2 2 2" xfId="44994"/>
    <cellStyle name="Comma 25 2 3" xfId="10153"/>
    <cellStyle name="Comma 25 2 3 2" xfId="44995"/>
    <cellStyle name="Comma 25 2 4" xfId="10154"/>
    <cellStyle name="Comma 25 2 4 2" xfId="44996"/>
    <cellStyle name="Comma 25 2 5" xfId="44997"/>
    <cellStyle name="Comma 25 3" xfId="10155"/>
    <cellStyle name="Comma 25 3 2" xfId="10156"/>
    <cellStyle name="Comma 25 3 2 2" xfId="44998"/>
    <cellStyle name="Comma 25 3 3" xfId="44999"/>
    <cellStyle name="Comma 25 3 4" xfId="45000"/>
    <cellStyle name="Comma 25 3 5" xfId="45001"/>
    <cellStyle name="Comma 25 4" xfId="10157"/>
    <cellStyle name="Comma 25 4 2" xfId="45002"/>
    <cellStyle name="Comma 25 5" xfId="10158"/>
    <cellStyle name="Comma 25 5 2" xfId="10159"/>
    <cellStyle name="Comma 25 5 2 2" xfId="45003"/>
    <cellStyle name="Comma 25 5 3" xfId="45004"/>
    <cellStyle name="Comma 25 6" xfId="10160"/>
    <cellStyle name="Comma 25 6 2" xfId="45005"/>
    <cellStyle name="Comma 25 7" xfId="10161"/>
    <cellStyle name="Comma 25 7 2" xfId="45006"/>
    <cellStyle name="Comma 25 8" xfId="10162"/>
    <cellStyle name="Comma 25 8 2" xfId="45007"/>
    <cellStyle name="Comma 25 9" xfId="45008"/>
    <cellStyle name="Comma 26" xfId="10163"/>
    <cellStyle name="Comma 26 2" xfId="10164"/>
    <cellStyle name="Comma 26 3" xfId="10165"/>
    <cellStyle name="Comma 26 4" xfId="10166"/>
    <cellStyle name="Comma 27" xfId="10167"/>
    <cellStyle name="Comma 27 2" xfId="10168"/>
    <cellStyle name="Comma 27 3" xfId="10169"/>
    <cellStyle name="Comma 27 3 2" xfId="10170"/>
    <cellStyle name="Comma 27 3 3" xfId="45009"/>
    <cellStyle name="Comma 27 3 4" xfId="45010"/>
    <cellStyle name="Comma 27 4" xfId="10171"/>
    <cellStyle name="Comma 27 4 2" xfId="45011"/>
    <cellStyle name="Comma 27 5" xfId="10172"/>
    <cellStyle name="Comma 27 5 2" xfId="45012"/>
    <cellStyle name="Comma 27 6" xfId="10173"/>
    <cellStyle name="Comma 28" xfId="10174"/>
    <cellStyle name="Comma 28 2" xfId="10175"/>
    <cellStyle name="Comma 28 2 2" xfId="10176"/>
    <cellStyle name="Comma 28 2 2 2" xfId="45013"/>
    <cellStyle name="Comma 28 2 3" xfId="10177"/>
    <cellStyle name="Comma 28 2 3 2" xfId="45014"/>
    <cellStyle name="Comma 28 2 4" xfId="10178"/>
    <cellStyle name="Comma 28 2 4 2" xfId="45015"/>
    <cellStyle name="Comma 28 2 5" xfId="45016"/>
    <cellStyle name="Comma 28 3" xfId="10179"/>
    <cellStyle name="Comma 28 3 2" xfId="10180"/>
    <cellStyle name="Comma 28 3 2 2" xfId="45017"/>
    <cellStyle name="Comma 28 3 3" xfId="10181"/>
    <cellStyle name="Comma 28 3 3 2" xfId="45018"/>
    <cellStyle name="Comma 28 3 4" xfId="45019"/>
    <cellStyle name="Comma 28 4" xfId="10182"/>
    <cellStyle name="Comma 28 4 2" xfId="45020"/>
    <cellStyle name="Comma 28 5" xfId="10183"/>
    <cellStyle name="Comma 28 5 2" xfId="45021"/>
    <cellStyle name="Comma 28 6" xfId="45022"/>
    <cellStyle name="Comma 29" xfId="10184"/>
    <cellStyle name="Comma 29 2" xfId="10185"/>
    <cellStyle name="Comma 29 2 2" xfId="10186"/>
    <cellStyle name="Comma 29 2 2 2" xfId="45023"/>
    <cellStyle name="Comma 29 3" xfId="10187"/>
    <cellStyle name="Comma 29 3 2" xfId="45024"/>
    <cellStyle name="Comma 29 4" xfId="10188"/>
    <cellStyle name="Comma 3" xfId="10189"/>
    <cellStyle name="Comma 3 10" xfId="10190"/>
    <cellStyle name="Comma 3 10 2" xfId="10191"/>
    <cellStyle name="Comma 3 10 3" xfId="10192"/>
    <cellStyle name="Comma 3 10 4" xfId="10193"/>
    <cellStyle name="Comma 3 11" xfId="10194"/>
    <cellStyle name="Comma 3 11 2" xfId="10195"/>
    <cellStyle name="Comma 3 11 3" xfId="10196"/>
    <cellStyle name="Comma 3 11 3 2" xfId="10197"/>
    <cellStyle name="Comma 3 11 4" xfId="10198"/>
    <cellStyle name="Comma 3 12" xfId="10199"/>
    <cellStyle name="Comma 3 12 2" xfId="10200"/>
    <cellStyle name="Comma 3 12 2 2" xfId="10201"/>
    <cellStyle name="Comma 3 12 2 2 2" xfId="10202"/>
    <cellStyle name="Comma 3 12 2 2 2 2" xfId="10203"/>
    <cellStyle name="Comma 3 12 2 2 3" xfId="10204"/>
    <cellStyle name="Comma 3 12 2 2 3 2" xfId="10205"/>
    <cellStyle name="Comma 3 12 2 2 4" xfId="10206"/>
    <cellStyle name="Comma 3 12 2 2 4 2" xfId="10207"/>
    <cellStyle name="Comma 3 12 2 2 5" xfId="10208"/>
    <cellStyle name="Comma 3 12 2 3" xfId="10209"/>
    <cellStyle name="Comma 3 12 2 3 2" xfId="10210"/>
    <cellStyle name="Comma 3 12 2 4" xfId="10211"/>
    <cellStyle name="Comma 3 12 2 4 2" xfId="10212"/>
    <cellStyle name="Comma 3 12 2 5" xfId="10213"/>
    <cellStyle name="Comma 3 12 2 5 2" xfId="10214"/>
    <cellStyle name="Comma 3 12 2 6" xfId="10215"/>
    <cellStyle name="Comma 3 12 3" xfId="10216"/>
    <cellStyle name="Comma 3 12 3 2" xfId="10217"/>
    <cellStyle name="Comma 3 12 3 2 2" xfId="10218"/>
    <cellStyle name="Comma 3 12 3 3" xfId="10219"/>
    <cellStyle name="Comma 3 12 3 3 2" xfId="10220"/>
    <cellStyle name="Comma 3 12 3 4" xfId="10221"/>
    <cellStyle name="Comma 3 12 3 4 2" xfId="10222"/>
    <cellStyle name="Comma 3 12 3 5" xfId="10223"/>
    <cellStyle name="Comma 3 12 4" xfId="10224"/>
    <cellStyle name="Comma 3 12 4 2" xfId="10225"/>
    <cellStyle name="Comma 3 12 5" xfId="10226"/>
    <cellStyle name="Comma 3 12 5 2" xfId="10227"/>
    <cellStyle name="Comma 3 12 6" xfId="10228"/>
    <cellStyle name="Comma 3 12 6 2" xfId="10229"/>
    <cellStyle name="Comma 3 12 7" xfId="10230"/>
    <cellStyle name="Comma 3 13" xfId="10231"/>
    <cellStyle name="Comma 3 13 2" xfId="10232"/>
    <cellStyle name="Comma 3 13 2 2" xfId="10233"/>
    <cellStyle name="Comma 3 13 2 2 2" xfId="10234"/>
    <cellStyle name="Comma 3 13 2 2 2 2" xfId="10235"/>
    <cellStyle name="Comma 3 13 2 2 3" xfId="10236"/>
    <cellStyle name="Comma 3 13 2 2 3 2" xfId="10237"/>
    <cellStyle name="Comma 3 13 2 2 4" xfId="10238"/>
    <cellStyle name="Comma 3 13 2 2 4 2" xfId="10239"/>
    <cellStyle name="Comma 3 13 2 2 5" xfId="10240"/>
    <cellStyle name="Comma 3 13 2 3" xfId="10241"/>
    <cellStyle name="Comma 3 13 2 3 2" xfId="10242"/>
    <cellStyle name="Comma 3 13 2 4" xfId="10243"/>
    <cellStyle name="Comma 3 13 2 4 2" xfId="10244"/>
    <cellStyle name="Comma 3 13 2 5" xfId="10245"/>
    <cellStyle name="Comma 3 13 2 5 2" xfId="10246"/>
    <cellStyle name="Comma 3 13 2 6" xfId="10247"/>
    <cellStyle name="Comma 3 13 3" xfId="10248"/>
    <cellStyle name="Comma 3 13 3 2" xfId="10249"/>
    <cellStyle name="Comma 3 13 3 2 2" xfId="10250"/>
    <cellStyle name="Comma 3 13 3 3" xfId="10251"/>
    <cellStyle name="Comma 3 13 3 3 2" xfId="10252"/>
    <cellStyle name="Comma 3 13 3 4" xfId="10253"/>
    <cellStyle name="Comma 3 13 3 4 2" xfId="10254"/>
    <cellStyle name="Comma 3 13 3 5" xfId="10255"/>
    <cellStyle name="Comma 3 13 4" xfId="10256"/>
    <cellStyle name="Comma 3 13 4 2" xfId="10257"/>
    <cellStyle name="Comma 3 13 5" xfId="10258"/>
    <cellStyle name="Comma 3 13 5 2" xfId="10259"/>
    <cellStyle name="Comma 3 13 6" xfId="10260"/>
    <cellStyle name="Comma 3 13 6 2" xfId="10261"/>
    <cellStyle name="Comma 3 13 7" xfId="10262"/>
    <cellStyle name="Comma 3 14" xfId="10263"/>
    <cellStyle name="Comma 3 14 2" xfId="10264"/>
    <cellStyle name="Comma 3 14 2 2" xfId="10265"/>
    <cellStyle name="Comma 3 14 2 2 2" xfId="10266"/>
    <cellStyle name="Comma 3 14 2 2 2 2" xfId="10267"/>
    <cellStyle name="Comma 3 14 2 2 3" xfId="10268"/>
    <cellStyle name="Comma 3 14 2 2 3 2" xfId="10269"/>
    <cellStyle name="Comma 3 14 2 2 4" xfId="10270"/>
    <cellStyle name="Comma 3 14 2 2 4 2" xfId="10271"/>
    <cellStyle name="Comma 3 14 2 2 5" xfId="10272"/>
    <cellStyle name="Comma 3 14 2 3" xfId="10273"/>
    <cellStyle name="Comma 3 14 2 3 2" xfId="10274"/>
    <cellStyle name="Comma 3 14 2 4" xfId="10275"/>
    <cellStyle name="Comma 3 14 2 4 2" xfId="10276"/>
    <cellStyle name="Comma 3 14 2 5" xfId="10277"/>
    <cellStyle name="Comma 3 14 2 5 2" xfId="10278"/>
    <cellStyle name="Comma 3 14 2 6" xfId="10279"/>
    <cellStyle name="Comma 3 14 3" xfId="10280"/>
    <cellStyle name="Comma 3 14 3 2" xfId="10281"/>
    <cellStyle name="Comma 3 14 3 2 2" xfId="10282"/>
    <cellStyle name="Comma 3 14 3 3" xfId="10283"/>
    <cellStyle name="Comma 3 14 3 3 2" xfId="10284"/>
    <cellStyle name="Comma 3 14 3 4" xfId="10285"/>
    <cellStyle name="Comma 3 14 3 4 2" xfId="10286"/>
    <cellStyle name="Comma 3 14 3 5" xfId="10287"/>
    <cellStyle name="Comma 3 14 4" xfId="10288"/>
    <cellStyle name="Comma 3 14 4 2" xfId="10289"/>
    <cellStyle name="Comma 3 14 5" xfId="10290"/>
    <cellStyle name="Comma 3 14 5 2" xfId="10291"/>
    <cellStyle name="Comma 3 14 6" xfId="10292"/>
    <cellStyle name="Comma 3 14 6 2" xfId="10293"/>
    <cellStyle name="Comma 3 14 7" xfId="10294"/>
    <cellStyle name="Comma 3 15" xfId="10295"/>
    <cellStyle name="Comma 3 15 2" xfId="10296"/>
    <cellStyle name="Comma 3 15 2 2" xfId="10297"/>
    <cellStyle name="Comma 3 15 2 2 2" xfId="10298"/>
    <cellStyle name="Comma 3 15 2 2 2 2" xfId="10299"/>
    <cellStyle name="Comma 3 15 2 2 3" xfId="10300"/>
    <cellStyle name="Comma 3 15 2 2 3 2" xfId="10301"/>
    <cellStyle name="Comma 3 15 2 2 4" xfId="10302"/>
    <cellStyle name="Comma 3 15 2 2 4 2" xfId="10303"/>
    <cellStyle name="Comma 3 15 2 2 5" xfId="10304"/>
    <cellStyle name="Comma 3 15 2 3" xfId="10305"/>
    <cellStyle name="Comma 3 15 2 3 2" xfId="10306"/>
    <cellStyle name="Comma 3 15 2 4" xfId="10307"/>
    <cellStyle name="Comma 3 15 2 4 2" xfId="10308"/>
    <cellStyle name="Comma 3 15 2 5" xfId="10309"/>
    <cellStyle name="Comma 3 15 2 5 2" xfId="10310"/>
    <cellStyle name="Comma 3 15 2 6" xfId="10311"/>
    <cellStyle name="Comma 3 15 3" xfId="10312"/>
    <cellStyle name="Comma 3 15 3 2" xfId="10313"/>
    <cellStyle name="Comma 3 15 3 2 2" xfId="10314"/>
    <cellStyle name="Comma 3 15 3 3" xfId="10315"/>
    <cellStyle name="Comma 3 15 3 3 2" xfId="10316"/>
    <cellStyle name="Comma 3 15 3 4" xfId="10317"/>
    <cellStyle name="Comma 3 15 3 4 2" xfId="10318"/>
    <cellStyle name="Comma 3 15 3 5" xfId="10319"/>
    <cellStyle name="Comma 3 15 4" xfId="10320"/>
    <cellStyle name="Comma 3 15 4 2" xfId="10321"/>
    <cellStyle name="Comma 3 15 5" xfId="10322"/>
    <cellStyle name="Comma 3 15 5 2" xfId="10323"/>
    <cellStyle name="Comma 3 15 6" xfId="10324"/>
    <cellStyle name="Comma 3 15 6 2" xfId="10325"/>
    <cellStyle name="Comma 3 15 7" xfId="10326"/>
    <cellStyle name="Comma 3 16" xfId="10327"/>
    <cellStyle name="Comma 3 16 10" xfId="45025"/>
    <cellStyle name="Comma 3 16 11" xfId="45026"/>
    <cellStyle name="Comma 3 16 12" xfId="45027"/>
    <cellStyle name="Comma 3 16 2" xfId="10328"/>
    <cellStyle name="Comma 3 16 2 2" xfId="10329"/>
    <cellStyle name="Comma 3 16 2 2 2" xfId="10330"/>
    <cellStyle name="Comma 3 16 2 3" xfId="10331"/>
    <cellStyle name="Comma 3 16 2 3 2" xfId="10332"/>
    <cellStyle name="Comma 3 16 2 4" xfId="10333"/>
    <cellStyle name="Comma 3 16 2 4 2" xfId="10334"/>
    <cellStyle name="Comma 3 16 2 5" xfId="10335"/>
    <cellStyle name="Comma 3 16 3" xfId="10336"/>
    <cellStyle name="Comma 3 16 3 2" xfId="10337"/>
    <cellStyle name="Comma 3 16 3 2 2" xfId="45028"/>
    <cellStyle name="Comma 3 16 3 2 3" xfId="45029"/>
    <cellStyle name="Comma 3 16 3 3" xfId="45030"/>
    <cellStyle name="Comma 3 16 3 4" xfId="45031"/>
    <cellStyle name="Comma 3 16 4" xfId="10338"/>
    <cellStyle name="Comma 3 16 4 2" xfId="10339"/>
    <cellStyle name="Comma 3 16 4 3" xfId="45032"/>
    <cellStyle name="Comma 3 16 5" xfId="10340"/>
    <cellStyle name="Comma 3 16 5 2" xfId="10341"/>
    <cellStyle name="Comma 3 16 6" xfId="10342"/>
    <cellStyle name="Comma 3 16 7" xfId="45033"/>
    <cellStyle name="Comma 3 16 8" xfId="45034"/>
    <cellStyle name="Comma 3 16 9" xfId="45035"/>
    <cellStyle name="Comma 3 17" xfId="10343"/>
    <cellStyle name="Comma 3 17 10" xfId="45036"/>
    <cellStyle name="Comma 3 17 11" xfId="45037"/>
    <cellStyle name="Comma 3 17 2" xfId="10344"/>
    <cellStyle name="Comma 3 17 2 2" xfId="10345"/>
    <cellStyle name="Comma 3 17 2 2 2" xfId="45038"/>
    <cellStyle name="Comma 3 17 2 2 3" xfId="45039"/>
    <cellStyle name="Comma 3 17 2 3" xfId="45040"/>
    <cellStyle name="Comma 3 17 2 4" xfId="45041"/>
    <cellStyle name="Comma 3 17 3" xfId="10346"/>
    <cellStyle name="Comma 3 17 3 2" xfId="10347"/>
    <cellStyle name="Comma 3 17 3 3" xfId="45042"/>
    <cellStyle name="Comma 3 17 4" xfId="10348"/>
    <cellStyle name="Comma 3 17 4 2" xfId="10349"/>
    <cellStyle name="Comma 3 17 5" xfId="10350"/>
    <cellStyle name="Comma 3 17 6" xfId="45043"/>
    <cellStyle name="Comma 3 17 7" xfId="45044"/>
    <cellStyle name="Comma 3 17 8" xfId="45045"/>
    <cellStyle name="Comma 3 17 9" xfId="45046"/>
    <cellStyle name="Comma 3 18" xfId="10351"/>
    <cellStyle name="Comma 3 18 2" xfId="10352"/>
    <cellStyle name="Comma 3 18 2 2" xfId="10353"/>
    <cellStyle name="Comma 3 18 3" xfId="10354"/>
    <cellStyle name="Comma 3 18 3 2" xfId="10355"/>
    <cellStyle name="Comma 3 18 4" xfId="10356"/>
    <cellStyle name="Comma 3 18 4 2" xfId="10357"/>
    <cellStyle name="Comma 3 18 5" xfId="10358"/>
    <cellStyle name="Comma 3 19" xfId="10359"/>
    <cellStyle name="Comma 3 19 2" xfId="10360"/>
    <cellStyle name="Comma 3 2" xfId="10361"/>
    <cellStyle name="Comma 3 2 2" xfId="10362"/>
    <cellStyle name="Comma 3 2 2 2" xfId="10363"/>
    <cellStyle name="Comma 3 2 2 2 2" xfId="10364"/>
    <cellStyle name="Comma 3 2 2 3" xfId="10365"/>
    <cellStyle name="Comma 3 2 2 3 2" xfId="45047"/>
    <cellStyle name="Comma 3 2 2 4" xfId="10366"/>
    <cellStyle name="Comma 3 2 2 4 2" xfId="45048"/>
    <cellStyle name="Comma 3 2 2 5" xfId="45049"/>
    <cellStyle name="Comma 3 2 3" xfId="10367"/>
    <cellStyle name="Comma 3 2 3 10" xfId="10368"/>
    <cellStyle name="Comma 3 2 3 2" xfId="10369"/>
    <cellStyle name="Comma 3 2 3 3" xfId="10370"/>
    <cellStyle name="Comma 3 2 3 3 2" xfId="10371"/>
    <cellStyle name="Comma 3 2 3 3 3" xfId="10372"/>
    <cellStyle name="Comma 3 2 3 3 4" xfId="45050"/>
    <cellStyle name="Comma 3 2 3 4" xfId="10373"/>
    <cellStyle name="Comma 3 2 3 4 2" xfId="10374"/>
    <cellStyle name="Comma 3 2 3 4 3" xfId="10375"/>
    <cellStyle name="Comma 3 2 3 4 4" xfId="45051"/>
    <cellStyle name="Comma 3 2 3 5" xfId="10376"/>
    <cellStyle name="Comma 3 2 3 5 2" xfId="10377"/>
    <cellStyle name="Comma 3 2 3 5 3" xfId="10378"/>
    <cellStyle name="Comma 3 2 3 5 3 2" xfId="10379"/>
    <cellStyle name="Comma 3 2 3 5 4" xfId="45052"/>
    <cellStyle name="Comma 3 2 3 6" xfId="10380"/>
    <cellStyle name="Comma 3 2 3 6 2" xfId="10381"/>
    <cellStyle name="Comma 3 2 3 7" xfId="10382"/>
    <cellStyle name="Comma 3 2 3 8" xfId="10383"/>
    <cellStyle name="Comma 3 2 3 9" xfId="10384"/>
    <cellStyle name="Comma 3 2 4" xfId="10385"/>
    <cellStyle name="Comma 3 2 4 2" xfId="10386"/>
    <cellStyle name="Comma 3 2 4 2 2" xfId="45053"/>
    <cellStyle name="Comma 3 2 4 3" xfId="45054"/>
    <cellStyle name="Comma 3 2 5" xfId="10387"/>
    <cellStyle name="Comma 3 2 5 2" xfId="10388"/>
    <cellStyle name="Comma 3 2 5 3" xfId="45055"/>
    <cellStyle name="Comma 3 2 6" xfId="10389"/>
    <cellStyle name="Comma 3 2 6 2" xfId="45056"/>
    <cellStyle name="Comma 3 2 7" xfId="10390"/>
    <cellStyle name="Comma 3 2 8" xfId="45057"/>
    <cellStyle name="Comma 3 2 9" xfId="45058"/>
    <cellStyle name="Comma 3 20" xfId="10391"/>
    <cellStyle name="Comma 3 20 2" xfId="10392"/>
    <cellStyle name="Comma 3 21" xfId="10393"/>
    <cellStyle name="Comma 3 21 2" xfId="10394"/>
    <cellStyle name="Comma 3 22" xfId="10395"/>
    <cellStyle name="Comma 3 22 2" xfId="10396"/>
    <cellStyle name="Comma 3 23" xfId="10397"/>
    <cellStyle name="Comma 3 23 2" xfId="10398"/>
    <cellStyle name="Comma 3 24" xfId="10399"/>
    <cellStyle name="Comma 3 25" xfId="10400"/>
    <cellStyle name="Comma 3 26" xfId="10401"/>
    <cellStyle name="Comma 3 27" xfId="10402"/>
    <cellStyle name="Comma 3 28" xfId="10403"/>
    <cellStyle name="Comma 3 3" xfId="10404"/>
    <cellStyle name="Comma 3 3 2" xfId="10405"/>
    <cellStyle name="Comma 3 3 2 2" xfId="10406"/>
    <cellStyle name="Comma 3 3 2 2 2" xfId="45059"/>
    <cellStyle name="Comma 3 3 2 3" xfId="10407"/>
    <cellStyle name="Comma 3 3 2 3 2" xfId="45060"/>
    <cellStyle name="Comma 3 3 2 4" xfId="10408"/>
    <cellStyle name="Comma 3 3 2 4 2" xfId="45061"/>
    <cellStyle name="Comma 3 3 2 5" xfId="10409"/>
    <cellStyle name="Comma 3 3 3" xfId="10410"/>
    <cellStyle name="Comma 3 3 3 2" xfId="10411"/>
    <cellStyle name="Comma 3 3 3 2 2" xfId="45062"/>
    <cellStyle name="Comma 3 3 3 3" xfId="45063"/>
    <cellStyle name="Comma 3 3 4" xfId="10412"/>
    <cellStyle name="Comma 3 3 4 2" xfId="10413"/>
    <cellStyle name="Comma 3 3 4 3" xfId="10414"/>
    <cellStyle name="Comma 3 3 4 3 2" xfId="45064"/>
    <cellStyle name="Comma 3 3 4 4" xfId="10415"/>
    <cellStyle name="Comma 3 3 4 4 2" xfId="45065"/>
    <cellStyle name="Comma 3 3 4 5" xfId="45066"/>
    <cellStyle name="Comma 3 3 5" xfId="10416"/>
    <cellStyle name="Comma 3 3 5 2" xfId="10417"/>
    <cellStyle name="Comma 3 3 5 3" xfId="10418"/>
    <cellStyle name="Comma 3 3 5 3 2" xfId="45067"/>
    <cellStyle name="Comma 3 3 5 3 3" xfId="45068"/>
    <cellStyle name="Comma 3 3 5 3 4" xfId="45069"/>
    <cellStyle name="Comma 3 3 5 4" xfId="45070"/>
    <cellStyle name="Comma 3 3 6" xfId="10419"/>
    <cellStyle name="Comma 3 4" xfId="10420"/>
    <cellStyle name="Comma 3 4 10" xfId="10421"/>
    <cellStyle name="Comma 3 4 10 10" xfId="45071"/>
    <cellStyle name="Comma 3 4 10 11" xfId="45072"/>
    <cellStyle name="Comma 3 4 10 2" xfId="10422"/>
    <cellStyle name="Comma 3 4 10 2 2" xfId="45073"/>
    <cellStyle name="Comma 3 4 10 2 2 2" xfId="45074"/>
    <cellStyle name="Comma 3 4 10 2 2 3" xfId="45075"/>
    <cellStyle name="Comma 3 4 10 2 3" xfId="45076"/>
    <cellStyle name="Comma 3 4 10 2 4" xfId="45077"/>
    <cellStyle name="Comma 3 4 10 3" xfId="45078"/>
    <cellStyle name="Comma 3 4 10 3 2" xfId="45079"/>
    <cellStyle name="Comma 3 4 10 3 3" xfId="45080"/>
    <cellStyle name="Comma 3 4 10 4" xfId="45081"/>
    <cellStyle name="Comma 3 4 10 5" xfId="45082"/>
    <cellStyle name="Comma 3 4 10 6" xfId="45083"/>
    <cellStyle name="Comma 3 4 10 7" xfId="45084"/>
    <cellStyle name="Comma 3 4 10 8" xfId="45085"/>
    <cellStyle name="Comma 3 4 10 9" xfId="45086"/>
    <cellStyle name="Comma 3 4 11" xfId="10423"/>
    <cellStyle name="Comma 3 4 11 2" xfId="10424"/>
    <cellStyle name="Comma 3 4 11 3" xfId="45087"/>
    <cellStyle name="Comma 3 4 12" xfId="10425"/>
    <cellStyle name="Comma 3 4 12 2" xfId="10426"/>
    <cellStyle name="Comma 3 4 13" xfId="10427"/>
    <cellStyle name="Comma 3 4 13 2" xfId="10428"/>
    <cellStyle name="Comma 3 4 14" xfId="10429"/>
    <cellStyle name="Comma 3 4 14 2" xfId="10430"/>
    <cellStyle name="Comma 3 4 15" xfId="10431"/>
    <cellStyle name="Comma 3 4 16" xfId="10432"/>
    <cellStyle name="Comma 3 4 2" xfId="10433"/>
    <cellStyle name="Comma 3 4 2 2" xfId="10434"/>
    <cellStyle name="Comma 3 4 3" xfId="10435"/>
    <cellStyle name="Comma 3 4 3 2" xfId="10436"/>
    <cellStyle name="Comma 3 4 3 2 2" xfId="10437"/>
    <cellStyle name="Comma 3 4 3 2 2 2" xfId="10438"/>
    <cellStyle name="Comma 3 4 3 2 2 2 2" xfId="10439"/>
    <cellStyle name="Comma 3 4 3 2 2 3" xfId="10440"/>
    <cellStyle name="Comma 3 4 3 2 2 3 2" xfId="10441"/>
    <cellStyle name="Comma 3 4 3 2 2 4" xfId="10442"/>
    <cellStyle name="Comma 3 4 3 2 2 4 2" xfId="10443"/>
    <cellStyle name="Comma 3 4 3 2 2 5" xfId="10444"/>
    <cellStyle name="Comma 3 4 3 2 3" xfId="10445"/>
    <cellStyle name="Comma 3 4 3 2 3 2" xfId="10446"/>
    <cellStyle name="Comma 3 4 3 2 4" xfId="10447"/>
    <cellStyle name="Comma 3 4 3 2 4 2" xfId="10448"/>
    <cellStyle name="Comma 3 4 3 2 5" xfId="10449"/>
    <cellStyle name="Comma 3 4 3 2 5 2" xfId="10450"/>
    <cellStyle name="Comma 3 4 3 2 6" xfId="10451"/>
    <cellStyle name="Comma 3 4 3 3" xfId="10452"/>
    <cellStyle name="Comma 3 4 3 3 2" xfId="10453"/>
    <cellStyle name="Comma 3 4 3 3 2 2" xfId="10454"/>
    <cellStyle name="Comma 3 4 3 3 3" xfId="10455"/>
    <cellStyle name="Comma 3 4 3 3 3 2" xfId="10456"/>
    <cellStyle name="Comma 3 4 3 3 4" xfId="10457"/>
    <cellStyle name="Comma 3 4 3 3 4 2" xfId="10458"/>
    <cellStyle name="Comma 3 4 3 3 5" xfId="10459"/>
    <cellStyle name="Comma 3 4 3 4" xfId="10460"/>
    <cellStyle name="Comma 3 4 3 4 2" xfId="10461"/>
    <cellStyle name="Comma 3 4 3 5" xfId="10462"/>
    <cellStyle name="Comma 3 4 3 5 2" xfId="10463"/>
    <cellStyle name="Comma 3 4 3 6" xfId="10464"/>
    <cellStyle name="Comma 3 4 3 6 2" xfId="10465"/>
    <cellStyle name="Comma 3 4 3 7" xfId="10466"/>
    <cellStyle name="Comma 3 4 4" xfId="10467"/>
    <cellStyle name="Comma 3 4 4 2" xfId="10468"/>
    <cellStyle name="Comma 3 4 4 2 2" xfId="10469"/>
    <cellStyle name="Comma 3 4 4 2 2 2" xfId="10470"/>
    <cellStyle name="Comma 3 4 4 2 2 2 2" xfId="10471"/>
    <cellStyle name="Comma 3 4 4 2 2 3" xfId="10472"/>
    <cellStyle name="Comma 3 4 4 2 2 3 2" xfId="10473"/>
    <cellStyle name="Comma 3 4 4 2 2 4" xfId="10474"/>
    <cellStyle name="Comma 3 4 4 2 2 4 2" xfId="10475"/>
    <cellStyle name="Comma 3 4 4 2 2 5" xfId="10476"/>
    <cellStyle name="Comma 3 4 4 2 3" xfId="10477"/>
    <cellStyle name="Comma 3 4 4 2 3 2" xfId="10478"/>
    <cellStyle name="Comma 3 4 4 2 4" xfId="10479"/>
    <cellStyle name="Comma 3 4 4 2 4 2" xfId="10480"/>
    <cellStyle name="Comma 3 4 4 2 5" xfId="10481"/>
    <cellStyle name="Comma 3 4 4 2 5 2" xfId="10482"/>
    <cellStyle name="Comma 3 4 4 2 6" xfId="10483"/>
    <cellStyle name="Comma 3 4 4 3" xfId="10484"/>
    <cellStyle name="Comma 3 4 4 3 2" xfId="10485"/>
    <cellStyle name="Comma 3 4 4 3 2 2" xfId="10486"/>
    <cellStyle name="Comma 3 4 4 3 3" xfId="10487"/>
    <cellStyle name="Comma 3 4 4 3 3 2" xfId="10488"/>
    <cellStyle name="Comma 3 4 4 3 4" xfId="10489"/>
    <cellStyle name="Comma 3 4 4 3 4 2" xfId="10490"/>
    <cellStyle name="Comma 3 4 4 3 5" xfId="10491"/>
    <cellStyle name="Comma 3 4 4 4" xfId="10492"/>
    <cellStyle name="Comma 3 4 4 4 2" xfId="10493"/>
    <cellStyle name="Comma 3 4 4 5" xfId="10494"/>
    <cellStyle name="Comma 3 4 4 5 2" xfId="10495"/>
    <cellStyle name="Comma 3 4 4 6" xfId="10496"/>
    <cellStyle name="Comma 3 4 4 6 2" xfId="10497"/>
    <cellStyle name="Comma 3 4 4 7" xfId="10498"/>
    <cellStyle name="Comma 3 4 5" xfId="10499"/>
    <cellStyle name="Comma 3 4 5 2" xfId="10500"/>
    <cellStyle name="Comma 3 4 5 2 2" xfId="10501"/>
    <cellStyle name="Comma 3 4 5 2 2 2" xfId="10502"/>
    <cellStyle name="Comma 3 4 5 2 2 2 2" xfId="10503"/>
    <cellStyle name="Comma 3 4 5 2 2 3" xfId="10504"/>
    <cellStyle name="Comma 3 4 5 2 2 3 2" xfId="10505"/>
    <cellStyle name="Comma 3 4 5 2 2 4" xfId="10506"/>
    <cellStyle name="Comma 3 4 5 2 2 4 2" xfId="10507"/>
    <cellStyle name="Comma 3 4 5 2 2 5" xfId="10508"/>
    <cellStyle name="Comma 3 4 5 2 3" xfId="10509"/>
    <cellStyle name="Comma 3 4 5 2 3 2" xfId="10510"/>
    <cellStyle name="Comma 3 4 5 2 4" xfId="10511"/>
    <cellStyle name="Comma 3 4 5 2 4 2" xfId="10512"/>
    <cellStyle name="Comma 3 4 5 2 5" xfId="10513"/>
    <cellStyle name="Comma 3 4 5 2 5 2" xfId="10514"/>
    <cellStyle name="Comma 3 4 5 2 6" xfId="10515"/>
    <cellStyle name="Comma 3 4 5 3" xfId="10516"/>
    <cellStyle name="Comma 3 4 5 3 2" xfId="10517"/>
    <cellStyle name="Comma 3 4 5 3 2 2" xfId="10518"/>
    <cellStyle name="Comma 3 4 5 3 3" xfId="10519"/>
    <cellStyle name="Comma 3 4 5 3 3 2" xfId="10520"/>
    <cellStyle name="Comma 3 4 5 3 4" xfId="10521"/>
    <cellStyle name="Comma 3 4 5 3 4 2" xfId="10522"/>
    <cellStyle name="Comma 3 4 5 3 5" xfId="10523"/>
    <cellStyle name="Comma 3 4 5 4" xfId="10524"/>
    <cellStyle name="Comma 3 4 5 4 2" xfId="10525"/>
    <cellStyle name="Comma 3 4 5 5" xfId="10526"/>
    <cellStyle name="Comma 3 4 5 5 2" xfId="10527"/>
    <cellStyle name="Comma 3 4 5 6" xfId="10528"/>
    <cellStyle name="Comma 3 4 5 6 2" xfId="10529"/>
    <cellStyle name="Comma 3 4 5 7" xfId="10530"/>
    <cellStyle name="Comma 3 4 6" xfId="10531"/>
    <cellStyle name="Comma 3 4 6 2" xfId="10532"/>
    <cellStyle name="Comma 3 4 6 2 2" xfId="10533"/>
    <cellStyle name="Comma 3 4 6 2 2 2" xfId="10534"/>
    <cellStyle name="Comma 3 4 6 2 2 2 2" xfId="10535"/>
    <cellStyle name="Comma 3 4 6 2 2 3" xfId="10536"/>
    <cellStyle name="Comma 3 4 6 2 2 3 2" xfId="10537"/>
    <cellStyle name="Comma 3 4 6 2 2 4" xfId="10538"/>
    <cellStyle name="Comma 3 4 6 2 2 4 2" xfId="10539"/>
    <cellStyle name="Comma 3 4 6 2 2 5" xfId="10540"/>
    <cellStyle name="Comma 3 4 6 2 3" xfId="10541"/>
    <cellStyle name="Comma 3 4 6 2 3 2" xfId="10542"/>
    <cellStyle name="Comma 3 4 6 2 4" xfId="10543"/>
    <cellStyle name="Comma 3 4 6 2 4 2" xfId="10544"/>
    <cellStyle name="Comma 3 4 6 2 5" xfId="10545"/>
    <cellStyle name="Comma 3 4 6 2 5 2" xfId="10546"/>
    <cellStyle name="Comma 3 4 6 2 6" xfId="10547"/>
    <cellStyle name="Comma 3 4 6 3" xfId="10548"/>
    <cellStyle name="Comma 3 4 6 3 2" xfId="10549"/>
    <cellStyle name="Comma 3 4 6 3 2 2" xfId="10550"/>
    <cellStyle name="Comma 3 4 6 3 3" xfId="10551"/>
    <cellStyle name="Comma 3 4 6 3 3 2" xfId="10552"/>
    <cellStyle name="Comma 3 4 6 3 4" xfId="10553"/>
    <cellStyle name="Comma 3 4 6 3 4 2" xfId="10554"/>
    <cellStyle name="Comma 3 4 6 3 5" xfId="10555"/>
    <cellStyle name="Comma 3 4 6 4" xfId="10556"/>
    <cellStyle name="Comma 3 4 6 4 2" xfId="10557"/>
    <cellStyle name="Comma 3 4 6 5" xfId="10558"/>
    <cellStyle name="Comma 3 4 6 5 2" xfId="10559"/>
    <cellStyle name="Comma 3 4 6 6" xfId="10560"/>
    <cellStyle name="Comma 3 4 6 6 2" xfId="10561"/>
    <cellStyle name="Comma 3 4 6 7" xfId="10562"/>
    <cellStyle name="Comma 3 4 7" xfId="10563"/>
    <cellStyle name="Comma 3 4 7 2" xfId="10564"/>
    <cellStyle name="Comma 3 4 7 2 2" xfId="10565"/>
    <cellStyle name="Comma 3 4 7 2 2 2" xfId="10566"/>
    <cellStyle name="Comma 3 4 7 2 3" xfId="10567"/>
    <cellStyle name="Comma 3 4 7 2 3 2" xfId="10568"/>
    <cellStyle name="Comma 3 4 7 2 4" xfId="10569"/>
    <cellStyle name="Comma 3 4 7 2 4 2" xfId="10570"/>
    <cellStyle name="Comma 3 4 7 2 5" xfId="10571"/>
    <cellStyle name="Comma 3 4 7 3" xfId="10572"/>
    <cellStyle name="Comma 3 4 7 3 2" xfId="10573"/>
    <cellStyle name="Comma 3 4 7 4" xfId="10574"/>
    <cellStyle name="Comma 3 4 7 4 2" xfId="10575"/>
    <cellStyle name="Comma 3 4 7 5" xfId="10576"/>
    <cellStyle name="Comma 3 4 7 5 2" xfId="10577"/>
    <cellStyle name="Comma 3 4 7 6" xfId="10578"/>
    <cellStyle name="Comma 3 4 8" xfId="10579"/>
    <cellStyle name="Comma 3 4 8 2" xfId="10580"/>
    <cellStyle name="Comma 3 4 8 2 2" xfId="10581"/>
    <cellStyle name="Comma 3 4 8 3" xfId="10582"/>
    <cellStyle name="Comma 3 4 8 3 2" xfId="10583"/>
    <cellStyle name="Comma 3 4 8 4" xfId="10584"/>
    <cellStyle name="Comma 3 4 8 4 2" xfId="10585"/>
    <cellStyle name="Comma 3 4 8 5" xfId="10586"/>
    <cellStyle name="Comma 3 4 9" xfId="10587"/>
    <cellStyle name="Comma 3 4 9 10" xfId="45088"/>
    <cellStyle name="Comma 3 4 9 11" xfId="45089"/>
    <cellStyle name="Comma 3 4 9 2" xfId="10588"/>
    <cellStyle name="Comma 3 4 9 2 2" xfId="10589"/>
    <cellStyle name="Comma 3 4 9 2 2 2" xfId="45090"/>
    <cellStyle name="Comma 3 4 9 2 2 3" xfId="45091"/>
    <cellStyle name="Comma 3 4 9 2 3" xfId="45092"/>
    <cellStyle name="Comma 3 4 9 2 4" xfId="45093"/>
    <cellStyle name="Comma 3 4 9 3" xfId="10590"/>
    <cellStyle name="Comma 3 4 9 3 2" xfId="10591"/>
    <cellStyle name="Comma 3 4 9 3 3" xfId="45094"/>
    <cellStyle name="Comma 3 4 9 4" xfId="10592"/>
    <cellStyle name="Comma 3 4 9 4 2" xfId="10593"/>
    <cellStyle name="Comma 3 4 9 5" xfId="10594"/>
    <cellStyle name="Comma 3 4 9 6" xfId="45095"/>
    <cellStyle name="Comma 3 4 9 7" xfId="45096"/>
    <cellStyle name="Comma 3 4 9 8" xfId="45097"/>
    <cellStyle name="Comma 3 4 9 9" xfId="45098"/>
    <cellStyle name="Comma 3 5" xfId="10595"/>
    <cellStyle name="Comma 3 5 2" xfId="10596"/>
    <cellStyle name="Comma 3 5 3" xfId="10597"/>
    <cellStyle name="Comma 3 6" xfId="10598"/>
    <cellStyle name="Comma 3 6 10" xfId="10599"/>
    <cellStyle name="Comma 3 6 10 2" xfId="10600"/>
    <cellStyle name="Comma 3 6 11" xfId="10601"/>
    <cellStyle name="Comma 3 6 11 2" xfId="10602"/>
    <cellStyle name="Comma 3 6 12" xfId="10603"/>
    <cellStyle name="Comma 3 6 12 2" xfId="10604"/>
    <cellStyle name="Comma 3 6 13" xfId="10605"/>
    <cellStyle name="Comma 3 6 13 2" xfId="10606"/>
    <cellStyle name="Comma 3 6 14" xfId="10607"/>
    <cellStyle name="Comma 3 6 14 2" xfId="10608"/>
    <cellStyle name="Comma 3 6 15" xfId="10609"/>
    <cellStyle name="Comma 3 6 2" xfId="10610"/>
    <cellStyle name="Comma 3 6 3" xfId="10611"/>
    <cellStyle name="Comma 3 6 3 2" xfId="10612"/>
    <cellStyle name="Comma 3 6 3 2 2" xfId="10613"/>
    <cellStyle name="Comma 3 6 3 2 2 2" xfId="10614"/>
    <cellStyle name="Comma 3 6 3 2 2 2 2" xfId="10615"/>
    <cellStyle name="Comma 3 6 3 2 2 3" xfId="10616"/>
    <cellStyle name="Comma 3 6 3 2 2 3 2" xfId="10617"/>
    <cellStyle name="Comma 3 6 3 2 2 4" xfId="10618"/>
    <cellStyle name="Comma 3 6 3 2 2 4 2" xfId="10619"/>
    <cellStyle name="Comma 3 6 3 2 2 5" xfId="10620"/>
    <cellStyle name="Comma 3 6 3 2 3" xfId="10621"/>
    <cellStyle name="Comma 3 6 3 2 3 2" xfId="10622"/>
    <cellStyle name="Comma 3 6 3 2 4" xfId="10623"/>
    <cellStyle name="Comma 3 6 3 2 4 2" xfId="10624"/>
    <cellStyle name="Comma 3 6 3 2 5" xfId="10625"/>
    <cellStyle name="Comma 3 6 3 2 5 2" xfId="10626"/>
    <cellStyle name="Comma 3 6 3 2 6" xfId="10627"/>
    <cellStyle name="Comma 3 6 3 3" xfId="10628"/>
    <cellStyle name="Comma 3 6 3 3 2" xfId="10629"/>
    <cellStyle name="Comma 3 6 3 3 2 2" xfId="10630"/>
    <cellStyle name="Comma 3 6 3 3 3" xfId="10631"/>
    <cellStyle name="Comma 3 6 3 3 3 2" xfId="10632"/>
    <cellStyle name="Comma 3 6 3 3 4" xfId="10633"/>
    <cellStyle name="Comma 3 6 3 3 4 2" xfId="10634"/>
    <cellStyle name="Comma 3 6 3 3 5" xfId="10635"/>
    <cellStyle name="Comma 3 6 3 4" xfId="10636"/>
    <cellStyle name="Comma 3 6 3 4 2" xfId="10637"/>
    <cellStyle name="Comma 3 6 3 5" xfId="10638"/>
    <cellStyle name="Comma 3 6 3 5 2" xfId="10639"/>
    <cellStyle name="Comma 3 6 3 6" xfId="10640"/>
    <cellStyle name="Comma 3 6 3 6 2" xfId="10641"/>
    <cellStyle name="Comma 3 6 3 7" xfId="10642"/>
    <cellStyle name="Comma 3 6 4" xfId="10643"/>
    <cellStyle name="Comma 3 6 4 2" xfId="10644"/>
    <cellStyle name="Comma 3 6 4 2 2" xfId="10645"/>
    <cellStyle name="Comma 3 6 4 2 2 2" xfId="10646"/>
    <cellStyle name="Comma 3 6 4 2 2 2 2" xfId="10647"/>
    <cellStyle name="Comma 3 6 4 2 2 3" xfId="10648"/>
    <cellStyle name="Comma 3 6 4 2 2 3 2" xfId="10649"/>
    <cellStyle name="Comma 3 6 4 2 2 4" xfId="10650"/>
    <cellStyle name="Comma 3 6 4 2 2 4 2" xfId="10651"/>
    <cellStyle name="Comma 3 6 4 2 2 5" xfId="10652"/>
    <cellStyle name="Comma 3 6 4 2 3" xfId="10653"/>
    <cellStyle name="Comma 3 6 4 2 3 2" xfId="10654"/>
    <cellStyle name="Comma 3 6 4 2 4" xfId="10655"/>
    <cellStyle name="Comma 3 6 4 2 4 2" xfId="10656"/>
    <cellStyle name="Comma 3 6 4 2 5" xfId="10657"/>
    <cellStyle name="Comma 3 6 4 2 5 2" xfId="10658"/>
    <cellStyle name="Comma 3 6 4 2 6" xfId="10659"/>
    <cellStyle name="Comma 3 6 4 3" xfId="10660"/>
    <cellStyle name="Comma 3 6 4 3 2" xfId="10661"/>
    <cellStyle name="Comma 3 6 4 3 2 2" xfId="10662"/>
    <cellStyle name="Comma 3 6 4 3 3" xfId="10663"/>
    <cellStyle name="Comma 3 6 4 3 3 2" xfId="10664"/>
    <cellStyle name="Comma 3 6 4 3 4" xfId="10665"/>
    <cellStyle name="Comma 3 6 4 3 4 2" xfId="10666"/>
    <cellStyle name="Comma 3 6 4 3 5" xfId="10667"/>
    <cellStyle name="Comma 3 6 4 4" xfId="10668"/>
    <cellStyle name="Comma 3 6 4 4 2" xfId="10669"/>
    <cellStyle name="Comma 3 6 4 5" xfId="10670"/>
    <cellStyle name="Comma 3 6 4 5 2" xfId="10671"/>
    <cellStyle name="Comma 3 6 4 6" xfId="10672"/>
    <cellStyle name="Comma 3 6 4 6 2" xfId="10673"/>
    <cellStyle name="Comma 3 6 4 7" xfId="10674"/>
    <cellStyle name="Comma 3 6 5" xfId="10675"/>
    <cellStyle name="Comma 3 6 5 2" xfId="10676"/>
    <cellStyle name="Comma 3 6 5 2 2" xfId="10677"/>
    <cellStyle name="Comma 3 6 5 2 2 2" xfId="10678"/>
    <cellStyle name="Comma 3 6 5 2 2 2 2" xfId="10679"/>
    <cellStyle name="Comma 3 6 5 2 2 3" xfId="10680"/>
    <cellStyle name="Comma 3 6 5 2 2 3 2" xfId="10681"/>
    <cellStyle name="Comma 3 6 5 2 2 4" xfId="10682"/>
    <cellStyle name="Comma 3 6 5 2 2 4 2" xfId="10683"/>
    <cellStyle name="Comma 3 6 5 2 2 5" xfId="10684"/>
    <cellStyle name="Comma 3 6 5 2 3" xfId="10685"/>
    <cellStyle name="Comma 3 6 5 2 3 2" xfId="10686"/>
    <cellStyle name="Comma 3 6 5 2 4" xfId="10687"/>
    <cellStyle name="Comma 3 6 5 2 4 2" xfId="10688"/>
    <cellStyle name="Comma 3 6 5 2 5" xfId="10689"/>
    <cellStyle name="Comma 3 6 5 2 5 2" xfId="10690"/>
    <cellStyle name="Comma 3 6 5 2 6" xfId="10691"/>
    <cellStyle name="Comma 3 6 5 3" xfId="10692"/>
    <cellStyle name="Comma 3 6 5 3 2" xfId="10693"/>
    <cellStyle name="Comma 3 6 5 3 2 2" xfId="10694"/>
    <cellStyle name="Comma 3 6 5 3 3" xfId="10695"/>
    <cellStyle name="Comma 3 6 5 3 3 2" xfId="10696"/>
    <cellStyle name="Comma 3 6 5 3 4" xfId="10697"/>
    <cellStyle name="Comma 3 6 5 3 4 2" xfId="10698"/>
    <cellStyle name="Comma 3 6 5 3 5" xfId="10699"/>
    <cellStyle name="Comma 3 6 5 4" xfId="10700"/>
    <cellStyle name="Comma 3 6 5 4 2" xfId="10701"/>
    <cellStyle name="Comma 3 6 5 5" xfId="10702"/>
    <cellStyle name="Comma 3 6 5 5 2" xfId="10703"/>
    <cellStyle name="Comma 3 6 5 6" xfId="10704"/>
    <cellStyle name="Comma 3 6 5 6 2" xfId="10705"/>
    <cellStyle name="Comma 3 6 5 7" xfId="10706"/>
    <cellStyle name="Comma 3 6 6" xfId="10707"/>
    <cellStyle name="Comma 3 6 6 2" xfId="10708"/>
    <cellStyle name="Comma 3 6 6 2 2" xfId="10709"/>
    <cellStyle name="Comma 3 6 6 2 2 2" xfId="10710"/>
    <cellStyle name="Comma 3 6 6 2 2 2 2" xfId="10711"/>
    <cellStyle name="Comma 3 6 6 2 2 3" xfId="10712"/>
    <cellStyle name="Comma 3 6 6 2 2 3 2" xfId="10713"/>
    <cellStyle name="Comma 3 6 6 2 2 4" xfId="10714"/>
    <cellStyle name="Comma 3 6 6 2 2 4 2" xfId="10715"/>
    <cellStyle name="Comma 3 6 6 2 2 5" xfId="10716"/>
    <cellStyle name="Comma 3 6 6 2 3" xfId="10717"/>
    <cellStyle name="Comma 3 6 6 2 3 2" xfId="10718"/>
    <cellStyle name="Comma 3 6 6 2 4" xfId="10719"/>
    <cellStyle name="Comma 3 6 6 2 4 2" xfId="10720"/>
    <cellStyle name="Comma 3 6 6 2 5" xfId="10721"/>
    <cellStyle name="Comma 3 6 6 2 5 2" xfId="10722"/>
    <cellStyle name="Comma 3 6 6 2 6" xfId="10723"/>
    <cellStyle name="Comma 3 6 6 3" xfId="10724"/>
    <cellStyle name="Comma 3 6 6 3 2" xfId="10725"/>
    <cellStyle name="Comma 3 6 6 3 2 2" xfId="10726"/>
    <cellStyle name="Comma 3 6 6 3 3" xfId="10727"/>
    <cellStyle name="Comma 3 6 6 3 3 2" xfId="10728"/>
    <cellStyle name="Comma 3 6 6 3 4" xfId="10729"/>
    <cellStyle name="Comma 3 6 6 3 4 2" xfId="10730"/>
    <cellStyle name="Comma 3 6 6 3 5" xfId="10731"/>
    <cellStyle name="Comma 3 6 6 4" xfId="10732"/>
    <cellStyle name="Comma 3 6 6 4 2" xfId="10733"/>
    <cellStyle name="Comma 3 6 6 5" xfId="10734"/>
    <cellStyle name="Comma 3 6 6 5 2" xfId="10735"/>
    <cellStyle name="Comma 3 6 6 6" xfId="10736"/>
    <cellStyle name="Comma 3 6 6 6 2" xfId="10737"/>
    <cellStyle name="Comma 3 6 6 7" xfId="10738"/>
    <cellStyle name="Comma 3 6 7" xfId="10739"/>
    <cellStyle name="Comma 3 6 7 2" xfId="10740"/>
    <cellStyle name="Comma 3 6 7 2 2" xfId="10741"/>
    <cellStyle name="Comma 3 6 7 2 2 2" xfId="10742"/>
    <cellStyle name="Comma 3 6 7 2 3" xfId="10743"/>
    <cellStyle name="Comma 3 6 7 2 3 2" xfId="10744"/>
    <cellStyle name="Comma 3 6 7 2 4" xfId="10745"/>
    <cellStyle name="Comma 3 6 7 2 4 2" xfId="10746"/>
    <cellStyle name="Comma 3 6 7 2 5" xfId="10747"/>
    <cellStyle name="Comma 3 6 7 3" xfId="10748"/>
    <cellStyle name="Comma 3 6 7 3 2" xfId="10749"/>
    <cellStyle name="Comma 3 6 7 4" xfId="10750"/>
    <cellStyle name="Comma 3 6 7 4 2" xfId="10751"/>
    <cellStyle name="Comma 3 6 7 5" xfId="10752"/>
    <cellStyle name="Comma 3 6 7 5 2" xfId="10753"/>
    <cellStyle name="Comma 3 6 7 6" xfId="10754"/>
    <cellStyle name="Comma 3 6 8" xfId="10755"/>
    <cellStyle name="Comma 3 6 8 2" xfId="10756"/>
    <cellStyle name="Comma 3 6 8 2 2" xfId="10757"/>
    <cellStyle name="Comma 3 6 8 3" xfId="10758"/>
    <cellStyle name="Comma 3 6 8 3 2" xfId="10759"/>
    <cellStyle name="Comma 3 6 8 4" xfId="10760"/>
    <cellStyle name="Comma 3 6 8 4 2" xfId="10761"/>
    <cellStyle name="Comma 3 6 8 5" xfId="10762"/>
    <cellStyle name="Comma 3 6 9" xfId="10763"/>
    <cellStyle name="Comma 3 6 9 2" xfId="10764"/>
    <cellStyle name="Comma 3 6 9 2 2" xfId="10765"/>
    <cellStyle name="Comma 3 6 9 3" xfId="10766"/>
    <cellStyle name="Comma 3 6 9 3 2" xfId="10767"/>
    <cellStyle name="Comma 3 6 9 4" xfId="10768"/>
    <cellStyle name="Comma 3 6 9 4 2" xfId="10769"/>
    <cellStyle name="Comma 3 6 9 5" xfId="10770"/>
    <cellStyle name="Comma 3 7" xfId="10771"/>
    <cellStyle name="Comma 3 7 10" xfId="10772"/>
    <cellStyle name="Comma 3 7 10 2" xfId="10773"/>
    <cellStyle name="Comma 3 7 10 3" xfId="10774"/>
    <cellStyle name="Comma 3 7 10 3 10" xfId="45099"/>
    <cellStyle name="Comma 3 7 10 3 11" xfId="45100"/>
    <cellStyle name="Comma 3 7 10 3 2" xfId="45101"/>
    <cellStyle name="Comma 3 7 10 3 2 2" xfId="45102"/>
    <cellStyle name="Comma 3 7 10 3 2 2 2" xfId="45103"/>
    <cellStyle name="Comma 3 7 10 3 2 2 3" xfId="45104"/>
    <cellStyle name="Comma 3 7 10 3 2 3" xfId="45105"/>
    <cellStyle name="Comma 3 7 10 3 2 4" xfId="45106"/>
    <cellStyle name="Comma 3 7 10 3 3" xfId="45107"/>
    <cellStyle name="Comma 3 7 10 3 3 2" xfId="45108"/>
    <cellStyle name="Comma 3 7 10 3 3 3" xfId="45109"/>
    <cellStyle name="Comma 3 7 10 3 4" xfId="45110"/>
    <cellStyle name="Comma 3 7 10 3 5" xfId="45111"/>
    <cellStyle name="Comma 3 7 10 3 6" xfId="45112"/>
    <cellStyle name="Comma 3 7 10 3 7" xfId="45113"/>
    <cellStyle name="Comma 3 7 10 3 8" xfId="45114"/>
    <cellStyle name="Comma 3 7 10 3 9" xfId="45115"/>
    <cellStyle name="Comma 3 7 11" xfId="10775"/>
    <cellStyle name="Comma 3 7 12" xfId="10776"/>
    <cellStyle name="Comma 3 7 13" xfId="10777"/>
    <cellStyle name="Comma 3 7 14" xfId="10778"/>
    <cellStyle name="Comma 3 7 14 10" xfId="45116"/>
    <cellStyle name="Comma 3 7 14 11" xfId="45117"/>
    <cellStyle name="Comma 3 7 14 2" xfId="45118"/>
    <cellStyle name="Comma 3 7 14 2 2" xfId="45119"/>
    <cellStyle name="Comma 3 7 14 2 2 2" xfId="45120"/>
    <cellStyle name="Comma 3 7 14 2 2 3" xfId="45121"/>
    <cellStyle name="Comma 3 7 14 2 3" xfId="45122"/>
    <cellStyle name="Comma 3 7 14 2 4" xfId="45123"/>
    <cellStyle name="Comma 3 7 14 3" xfId="45124"/>
    <cellStyle name="Comma 3 7 14 3 2" xfId="45125"/>
    <cellStyle name="Comma 3 7 14 3 3" xfId="45126"/>
    <cellStyle name="Comma 3 7 14 4" xfId="45127"/>
    <cellStyle name="Comma 3 7 14 5" xfId="45128"/>
    <cellStyle name="Comma 3 7 14 6" xfId="45129"/>
    <cellStyle name="Comma 3 7 14 7" xfId="45130"/>
    <cellStyle name="Comma 3 7 14 8" xfId="45131"/>
    <cellStyle name="Comma 3 7 14 9" xfId="45132"/>
    <cellStyle name="Comma 3 7 15" xfId="10779"/>
    <cellStyle name="Comma 3 7 15 10" xfId="45133"/>
    <cellStyle name="Comma 3 7 15 11" xfId="45134"/>
    <cellStyle name="Comma 3 7 15 2" xfId="45135"/>
    <cellStyle name="Comma 3 7 15 2 2" xfId="45136"/>
    <cellStyle name="Comma 3 7 15 2 2 2" xfId="45137"/>
    <cellStyle name="Comma 3 7 15 2 2 3" xfId="45138"/>
    <cellStyle name="Comma 3 7 15 2 3" xfId="45139"/>
    <cellStyle name="Comma 3 7 15 2 4" xfId="45140"/>
    <cellStyle name="Comma 3 7 15 3" xfId="45141"/>
    <cellStyle name="Comma 3 7 15 3 2" xfId="45142"/>
    <cellStyle name="Comma 3 7 15 3 3" xfId="45143"/>
    <cellStyle name="Comma 3 7 15 4" xfId="45144"/>
    <cellStyle name="Comma 3 7 15 5" xfId="45145"/>
    <cellStyle name="Comma 3 7 15 6" xfId="45146"/>
    <cellStyle name="Comma 3 7 15 7" xfId="45147"/>
    <cellStyle name="Comma 3 7 15 8" xfId="45148"/>
    <cellStyle name="Comma 3 7 15 9" xfId="45149"/>
    <cellStyle name="Comma 3 7 16" xfId="10780"/>
    <cellStyle name="Comma 3 7 16 10" xfId="45150"/>
    <cellStyle name="Comma 3 7 16 11" xfId="45151"/>
    <cellStyle name="Comma 3 7 16 2" xfId="45152"/>
    <cellStyle name="Comma 3 7 16 2 2" xfId="45153"/>
    <cellStyle name="Comma 3 7 16 2 2 2" xfId="45154"/>
    <cellStyle name="Comma 3 7 16 2 2 3" xfId="45155"/>
    <cellStyle name="Comma 3 7 16 2 3" xfId="45156"/>
    <cellStyle name="Comma 3 7 16 2 4" xfId="45157"/>
    <cellStyle name="Comma 3 7 16 3" xfId="45158"/>
    <cellStyle name="Comma 3 7 16 3 2" xfId="45159"/>
    <cellStyle name="Comma 3 7 16 3 3" xfId="45160"/>
    <cellStyle name="Comma 3 7 16 4" xfId="45161"/>
    <cellStyle name="Comma 3 7 16 5" xfId="45162"/>
    <cellStyle name="Comma 3 7 16 6" xfId="45163"/>
    <cellStyle name="Comma 3 7 16 7" xfId="45164"/>
    <cellStyle name="Comma 3 7 16 8" xfId="45165"/>
    <cellStyle name="Comma 3 7 16 9" xfId="45166"/>
    <cellStyle name="Comma 3 7 17" xfId="45167"/>
    <cellStyle name="Comma 3 7 18" xfId="45168"/>
    <cellStyle name="Comma 3 7 18 2" xfId="45169"/>
    <cellStyle name="Comma 3 7 18 3" xfId="45170"/>
    <cellStyle name="Comma 3 7 2" xfId="10781"/>
    <cellStyle name="Comma 3 7 2 2" xfId="10782"/>
    <cellStyle name="Comma 3 7 2 3" xfId="10783"/>
    <cellStyle name="Comma 3 7 2 4" xfId="45171"/>
    <cellStyle name="Comma 3 7 3" xfId="10784"/>
    <cellStyle name="Comma 3 7 3 2" xfId="10785"/>
    <cellStyle name="Comma 3 7 3 2 2" xfId="10786"/>
    <cellStyle name="Comma 3 7 3 2 2 2" xfId="10787"/>
    <cellStyle name="Comma 3 7 3 2 3" xfId="10788"/>
    <cellStyle name="Comma 3 7 3 2 3 2" xfId="10789"/>
    <cellStyle name="Comma 3 7 3 2 4" xfId="10790"/>
    <cellStyle name="Comma 3 7 3 2 4 2" xfId="10791"/>
    <cellStyle name="Comma 3 7 3 2 5" xfId="10792"/>
    <cellStyle name="Comma 3 7 3 3" xfId="10793"/>
    <cellStyle name="Comma 3 7 3 3 2" xfId="10794"/>
    <cellStyle name="Comma 3 7 3 4" xfId="10795"/>
    <cellStyle name="Comma 3 7 3 4 2" xfId="10796"/>
    <cellStyle name="Comma 3 7 3 5" xfId="10797"/>
    <cellStyle name="Comma 3 7 3 5 2" xfId="10798"/>
    <cellStyle name="Comma 3 7 3 6" xfId="10799"/>
    <cellStyle name="Comma 3 7 4" xfId="10800"/>
    <cellStyle name="Comma 3 7 4 2" xfId="10801"/>
    <cellStyle name="Comma 3 7 4 2 2" xfId="10802"/>
    <cellStyle name="Comma 3 7 4 3" xfId="10803"/>
    <cellStyle name="Comma 3 7 4 3 2" xfId="10804"/>
    <cellStyle name="Comma 3 7 4 4" xfId="10805"/>
    <cellStyle name="Comma 3 7 4 4 2" xfId="10806"/>
    <cellStyle name="Comma 3 7 4 5" xfId="10807"/>
    <cellStyle name="Comma 3 7 5" xfId="10808"/>
    <cellStyle name="Comma 3 7 5 2" xfId="10809"/>
    <cellStyle name="Comma 3 7 6" xfId="10810"/>
    <cellStyle name="Comma 3 7 6 2" xfId="10811"/>
    <cellStyle name="Comma 3 7 7" xfId="10812"/>
    <cellStyle name="Comma 3 7 7 2" xfId="10813"/>
    <cellStyle name="Comma 3 7 8" xfId="10814"/>
    <cellStyle name="Comma 3 7 8 2" xfId="10815"/>
    <cellStyle name="Comma 3 7 8 2 2" xfId="10816"/>
    <cellStyle name="Comma 3 7 8 3" xfId="10817"/>
    <cellStyle name="Comma 3 7 8 4" xfId="10818"/>
    <cellStyle name="Comma 3 7 8 5" xfId="10819"/>
    <cellStyle name="Comma 3 7 8 6" xfId="10820"/>
    <cellStyle name="Comma 3 7 8 6 10" xfId="45172"/>
    <cellStyle name="Comma 3 7 8 6 11" xfId="45173"/>
    <cellStyle name="Comma 3 7 8 6 2" xfId="45174"/>
    <cellStyle name="Comma 3 7 8 6 2 2" xfId="45175"/>
    <cellStyle name="Comma 3 7 8 6 2 2 2" xfId="45176"/>
    <cellStyle name="Comma 3 7 8 6 2 2 3" xfId="45177"/>
    <cellStyle name="Comma 3 7 8 6 2 3" xfId="45178"/>
    <cellStyle name="Comma 3 7 8 6 2 4" xfId="45179"/>
    <cellStyle name="Comma 3 7 8 6 3" xfId="45180"/>
    <cellStyle name="Comma 3 7 8 6 3 2" xfId="45181"/>
    <cellStyle name="Comma 3 7 8 6 3 3" xfId="45182"/>
    <cellStyle name="Comma 3 7 8 6 4" xfId="45183"/>
    <cellStyle name="Comma 3 7 8 6 5" xfId="45184"/>
    <cellStyle name="Comma 3 7 8 6 6" xfId="45185"/>
    <cellStyle name="Comma 3 7 8 6 7" xfId="45186"/>
    <cellStyle name="Comma 3 7 8 6 8" xfId="45187"/>
    <cellStyle name="Comma 3 7 8 6 9" xfId="45188"/>
    <cellStyle name="Comma 3 7 8 7" xfId="45189"/>
    <cellStyle name="Comma 3 7 8 8" xfId="45190"/>
    <cellStyle name="Comma 3 7 8 8 2" xfId="45191"/>
    <cellStyle name="Comma 3 7 8 8 3" xfId="45192"/>
    <cellStyle name="Comma 3 7 9" xfId="10821"/>
    <cellStyle name="Comma 3 7 9 2" xfId="10822"/>
    <cellStyle name="Comma 3 7 9 3" xfId="10823"/>
    <cellStyle name="Comma 3 8" xfId="10824"/>
    <cellStyle name="Comma 3 8 2" xfId="10825"/>
    <cellStyle name="Comma 3 8 3" xfId="10826"/>
    <cellStyle name="Comma 3 8 4" xfId="45193"/>
    <cellStyle name="Comma 3 9" xfId="10827"/>
    <cellStyle name="Comma 3 9 2" xfId="10828"/>
    <cellStyle name="Comma 3 9 3" xfId="10829"/>
    <cellStyle name="Comma 3 9 4" xfId="10830"/>
    <cellStyle name="Comma 3_2. 2011-2014  Rev_ FCast_IRM 2012_COS2013_Ongoing Operations_with CDM" xfId="10831"/>
    <cellStyle name="Comma 30" xfId="10832"/>
    <cellStyle name="Comma 30 2" xfId="10833"/>
    <cellStyle name="Comma 30 2 2" xfId="10834"/>
    <cellStyle name="Comma 30 3" xfId="10835"/>
    <cellStyle name="Comma 30 3 2" xfId="10836"/>
    <cellStyle name="Comma 30 4" xfId="45194"/>
    <cellStyle name="Comma 31" xfId="10837"/>
    <cellStyle name="Comma 31 2" xfId="10838"/>
    <cellStyle name="Comma 31 2 2" xfId="10839"/>
    <cellStyle name="Comma 31 2 2 2" xfId="45195"/>
    <cellStyle name="Comma 31 2 3" xfId="10840"/>
    <cellStyle name="Comma 31 3" xfId="10841"/>
    <cellStyle name="Comma 31 3 2" xfId="45196"/>
    <cellStyle name="Comma 31 3 3" xfId="45197"/>
    <cellStyle name="Comma 31 4" xfId="10842"/>
    <cellStyle name="Comma 31 5" xfId="10843"/>
    <cellStyle name="Comma 31 5 2" xfId="45198"/>
    <cellStyle name="Comma 31 6" xfId="45199"/>
    <cellStyle name="Comma 32" xfId="10844"/>
    <cellStyle name="Comma 32 2" xfId="10845"/>
    <cellStyle name="Comma 32 2 2" xfId="10846"/>
    <cellStyle name="Comma 32 2 2 2" xfId="10847"/>
    <cellStyle name="Comma 32 2 2 2 2" xfId="10848"/>
    <cellStyle name="Comma 32 2 2 3" xfId="10849"/>
    <cellStyle name="Comma 32 2 2 3 2" xfId="10850"/>
    <cellStyle name="Comma 32 2 2 4" xfId="10851"/>
    <cellStyle name="Comma 32 2 2 4 2" xfId="10852"/>
    <cellStyle name="Comma 32 2 2 5" xfId="10853"/>
    <cellStyle name="Comma 32 2 3" xfId="10854"/>
    <cellStyle name="Comma 32 2 3 2" xfId="10855"/>
    <cellStyle name="Comma 32 2 4" xfId="10856"/>
    <cellStyle name="Comma 32 2 4 2" xfId="10857"/>
    <cellStyle name="Comma 32 2 5" xfId="10858"/>
    <cellStyle name="Comma 32 2 5 2" xfId="10859"/>
    <cellStyle name="Comma 32 2 6" xfId="10860"/>
    <cellStyle name="Comma 32 3" xfId="10861"/>
    <cellStyle name="Comma 32 3 2" xfId="10862"/>
    <cellStyle name="Comma 32 3 2 2" xfId="10863"/>
    <cellStyle name="Comma 32 3 3" xfId="10864"/>
    <cellStyle name="Comma 32 3 3 2" xfId="10865"/>
    <cellStyle name="Comma 32 3 4" xfId="10866"/>
    <cellStyle name="Comma 32 3 4 2" xfId="10867"/>
    <cellStyle name="Comma 32 3 5" xfId="10868"/>
    <cellStyle name="Comma 32 4" xfId="10869"/>
    <cellStyle name="Comma 32 4 10" xfId="45200"/>
    <cellStyle name="Comma 32 4 11" xfId="45201"/>
    <cellStyle name="Comma 32 4 2" xfId="10870"/>
    <cellStyle name="Comma 32 4 2 2" xfId="45202"/>
    <cellStyle name="Comma 32 4 2 2 2" xfId="45203"/>
    <cellStyle name="Comma 32 4 2 2 3" xfId="45204"/>
    <cellStyle name="Comma 32 4 2 3" xfId="45205"/>
    <cellStyle name="Comma 32 4 2 4" xfId="45206"/>
    <cellStyle name="Comma 32 4 3" xfId="45207"/>
    <cellStyle name="Comma 32 4 3 2" xfId="45208"/>
    <cellStyle name="Comma 32 4 3 3" xfId="45209"/>
    <cellStyle name="Comma 32 4 4" xfId="45210"/>
    <cellStyle name="Comma 32 4 5" xfId="45211"/>
    <cellStyle name="Comma 32 4 6" xfId="45212"/>
    <cellStyle name="Comma 32 4 7" xfId="45213"/>
    <cellStyle name="Comma 32 4 8" xfId="45214"/>
    <cellStyle name="Comma 32 4 9" xfId="45215"/>
    <cellStyle name="Comma 32 5" xfId="10871"/>
    <cellStyle name="Comma 32 5 2" xfId="10872"/>
    <cellStyle name="Comma 32 6" xfId="10873"/>
    <cellStyle name="Comma 32 6 2" xfId="10874"/>
    <cellStyle name="Comma 32 7" xfId="10875"/>
    <cellStyle name="Comma 32 8" xfId="10876"/>
    <cellStyle name="Comma 33" xfId="10877"/>
    <cellStyle name="Comma 33 2" xfId="10878"/>
    <cellStyle name="Comma 33 2 2" xfId="10879"/>
    <cellStyle name="Comma 33 2 2 2" xfId="10880"/>
    <cellStyle name="Comma 33 2 2 2 2" xfId="10881"/>
    <cellStyle name="Comma 33 2 2 3" xfId="10882"/>
    <cellStyle name="Comma 33 2 2 3 2" xfId="10883"/>
    <cellStyle name="Comma 33 2 2 4" xfId="10884"/>
    <cellStyle name="Comma 33 2 2 4 2" xfId="10885"/>
    <cellStyle name="Comma 33 2 2 5" xfId="10886"/>
    <cellStyle name="Comma 33 2 3" xfId="10887"/>
    <cellStyle name="Comma 33 2 3 2" xfId="10888"/>
    <cellStyle name="Comma 33 2 4" xfId="10889"/>
    <cellStyle name="Comma 33 2 4 2" xfId="10890"/>
    <cellStyle name="Comma 33 2 5" xfId="10891"/>
    <cellStyle name="Comma 33 2 5 2" xfId="10892"/>
    <cellStyle name="Comma 33 2 6" xfId="10893"/>
    <cellStyle name="Comma 33 3" xfId="10894"/>
    <cellStyle name="Comma 33 3 2" xfId="10895"/>
    <cellStyle name="Comma 33 3 2 2" xfId="10896"/>
    <cellStyle name="Comma 33 3 3" xfId="10897"/>
    <cellStyle name="Comma 33 3 3 2" xfId="10898"/>
    <cellStyle name="Comma 33 3 4" xfId="10899"/>
    <cellStyle name="Comma 33 3 4 2" xfId="10900"/>
    <cellStyle name="Comma 33 3 5" xfId="10901"/>
    <cellStyle name="Comma 33 4" xfId="10902"/>
    <cellStyle name="Comma 33 4 2" xfId="10903"/>
    <cellStyle name="Comma 33 5" xfId="10904"/>
    <cellStyle name="Comma 33 5 2" xfId="10905"/>
    <cellStyle name="Comma 33 6" xfId="10906"/>
    <cellStyle name="Comma 33 6 2" xfId="10907"/>
    <cellStyle name="Comma 33 7" xfId="10908"/>
    <cellStyle name="Comma 33 8" xfId="10909"/>
    <cellStyle name="Comma 34" xfId="10910"/>
    <cellStyle name="Comma 34 2" xfId="10911"/>
    <cellStyle name="Comma 34 2 2" xfId="10912"/>
    <cellStyle name="Comma 34 2 2 2" xfId="10913"/>
    <cellStyle name="Comma 34 2 2 2 2" xfId="10914"/>
    <cellStyle name="Comma 34 2 2 3" xfId="10915"/>
    <cellStyle name="Comma 34 2 2 3 2" xfId="10916"/>
    <cellStyle name="Comma 34 2 2 4" xfId="10917"/>
    <cellStyle name="Comma 34 2 2 4 2" xfId="10918"/>
    <cellStyle name="Comma 34 2 2 5" xfId="10919"/>
    <cellStyle name="Comma 34 2 3" xfId="10920"/>
    <cellStyle name="Comma 34 2 3 2" xfId="10921"/>
    <cellStyle name="Comma 34 2 4" xfId="10922"/>
    <cellStyle name="Comma 34 2 4 2" xfId="10923"/>
    <cellStyle name="Comma 34 2 5" xfId="10924"/>
    <cellStyle name="Comma 34 2 5 2" xfId="10925"/>
    <cellStyle name="Comma 34 2 6" xfId="10926"/>
    <cellStyle name="Comma 34 3" xfId="10927"/>
    <cellStyle name="Comma 34 3 2" xfId="10928"/>
    <cellStyle name="Comma 34 3 2 2" xfId="10929"/>
    <cellStyle name="Comma 34 3 3" xfId="10930"/>
    <cellStyle name="Comma 34 3 3 2" xfId="10931"/>
    <cellStyle name="Comma 34 3 4" xfId="10932"/>
    <cellStyle name="Comma 34 3 4 2" xfId="10933"/>
    <cellStyle name="Comma 34 3 5" xfId="10934"/>
    <cellStyle name="Comma 34 4" xfId="10935"/>
    <cellStyle name="Comma 34 4 2" xfId="10936"/>
    <cellStyle name="Comma 34 5" xfId="10937"/>
    <cellStyle name="Comma 34 5 2" xfId="10938"/>
    <cellStyle name="Comma 34 6" xfId="10939"/>
    <cellStyle name="Comma 34 6 2" xfId="10940"/>
    <cellStyle name="Comma 34 7" xfId="10941"/>
    <cellStyle name="Comma 35" xfId="10942"/>
    <cellStyle name="Comma 35 2" xfId="10943"/>
    <cellStyle name="Comma 35 2 2" xfId="10944"/>
    <cellStyle name="Comma 35 2 2 2" xfId="10945"/>
    <cellStyle name="Comma 35 2 2 2 2" xfId="10946"/>
    <cellStyle name="Comma 35 2 2 3" xfId="10947"/>
    <cellStyle name="Comma 35 2 2 3 2" xfId="10948"/>
    <cellStyle name="Comma 35 2 2 4" xfId="10949"/>
    <cellStyle name="Comma 35 2 2 4 2" xfId="10950"/>
    <cellStyle name="Comma 35 2 2 5" xfId="10951"/>
    <cellStyle name="Comma 35 2 3" xfId="10952"/>
    <cellStyle name="Comma 35 2 3 2" xfId="10953"/>
    <cellStyle name="Comma 35 2 4" xfId="10954"/>
    <cellStyle name="Comma 35 2 4 2" xfId="10955"/>
    <cellStyle name="Comma 35 2 5" xfId="10956"/>
    <cellStyle name="Comma 35 2 5 2" xfId="10957"/>
    <cellStyle name="Comma 35 2 6" xfId="10958"/>
    <cellStyle name="Comma 35 3" xfId="10959"/>
    <cellStyle name="Comma 35 3 2" xfId="10960"/>
    <cellStyle name="Comma 35 3 2 2" xfId="10961"/>
    <cellStyle name="Comma 35 3 3" xfId="10962"/>
    <cellStyle name="Comma 35 3 3 2" xfId="10963"/>
    <cellStyle name="Comma 35 3 4" xfId="10964"/>
    <cellStyle name="Comma 35 3 4 2" xfId="10965"/>
    <cellStyle name="Comma 35 3 5" xfId="10966"/>
    <cellStyle name="Comma 35 4" xfId="10967"/>
    <cellStyle name="Comma 35 4 2" xfId="10968"/>
    <cellStyle name="Comma 35 5" xfId="10969"/>
    <cellStyle name="Comma 35 5 2" xfId="10970"/>
    <cellStyle name="Comma 35 6" xfId="10971"/>
    <cellStyle name="Comma 35 6 2" xfId="10972"/>
    <cellStyle name="Comma 35 7" xfId="10973"/>
    <cellStyle name="Comma 36" xfId="10974"/>
    <cellStyle name="Comma 36 2" xfId="10975"/>
    <cellStyle name="Comma 36 2 2" xfId="10976"/>
    <cellStyle name="Comma 36 2 3" xfId="10977"/>
    <cellStyle name="Comma 36 2 4" xfId="10978"/>
    <cellStyle name="Comma 36 3" xfId="10979"/>
    <cellStyle name="Comma 36 4" xfId="10980"/>
    <cellStyle name="Comma 36 5" xfId="10981"/>
    <cellStyle name="Comma 37" xfId="10982"/>
    <cellStyle name="Comma 37 2" xfId="10983"/>
    <cellStyle name="Comma 37 2 2" xfId="10984"/>
    <cellStyle name="Comma 37 3" xfId="10985"/>
    <cellStyle name="Comma 37 3 2" xfId="10986"/>
    <cellStyle name="Comma 37 4" xfId="10987"/>
    <cellStyle name="Comma 37 4 2" xfId="10988"/>
    <cellStyle name="Comma 37 5" xfId="10989"/>
    <cellStyle name="Comma 38" xfId="10990"/>
    <cellStyle name="Comma 38 2" xfId="10991"/>
    <cellStyle name="Comma 38 2 2" xfId="10992"/>
    <cellStyle name="Comma 38 3" xfId="10993"/>
    <cellStyle name="Comma 38 3 2" xfId="10994"/>
    <cellStyle name="Comma 38 4" xfId="10995"/>
    <cellStyle name="Comma 38 4 2" xfId="10996"/>
    <cellStyle name="Comma 38 5" xfId="10997"/>
    <cellStyle name="Comma 39" xfId="10998"/>
    <cellStyle name="Comma 39 2" xfId="10999"/>
    <cellStyle name="Comma 39 2 2" xfId="11000"/>
    <cellStyle name="Comma 39 2 2 2" xfId="45216"/>
    <cellStyle name="Comma 39 2 3" xfId="45217"/>
    <cellStyle name="Comma 39 3" xfId="11001"/>
    <cellStyle name="Comma 39 3 2" xfId="45218"/>
    <cellStyle name="Comma 39 4" xfId="11002"/>
    <cellStyle name="Comma 39 5" xfId="11003"/>
    <cellStyle name="Comma 39 6" xfId="45219"/>
    <cellStyle name="Comma 4" xfId="11004"/>
    <cellStyle name="Comma 4 10" xfId="11005"/>
    <cellStyle name="Comma 4 10 2" xfId="11006"/>
    <cellStyle name="Comma 4 11" xfId="11007"/>
    <cellStyle name="Comma 4 12" xfId="11008"/>
    <cellStyle name="Comma 4 13" xfId="11009"/>
    <cellStyle name="Comma 4 14" xfId="11010"/>
    <cellStyle name="Comma 4 2" xfId="11011"/>
    <cellStyle name="Comma 4 2 2" xfId="11012"/>
    <cellStyle name="Comma 4 2 2 2" xfId="11013"/>
    <cellStyle name="Comma 4 2 2 2 2" xfId="11014"/>
    <cellStyle name="Comma 4 2 2 2 2 2" xfId="11015"/>
    <cellStyle name="Comma 4 2 2 2 3" xfId="11016"/>
    <cellStyle name="Comma 4 2 2 2 3 2" xfId="11017"/>
    <cellStyle name="Comma 4 2 2 2 4" xfId="11018"/>
    <cellStyle name="Comma 4 2 2 2 5" xfId="11019"/>
    <cellStyle name="Comma 4 2 2 3" xfId="11020"/>
    <cellStyle name="Comma 4 2 2 3 2" xfId="11021"/>
    <cellStyle name="Comma 4 2 2 4" xfId="11022"/>
    <cellStyle name="Comma 4 2 2 4 2" xfId="11023"/>
    <cellStyle name="Comma 4 2 2 5" xfId="11024"/>
    <cellStyle name="Comma 4 2 2 6" xfId="11025"/>
    <cellStyle name="Comma 4 2 3" xfId="11026"/>
    <cellStyle name="Comma 4 2 3 2" xfId="11027"/>
    <cellStyle name="Comma 4 2 3 2 2" xfId="11028"/>
    <cellStyle name="Comma 4 2 3 2 2 2" xfId="11029"/>
    <cellStyle name="Comma 4 2 3 2 3" xfId="11030"/>
    <cellStyle name="Comma 4 2 3 2 3 2" xfId="11031"/>
    <cellStyle name="Comma 4 2 3 2 4" xfId="11032"/>
    <cellStyle name="Comma 4 2 3 3" xfId="11033"/>
    <cellStyle name="Comma 4 2 3 3 2" xfId="11034"/>
    <cellStyle name="Comma 4 2 3 4" xfId="11035"/>
    <cellStyle name="Comma 4 2 3 4 2" xfId="11036"/>
    <cellStyle name="Comma 4 2 3 5" xfId="11037"/>
    <cellStyle name="Comma 4 2 3 6" xfId="11038"/>
    <cellStyle name="Comma 4 2 4" xfId="11039"/>
    <cellStyle name="Comma 4 2 4 2" xfId="11040"/>
    <cellStyle name="Comma 4 2 4 2 2" xfId="11041"/>
    <cellStyle name="Comma 4 2 4 3" xfId="11042"/>
    <cellStyle name="Comma 4 2 4 3 2" xfId="11043"/>
    <cellStyle name="Comma 4 2 4 4" xfId="11044"/>
    <cellStyle name="Comma 4 2 4 5" xfId="11045"/>
    <cellStyle name="Comma 4 2 5" xfId="11046"/>
    <cellStyle name="Comma 4 2 5 2" xfId="11047"/>
    <cellStyle name="Comma 4 2 5 2 2" xfId="11048"/>
    <cellStyle name="Comma 4 2 5 3" xfId="11049"/>
    <cellStyle name="Comma 4 2 5 3 2" xfId="11050"/>
    <cellStyle name="Comma 4 2 5 4" xfId="11051"/>
    <cellStyle name="Comma 4 2 6" xfId="11052"/>
    <cellStyle name="Comma 4 2 6 2" xfId="11053"/>
    <cellStyle name="Comma 4 2 7" xfId="11054"/>
    <cellStyle name="Comma 4 2 7 2" xfId="11055"/>
    <cellStyle name="Comma 4 2 8" xfId="11056"/>
    <cellStyle name="Comma 4 2 9" xfId="11057"/>
    <cellStyle name="Comma 4 3" xfId="11058"/>
    <cellStyle name="Comma 4 3 10" xfId="11059"/>
    <cellStyle name="Comma 4 3 11" xfId="45220"/>
    <cellStyle name="Comma 4 3 12" xfId="45221"/>
    <cellStyle name="Comma 4 3 2" xfId="11060"/>
    <cellStyle name="Comma 4 3 2 2" xfId="11061"/>
    <cellStyle name="Comma 4 3 2 2 2" xfId="11062"/>
    <cellStyle name="Comma 4 3 2 2 2 2" xfId="11063"/>
    <cellStyle name="Comma 4 3 2 2 3" xfId="11064"/>
    <cellStyle name="Comma 4 3 2 2 3 2" xfId="11065"/>
    <cellStyle name="Comma 4 3 2 2 4" xfId="11066"/>
    <cellStyle name="Comma 4 3 2 3" xfId="11067"/>
    <cellStyle name="Comma 4 3 2 3 2" xfId="11068"/>
    <cellStyle name="Comma 4 3 2 4" xfId="11069"/>
    <cellStyle name="Comma 4 3 2 4 2" xfId="11070"/>
    <cellStyle name="Comma 4 3 2 5" xfId="11071"/>
    <cellStyle name="Comma 4 3 3" xfId="11072"/>
    <cellStyle name="Comma 4 3 3 2" xfId="11073"/>
    <cellStyle name="Comma 4 3 3 2 2" xfId="11074"/>
    <cellStyle name="Comma 4 3 3 2 2 2" xfId="11075"/>
    <cellStyle name="Comma 4 3 3 2 3" xfId="11076"/>
    <cellStyle name="Comma 4 3 3 2 3 2" xfId="11077"/>
    <cellStyle name="Comma 4 3 3 2 4" xfId="11078"/>
    <cellStyle name="Comma 4 3 3 3" xfId="11079"/>
    <cellStyle name="Comma 4 3 3 3 2" xfId="11080"/>
    <cellStyle name="Comma 4 3 3 4" xfId="11081"/>
    <cellStyle name="Comma 4 3 3 4 2" xfId="11082"/>
    <cellStyle name="Comma 4 3 3 5" xfId="11083"/>
    <cellStyle name="Comma 4 3 4" xfId="11084"/>
    <cellStyle name="Comma 4 3 4 2" xfId="11085"/>
    <cellStyle name="Comma 4 3 4 2 2" xfId="11086"/>
    <cellStyle name="Comma 4 3 4 3" xfId="11087"/>
    <cellStyle name="Comma 4 3 4 3 2" xfId="11088"/>
    <cellStyle name="Comma 4 3 4 4" xfId="11089"/>
    <cellStyle name="Comma 4 3 5" xfId="11090"/>
    <cellStyle name="Comma 4 3 5 2" xfId="11091"/>
    <cellStyle name="Comma 4 3 5 3" xfId="11092"/>
    <cellStyle name="Comma 4 3 5 3 2" xfId="11093"/>
    <cellStyle name="Comma 4 3 5 4" xfId="45222"/>
    <cellStyle name="Comma 4 3 6" xfId="11094"/>
    <cellStyle name="Comma 4 3 6 2" xfId="11095"/>
    <cellStyle name="Comma 4 3 6 2 2" xfId="11096"/>
    <cellStyle name="Comma 4 3 6 3" xfId="11097"/>
    <cellStyle name="Comma 4 3 6 3 2" xfId="11098"/>
    <cellStyle name="Comma 4 3 6 4" xfId="11099"/>
    <cellStyle name="Comma 4 3 7" xfId="11100"/>
    <cellStyle name="Comma 4 3 7 2" xfId="11101"/>
    <cellStyle name="Comma 4 3 8" xfId="11102"/>
    <cellStyle name="Comma 4 3 8 2" xfId="11103"/>
    <cellStyle name="Comma 4 3 9" xfId="11104"/>
    <cellStyle name="Comma 4 4" xfId="11105"/>
    <cellStyle name="Comma 4 4 2" xfId="11106"/>
    <cellStyle name="Comma 4 4 2 2" xfId="11107"/>
    <cellStyle name="Comma 4 4 2 2 2" xfId="11108"/>
    <cellStyle name="Comma 4 4 2 3" xfId="11109"/>
    <cellStyle name="Comma 4 4 2 3 2" xfId="11110"/>
    <cellStyle name="Comma 4 4 2 4" xfId="11111"/>
    <cellStyle name="Comma 4 4 3" xfId="11112"/>
    <cellStyle name="Comma 4 4 3 2" xfId="11113"/>
    <cellStyle name="Comma 4 4 4" xfId="11114"/>
    <cellStyle name="Comma 4 4 4 2" xfId="11115"/>
    <cellStyle name="Comma 4 4 5" xfId="11116"/>
    <cellStyle name="Comma 4 4 6" xfId="11117"/>
    <cellStyle name="Comma 4 5" xfId="11118"/>
    <cellStyle name="Comma 4 5 2" xfId="11119"/>
    <cellStyle name="Comma 4 5 2 2" xfId="11120"/>
    <cellStyle name="Comma 4 5 2 2 2" xfId="11121"/>
    <cellStyle name="Comma 4 5 2 3" xfId="11122"/>
    <cellStyle name="Comma 4 5 2 3 2" xfId="11123"/>
    <cellStyle name="Comma 4 5 2 4" xfId="11124"/>
    <cellStyle name="Comma 4 5 3" xfId="11125"/>
    <cellStyle name="Comma 4 5 3 2" xfId="11126"/>
    <cellStyle name="Comma 4 5 4" xfId="11127"/>
    <cellStyle name="Comma 4 5 4 2" xfId="11128"/>
    <cellStyle name="Comma 4 5 5" xfId="11129"/>
    <cellStyle name="Comma 4 5 6" xfId="11130"/>
    <cellStyle name="Comma 4 6" xfId="11131"/>
    <cellStyle name="Comma 4 6 2" xfId="11132"/>
    <cellStyle name="Comma 4 6 2 2" xfId="11133"/>
    <cellStyle name="Comma 4 6 2 2 2" xfId="11134"/>
    <cellStyle name="Comma 4 6 2 3" xfId="11135"/>
    <cellStyle name="Comma 4 6 2 3 2" xfId="11136"/>
    <cellStyle name="Comma 4 6 2 4" xfId="11137"/>
    <cellStyle name="Comma 4 6 3" xfId="11138"/>
    <cellStyle name="Comma 4 6 3 2" xfId="11139"/>
    <cellStyle name="Comma 4 6 4" xfId="11140"/>
    <cellStyle name="Comma 4 6 4 2" xfId="11141"/>
    <cellStyle name="Comma 4 6 4 3" xfId="11142"/>
    <cellStyle name="Comma 4 6 5" xfId="11143"/>
    <cellStyle name="Comma 4 7" xfId="11144"/>
    <cellStyle name="Comma 4 7 2" xfId="11145"/>
    <cellStyle name="Comma 4 7 2 2" xfId="11146"/>
    <cellStyle name="Comma 4 7 3" xfId="11147"/>
    <cellStyle name="Comma 4 7 3 2" xfId="11148"/>
    <cellStyle name="Comma 4 7 4" xfId="11149"/>
    <cellStyle name="Comma 4 8" xfId="11150"/>
    <cellStyle name="Comma 4 8 2" xfId="11151"/>
    <cellStyle name="Comma 4 9" xfId="11152"/>
    <cellStyle name="Comma 4 9 2" xfId="11153"/>
    <cellStyle name="Comma 4_2.1556 Regulatory Reporting without PILs YTD April 11" xfId="11154"/>
    <cellStyle name="Comma 40" xfId="11155"/>
    <cellStyle name="Comma 40 10" xfId="45223"/>
    <cellStyle name="Comma 40 11" xfId="45224"/>
    <cellStyle name="Comma 40 12" xfId="45225"/>
    <cellStyle name="Comma 40 13" xfId="45226"/>
    <cellStyle name="Comma 40 2" xfId="11156"/>
    <cellStyle name="Comma 40 3" xfId="11157"/>
    <cellStyle name="Comma 40 4" xfId="45227"/>
    <cellStyle name="Comma 40 4 2" xfId="45228"/>
    <cellStyle name="Comma 40 4 2 2" xfId="45229"/>
    <cellStyle name="Comma 40 4 2 3" xfId="45230"/>
    <cellStyle name="Comma 40 4 3" xfId="45231"/>
    <cellStyle name="Comma 40 4 4" xfId="45232"/>
    <cellStyle name="Comma 40 5" xfId="45233"/>
    <cellStyle name="Comma 40 5 2" xfId="45234"/>
    <cellStyle name="Comma 40 5 3" xfId="45235"/>
    <cellStyle name="Comma 40 6" xfId="45236"/>
    <cellStyle name="Comma 40 7" xfId="45237"/>
    <cellStyle name="Comma 40 8" xfId="45238"/>
    <cellStyle name="Comma 40 9" xfId="45239"/>
    <cellStyle name="Comma 41" xfId="11158"/>
    <cellStyle name="Comma 41 2" xfId="11159"/>
    <cellStyle name="Comma 42" xfId="11160"/>
    <cellStyle name="Comma 42 2" xfId="11161"/>
    <cellStyle name="Comma 42 3" xfId="45240"/>
    <cellStyle name="Comma 43" xfId="11162"/>
    <cellStyle name="Comma 43 2" xfId="11163"/>
    <cellStyle name="Comma 43 3" xfId="45241"/>
    <cellStyle name="Comma 44" xfId="11164"/>
    <cellStyle name="Comma 44 2" xfId="11165"/>
    <cellStyle name="Comma 45" xfId="11166"/>
    <cellStyle name="Comma 45 2" xfId="11167"/>
    <cellStyle name="Comma 46" xfId="11168"/>
    <cellStyle name="Comma 46 2" xfId="11169"/>
    <cellStyle name="Comma 47" xfId="11170"/>
    <cellStyle name="Comma 47 2" xfId="11171"/>
    <cellStyle name="Comma 48" xfId="11172"/>
    <cellStyle name="Comma 49" xfId="11173"/>
    <cellStyle name="Comma 5" xfId="11174"/>
    <cellStyle name="Comma 5 10" xfId="11175"/>
    <cellStyle name="Comma 5 11" xfId="45242"/>
    <cellStyle name="Comma 5 12" xfId="45243"/>
    <cellStyle name="Comma 5 13" xfId="45244"/>
    <cellStyle name="Comma 5 2" xfId="11176"/>
    <cellStyle name="Comma 5 2 10" xfId="11177"/>
    <cellStyle name="Comma 5 2 10 2" xfId="11178"/>
    <cellStyle name="Comma 5 2 11" xfId="11179"/>
    <cellStyle name="Comma 5 2 11 2" xfId="11180"/>
    <cellStyle name="Comma 5 2 12" xfId="11181"/>
    <cellStyle name="Comma 5 2 12 2" xfId="11182"/>
    <cellStyle name="Comma 5 2 12 3" xfId="11183"/>
    <cellStyle name="Comma 5 2 13" xfId="11184"/>
    <cellStyle name="Comma 5 2 13 10" xfId="45245"/>
    <cellStyle name="Comma 5 2 13 11" xfId="45246"/>
    <cellStyle name="Comma 5 2 13 12" xfId="45247"/>
    <cellStyle name="Comma 5 2 13 13" xfId="45248"/>
    <cellStyle name="Comma 5 2 13 2" xfId="11185"/>
    <cellStyle name="Comma 5 2 13 3" xfId="11186"/>
    <cellStyle name="Comma 5 2 13 4" xfId="45249"/>
    <cellStyle name="Comma 5 2 13 4 2" xfId="45250"/>
    <cellStyle name="Comma 5 2 13 4 2 2" xfId="45251"/>
    <cellStyle name="Comma 5 2 13 4 2 3" xfId="45252"/>
    <cellStyle name="Comma 5 2 13 4 3" xfId="45253"/>
    <cellStyle name="Comma 5 2 13 4 4" xfId="45254"/>
    <cellStyle name="Comma 5 2 13 5" xfId="45255"/>
    <cellStyle name="Comma 5 2 13 5 2" xfId="45256"/>
    <cellStyle name="Comma 5 2 13 5 3" xfId="45257"/>
    <cellStyle name="Comma 5 2 13 6" xfId="45258"/>
    <cellStyle name="Comma 5 2 13 7" xfId="45259"/>
    <cellStyle name="Comma 5 2 13 8" xfId="45260"/>
    <cellStyle name="Comma 5 2 13 9" xfId="45261"/>
    <cellStyle name="Comma 5 2 14" xfId="11187"/>
    <cellStyle name="Comma 5 2 14 10" xfId="45262"/>
    <cellStyle name="Comma 5 2 14 11" xfId="45263"/>
    <cellStyle name="Comma 5 2 14 12" xfId="45264"/>
    <cellStyle name="Comma 5 2 14 2" xfId="11188"/>
    <cellStyle name="Comma 5 2 14 3" xfId="45265"/>
    <cellStyle name="Comma 5 2 14 3 2" xfId="45266"/>
    <cellStyle name="Comma 5 2 14 3 2 2" xfId="45267"/>
    <cellStyle name="Comma 5 2 14 3 2 3" xfId="45268"/>
    <cellStyle name="Comma 5 2 14 3 3" xfId="45269"/>
    <cellStyle name="Comma 5 2 14 3 4" xfId="45270"/>
    <cellStyle name="Comma 5 2 14 4" xfId="45271"/>
    <cellStyle name="Comma 5 2 14 4 2" xfId="45272"/>
    <cellStyle name="Comma 5 2 14 4 3" xfId="45273"/>
    <cellStyle name="Comma 5 2 14 5" xfId="45274"/>
    <cellStyle name="Comma 5 2 14 6" xfId="45275"/>
    <cellStyle name="Comma 5 2 14 7" xfId="45276"/>
    <cellStyle name="Comma 5 2 14 8" xfId="45277"/>
    <cellStyle name="Comma 5 2 14 9" xfId="45278"/>
    <cellStyle name="Comma 5 2 15" xfId="11189"/>
    <cellStyle name="Comma 5 2 16" xfId="45279"/>
    <cellStyle name="Comma 5 2 2" xfId="11190"/>
    <cellStyle name="Comma 5 2 2 10" xfId="11191"/>
    <cellStyle name="Comma 5 2 2 10 10" xfId="45280"/>
    <cellStyle name="Comma 5 2 2 10 11" xfId="45281"/>
    <cellStyle name="Comma 5 2 2 10 2" xfId="45282"/>
    <cellStyle name="Comma 5 2 2 10 2 2" xfId="45283"/>
    <cellStyle name="Comma 5 2 2 10 2 2 2" xfId="45284"/>
    <cellStyle name="Comma 5 2 2 10 2 2 3" xfId="45285"/>
    <cellStyle name="Comma 5 2 2 10 2 3" xfId="45286"/>
    <cellStyle name="Comma 5 2 2 10 2 4" xfId="45287"/>
    <cellStyle name="Comma 5 2 2 10 3" xfId="45288"/>
    <cellStyle name="Comma 5 2 2 10 3 2" xfId="45289"/>
    <cellStyle name="Comma 5 2 2 10 3 3" xfId="45290"/>
    <cellStyle name="Comma 5 2 2 10 4" xfId="45291"/>
    <cellStyle name="Comma 5 2 2 10 5" xfId="45292"/>
    <cellStyle name="Comma 5 2 2 10 6" xfId="45293"/>
    <cellStyle name="Comma 5 2 2 10 7" xfId="45294"/>
    <cellStyle name="Comma 5 2 2 10 8" xfId="45295"/>
    <cellStyle name="Comma 5 2 2 10 9" xfId="45296"/>
    <cellStyle name="Comma 5 2 2 11" xfId="11192"/>
    <cellStyle name="Comma 5 2 2 12" xfId="45297"/>
    <cellStyle name="Comma 5 2 2 12 2" xfId="45298"/>
    <cellStyle name="Comma 5 2 2 12 3" xfId="45299"/>
    <cellStyle name="Comma 5 2 2 2" xfId="11193"/>
    <cellStyle name="Comma 5 2 2 2 2" xfId="11194"/>
    <cellStyle name="Comma 5 2 2 2 2 2" xfId="11195"/>
    <cellStyle name="Comma 5 2 2 2 3" xfId="11196"/>
    <cellStyle name="Comma 5 2 2 2 3 2" xfId="11197"/>
    <cellStyle name="Comma 5 2 2 2 4" xfId="11198"/>
    <cellStyle name="Comma 5 2 2 3" xfId="11199"/>
    <cellStyle name="Comma 5 2 2 3 2" xfId="11200"/>
    <cellStyle name="Comma 5 2 2 3 3" xfId="11201"/>
    <cellStyle name="Comma 5 2 2 3 3 2" xfId="11202"/>
    <cellStyle name="Comma 5 2 2 4" xfId="11203"/>
    <cellStyle name="Comma 5 2 2 4 2" xfId="11204"/>
    <cellStyle name="Comma 5 2 2 4 3" xfId="11205"/>
    <cellStyle name="Comma 5 2 2 4 4" xfId="45300"/>
    <cellStyle name="Comma 5 2 2 5" xfId="11206"/>
    <cellStyle name="Comma 5 2 2 5 2" xfId="11207"/>
    <cellStyle name="Comma 5 2 2 5 3" xfId="11208"/>
    <cellStyle name="Comma 5 2 2 5 4" xfId="45301"/>
    <cellStyle name="Comma 5 2 2 6" xfId="11209"/>
    <cellStyle name="Comma 5 2 2 6 2" xfId="11210"/>
    <cellStyle name="Comma 5 2 2 6 3" xfId="11211"/>
    <cellStyle name="Comma 5 2 2 6 3 2" xfId="11212"/>
    <cellStyle name="Comma 5 2 2 6 4" xfId="45302"/>
    <cellStyle name="Comma 5 2 2 7" xfId="11213"/>
    <cellStyle name="Comma 5 2 2 7 2" xfId="11214"/>
    <cellStyle name="Comma 5 2 2 8" xfId="11215"/>
    <cellStyle name="Comma 5 2 2 9" xfId="11216"/>
    <cellStyle name="Comma 5 2 2 9 10" xfId="45303"/>
    <cellStyle name="Comma 5 2 2 9 11" xfId="45304"/>
    <cellStyle name="Comma 5 2 2 9 2" xfId="45305"/>
    <cellStyle name="Comma 5 2 2 9 2 2" xfId="45306"/>
    <cellStyle name="Comma 5 2 2 9 2 2 2" xfId="45307"/>
    <cellStyle name="Comma 5 2 2 9 2 2 3" xfId="45308"/>
    <cellStyle name="Comma 5 2 2 9 2 3" xfId="45309"/>
    <cellStyle name="Comma 5 2 2 9 2 4" xfId="45310"/>
    <cellStyle name="Comma 5 2 2 9 3" xfId="45311"/>
    <cellStyle name="Comma 5 2 2 9 3 2" xfId="45312"/>
    <cellStyle name="Comma 5 2 2 9 3 3" xfId="45313"/>
    <cellStyle name="Comma 5 2 2 9 4" xfId="45314"/>
    <cellStyle name="Comma 5 2 2 9 5" xfId="45315"/>
    <cellStyle name="Comma 5 2 2 9 6" xfId="45316"/>
    <cellStyle name="Comma 5 2 2 9 7" xfId="45317"/>
    <cellStyle name="Comma 5 2 2 9 8" xfId="45318"/>
    <cellStyle name="Comma 5 2 2 9 9" xfId="45319"/>
    <cellStyle name="Comma 5 2 3" xfId="11217"/>
    <cellStyle name="Comma 5 2 3 2" xfId="11218"/>
    <cellStyle name="Comma 5 2 3 2 2" xfId="11219"/>
    <cellStyle name="Comma 5 2 3 2 2 2" xfId="11220"/>
    <cellStyle name="Comma 5 2 3 2 3" xfId="11221"/>
    <cellStyle name="Comma 5 2 3 2 3 2" xfId="11222"/>
    <cellStyle name="Comma 5 2 3 2 4" xfId="11223"/>
    <cellStyle name="Comma 5 2 3 3" xfId="11224"/>
    <cellStyle name="Comma 5 2 3 3 2" xfId="11225"/>
    <cellStyle name="Comma 5 2 3 4" xfId="11226"/>
    <cellStyle name="Comma 5 2 3 4 2" xfId="11227"/>
    <cellStyle name="Comma 5 2 3 5" xfId="11228"/>
    <cellStyle name="Comma 5 2 4" xfId="11229"/>
    <cellStyle name="Comma 5 2 4 2" xfId="11230"/>
    <cellStyle name="Comma 5 2 4 2 2" xfId="11231"/>
    <cellStyle name="Comma 5 2 4 3" xfId="11232"/>
    <cellStyle name="Comma 5 2 4 3 2" xfId="11233"/>
    <cellStyle name="Comma 5 2 4 4" xfId="11234"/>
    <cellStyle name="Comma 5 2 5" xfId="11235"/>
    <cellStyle name="Comma 5 2 5 10" xfId="11236"/>
    <cellStyle name="Comma 5 2 5 10 2" xfId="11237"/>
    <cellStyle name="Comma 5 2 5 10 3" xfId="11238"/>
    <cellStyle name="Comma 5 2 5 10 3 10" xfId="45320"/>
    <cellStyle name="Comma 5 2 5 10 3 11" xfId="45321"/>
    <cellStyle name="Comma 5 2 5 10 3 2" xfId="45322"/>
    <cellStyle name="Comma 5 2 5 10 3 2 2" xfId="45323"/>
    <cellStyle name="Comma 5 2 5 10 3 2 2 2" xfId="45324"/>
    <cellStyle name="Comma 5 2 5 10 3 2 2 3" xfId="45325"/>
    <cellStyle name="Comma 5 2 5 10 3 2 3" xfId="45326"/>
    <cellStyle name="Comma 5 2 5 10 3 2 4" xfId="45327"/>
    <cellStyle name="Comma 5 2 5 10 3 3" xfId="45328"/>
    <cellStyle name="Comma 5 2 5 10 3 3 2" xfId="45329"/>
    <cellStyle name="Comma 5 2 5 10 3 3 3" xfId="45330"/>
    <cellStyle name="Comma 5 2 5 10 3 4" xfId="45331"/>
    <cellStyle name="Comma 5 2 5 10 3 5" xfId="45332"/>
    <cellStyle name="Comma 5 2 5 10 3 6" xfId="45333"/>
    <cellStyle name="Comma 5 2 5 10 3 7" xfId="45334"/>
    <cellStyle name="Comma 5 2 5 10 3 8" xfId="45335"/>
    <cellStyle name="Comma 5 2 5 10 3 9" xfId="45336"/>
    <cellStyle name="Comma 5 2 5 11" xfId="11239"/>
    <cellStyle name="Comma 5 2 5 12" xfId="11240"/>
    <cellStyle name="Comma 5 2 5 13" xfId="11241"/>
    <cellStyle name="Comma 5 2 5 14" xfId="11242"/>
    <cellStyle name="Comma 5 2 5 14 10" xfId="45337"/>
    <cellStyle name="Comma 5 2 5 14 11" xfId="45338"/>
    <cellStyle name="Comma 5 2 5 14 2" xfId="45339"/>
    <cellStyle name="Comma 5 2 5 14 2 2" xfId="45340"/>
    <cellStyle name="Comma 5 2 5 14 2 2 2" xfId="45341"/>
    <cellStyle name="Comma 5 2 5 14 2 2 3" xfId="45342"/>
    <cellStyle name="Comma 5 2 5 14 2 3" xfId="45343"/>
    <cellStyle name="Comma 5 2 5 14 2 4" xfId="45344"/>
    <cellStyle name="Comma 5 2 5 14 3" xfId="45345"/>
    <cellStyle name="Comma 5 2 5 14 3 2" xfId="45346"/>
    <cellStyle name="Comma 5 2 5 14 3 3" xfId="45347"/>
    <cellStyle name="Comma 5 2 5 14 4" xfId="45348"/>
    <cellStyle name="Comma 5 2 5 14 5" xfId="45349"/>
    <cellStyle name="Comma 5 2 5 14 6" xfId="45350"/>
    <cellStyle name="Comma 5 2 5 14 7" xfId="45351"/>
    <cellStyle name="Comma 5 2 5 14 8" xfId="45352"/>
    <cellStyle name="Comma 5 2 5 14 9" xfId="45353"/>
    <cellStyle name="Comma 5 2 5 15" xfId="11243"/>
    <cellStyle name="Comma 5 2 5 15 10" xfId="45354"/>
    <cellStyle name="Comma 5 2 5 15 11" xfId="45355"/>
    <cellStyle name="Comma 5 2 5 15 2" xfId="45356"/>
    <cellStyle name="Comma 5 2 5 15 2 2" xfId="45357"/>
    <cellStyle name="Comma 5 2 5 15 2 2 2" xfId="45358"/>
    <cellStyle name="Comma 5 2 5 15 2 2 3" xfId="45359"/>
    <cellStyle name="Comma 5 2 5 15 2 3" xfId="45360"/>
    <cellStyle name="Comma 5 2 5 15 2 4" xfId="45361"/>
    <cellStyle name="Comma 5 2 5 15 3" xfId="45362"/>
    <cellStyle name="Comma 5 2 5 15 3 2" xfId="45363"/>
    <cellStyle name="Comma 5 2 5 15 3 3" xfId="45364"/>
    <cellStyle name="Comma 5 2 5 15 4" xfId="45365"/>
    <cellStyle name="Comma 5 2 5 15 5" xfId="45366"/>
    <cellStyle name="Comma 5 2 5 15 6" xfId="45367"/>
    <cellStyle name="Comma 5 2 5 15 7" xfId="45368"/>
    <cellStyle name="Comma 5 2 5 15 8" xfId="45369"/>
    <cellStyle name="Comma 5 2 5 15 9" xfId="45370"/>
    <cellStyle name="Comma 5 2 5 16" xfId="45371"/>
    <cellStyle name="Comma 5 2 5 17" xfId="45372"/>
    <cellStyle name="Comma 5 2 5 17 2" xfId="45373"/>
    <cellStyle name="Comma 5 2 5 17 3" xfId="45374"/>
    <cellStyle name="Comma 5 2 5 2" xfId="11244"/>
    <cellStyle name="Comma 5 2 5 2 2" xfId="11245"/>
    <cellStyle name="Comma 5 2 5 2 3" xfId="11246"/>
    <cellStyle name="Comma 5 2 5 2 4" xfId="45375"/>
    <cellStyle name="Comma 5 2 5 3" xfId="11247"/>
    <cellStyle name="Comma 5 2 5 3 2" xfId="11248"/>
    <cellStyle name="Comma 5 2 5 3 3" xfId="11249"/>
    <cellStyle name="Comma 5 2 5 3 4" xfId="45376"/>
    <cellStyle name="Comma 5 2 5 4" xfId="11250"/>
    <cellStyle name="Comma 5 2 5 4 2" xfId="11251"/>
    <cellStyle name="Comma 5 2 5 4 3" xfId="11252"/>
    <cellStyle name="Comma 5 2 5 4 4" xfId="45377"/>
    <cellStyle name="Comma 5 2 5 5" xfId="11253"/>
    <cellStyle name="Comma 5 2 5 6" xfId="11254"/>
    <cellStyle name="Comma 5 2 5 6 2" xfId="11255"/>
    <cellStyle name="Comma 5 2 5 7" xfId="11256"/>
    <cellStyle name="Comma 5 2 5 7 2" xfId="11257"/>
    <cellStyle name="Comma 5 2 5 8" xfId="11258"/>
    <cellStyle name="Comma 5 2 5 8 2" xfId="11259"/>
    <cellStyle name="Comma 5 2 5 8 2 2" xfId="11260"/>
    <cellStyle name="Comma 5 2 5 8 3" xfId="11261"/>
    <cellStyle name="Comma 5 2 5 8 4" xfId="11262"/>
    <cellStyle name="Comma 5 2 5 8 5" xfId="11263"/>
    <cellStyle name="Comma 5 2 5 8 6" xfId="11264"/>
    <cellStyle name="Comma 5 2 5 8 6 10" xfId="45378"/>
    <cellStyle name="Comma 5 2 5 8 6 11" xfId="45379"/>
    <cellStyle name="Comma 5 2 5 8 6 2" xfId="45380"/>
    <cellStyle name="Comma 5 2 5 8 6 2 2" xfId="45381"/>
    <cellStyle name="Comma 5 2 5 8 6 2 2 2" xfId="45382"/>
    <cellStyle name="Comma 5 2 5 8 6 2 2 3" xfId="45383"/>
    <cellStyle name="Comma 5 2 5 8 6 2 3" xfId="45384"/>
    <cellStyle name="Comma 5 2 5 8 6 2 4" xfId="45385"/>
    <cellStyle name="Comma 5 2 5 8 6 3" xfId="45386"/>
    <cellStyle name="Comma 5 2 5 8 6 3 2" xfId="45387"/>
    <cellStyle name="Comma 5 2 5 8 6 3 3" xfId="45388"/>
    <cellStyle name="Comma 5 2 5 8 6 4" xfId="45389"/>
    <cellStyle name="Comma 5 2 5 8 6 5" xfId="45390"/>
    <cellStyle name="Comma 5 2 5 8 6 6" xfId="45391"/>
    <cellStyle name="Comma 5 2 5 8 6 7" xfId="45392"/>
    <cellStyle name="Comma 5 2 5 8 6 8" xfId="45393"/>
    <cellStyle name="Comma 5 2 5 8 6 9" xfId="45394"/>
    <cellStyle name="Comma 5 2 5 8 7" xfId="45395"/>
    <cellStyle name="Comma 5 2 5 8 8" xfId="45396"/>
    <cellStyle name="Comma 5 2 5 8 8 2" xfId="45397"/>
    <cellStyle name="Comma 5 2 5 8 8 3" xfId="45398"/>
    <cellStyle name="Comma 5 2 5 9" xfId="11265"/>
    <cellStyle name="Comma 5 2 5 9 2" xfId="11266"/>
    <cellStyle name="Comma 5 2 5 9 3" xfId="11267"/>
    <cellStyle name="Comma 5 2 6" xfId="11268"/>
    <cellStyle name="Comma 5 2 6 2" xfId="11269"/>
    <cellStyle name="Comma 5 2 6 3" xfId="11270"/>
    <cellStyle name="Comma 5 2 6 4" xfId="45399"/>
    <cellStyle name="Comma 5 2 7" xfId="11271"/>
    <cellStyle name="Comma 5 2 7 2" xfId="11272"/>
    <cellStyle name="Comma 5 2 7 3" xfId="11273"/>
    <cellStyle name="Comma 5 2 7 4" xfId="45400"/>
    <cellStyle name="Comma 5 2 8" xfId="11274"/>
    <cellStyle name="Comma 5 2 8 2" xfId="11275"/>
    <cellStyle name="Comma 5 2 8 3" xfId="11276"/>
    <cellStyle name="Comma 5 2 9" xfId="11277"/>
    <cellStyle name="Comma 5 2 9 2" xfId="11278"/>
    <cellStyle name="Comma 5 2 9 3" xfId="11279"/>
    <cellStyle name="Comma 5 2 9 3 2" xfId="11280"/>
    <cellStyle name="Comma 5 2 9 4" xfId="45401"/>
    <cellStyle name="Comma 5 3" xfId="11281"/>
    <cellStyle name="Comma 5 3 2" xfId="11282"/>
    <cellStyle name="Comma 5 3 2 2" xfId="11283"/>
    <cellStyle name="Comma 5 3 2 2 2" xfId="11284"/>
    <cellStyle name="Comma 5 3 2 2 2 2" xfId="11285"/>
    <cellStyle name="Comma 5 3 2 2 3" xfId="11286"/>
    <cellStyle name="Comma 5 3 2 2 3 2" xfId="11287"/>
    <cellStyle name="Comma 5 3 2 2 4" xfId="11288"/>
    <cellStyle name="Comma 5 3 2 3" xfId="11289"/>
    <cellStyle name="Comma 5 3 2 3 2" xfId="11290"/>
    <cellStyle name="Comma 5 3 2 4" xfId="11291"/>
    <cellStyle name="Comma 5 3 2 4 2" xfId="11292"/>
    <cellStyle name="Comma 5 3 2 5" xfId="11293"/>
    <cellStyle name="Comma 5 3 3" xfId="11294"/>
    <cellStyle name="Comma 5 3 3 2" xfId="11295"/>
    <cellStyle name="Comma 5 3 3 2 2" xfId="11296"/>
    <cellStyle name="Comma 5 3 3 2 2 2" xfId="11297"/>
    <cellStyle name="Comma 5 3 3 2 3" xfId="11298"/>
    <cellStyle name="Comma 5 3 3 2 3 2" xfId="11299"/>
    <cellStyle name="Comma 5 3 3 2 4" xfId="11300"/>
    <cellStyle name="Comma 5 3 3 3" xfId="11301"/>
    <cellStyle name="Comma 5 3 3 3 2" xfId="11302"/>
    <cellStyle name="Comma 5 3 3 4" xfId="11303"/>
    <cellStyle name="Comma 5 3 3 4 2" xfId="11304"/>
    <cellStyle name="Comma 5 3 3 5" xfId="11305"/>
    <cellStyle name="Comma 5 3 4" xfId="11306"/>
    <cellStyle name="Comma 5 3 4 2" xfId="11307"/>
    <cellStyle name="Comma 5 3 4 2 2" xfId="11308"/>
    <cellStyle name="Comma 5 3 4 3" xfId="11309"/>
    <cellStyle name="Comma 5 3 4 3 2" xfId="11310"/>
    <cellStyle name="Comma 5 3 4 4" xfId="11311"/>
    <cellStyle name="Comma 5 3 5" xfId="11312"/>
    <cellStyle name="Comma 5 3 5 2" xfId="11313"/>
    <cellStyle name="Comma 5 3 6" xfId="11314"/>
    <cellStyle name="Comma 5 3 6 2" xfId="11315"/>
    <cellStyle name="Comma 5 3 7" xfId="11316"/>
    <cellStyle name="Comma 5 3 7 2" xfId="45402"/>
    <cellStyle name="Comma 5 3 8" xfId="11317"/>
    <cellStyle name="Comma 5 4" xfId="11318"/>
    <cellStyle name="Comma 5 4 2" xfId="11319"/>
    <cellStyle name="Comma 5 4 2 2" xfId="11320"/>
    <cellStyle name="Comma 5 4 2 2 2" xfId="11321"/>
    <cellStyle name="Comma 5 4 2 3" xfId="11322"/>
    <cellStyle name="Comma 5 4 2 3 2" xfId="11323"/>
    <cellStyle name="Comma 5 4 2 4" xfId="11324"/>
    <cellStyle name="Comma 5 4 3" xfId="11325"/>
    <cellStyle name="Comma 5 4 3 2" xfId="11326"/>
    <cellStyle name="Comma 5 4 3 3" xfId="11327"/>
    <cellStyle name="Comma 5 4 3 3 2" xfId="45403"/>
    <cellStyle name="Comma 5 4 3 4" xfId="11328"/>
    <cellStyle name="Comma 5 4 3 4 2" xfId="45404"/>
    <cellStyle name="Comma 5 4 3 5" xfId="45405"/>
    <cellStyle name="Comma 5 4 4" xfId="11329"/>
    <cellStyle name="Comma 5 4 4 2" xfId="11330"/>
    <cellStyle name="Comma 5 4 5" xfId="11331"/>
    <cellStyle name="Comma 5 5" xfId="11332"/>
    <cellStyle name="Comma 5 5 2" xfId="11333"/>
    <cellStyle name="Comma 5 5 2 2" xfId="11334"/>
    <cellStyle name="Comma 5 5 2 2 2" xfId="11335"/>
    <cellStyle name="Comma 5 5 2 3" xfId="11336"/>
    <cellStyle name="Comma 5 5 2 3 2" xfId="11337"/>
    <cellStyle name="Comma 5 5 2 4" xfId="11338"/>
    <cellStyle name="Comma 5 5 2 4 2" xfId="45406"/>
    <cellStyle name="Comma 5 5 2 5" xfId="45407"/>
    <cellStyle name="Comma 5 5 3" xfId="11339"/>
    <cellStyle name="Comma 5 5 3 2" xfId="11340"/>
    <cellStyle name="Comma 5 5 4" xfId="11341"/>
    <cellStyle name="Comma 5 5 4 2" xfId="11342"/>
    <cellStyle name="Comma 5 5 5" xfId="11343"/>
    <cellStyle name="Comma 5 5 5 2" xfId="45408"/>
    <cellStyle name="Comma 5 5 6" xfId="11344"/>
    <cellStyle name="Comma 5 5 6 2" xfId="45409"/>
    <cellStyle name="Comma 5 5 7" xfId="45410"/>
    <cellStyle name="Comma 5 6" xfId="11345"/>
    <cellStyle name="Comma 5 6 2" xfId="11346"/>
    <cellStyle name="Comma 5 6 2 2" xfId="11347"/>
    <cellStyle name="Comma 5 6 2 2 2" xfId="45411"/>
    <cellStyle name="Comma 5 6 2 3" xfId="45412"/>
    <cellStyle name="Comma 5 6 3" xfId="11348"/>
    <cellStyle name="Comma 5 6 3 2" xfId="11349"/>
    <cellStyle name="Comma 5 6 4" xfId="11350"/>
    <cellStyle name="Comma 5 6 5" xfId="11351"/>
    <cellStyle name="Comma 5 6 5 2" xfId="45413"/>
    <cellStyle name="Comma 5 6 6" xfId="11352"/>
    <cellStyle name="Comma 5 7" xfId="11353"/>
    <cellStyle name="Comma 5 7 2" xfId="11354"/>
    <cellStyle name="Comma 5 7 2 2" xfId="11355"/>
    <cellStyle name="Comma 5 7 2 3" xfId="11356"/>
    <cellStyle name="Comma 5 7 2 3 2" xfId="45414"/>
    <cellStyle name="Comma 5 7 2 4" xfId="45415"/>
    <cellStyle name="Comma 5 7 3" xfId="11357"/>
    <cellStyle name="Comma 5 7 3 2" xfId="11358"/>
    <cellStyle name="Comma 5 7 4" xfId="11359"/>
    <cellStyle name="Comma 5 7 4 2" xfId="45416"/>
    <cellStyle name="Comma 5 7 5" xfId="11360"/>
    <cellStyle name="Comma 5 7 5 2" xfId="45417"/>
    <cellStyle name="Comma 5 8" xfId="11361"/>
    <cellStyle name="Comma 5 8 2" xfId="11362"/>
    <cellStyle name="Comma 5 8 2 2" xfId="11363"/>
    <cellStyle name="Comma 5 8 3" xfId="11364"/>
    <cellStyle name="Comma 5 9" xfId="11365"/>
    <cellStyle name="Comma 5 9 2" xfId="11366"/>
    <cellStyle name="Comma 5_App.2-OA Capital Structure" xfId="11367"/>
    <cellStyle name="Comma 50" xfId="11368"/>
    <cellStyle name="Comma 51" xfId="11369"/>
    <cellStyle name="Comma 52" xfId="11370"/>
    <cellStyle name="Comma 53" xfId="41667"/>
    <cellStyle name="Comma 54" xfId="41668"/>
    <cellStyle name="Comma 55" xfId="41669"/>
    <cellStyle name="Comma 56" xfId="12"/>
    <cellStyle name="Comma 57" xfId="11371"/>
    <cellStyle name="Comma 58" xfId="63460"/>
    <cellStyle name="Comma 59" xfId="63461"/>
    <cellStyle name="Comma 6" xfId="11372"/>
    <cellStyle name="Comma 6 10" xfId="45418"/>
    <cellStyle name="Comma 6 2" xfId="11373"/>
    <cellStyle name="Comma 6 2 2" xfId="11374"/>
    <cellStyle name="Comma 6 2 2 2" xfId="11375"/>
    <cellStyle name="Comma 6 2 2 2 2" xfId="45419"/>
    <cellStyle name="Comma 6 2 2 3" xfId="11376"/>
    <cellStyle name="Comma 6 2 2 3 2" xfId="45420"/>
    <cellStyle name="Comma 6 2 2 4" xfId="11377"/>
    <cellStyle name="Comma 6 2 2 4 2" xfId="45421"/>
    <cellStyle name="Comma 6 2 2 5" xfId="45422"/>
    <cellStyle name="Comma 6 2 3" xfId="11378"/>
    <cellStyle name="Comma 6 2 3 2" xfId="11379"/>
    <cellStyle name="Comma 6 2 3 2 2" xfId="45423"/>
    <cellStyle name="Comma 6 2 3 3" xfId="11380"/>
    <cellStyle name="Comma 6 2 3 3 2" xfId="45424"/>
    <cellStyle name="Comma 6 2 3 4" xfId="11381"/>
    <cellStyle name="Comma 6 2 3 4 2" xfId="45425"/>
    <cellStyle name="Comma 6 2 3 5" xfId="45426"/>
    <cellStyle name="Comma 6 2 4" xfId="11382"/>
    <cellStyle name="Comma 6 2 4 2" xfId="45427"/>
    <cellStyle name="Comma 6 2 5" xfId="11383"/>
    <cellStyle name="Comma 6 2 5 2" xfId="45428"/>
    <cellStyle name="Comma 6 2 6" xfId="11384"/>
    <cellStyle name="Comma 6 2 6 2" xfId="45429"/>
    <cellStyle name="Comma 6 2 7" xfId="11385"/>
    <cellStyle name="Comma 6 3" xfId="11386"/>
    <cellStyle name="Comma 6 3 2" xfId="11387"/>
    <cellStyle name="Comma 6 3 2 2" xfId="45430"/>
    <cellStyle name="Comma 6 3 3" xfId="11388"/>
    <cellStyle name="Comma 6 3 3 2" xfId="45431"/>
    <cellStyle name="Comma 6 3 4" xfId="11389"/>
    <cellStyle name="Comma 6 3 4 2" xfId="45432"/>
    <cellStyle name="Comma 6 3 5" xfId="45433"/>
    <cellStyle name="Comma 6 4" xfId="11390"/>
    <cellStyle name="Comma 6 4 2" xfId="11391"/>
    <cellStyle name="Comma 6 4 2 2" xfId="11392"/>
    <cellStyle name="Comma 6 4 2 3" xfId="11393"/>
    <cellStyle name="Comma 6 4 2 3 2" xfId="45434"/>
    <cellStyle name="Comma 6 4 2 4" xfId="45435"/>
    <cellStyle name="Comma 6 4 3" xfId="11394"/>
    <cellStyle name="Comma 6 4 3 2" xfId="11395"/>
    <cellStyle name="Comma 6 4 3 2 2" xfId="45436"/>
    <cellStyle name="Comma 6 4 3 3" xfId="45437"/>
    <cellStyle name="Comma 6 4 3 4" xfId="45438"/>
    <cellStyle name="Comma 6 4 4" xfId="11396"/>
    <cellStyle name="Comma 6 4 4 2" xfId="45439"/>
    <cellStyle name="Comma 6 4 5" xfId="11397"/>
    <cellStyle name="Comma 6 5" xfId="11398"/>
    <cellStyle name="Comma 6 5 2" xfId="11399"/>
    <cellStyle name="Comma 6 5 3" xfId="11400"/>
    <cellStyle name="Comma 6 5 3 2" xfId="45440"/>
    <cellStyle name="Comma 6 5 4" xfId="11401"/>
    <cellStyle name="Comma 6 5 5" xfId="11402"/>
    <cellStyle name="Comma 6 5 6" xfId="11403"/>
    <cellStyle name="Comma 6 6" xfId="11404"/>
    <cellStyle name="Comma 6 6 2" xfId="11405"/>
    <cellStyle name="Comma 6 6 2 2" xfId="45441"/>
    <cellStyle name="Comma 6 6 3" xfId="11406"/>
    <cellStyle name="Comma 6 6 3 2" xfId="45442"/>
    <cellStyle name="Comma 6 6 4" xfId="45443"/>
    <cellStyle name="Comma 6 7" xfId="11407"/>
    <cellStyle name="Comma 6 8" xfId="45444"/>
    <cellStyle name="Comma 6 9" xfId="45445"/>
    <cellStyle name="Comma 7" xfId="11408"/>
    <cellStyle name="Comma 7 2" xfId="11409"/>
    <cellStyle name="Comma 7 2 2" xfId="11410"/>
    <cellStyle name="Comma 7 2 2 2" xfId="11411"/>
    <cellStyle name="Comma 7 2 3" xfId="11412"/>
    <cellStyle name="Comma 7 2 3 2" xfId="45446"/>
    <cellStyle name="Comma 7 2 4" xfId="11413"/>
    <cellStyle name="Comma 7 2 4 2" xfId="45447"/>
    <cellStyle name="Comma 7 2 5" xfId="11414"/>
    <cellStyle name="Comma 7 3" xfId="11415"/>
    <cellStyle name="Comma 7 3 2" xfId="11416"/>
    <cellStyle name="Comma 7 3 3" xfId="11417"/>
    <cellStyle name="Comma 7 3 3 2" xfId="45448"/>
    <cellStyle name="Comma 7 3 4" xfId="11418"/>
    <cellStyle name="Comma 7 3 4 2" xfId="45449"/>
    <cellStyle name="Comma 7 3 5" xfId="11419"/>
    <cellStyle name="Comma 7 4" xfId="11420"/>
    <cellStyle name="Comma 7 4 2" xfId="11421"/>
    <cellStyle name="Comma 7 4 3" xfId="11422"/>
    <cellStyle name="Comma 7 5" xfId="11423"/>
    <cellStyle name="Comma 7 5 2" xfId="11424"/>
    <cellStyle name="Comma 7 6" xfId="11425"/>
    <cellStyle name="Comma 7 7" xfId="11426"/>
    <cellStyle name="Comma 8" xfId="11427"/>
    <cellStyle name="Comma 8 10" xfId="45450"/>
    <cellStyle name="Comma 8 11" xfId="45451"/>
    <cellStyle name="Comma 8 12" xfId="45452"/>
    <cellStyle name="Comma 8 13" xfId="45453"/>
    <cellStyle name="Comma 8 2" xfId="11428"/>
    <cellStyle name="Comma 8 2 2" xfId="11429"/>
    <cellStyle name="Comma 8 2 2 2" xfId="11430"/>
    <cellStyle name="Comma 8 2 3" xfId="11431"/>
    <cellStyle name="Comma 8 2 4" xfId="11432"/>
    <cellStyle name="Comma 8 2 5" xfId="11433"/>
    <cellStyle name="Comma 8 2 6" xfId="11434"/>
    <cellStyle name="Comma 8 3" xfId="11435"/>
    <cellStyle name="Comma 8 3 10" xfId="45454"/>
    <cellStyle name="Comma 8 3 11" xfId="45455"/>
    <cellStyle name="Comma 8 3 2" xfId="11436"/>
    <cellStyle name="Comma 8 3 2 2" xfId="45456"/>
    <cellStyle name="Comma 8 3 2 2 2" xfId="45457"/>
    <cellStyle name="Comma 8 3 2 2 3" xfId="45458"/>
    <cellStyle name="Comma 8 3 2 3" xfId="45459"/>
    <cellStyle name="Comma 8 3 2 4" xfId="45460"/>
    <cellStyle name="Comma 8 3 3" xfId="11437"/>
    <cellStyle name="Comma 8 3 3 2" xfId="45461"/>
    <cellStyle name="Comma 8 3 3 3" xfId="45462"/>
    <cellStyle name="Comma 8 3 4" xfId="11438"/>
    <cellStyle name="Comma 8 3 5" xfId="45463"/>
    <cellStyle name="Comma 8 3 6" xfId="45464"/>
    <cellStyle name="Comma 8 3 7" xfId="45465"/>
    <cellStyle name="Comma 8 3 8" xfId="45466"/>
    <cellStyle name="Comma 8 3 9" xfId="45467"/>
    <cellStyle name="Comma 8 4" xfId="11439"/>
    <cellStyle name="Comma 8 4 2" xfId="45468"/>
    <cellStyle name="Comma 8 4 2 2" xfId="45469"/>
    <cellStyle name="Comma 8 4 2 3" xfId="45470"/>
    <cellStyle name="Comma 8 4 3" xfId="45471"/>
    <cellStyle name="Comma 8 4 4" xfId="45472"/>
    <cellStyle name="Comma 8 5" xfId="11440"/>
    <cellStyle name="Comma 8 5 2" xfId="11441"/>
    <cellStyle name="Comma 8 5 3" xfId="11442"/>
    <cellStyle name="Comma 8 6" xfId="11443"/>
    <cellStyle name="Comma 8 7" xfId="11444"/>
    <cellStyle name="Comma 8 8" xfId="45473"/>
    <cellStyle name="Comma 8 9" xfId="45474"/>
    <cellStyle name="Comma 9" xfId="11445"/>
    <cellStyle name="Comma 9 10" xfId="11446"/>
    <cellStyle name="Comma 9 10 2" xfId="11447"/>
    <cellStyle name="Comma 9 11" xfId="11448"/>
    <cellStyle name="Comma 9 11 2" xfId="11449"/>
    <cellStyle name="Comma 9 12" xfId="11450"/>
    <cellStyle name="Comma 9 13" xfId="11451"/>
    <cellStyle name="Comma 9 13 2" xfId="11452"/>
    <cellStyle name="Comma 9 13 2 2" xfId="11453"/>
    <cellStyle name="Comma 9 13 2 2 2" xfId="11454"/>
    <cellStyle name="Comma 9 13 2 2 2 2" xfId="11455"/>
    <cellStyle name="Comma 9 13 2 2 3" xfId="11456"/>
    <cellStyle name="Comma 9 13 2 2 3 2" xfId="11457"/>
    <cellStyle name="Comma 9 13 2 2 4" xfId="11458"/>
    <cellStyle name="Comma 9 13 2 2 4 2" xfId="11459"/>
    <cellStyle name="Comma 9 13 2 2 5" xfId="11460"/>
    <cellStyle name="Comma 9 13 2 3" xfId="11461"/>
    <cellStyle name="Comma 9 13 2 3 2" xfId="11462"/>
    <cellStyle name="Comma 9 13 2 4" xfId="11463"/>
    <cellStyle name="Comma 9 13 2 4 2" xfId="11464"/>
    <cellStyle name="Comma 9 13 2 5" xfId="11465"/>
    <cellStyle name="Comma 9 13 2 5 2" xfId="11466"/>
    <cellStyle name="Comma 9 13 2 6" xfId="11467"/>
    <cellStyle name="Comma 9 13 3" xfId="11468"/>
    <cellStyle name="Comma 9 13 3 2" xfId="11469"/>
    <cellStyle name="Comma 9 13 3 2 2" xfId="11470"/>
    <cellStyle name="Comma 9 13 3 3" xfId="11471"/>
    <cellStyle name="Comma 9 13 3 3 2" xfId="11472"/>
    <cellStyle name="Comma 9 13 3 4" xfId="11473"/>
    <cellStyle name="Comma 9 13 3 4 2" xfId="11474"/>
    <cellStyle name="Comma 9 13 3 5" xfId="11475"/>
    <cellStyle name="Comma 9 13 4" xfId="11476"/>
    <cellStyle name="Comma 9 13 4 2" xfId="11477"/>
    <cellStyle name="Comma 9 13 5" xfId="11478"/>
    <cellStyle name="Comma 9 13 5 2" xfId="11479"/>
    <cellStyle name="Comma 9 13 6" xfId="11480"/>
    <cellStyle name="Comma 9 13 6 2" xfId="11481"/>
    <cellStyle name="Comma 9 13 7" xfId="11482"/>
    <cellStyle name="Comma 9 14" xfId="11483"/>
    <cellStyle name="Comma 9 14 2" xfId="11484"/>
    <cellStyle name="Comma 9 14 2 2" xfId="11485"/>
    <cellStyle name="Comma 9 14 2 2 2" xfId="11486"/>
    <cellStyle name="Comma 9 14 2 2 2 2" xfId="11487"/>
    <cellStyle name="Comma 9 14 2 2 3" xfId="11488"/>
    <cellStyle name="Comma 9 14 2 2 3 2" xfId="11489"/>
    <cellStyle name="Comma 9 14 2 2 4" xfId="11490"/>
    <cellStyle name="Comma 9 14 2 2 4 2" xfId="11491"/>
    <cellStyle name="Comma 9 14 2 2 5" xfId="11492"/>
    <cellStyle name="Comma 9 14 2 3" xfId="11493"/>
    <cellStyle name="Comma 9 14 2 3 2" xfId="11494"/>
    <cellStyle name="Comma 9 14 2 4" xfId="11495"/>
    <cellStyle name="Comma 9 14 2 4 2" xfId="11496"/>
    <cellStyle name="Comma 9 14 2 5" xfId="11497"/>
    <cellStyle name="Comma 9 14 2 5 2" xfId="11498"/>
    <cellStyle name="Comma 9 14 2 6" xfId="11499"/>
    <cellStyle name="Comma 9 14 3" xfId="11500"/>
    <cellStyle name="Comma 9 14 3 2" xfId="11501"/>
    <cellStyle name="Comma 9 14 3 2 2" xfId="11502"/>
    <cellStyle name="Comma 9 14 3 3" xfId="11503"/>
    <cellStyle name="Comma 9 14 3 3 2" xfId="11504"/>
    <cellStyle name="Comma 9 14 3 4" xfId="11505"/>
    <cellStyle name="Comma 9 14 3 4 2" xfId="11506"/>
    <cellStyle name="Comma 9 14 3 5" xfId="11507"/>
    <cellStyle name="Comma 9 14 4" xfId="11508"/>
    <cellStyle name="Comma 9 14 4 2" xfId="11509"/>
    <cellStyle name="Comma 9 14 5" xfId="11510"/>
    <cellStyle name="Comma 9 14 5 2" xfId="11511"/>
    <cellStyle name="Comma 9 14 6" xfId="11512"/>
    <cellStyle name="Comma 9 14 6 2" xfId="11513"/>
    <cellStyle name="Comma 9 14 7" xfId="11514"/>
    <cellStyle name="Comma 9 15" xfId="11515"/>
    <cellStyle name="Comma 9 15 2" xfId="11516"/>
    <cellStyle name="Comma 9 15 2 2" xfId="11517"/>
    <cellStyle name="Comma 9 15 2 2 2" xfId="11518"/>
    <cellStyle name="Comma 9 15 2 2 2 2" xfId="11519"/>
    <cellStyle name="Comma 9 15 2 2 3" xfId="11520"/>
    <cellStyle name="Comma 9 15 2 2 3 2" xfId="11521"/>
    <cellStyle name="Comma 9 15 2 2 4" xfId="11522"/>
    <cellStyle name="Comma 9 15 2 2 4 2" xfId="11523"/>
    <cellStyle name="Comma 9 15 2 2 5" xfId="11524"/>
    <cellStyle name="Comma 9 15 2 3" xfId="11525"/>
    <cellStyle name="Comma 9 15 2 3 2" xfId="11526"/>
    <cellStyle name="Comma 9 15 2 4" xfId="11527"/>
    <cellStyle name="Comma 9 15 2 4 2" xfId="11528"/>
    <cellStyle name="Comma 9 15 2 5" xfId="11529"/>
    <cellStyle name="Comma 9 15 2 5 2" xfId="11530"/>
    <cellStyle name="Comma 9 15 2 6" xfId="11531"/>
    <cellStyle name="Comma 9 15 3" xfId="11532"/>
    <cellStyle name="Comma 9 15 3 2" xfId="11533"/>
    <cellStyle name="Comma 9 15 3 2 2" xfId="11534"/>
    <cellStyle name="Comma 9 15 3 3" xfId="11535"/>
    <cellStyle name="Comma 9 15 3 3 2" xfId="11536"/>
    <cellStyle name="Comma 9 15 3 4" xfId="11537"/>
    <cellStyle name="Comma 9 15 3 4 2" xfId="11538"/>
    <cellStyle name="Comma 9 15 3 5" xfId="11539"/>
    <cellStyle name="Comma 9 15 4" xfId="11540"/>
    <cellStyle name="Comma 9 15 4 2" xfId="11541"/>
    <cellStyle name="Comma 9 15 5" xfId="11542"/>
    <cellStyle name="Comma 9 15 5 2" xfId="11543"/>
    <cellStyle name="Comma 9 15 6" xfId="11544"/>
    <cellStyle name="Comma 9 15 6 2" xfId="11545"/>
    <cellStyle name="Comma 9 15 7" xfId="11546"/>
    <cellStyle name="Comma 9 16" xfId="11547"/>
    <cellStyle name="Comma 9 16 2" xfId="11548"/>
    <cellStyle name="Comma 9 16 2 2" xfId="11549"/>
    <cellStyle name="Comma 9 16 2 2 2" xfId="11550"/>
    <cellStyle name="Comma 9 16 2 2 2 2" xfId="11551"/>
    <cellStyle name="Comma 9 16 2 2 3" xfId="11552"/>
    <cellStyle name="Comma 9 16 2 2 3 2" xfId="11553"/>
    <cellStyle name="Comma 9 16 2 2 4" xfId="11554"/>
    <cellStyle name="Comma 9 16 2 2 4 2" xfId="11555"/>
    <cellStyle name="Comma 9 16 2 2 5" xfId="11556"/>
    <cellStyle name="Comma 9 16 2 3" xfId="11557"/>
    <cellStyle name="Comma 9 16 2 3 2" xfId="11558"/>
    <cellStyle name="Comma 9 16 2 4" xfId="11559"/>
    <cellStyle name="Comma 9 16 2 4 2" xfId="11560"/>
    <cellStyle name="Comma 9 16 2 5" xfId="11561"/>
    <cellStyle name="Comma 9 16 2 5 2" xfId="11562"/>
    <cellStyle name="Comma 9 16 2 6" xfId="11563"/>
    <cellStyle name="Comma 9 16 3" xfId="11564"/>
    <cellStyle name="Comma 9 16 3 2" xfId="11565"/>
    <cellStyle name="Comma 9 16 3 2 2" xfId="11566"/>
    <cellStyle name="Comma 9 16 3 3" xfId="11567"/>
    <cellStyle name="Comma 9 16 3 3 2" xfId="11568"/>
    <cellStyle name="Comma 9 16 3 4" xfId="11569"/>
    <cellStyle name="Comma 9 16 3 4 2" xfId="11570"/>
    <cellStyle name="Comma 9 16 3 5" xfId="11571"/>
    <cellStyle name="Comma 9 16 4" xfId="11572"/>
    <cellStyle name="Comma 9 16 4 2" xfId="11573"/>
    <cellStyle name="Comma 9 16 5" xfId="11574"/>
    <cellStyle name="Comma 9 16 5 2" xfId="11575"/>
    <cellStyle name="Comma 9 16 6" xfId="11576"/>
    <cellStyle name="Comma 9 16 6 2" xfId="11577"/>
    <cellStyle name="Comma 9 16 7" xfId="11578"/>
    <cellStyle name="Comma 9 17" xfId="11579"/>
    <cellStyle name="Comma 9 17 2" xfId="11580"/>
    <cellStyle name="Comma 9 17 2 2" xfId="11581"/>
    <cellStyle name="Comma 9 17 2 2 2" xfId="11582"/>
    <cellStyle name="Comma 9 17 2 3" xfId="11583"/>
    <cellStyle name="Comma 9 17 2 3 2" xfId="11584"/>
    <cellStyle name="Comma 9 17 2 4" xfId="11585"/>
    <cellStyle name="Comma 9 17 2 4 2" xfId="11586"/>
    <cellStyle name="Comma 9 17 2 5" xfId="11587"/>
    <cellStyle name="Comma 9 17 3" xfId="11588"/>
    <cellStyle name="Comma 9 17 3 2" xfId="11589"/>
    <cellStyle name="Comma 9 17 4" xfId="11590"/>
    <cellStyle name="Comma 9 17 4 2" xfId="11591"/>
    <cellStyle name="Comma 9 17 5" xfId="11592"/>
    <cellStyle name="Comma 9 17 5 2" xfId="11593"/>
    <cellStyle name="Comma 9 17 6" xfId="11594"/>
    <cellStyle name="Comma 9 18" xfId="11595"/>
    <cellStyle name="Comma 9 18 2" xfId="11596"/>
    <cellStyle name="Comma 9 18 2 2" xfId="11597"/>
    <cellStyle name="Comma 9 18 3" xfId="11598"/>
    <cellStyle name="Comma 9 18 3 2" xfId="11599"/>
    <cellStyle name="Comma 9 18 4" xfId="11600"/>
    <cellStyle name="Comma 9 18 4 2" xfId="11601"/>
    <cellStyle name="Comma 9 18 5" xfId="11602"/>
    <cellStyle name="Comma 9 19" xfId="11603"/>
    <cellStyle name="Comma 9 19 2" xfId="11604"/>
    <cellStyle name="Comma 9 19 2 2" xfId="11605"/>
    <cellStyle name="Comma 9 19 3" xfId="11606"/>
    <cellStyle name="Comma 9 19 3 2" xfId="11607"/>
    <cellStyle name="Comma 9 19 4" xfId="11608"/>
    <cellStyle name="Comma 9 19 4 2" xfId="11609"/>
    <cellStyle name="Comma 9 19 5" xfId="11610"/>
    <cellStyle name="Comma 9 2" xfId="11611"/>
    <cellStyle name="Comma 9 2 2" xfId="11612"/>
    <cellStyle name="Comma 9 2 2 2" xfId="11613"/>
    <cellStyle name="Comma 9 2 3" xfId="11614"/>
    <cellStyle name="Comma 9 2 3 2" xfId="11615"/>
    <cellStyle name="Comma 9 2 3 2 2" xfId="11616"/>
    <cellStyle name="Comma 9 2 3 2 2 2" xfId="11617"/>
    <cellStyle name="Comma 9 2 3 2 3" xfId="11618"/>
    <cellStyle name="Comma 9 2 3 2 3 2" xfId="11619"/>
    <cellStyle name="Comma 9 2 3 2 4" xfId="11620"/>
    <cellStyle name="Comma 9 2 3 2 4 2" xfId="11621"/>
    <cellStyle name="Comma 9 2 3 2 5" xfId="11622"/>
    <cellStyle name="Comma 9 2 3 3" xfId="11623"/>
    <cellStyle name="Comma 9 2 3 3 2" xfId="11624"/>
    <cellStyle name="Comma 9 2 3 4" xfId="11625"/>
    <cellStyle name="Comma 9 2 3 4 2" xfId="11626"/>
    <cellStyle name="Comma 9 2 3 5" xfId="11627"/>
    <cellStyle name="Comma 9 2 3 5 2" xfId="11628"/>
    <cellStyle name="Comma 9 2 3 6" xfId="11629"/>
    <cellStyle name="Comma 9 2 4" xfId="11630"/>
    <cellStyle name="Comma 9 2 4 2" xfId="11631"/>
    <cellStyle name="Comma 9 2 4 2 2" xfId="11632"/>
    <cellStyle name="Comma 9 2 4 3" xfId="11633"/>
    <cellStyle name="Comma 9 2 4 3 2" xfId="11634"/>
    <cellStyle name="Comma 9 2 4 4" xfId="11635"/>
    <cellStyle name="Comma 9 2 4 4 2" xfId="11636"/>
    <cellStyle name="Comma 9 2 4 5" xfId="11637"/>
    <cellStyle name="Comma 9 2 5" xfId="11638"/>
    <cellStyle name="Comma 9 2 5 2" xfId="11639"/>
    <cellStyle name="Comma 9 2 6" xfId="11640"/>
    <cellStyle name="Comma 9 2 6 2" xfId="11641"/>
    <cellStyle name="Comma 9 2 7" xfId="11642"/>
    <cellStyle name="Comma 9 2 7 2" xfId="11643"/>
    <cellStyle name="Comma 9 2 8" xfId="11644"/>
    <cellStyle name="Comma 9 20" xfId="11645"/>
    <cellStyle name="Comma 9 20 2" xfId="11646"/>
    <cellStyle name="Comma 9 21" xfId="11647"/>
    <cellStyle name="Comma 9 21 2" xfId="11648"/>
    <cellStyle name="Comma 9 22" xfId="11649"/>
    <cellStyle name="Comma 9 22 2" xfId="11650"/>
    <cellStyle name="Comma 9 23" xfId="11651"/>
    <cellStyle name="Comma 9 23 2" xfId="11652"/>
    <cellStyle name="Comma 9 24" xfId="11653"/>
    <cellStyle name="Comma 9 24 2" xfId="11654"/>
    <cellStyle name="Comma 9 25" xfId="11655"/>
    <cellStyle name="Comma 9 26" xfId="11656"/>
    <cellStyle name="Comma 9 3" xfId="11657"/>
    <cellStyle name="Comma 9 3 2" xfId="11658"/>
    <cellStyle name="Comma 9 3 2 2" xfId="11659"/>
    <cellStyle name="Comma 9 3 3" xfId="11660"/>
    <cellStyle name="Comma 9 3 3 2" xfId="11661"/>
    <cellStyle name="Comma 9 3 3 2 2" xfId="11662"/>
    <cellStyle name="Comma 9 3 3 2 2 2" xfId="11663"/>
    <cellStyle name="Comma 9 3 3 2 3" xfId="11664"/>
    <cellStyle name="Comma 9 3 3 2 3 2" xfId="11665"/>
    <cellStyle name="Comma 9 3 3 2 4" xfId="11666"/>
    <cellStyle name="Comma 9 3 3 2 4 2" xfId="11667"/>
    <cellStyle name="Comma 9 3 3 2 5" xfId="11668"/>
    <cellStyle name="Comma 9 3 3 3" xfId="11669"/>
    <cellStyle name="Comma 9 3 3 3 2" xfId="11670"/>
    <cellStyle name="Comma 9 3 3 4" xfId="11671"/>
    <cellStyle name="Comma 9 3 3 4 2" xfId="11672"/>
    <cellStyle name="Comma 9 3 3 5" xfId="11673"/>
    <cellStyle name="Comma 9 3 3 5 2" xfId="11674"/>
    <cellStyle name="Comma 9 3 3 6" xfId="11675"/>
    <cellStyle name="Comma 9 3 4" xfId="11676"/>
    <cellStyle name="Comma 9 3 4 2" xfId="11677"/>
    <cellStyle name="Comma 9 3 4 2 2" xfId="11678"/>
    <cellStyle name="Comma 9 3 4 3" xfId="11679"/>
    <cellStyle name="Comma 9 3 4 3 2" xfId="11680"/>
    <cellStyle name="Comma 9 3 4 4" xfId="11681"/>
    <cellStyle name="Comma 9 3 4 4 2" xfId="11682"/>
    <cellStyle name="Comma 9 3 4 5" xfId="11683"/>
    <cellStyle name="Comma 9 3 5" xfId="11684"/>
    <cellStyle name="Comma 9 3 5 2" xfId="11685"/>
    <cellStyle name="Comma 9 3 6" xfId="11686"/>
    <cellStyle name="Comma 9 3 6 2" xfId="11687"/>
    <cellStyle name="Comma 9 3 7" xfId="11688"/>
    <cellStyle name="Comma 9 3 7 2" xfId="11689"/>
    <cellStyle name="Comma 9 3 8" xfId="11690"/>
    <cellStyle name="Comma 9 4" xfId="11691"/>
    <cellStyle name="Comma 9 4 2" xfId="11692"/>
    <cellStyle name="Comma 9 4 2 10" xfId="11693"/>
    <cellStyle name="Comma 9 4 2 10 2" xfId="11694"/>
    <cellStyle name="Comma 9 4 2 2" xfId="11695"/>
    <cellStyle name="Comma 9 4 2 3" xfId="11696"/>
    <cellStyle name="Comma 9 4 2 3 2" xfId="11697"/>
    <cellStyle name="Comma 9 4 2 3 2 2" xfId="11698"/>
    <cellStyle name="Comma 9 4 2 3 2 2 2" xfId="11699"/>
    <cellStyle name="Comma 9 4 2 3 2 2 2 2" xfId="11700"/>
    <cellStyle name="Comma 9 4 2 3 2 2 3" xfId="11701"/>
    <cellStyle name="Comma 9 4 2 3 2 2 3 2" xfId="11702"/>
    <cellStyle name="Comma 9 4 2 3 2 2 4" xfId="11703"/>
    <cellStyle name="Comma 9 4 2 3 2 2 4 2" xfId="11704"/>
    <cellStyle name="Comma 9 4 2 3 2 2 5" xfId="11705"/>
    <cellStyle name="Comma 9 4 2 3 2 3" xfId="11706"/>
    <cellStyle name="Comma 9 4 2 3 2 3 2" xfId="11707"/>
    <cellStyle name="Comma 9 4 2 3 2 4" xfId="11708"/>
    <cellStyle name="Comma 9 4 2 3 2 4 2" xfId="11709"/>
    <cellStyle name="Comma 9 4 2 3 2 5" xfId="11710"/>
    <cellStyle name="Comma 9 4 2 3 2 5 2" xfId="11711"/>
    <cellStyle name="Comma 9 4 2 3 2 6" xfId="11712"/>
    <cellStyle name="Comma 9 4 2 3 3" xfId="11713"/>
    <cellStyle name="Comma 9 4 2 3 3 2" xfId="11714"/>
    <cellStyle name="Comma 9 4 2 3 3 2 2" xfId="11715"/>
    <cellStyle name="Comma 9 4 2 3 3 3" xfId="11716"/>
    <cellStyle name="Comma 9 4 2 3 3 3 2" xfId="11717"/>
    <cellStyle name="Comma 9 4 2 3 3 4" xfId="11718"/>
    <cellStyle name="Comma 9 4 2 3 3 4 2" xfId="11719"/>
    <cellStyle name="Comma 9 4 2 3 3 5" xfId="11720"/>
    <cellStyle name="Comma 9 4 2 3 4" xfId="11721"/>
    <cellStyle name="Comma 9 4 2 3 4 2" xfId="11722"/>
    <cellStyle name="Comma 9 4 2 3 5" xfId="11723"/>
    <cellStyle name="Comma 9 4 2 3 5 2" xfId="11724"/>
    <cellStyle name="Comma 9 4 2 3 6" xfId="11725"/>
    <cellStyle name="Comma 9 4 2 3 6 2" xfId="11726"/>
    <cellStyle name="Comma 9 4 2 3 7" xfId="11727"/>
    <cellStyle name="Comma 9 4 2 4" xfId="11728"/>
    <cellStyle name="Comma 9 4 2 4 2" xfId="11729"/>
    <cellStyle name="Comma 9 4 2 4 2 2" xfId="11730"/>
    <cellStyle name="Comma 9 4 2 4 2 2 2" xfId="11731"/>
    <cellStyle name="Comma 9 4 2 4 2 2 2 2" xfId="11732"/>
    <cellStyle name="Comma 9 4 2 4 2 2 3" xfId="11733"/>
    <cellStyle name="Comma 9 4 2 4 2 2 3 2" xfId="11734"/>
    <cellStyle name="Comma 9 4 2 4 2 2 4" xfId="11735"/>
    <cellStyle name="Comma 9 4 2 4 2 2 4 2" xfId="11736"/>
    <cellStyle name="Comma 9 4 2 4 2 2 5" xfId="11737"/>
    <cellStyle name="Comma 9 4 2 4 2 3" xfId="11738"/>
    <cellStyle name="Comma 9 4 2 4 2 3 2" xfId="11739"/>
    <cellStyle name="Comma 9 4 2 4 2 4" xfId="11740"/>
    <cellStyle name="Comma 9 4 2 4 2 4 2" xfId="11741"/>
    <cellStyle name="Comma 9 4 2 4 2 5" xfId="11742"/>
    <cellStyle name="Comma 9 4 2 4 2 5 2" xfId="11743"/>
    <cellStyle name="Comma 9 4 2 4 2 6" xfId="11744"/>
    <cellStyle name="Comma 9 4 2 4 3" xfId="11745"/>
    <cellStyle name="Comma 9 4 2 4 3 2" xfId="11746"/>
    <cellStyle name="Comma 9 4 2 4 3 2 2" xfId="11747"/>
    <cellStyle name="Comma 9 4 2 4 3 3" xfId="11748"/>
    <cellStyle name="Comma 9 4 2 4 3 3 2" xfId="11749"/>
    <cellStyle name="Comma 9 4 2 4 3 4" xfId="11750"/>
    <cellStyle name="Comma 9 4 2 4 3 4 2" xfId="11751"/>
    <cellStyle name="Comma 9 4 2 4 3 5" xfId="11752"/>
    <cellStyle name="Comma 9 4 2 4 4" xfId="11753"/>
    <cellStyle name="Comma 9 4 2 4 4 2" xfId="11754"/>
    <cellStyle name="Comma 9 4 2 4 5" xfId="11755"/>
    <cellStyle name="Comma 9 4 2 4 5 2" xfId="11756"/>
    <cellStyle name="Comma 9 4 2 4 6" xfId="11757"/>
    <cellStyle name="Comma 9 4 2 4 6 2" xfId="11758"/>
    <cellStyle name="Comma 9 4 2 4 7" xfId="11759"/>
    <cellStyle name="Comma 9 4 2 5" xfId="11760"/>
    <cellStyle name="Comma 9 4 2 5 2" xfId="11761"/>
    <cellStyle name="Comma 9 4 2 5 2 2" xfId="11762"/>
    <cellStyle name="Comma 9 4 2 5 2 2 2" xfId="11763"/>
    <cellStyle name="Comma 9 4 2 5 2 2 2 2" xfId="11764"/>
    <cellStyle name="Comma 9 4 2 5 2 2 3" xfId="11765"/>
    <cellStyle name="Comma 9 4 2 5 2 2 3 2" xfId="11766"/>
    <cellStyle name="Comma 9 4 2 5 2 2 4" xfId="11767"/>
    <cellStyle name="Comma 9 4 2 5 2 2 4 2" xfId="11768"/>
    <cellStyle name="Comma 9 4 2 5 2 2 5" xfId="11769"/>
    <cellStyle name="Comma 9 4 2 5 2 3" xfId="11770"/>
    <cellStyle name="Comma 9 4 2 5 2 3 2" xfId="11771"/>
    <cellStyle name="Comma 9 4 2 5 2 4" xfId="11772"/>
    <cellStyle name="Comma 9 4 2 5 2 4 2" xfId="11773"/>
    <cellStyle name="Comma 9 4 2 5 2 5" xfId="11774"/>
    <cellStyle name="Comma 9 4 2 5 2 5 2" xfId="11775"/>
    <cellStyle name="Comma 9 4 2 5 2 6" xfId="11776"/>
    <cellStyle name="Comma 9 4 2 5 3" xfId="11777"/>
    <cellStyle name="Comma 9 4 2 5 3 2" xfId="11778"/>
    <cellStyle name="Comma 9 4 2 5 3 2 2" xfId="11779"/>
    <cellStyle name="Comma 9 4 2 5 3 3" xfId="11780"/>
    <cellStyle name="Comma 9 4 2 5 3 3 2" xfId="11781"/>
    <cellStyle name="Comma 9 4 2 5 3 4" xfId="11782"/>
    <cellStyle name="Comma 9 4 2 5 3 4 2" xfId="11783"/>
    <cellStyle name="Comma 9 4 2 5 3 5" xfId="11784"/>
    <cellStyle name="Comma 9 4 2 5 4" xfId="11785"/>
    <cellStyle name="Comma 9 4 2 5 4 2" xfId="11786"/>
    <cellStyle name="Comma 9 4 2 5 5" xfId="11787"/>
    <cellStyle name="Comma 9 4 2 5 5 2" xfId="11788"/>
    <cellStyle name="Comma 9 4 2 5 6" xfId="11789"/>
    <cellStyle name="Comma 9 4 2 5 6 2" xfId="11790"/>
    <cellStyle name="Comma 9 4 2 5 7" xfId="11791"/>
    <cellStyle name="Comma 9 4 2 6" xfId="11792"/>
    <cellStyle name="Comma 9 4 2 6 2" xfId="11793"/>
    <cellStyle name="Comma 9 4 2 6 2 2" xfId="11794"/>
    <cellStyle name="Comma 9 4 2 6 2 2 2" xfId="11795"/>
    <cellStyle name="Comma 9 4 2 6 2 2 2 2" xfId="11796"/>
    <cellStyle name="Comma 9 4 2 6 2 2 3" xfId="11797"/>
    <cellStyle name="Comma 9 4 2 6 2 2 3 2" xfId="11798"/>
    <cellStyle name="Comma 9 4 2 6 2 2 4" xfId="11799"/>
    <cellStyle name="Comma 9 4 2 6 2 2 4 2" xfId="11800"/>
    <cellStyle name="Comma 9 4 2 6 2 2 5" xfId="11801"/>
    <cellStyle name="Comma 9 4 2 6 2 3" xfId="11802"/>
    <cellStyle name="Comma 9 4 2 6 2 3 2" xfId="11803"/>
    <cellStyle name="Comma 9 4 2 6 2 4" xfId="11804"/>
    <cellStyle name="Comma 9 4 2 6 2 4 2" xfId="11805"/>
    <cellStyle name="Comma 9 4 2 6 2 5" xfId="11806"/>
    <cellStyle name="Comma 9 4 2 6 2 5 2" xfId="11807"/>
    <cellStyle name="Comma 9 4 2 6 2 6" xfId="11808"/>
    <cellStyle name="Comma 9 4 2 6 3" xfId="11809"/>
    <cellStyle name="Comma 9 4 2 6 3 2" xfId="11810"/>
    <cellStyle name="Comma 9 4 2 6 3 2 2" xfId="11811"/>
    <cellStyle name="Comma 9 4 2 6 3 3" xfId="11812"/>
    <cellStyle name="Comma 9 4 2 6 3 3 2" xfId="11813"/>
    <cellStyle name="Comma 9 4 2 6 3 4" xfId="11814"/>
    <cellStyle name="Comma 9 4 2 6 3 4 2" xfId="11815"/>
    <cellStyle name="Comma 9 4 2 6 3 5" xfId="11816"/>
    <cellStyle name="Comma 9 4 2 6 4" xfId="11817"/>
    <cellStyle name="Comma 9 4 2 6 4 2" xfId="11818"/>
    <cellStyle name="Comma 9 4 2 6 5" xfId="11819"/>
    <cellStyle name="Comma 9 4 2 6 5 2" xfId="11820"/>
    <cellStyle name="Comma 9 4 2 6 6" xfId="11821"/>
    <cellStyle name="Comma 9 4 2 6 6 2" xfId="11822"/>
    <cellStyle name="Comma 9 4 2 6 7" xfId="11823"/>
    <cellStyle name="Comma 9 4 2 7" xfId="11824"/>
    <cellStyle name="Comma 9 4 2 7 2" xfId="11825"/>
    <cellStyle name="Comma 9 4 2 7 2 2" xfId="11826"/>
    <cellStyle name="Comma 9 4 2 7 3" xfId="11827"/>
    <cellStyle name="Comma 9 4 2 7 3 2" xfId="11828"/>
    <cellStyle name="Comma 9 4 2 7 4" xfId="11829"/>
    <cellStyle name="Comma 9 4 2 7 4 2" xfId="11830"/>
    <cellStyle name="Comma 9 4 2 7 5" xfId="11831"/>
    <cellStyle name="Comma 9 4 2 8" xfId="11832"/>
    <cellStyle name="Comma 9 4 2 8 2" xfId="11833"/>
    <cellStyle name="Comma 9 4 2 9" xfId="11834"/>
    <cellStyle name="Comma 9 4 2 9 2" xfId="11835"/>
    <cellStyle name="Comma 9 4 3" xfId="11836"/>
    <cellStyle name="Comma 9 4 3 2" xfId="11837"/>
    <cellStyle name="Comma 9 4 3 2 2" xfId="11838"/>
    <cellStyle name="Comma 9 4 3 2 2 2" xfId="11839"/>
    <cellStyle name="Comma 9 4 3 2 3" xfId="11840"/>
    <cellStyle name="Comma 9 4 3 2 3 2" xfId="11841"/>
    <cellStyle name="Comma 9 4 3 2 4" xfId="11842"/>
    <cellStyle name="Comma 9 4 3 2 4 2" xfId="11843"/>
    <cellStyle name="Comma 9 4 3 2 5" xfId="11844"/>
    <cellStyle name="Comma 9 4 3 3" xfId="11845"/>
    <cellStyle name="Comma 9 4 3 3 2" xfId="11846"/>
    <cellStyle name="Comma 9 4 3 4" xfId="11847"/>
    <cellStyle name="Comma 9 4 3 4 2" xfId="11848"/>
    <cellStyle name="Comma 9 4 3 5" xfId="11849"/>
    <cellStyle name="Comma 9 4 3 5 2" xfId="11850"/>
    <cellStyle name="Comma 9 4 3 6" xfId="11851"/>
    <cellStyle name="Comma 9 4 4" xfId="11852"/>
    <cellStyle name="Comma 9 4 4 2" xfId="11853"/>
    <cellStyle name="Comma 9 4 4 2 2" xfId="11854"/>
    <cellStyle name="Comma 9 4 4 3" xfId="11855"/>
    <cellStyle name="Comma 9 4 4 3 2" xfId="11856"/>
    <cellStyle name="Comma 9 4 4 4" xfId="11857"/>
    <cellStyle name="Comma 9 4 4 4 2" xfId="11858"/>
    <cellStyle name="Comma 9 4 4 5" xfId="11859"/>
    <cellStyle name="Comma 9 4 5" xfId="11860"/>
    <cellStyle name="Comma 9 4 5 2" xfId="11861"/>
    <cellStyle name="Comma 9 4 6" xfId="11862"/>
    <cellStyle name="Comma 9 4 6 2" xfId="11863"/>
    <cellStyle name="Comma 9 4 7" xfId="11864"/>
    <cellStyle name="Comma 9 5" xfId="11865"/>
    <cellStyle name="Comma 9 5 2" xfId="11866"/>
    <cellStyle name="Comma 9 5 3" xfId="11867"/>
    <cellStyle name="Comma 9 5 3 2" xfId="11868"/>
    <cellStyle name="Comma 9 5 3 2 2" xfId="11869"/>
    <cellStyle name="Comma 9 5 3 2 2 2" xfId="11870"/>
    <cellStyle name="Comma 9 5 3 2 3" xfId="11871"/>
    <cellStyle name="Comma 9 5 3 2 3 2" xfId="11872"/>
    <cellStyle name="Comma 9 5 3 2 4" xfId="11873"/>
    <cellStyle name="Comma 9 5 3 2 4 2" xfId="11874"/>
    <cellStyle name="Comma 9 5 3 2 5" xfId="11875"/>
    <cellStyle name="Comma 9 5 3 3" xfId="11876"/>
    <cellStyle name="Comma 9 5 3 3 2" xfId="11877"/>
    <cellStyle name="Comma 9 5 3 4" xfId="11878"/>
    <cellStyle name="Comma 9 5 3 4 2" xfId="11879"/>
    <cellStyle name="Comma 9 5 3 5" xfId="11880"/>
    <cellStyle name="Comma 9 5 3 5 2" xfId="11881"/>
    <cellStyle name="Comma 9 5 3 6" xfId="11882"/>
    <cellStyle name="Comma 9 5 4" xfId="11883"/>
    <cellStyle name="Comma 9 5 4 2" xfId="11884"/>
    <cellStyle name="Comma 9 5 4 2 2" xfId="11885"/>
    <cellStyle name="Comma 9 5 4 3" xfId="11886"/>
    <cellStyle name="Comma 9 5 4 3 2" xfId="11887"/>
    <cellStyle name="Comma 9 5 4 4" xfId="11888"/>
    <cellStyle name="Comma 9 5 4 4 2" xfId="11889"/>
    <cellStyle name="Comma 9 5 4 5" xfId="11890"/>
    <cellStyle name="Comma 9 5 5" xfId="11891"/>
    <cellStyle name="Comma 9 5 5 2" xfId="11892"/>
    <cellStyle name="Comma 9 5 6" xfId="11893"/>
    <cellStyle name="Comma 9 5 6 2" xfId="11894"/>
    <cellStyle name="Comma 9 5 7" xfId="11895"/>
    <cellStyle name="Comma 9 5 7 2" xfId="11896"/>
    <cellStyle name="Comma 9 5 8" xfId="11897"/>
    <cellStyle name="Comma 9 6" xfId="11898"/>
    <cellStyle name="Comma 9 6 10" xfId="11899"/>
    <cellStyle name="Comma 9 6 10 2" xfId="11900"/>
    <cellStyle name="Comma 9 6 2" xfId="11901"/>
    <cellStyle name="Comma 9 6 3" xfId="11902"/>
    <cellStyle name="Comma 9 6 3 2" xfId="11903"/>
    <cellStyle name="Comma 9 6 3 2 2" xfId="11904"/>
    <cellStyle name="Comma 9 6 3 2 2 2" xfId="11905"/>
    <cellStyle name="Comma 9 6 3 2 2 2 2" xfId="11906"/>
    <cellStyle name="Comma 9 6 3 2 2 3" xfId="11907"/>
    <cellStyle name="Comma 9 6 3 2 2 3 2" xfId="11908"/>
    <cellStyle name="Comma 9 6 3 2 2 4" xfId="11909"/>
    <cellStyle name="Comma 9 6 3 2 2 4 2" xfId="11910"/>
    <cellStyle name="Comma 9 6 3 2 2 5" xfId="11911"/>
    <cellStyle name="Comma 9 6 3 2 3" xfId="11912"/>
    <cellStyle name="Comma 9 6 3 2 3 2" xfId="11913"/>
    <cellStyle name="Comma 9 6 3 2 4" xfId="11914"/>
    <cellStyle name="Comma 9 6 3 2 4 2" xfId="11915"/>
    <cellStyle name="Comma 9 6 3 2 5" xfId="11916"/>
    <cellStyle name="Comma 9 6 3 2 5 2" xfId="11917"/>
    <cellStyle name="Comma 9 6 3 2 6" xfId="11918"/>
    <cellStyle name="Comma 9 6 3 3" xfId="11919"/>
    <cellStyle name="Comma 9 6 3 3 2" xfId="11920"/>
    <cellStyle name="Comma 9 6 3 3 2 2" xfId="11921"/>
    <cellStyle name="Comma 9 6 3 3 3" xfId="11922"/>
    <cellStyle name="Comma 9 6 3 3 3 2" xfId="11923"/>
    <cellStyle name="Comma 9 6 3 3 4" xfId="11924"/>
    <cellStyle name="Comma 9 6 3 3 4 2" xfId="11925"/>
    <cellStyle name="Comma 9 6 3 3 5" xfId="11926"/>
    <cellStyle name="Comma 9 6 3 4" xfId="11927"/>
    <cellStyle name="Comma 9 6 3 4 2" xfId="11928"/>
    <cellStyle name="Comma 9 6 3 5" xfId="11929"/>
    <cellStyle name="Comma 9 6 3 5 2" xfId="11930"/>
    <cellStyle name="Comma 9 6 3 6" xfId="11931"/>
    <cellStyle name="Comma 9 6 3 6 2" xfId="11932"/>
    <cellStyle name="Comma 9 6 3 7" xfId="11933"/>
    <cellStyle name="Comma 9 6 4" xfId="11934"/>
    <cellStyle name="Comma 9 6 4 2" xfId="11935"/>
    <cellStyle name="Comma 9 6 4 2 2" xfId="11936"/>
    <cellStyle name="Comma 9 6 4 2 2 2" xfId="11937"/>
    <cellStyle name="Comma 9 6 4 2 2 2 2" xfId="11938"/>
    <cellStyle name="Comma 9 6 4 2 2 3" xfId="11939"/>
    <cellStyle name="Comma 9 6 4 2 2 3 2" xfId="11940"/>
    <cellStyle name="Comma 9 6 4 2 2 4" xfId="11941"/>
    <cellStyle name="Comma 9 6 4 2 2 4 2" xfId="11942"/>
    <cellStyle name="Comma 9 6 4 2 2 5" xfId="11943"/>
    <cellStyle name="Comma 9 6 4 2 3" xfId="11944"/>
    <cellStyle name="Comma 9 6 4 2 3 2" xfId="11945"/>
    <cellStyle name="Comma 9 6 4 2 4" xfId="11946"/>
    <cellStyle name="Comma 9 6 4 2 4 2" xfId="11947"/>
    <cellStyle name="Comma 9 6 4 2 5" xfId="11948"/>
    <cellStyle name="Comma 9 6 4 2 5 2" xfId="11949"/>
    <cellStyle name="Comma 9 6 4 2 6" xfId="11950"/>
    <cellStyle name="Comma 9 6 4 3" xfId="11951"/>
    <cellStyle name="Comma 9 6 4 3 2" xfId="11952"/>
    <cellStyle name="Comma 9 6 4 3 2 2" xfId="11953"/>
    <cellStyle name="Comma 9 6 4 3 3" xfId="11954"/>
    <cellStyle name="Comma 9 6 4 3 3 2" xfId="11955"/>
    <cellStyle name="Comma 9 6 4 3 4" xfId="11956"/>
    <cellStyle name="Comma 9 6 4 3 4 2" xfId="11957"/>
    <cellStyle name="Comma 9 6 4 3 5" xfId="11958"/>
    <cellStyle name="Comma 9 6 4 4" xfId="11959"/>
    <cellStyle name="Comma 9 6 4 4 2" xfId="11960"/>
    <cellStyle name="Comma 9 6 4 5" xfId="11961"/>
    <cellStyle name="Comma 9 6 4 5 2" xfId="11962"/>
    <cellStyle name="Comma 9 6 4 6" xfId="11963"/>
    <cellStyle name="Comma 9 6 4 6 2" xfId="11964"/>
    <cellStyle name="Comma 9 6 4 7" xfId="11965"/>
    <cellStyle name="Comma 9 6 5" xfId="11966"/>
    <cellStyle name="Comma 9 6 5 2" xfId="11967"/>
    <cellStyle name="Comma 9 6 5 2 2" xfId="11968"/>
    <cellStyle name="Comma 9 6 5 2 2 2" xfId="11969"/>
    <cellStyle name="Comma 9 6 5 2 2 2 2" xfId="11970"/>
    <cellStyle name="Comma 9 6 5 2 2 3" xfId="11971"/>
    <cellStyle name="Comma 9 6 5 2 2 3 2" xfId="11972"/>
    <cellStyle name="Comma 9 6 5 2 2 4" xfId="11973"/>
    <cellStyle name="Comma 9 6 5 2 2 4 2" xfId="11974"/>
    <cellStyle name="Comma 9 6 5 2 2 5" xfId="11975"/>
    <cellStyle name="Comma 9 6 5 2 3" xfId="11976"/>
    <cellStyle name="Comma 9 6 5 2 3 2" xfId="11977"/>
    <cellStyle name="Comma 9 6 5 2 4" xfId="11978"/>
    <cellStyle name="Comma 9 6 5 2 4 2" xfId="11979"/>
    <cellStyle name="Comma 9 6 5 2 5" xfId="11980"/>
    <cellStyle name="Comma 9 6 5 2 5 2" xfId="11981"/>
    <cellStyle name="Comma 9 6 5 2 6" xfId="11982"/>
    <cellStyle name="Comma 9 6 5 3" xfId="11983"/>
    <cellStyle name="Comma 9 6 5 3 2" xfId="11984"/>
    <cellStyle name="Comma 9 6 5 3 2 2" xfId="11985"/>
    <cellStyle name="Comma 9 6 5 3 3" xfId="11986"/>
    <cellStyle name="Comma 9 6 5 3 3 2" xfId="11987"/>
    <cellStyle name="Comma 9 6 5 3 4" xfId="11988"/>
    <cellStyle name="Comma 9 6 5 3 4 2" xfId="11989"/>
    <cellStyle name="Comma 9 6 5 3 5" xfId="11990"/>
    <cellStyle name="Comma 9 6 5 4" xfId="11991"/>
    <cellStyle name="Comma 9 6 5 4 2" xfId="11992"/>
    <cellStyle name="Comma 9 6 5 5" xfId="11993"/>
    <cellStyle name="Comma 9 6 5 5 2" xfId="11994"/>
    <cellStyle name="Comma 9 6 5 6" xfId="11995"/>
    <cellStyle name="Comma 9 6 5 6 2" xfId="11996"/>
    <cellStyle name="Comma 9 6 5 7" xfId="11997"/>
    <cellStyle name="Comma 9 6 6" xfId="11998"/>
    <cellStyle name="Comma 9 6 6 2" xfId="11999"/>
    <cellStyle name="Comma 9 6 6 2 2" xfId="12000"/>
    <cellStyle name="Comma 9 6 6 2 2 2" xfId="12001"/>
    <cellStyle name="Comma 9 6 6 2 2 2 2" xfId="12002"/>
    <cellStyle name="Comma 9 6 6 2 2 3" xfId="12003"/>
    <cellStyle name="Comma 9 6 6 2 2 3 2" xfId="12004"/>
    <cellStyle name="Comma 9 6 6 2 2 4" xfId="12005"/>
    <cellStyle name="Comma 9 6 6 2 2 4 2" xfId="12006"/>
    <cellStyle name="Comma 9 6 6 2 2 5" xfId="12007"/>
    <cellStyle name="Comma 9 6 6 2 3" xfId="12008"/>
    <cellStyle name="Comma 9 6 6 2 3 2" xfId="12009"/>
    <cellStyle name="Comma 9 6 6 2 4" xfId="12010"/>
    <cellStyle name="Comma 9 6 6 2 4 2" xfId="12011"/>
    <cellStyle name="Comma 9 6 6 2 5" xfId="12012"/>
    <cellStyle name="Comma 9 6 6 2 5 2" xfId="12013"/>
    <cellStyle name="Comma 9 6 6 2 6" xfId="12014"/>
    <cellStyle name="Comma 9 6 6 3" xfId="12015"/>
    <cellStyle name="Comma 9 6 6 3 2" xfId="12016"/>
    <cellStyle name="Comma 9 6 6 3 2 2" xfId="12017"/>
    <cellStyle name="Comma 9 6 6 3 3" xfId="12018"/>
    <cellStyle name="Comma 9 6 6 3 3 2" xfId="12019"/>
    <cellStyle name="Comma 9 6 6 3 4" xfId="12020"/>
    <cellStyle name="Comma 9 6 6 3 4 2" xfId="12021"/>
    <cellStyle name="Comma 9 6 6 3 5" xfId="12022"/>
    <cellStyle name="Comma 9 6 6 4" xfId="12023"/>
    <cellStyle name="Comma 9 6 6 4 2" xfId="12024"/>
    <cellStyle name="Comma 9 6 6 5" xfId="12025"/>
    <cellStyle name="Comma 9 6 6 5 2" xfId="12026"/>
    <cellStyle name="Comma 9 6 6 6" xfId="12027"/>
    <cellStyle name="Comma 9 6 6 6 2" xfId="12028"/>
    <cellStyle name="Comma 9 6 6 7" xfId="12029"/>
    <cellStyle name="Comma 9 6 7" xfId="12030"/>
    <cellStyle name="Comma 9 6 7 2" xfId="12031"/>
    <cellStyle name="Comma 9 6 7 2 2" xfId="12032"/>
    <cellStyle name="Comma 9 6 7 3" xfId="12033"/>
    <cellStyle name="Comma 9 6 7 3 2" xfId="12034"/>
    <cellStyle name="Comma 9 6 7 4" xfId="12035"/>
    <cellStyle name="Comma 9 6 7 4 2" xfId="12036"/>
    <cellStyle name="Comma 9 6 7 5" xfId="12037"/>
    <cellStyle name="Comma 9 6 8" xfId="12038"/>
    <cellStyle name="Comma 9 6 8 2" xfId="12039"/>
    <cellStyle name="Comma 9 6 9" xfId="12040"/>
    <cellStyle name="Comma 9 6 9 2" xfId="12041"/>
    <cellStyle name="Comma 9 7" xfId="12042"/>
    <cellStyle name="Comma 9 7 2" xfId="12043"/>
    <cellStyle name="Comma 9 7 3" xfId="12044"/>
    <cellStyle name="Comma 9 8" xfId="12045"/>
    <cellStyle name="Comma 9 8 2" xfId="12046"/>
    <cellStyle name="Comma 9 8 3" xfId="12047"/>
    <cellStyle name="Comma 9 9" xfId="12048"/>
    <cellStyle name="Comma 9 9 2" xfId="12049"/>
    <cellStyle name="comma zerodec" xfId="12050"/>
    <cellStyle name="comma zerodec 2" xfId="12051"/>
    <cellStyle name="comma zerodec 3" xfId="12052"/>
    <cellStyle name="comma zerodec_Adjustments-RSVA" xfId="12053"/>
    <cellStyle name="Comma0" xfId="12054"/>
    <cellStyle name="Comma0 2" xfId="12055"/>
    <cellStyle name="Comma0 2 2" xfId="12056"/>
    <cellStyle name="Comma0 3" xfId="12057"/>
    <cellStyle name="Comma0 3 2" xfId="12058"/>
    <cellStyle name="Comma0 3 3" xfId="12059"/>
    <cellStyle name="Comma0 4" xfId="12060"/>
    <cellStyle name="Comma0 4 2" xfId="12061"/>
    <cellStyle name="Comma-Credits" xfId="45475"/>
    <cellStyle name="Comma-Debits" xfId="45476"/>
    <cellStyle name="Company Name" xfId="45477"/>
    <cellStyle name="Currency" xfId="1" builtinId="4"/>
    <cellStyle name="Currency - Credits" xfId="45478"/>
    <cellStyle name="Currency - Debits" xfId="45479"/>
    <cellStyle name="Currency - Zero (-)" xfId="45480"/>
    <cellStyle name="Currency - Zero (+)" xfId="45481"/>
    <cellStyle name="Currency [-.00]" xfId="45482"/>
    <cellStyle name="Currency [-0]" xfId="45483"/>
    <cellStyle name="Currency [0] - Credits" xfId="45484"/>
    <cellStyle name="Currency [0] - Debits" xfId="45485"/>
    <cellStyle name="Currency [0] 2" xfId="41670"/>
    <cellStyle name="Currency [0] 3" xfId="45486"/>
    <cellStyle name="Currency [-0]_900 2220 0997" xfId="45487"/>
    <cellStyle name="Currency 0.0" xfId="45488"/>
    <cellStyle name="Currency 0.00" xfId="45489"/>
    <cellStyle name="Currency 0.000" xfId="45490"/>
    <cellStyle name="Currency 0.0000" xfId="45491"/>
    <cellStyle name="Currency 0.00000" xfId="45492"/>
    <cellStyle name="Currency 0.000000" xfId="45493"/>
    <cellStyle name="Currency 10" xfId="12062"/>
    <cellStyle name="Currency 10 2" xfId="12063"/>
    <cellStyle name="Currency 10 2 2" xfId="12064"/>
    <cellStyle name="Currency 10 2 2 2" xfId="12065"/>
    <cellStyle name="Currency 10 2 3" xfId="12066"/>
    <cellStyle name="Currency 10 2 3 2" xfId="45494"/>
    <cellStyle name="Currency 10 2 4" xfId="12067"/>
    <cellStyle name="Currency 10 2 4 2" xfId="45495"/>
    <cellStyle name="Currency 10 2 5" xfId="12068"/>
    <cellStyle name="Currency 10 2 6" xfId="12069"/>
    <cellStyle name="Currency 10 3" xfId="12070"/>
    <cellStyle name="Currency 10 3 2" xfId="45496"/>
    <cellStyle name="Currency 10 4" xfId="12071"/>
    <cellStyle name="Currency 10 4 2" xfId="45497"/>
    <cellStyle name="Currency 10 5" xfId="12072"/>
    <cellStyle name="Currency 10 5 2" xfId="45498"/>
    <cellStyle name="Currency 10 6" xfId="45499"/>
    <cellStyle name="Currency 10 6 2" xfId="45500"/>
    <cellStyle name="Currency 10 7" xfId="45501"/>
    <cellStyle name="Currency 11" xfId="12073"/>
    <cellStyle name="Currency 11 10" xfId="12074"/>
    <cellStyle name="Currency 11 10 2" xfId="12075"/>
    <cellStyle name="Currency 11 10 2 2" xfId="12076"/>
    <cellStyle name="Currency 11 10 3" xfId="12077"/>
    <cellStyle name="Currency 11 10 3 2" xfId="12078"/>
    <cellStyle name="Currency 11 10 4" xfId="12079"/>
    <cellStyle name="Currency 11 10 4 2" xfId="12080"/>
    <cellStyle name="Currency 11 10 5" xfId="12081"/>
    <cellStyle name="Currency 11 11" xfId="12082"/>
    <cellStyle name="Currency 11 11 2" xfId="12083"/>
    <cellStyle name="Currency 11 11 2 2" xfId="12084"/>
    <cellStyle name="Currency 11 11 3" xfId="12085"/>
    <cellStyle name="Currency 11 11 3 2" xfId="12086"/>
    <cellStyle name="Currency 11 11 4" xfId="12087"/>
    <cellStyle name="Currency 11 11 4 2" xfId="12088"/>
    <cellStyle name="Currency 11 11 5" xfId="12089"/>
    <cellStyle name="Currency 11 12" xfId="12090"/>
    <cellStyle name="Currency 11 12 2" xfId="12091"/>
    <cellStyle name="Currency 11 13" xfId="12092"/>
    <cellStyle name="Currency 11 13 2" xfId="12093"/>
    <cellStyle name="Currency 11 14" xfId="12094"/>
    <cellStyle name="Currency 11 14 2" xfId="12095"/>
    <cellStyle name="Currency 11 15" xfId="12096"/>
    <cellStyle name="Currency 11 15 2" xfId="12097"/>
    <cellStyle name="Currency 11 16" xfId="12098"/>
    <cellStyle name="Currency 11 16 2" xfId="12099"/>
    <cellStyle name="Currency 11 17" xfId="12100"/>
    <cellStyle name="Currency 11 17 2" xfId="12101"/>
    <cellStyle name="Currency 11 18" xfId="12102"/>
    <cellStyle name="Currency 11 2" xfId="12103"/>
    <cellStyle name="Currency 11 2 2" xfId="12104"/>
    <cellStyle name="Currency 11 2 2 2" xfId="45502"/>
    <cellStyle name="Currency 11 2 3" xfId="12105"/>
    <cellStyle name="Currency 11 2 3 2" xfId="45503"/>
    <cellStyle name="Currency 11 2 4" xfId="12106"/>
    <cellStyle name="Currency 11 2 4 2" xfId="45504"/>
    <cellStyle name="Currency 11 2 5" xfId="45505"/>
    <cellStyle name="Currency 11 3" xfId="12107"/>
    <cellStyle name="Currency 11 3 2" xfId="12108"/>
    <cellStyle name="Currency 11 3 2 2" xfId="45506"/>
    <cellStyle name="Currency 11 3 3" xfId="12109"/>
    <cellStyle name="Currency 11 3 3 2" xfId="45507"/>
    <cellStyle name="Currency 11 3 4" xfId="45508"/>
    <cellStyle name="Currency 11 4" xfId="12110"/>
    <cellStyle name="Currency 11 4 2" xfId="45509"/>
    <cellStyle name="Currency 11 5" xfId="12111"/>
    <cellStyle name="Currency 11 5 2" xfId="12112"/>
    <cellStyle name="Currency 11 5 2 2" xfId="12113"/>
    <cellStyle name="Currency 11 5 2 2 2" xfId="12114"/>
    <cellStyle name="Currency 11 5 2 2 2 2" xfId="12115"/>
    <cellStyle name="Currency 11 5 2 2 3" xfId="12116"/>
    <cellStyle name="Currency 11 5 2 2 3 2" xfId="12117"/>
    <cellStyle name="Currency 11 5 2 2 4" xfId="12118"/>
    <cellStyle name="Currency 11 5 2 2 4 2" xfId="12119"/>
    <cellStyle name="Currency 11 5 2 2 5" xfId="12120"/>
    <cellStyle name="Currency 11 5 2 3" xfId="12121"/>
    <cellStyle name="Currency 11 5 2 3 2" xfId="12122"/>
    <cellStyle name="Currency 11 5 2 4" xfId="12123"/>
    <cellStyle name="Currency 11 5 2 4 2" xfId="12124"/>
    <cellStyle name="Currency 11 5 2 5" xfId="12125"/>
    <cellStyle name="Currency 11 5 2 5 2" xfId="12126"/>
    <cellStyle name="Currency 11 5 2 6" xfId="12127"/>
    <cellStyle name="Currency 11 5 3" xfId="12128"/>
    <cellStyle name="Currency 11 5 3 2" xfId="12129"/>
    <cellStyle name="Currency 11 5 3 2 2" xfId="12130"/>
    <cellStyle name="Currency 11 5 3 3" xfId="12131"/>
    <cellStyle name="Currency 11 5 3 3 2" xfId="12132"/>
    <cellStyle name="Currency 11 5 3 4" xfId="12133"/>
    <cellStyle name="Currency 11 5 3 4 2" xfId="12134"/>
    <cellStyle name="Currency 11 5 3 5" xfId="12135"/>
    <cellStyle name="Currency 11 5 4" xfId="12136"/>
    <cellStyle name="Currency 11 5 4 2" xfId="12137"/>
    <cellStyle name="Currency 11 5 5" xfId="12138"/>
    <cellStyle name="Currency 11 5 5 2" xfId="12139"/>
    <cellStyle name="Currency 11 5 6" xfId="12140"/>
    <cellStyle name="Currency 11 5 6 2" xfId="12141"/>
    <cellStyle name="Currency 11 5 7" xfId="12142"/>
    <cellStyle name="Currency 11 6" xfId="12143"/>
    <cellStyle name="Currency 11 6 2" xfId="12144"/>
    <cellStyle name="Currency 11 6 2 2" xfId="12145"/>
    <cellStyle name="Currency 11 6 2 2 2" xfId="12146"/>
    <cellStyle name="Currency 11 6 2 2 2 2" xfId="12147"/>
    <cellStyle name="Currency 11 6 2 2 3" xfId="12148"/>
    <cellStyle name="Currency 11 6 2 2 3 2" xfId="12149"/>
    <cellStyle name="Currency 11 6 2 2 4" xfId="12150"/>
    <cellStyle name="Currency 11 6 2 2 4 2" xfId="12151"/>
    <cellStyle name="Currency 11 6 2 2 5" xfId="12152"/>
    <cellStyle name="Currency 11 6 2 3" xfId="12153"/>
    <cellStyle name="Currency 11 6 2 3 2" xfId="12154"/>
    <cellStyle name="Currency 11 6 2 4" xfId="12155"/>
    <cellStyle name="Currency 11 6 2 4 2" xfId="12156"/>
    <cellStyle name="Currency 11 6 2 5" xfId="12157"/>
    <cellStyle name="Currency 11 6 2 5 2" xfId="12158"/>
    <cellStyle name="Currency 11 6 2 6" xfId="12159"/>
    <cellStyle name="Currency 11 6 3" xfId="12160"/>
    <cellStyle name="Currency 11 6 3 2" xfId="12161"/>
    <cellStyle name="Currency 11 6 3 2 2" xfId="12162"/>
    <cellStyle name="Currency 11 6 3 3" xfId="12163"/>
    <cellStyle name="Currency 11 6 3 3 2" xfId="12164"/>
    <cellStyle name="Currency 11 6 3 4" xfId="12165"/>
    <cellStyle name="Currency 11 6 3 4 2" xfId="12166"/>
    <cellStyle name="Currency 11 6 3 5" xfId="12167"/>
    <cellStyle name="Currency 11 6 4" xfId="12168"/>
    <cellStyle name="Currency 11 6 4 2" xfId="12169"/>
    <cellStyle name="Currency 11 6 5" xfId="12170"/>
    <cellStyle name="Currency 11 6 5 2" xfId="12171"/>
    <cellStyle name="Currency 11 6 6" xfId="12172"/>
    <cellStyle name="Currency 11 6 6 2" xfId="12173"/>
    <cellStyle name="Currency 11 6 7" xfId="12174"/>
    <cellStyle name="Currency 11 7" xfId="12175"/>
    <cellStyle name="Currency 11 7 2" xfId="12176"/>
    <cellStyle name="Currency 11 7 2 2" xfId="12177"/>
    <cellStyle name="Currency 11 7 2 2 2" xfId="12178"/>
    <cellStyle name="Currency 11 7 2 2 2 2" xfId="12179"/>
    <cellStyle name="Currency 11 7 2 2 3" xfId="12180"/>
    <cellStyle name="Currency 11 7 2 2 3 2" xfId="12181"/>
    <cellStyle name="Currency 11 7 2 2 4" xfId="12182"/>
    <cellStyle name="Currency 11 7 2 2 4 2" xfId="12183"/>
    <cellStyle name="Currency 11 7 2 2 5" xfId="12184"/>
    <cellStyle name="Currency 11 7 2 3" xfId="12185"/>
    <cellStyle name="Currency 11 7 2 3 2" xfId="12186"/>
    <cellStyle name="Currency 11 7 2 4" xfId="12187"/>
    <cellStyle name="Currency 11 7 2 4 2" xfId="12188"/>
    <cellStyle name="Currency 11 7 2 5" xfId="12189"/>
    <cellStyle name="Currency 11 7 2 5 2" xfId="12190"/>
    <cellStyle name="Currency 11 7 2 6" xfId="12191"/>
    <cellStyle name="Currency 11 7 3" xfId="12192"/>
    <cellStyle name="Currency 11 7 3 2" xfId="12193"/>
    <cellStyle name="Currency 11 7 3 2 2" xfId="12194"/>
    <cellStyle name="Currency 11 7 3 3" xfId="12195"/>
    <cellStyle name="Currency 11 7 3 3 2" xfId="12196"/>
    <cellStyle name="Currency 11 7 3 4" xfId="12197"/>
    <cellStyle name="Currency 11 7 3 4 2" xfId="12198"/>
    <cellStyle name="Currency 11 7 3 5" xfId="12199"/>
    <cellStyle name="Currency 11 7 4" xfId="12200"/>
    <cellStyle name="Currency 11 7 4 2" xfId="12201"/>
    <cellStyle name="Currency 11 7 5" xfId="12202"/>
    <cellStyle name="Currency 11 7 5 2" xfId="12203"/>
    <cellStyle name="Currency 11 7 6" xfId="12204"/>
    <cellStyle name="Currency 11 7 6 2" xfId="12205"/>
    <cellStyle name="Currency 11 7 7" xfId="12206"/>
    <cellStyle name="Currency 11 8" xfId="12207"/>
    <cellStyle name="Currency 11 8 2" xfId="12208"/>
    <cellStyle name="Currency 11 8 2 2" xfId="12209"/>
    <cellStyle name="Currency 11 8 2 2 2" xfId="12210"/>
    <cellStyle name="Currency 11 8 2 2 2 2" xfId="12211"/>
    <cellStyle name="Currency 11 8 2 2 3" xfId="12212"/>
    <cellStyle name="Currency 11 8 2 2 3 2" xfId="12213"/>
    <cellStyle name="Currency 11 8 2 2 4" xfId="12214"/>
    <cellStyle name="Currency 11 8 2 2 4 2" xfId="12215"/>
    <cellStyle name="Currency 11 8 2 2 5" xfId="12216"/>
    <cellStyle name="Currency 11 8 2 3" xfId="12217"/>
    <cellStyle name="Currency 11 8 2 3 2" xfId="12218"/>
    <cellStyle name="Currency 11 8 2 4" xfId="12219"/>
    <cellStyle name="Currency 11 8 2 4 2" xfId="12220"/>
    <cellStyle name="Currency 11 8 2 5" xfId="12221"/>
    <cellStyle name="Currency 11 8 2 5 2" xfId="12222"/>
    <cellStyle name="Currency 11 8 2 6" xfId="12223"/>
    <cellStyle name="Currency 11 8 3" xfId="12224"/>
    <cellStyle name="Currency 11 8 3 2" xfId="12225"/>
    <cellStyle name="Currency 11 8 3 2 2" xfId="12226"/>
    <cellStyle name="Currency 11 8 3 3" xfId="12227"/>
    <cellStyle name="Currency 11 8 3 3 2" xfId="12228"/>
    <cellStyle name="Currency 11 8 3 4" xfId="12229"/>
    <cellStyle name="Currency 11 8 3 4 2" xfId="12230"/>
    <cellStyle name="Currency 11 8 3 5" xfId="12231"/>
    <cellStyle name="Currency 11 8 4" xfId="12232"/>
    <cellStyle name="Currency 11 8 4 2" xfId="12233"/>
    <cellStyle name="Currency 11 8 5" xfId="12234"/>
    <cellStyle name="Currency 11 8 5 2" xfId="12235"/>
    <cellStyle name="Currency 11 8 6" xfId="12236"/>
    <cellStyle name="Currency 11 8 6 2" xfId="12237"/>
    <cellStyle name="Currency 11 8 7" xfId="12238"/>
    <cellStyle name="Currency 11 9" xfId="12239"/>
    <cellStyle name="Currency 11 9 2" xfId="12240"/>
    <cellStyle name="Currency 11 9 2 2" xfId="12241"/>
    <cellStyle name="Currency 11 9 2 2 2" xfId="12242"/>
    <cellStyle name="Currency 11 9 2 3" xfId="12243"/>
    <cellStyle name="Currency 11 9 2 3 2" xfId="12244"/>
    <cellStyle name="Currency 11 9 2 4" xfId="12245"/>
    <cellStyle name="Currency 11 9 2 4 2" xfId="12246"/>
    <cellStyle name="Currency 11 9 2 5" xfId="12247"/>
    <cellStyle name="Currency 11 9 3" xfId="12248"/>
    <cellStyle name="Currency 11 9 3 2" xfId="12249"/>
    <cellStyle name="Currency 11 9 4" xfId="12250"/>
    <cellStyle name="Currency 11 9 4 2" xfId="12251"/>
    <cellStyle name="Currency 11 9 5" xfId="12252"/>
    <cellStyle name="Currency 11 9 5 2" xfId="12253"/>
    <cellStyle name="Currency 11 9 6" xfId="12254"/>
    <cellStyle name="Currency 12" xfId="12255"/>
    <cellStyle name="Currency 12 10" xfId="12256"/>
    <cellStyle name="Currency 12 10 2" xfId="12257"/>
    <cellStyle name="Currency 12 11" xfId="12258"/>
    <cellStyle name="Currency 12 12" xfId="12259"/>
    <cellStyle name="Currency 12 2" xfId="12260"/>
    <cellStyle name="Currency 12 2 2" xfId="12261"/>
    <cellStyle name="Currency 12 2 2 2" xfId="12262"/>
    <cellStyle name="Currency 12 2 3" xfId="12263"/>
    <cellStyle name="Currency 12 3" xfId="12264"/>
    <cellStyle name="Currency 12 3 2" xfId="12265"/>
    <cellStyle name="Currency 12 3 2 2" xfId="12266"/>
    <cellStyle name="Currency 12 3 3" xfId="12267"/>
    <cellStyle name="Currency 12 3 4" xfId="12268"/>
    <cellStyle name="Currency 12 3 4 2" xfId="45510"/>
    <cellStyle name="Currency 12 3 5" xfId="12269"/>
    <cellStyle name="Currency 12 3 5 2" xfId="45511"/>
    <cellStyle name="Currency 12 3 6" xfId="45512"/>
    <cellStyle name="Currency 12 4" xfId="12270"/>
    <cellStyle name="Currency 12 4 2" xfId="12271"/>
    <cellStyle name="Currency 12 4 2 2" xfId="45513"/>
    <cellStyle name="Currency 12 4 3" xfId="45514"/>
    <cellStyle name="Currency 12 5" xfId="12272"/>
    <cellStyle name="Currency 12 6" xfId="12273"/>
    <cellStyle name="Currency 12 6 2" xfId="12274"/>
    <cellStyle name="Currency 12 6 2 2" xfId="12275"/>
    <cellStyle name="Currency 12 6 2 2 2" xfId="12276"/>
    <cellStyle name="Currency 12 6 2 3" xfId="12277"/>
    <cellStyle name="Currency 12 6 2 3 2" xfId="12278"/>
    <cellStyle name="Currency 12 6 2 4" xfId="12279"/>
    <cellStyle name="Currency 12 6 2 4 2" xfId="12280"/>
    <cellStyle name="Currency 12 6 2 5" xfId="12281"/>
    <cellStyle name="Currency 12 6 3" xfId="12282"/>
    <cellStyle name="Currency 12 6 3 2" xfId="12283"/>
    <cellStyle name="Currency 12 6 4" xfId="12284"/>
    <cellStyle name="Currency 12 6 4 2" xfId="12285"/>
    <cellStyle name="Currency 12 6 5" xfId="12286"/>
    <cellStyle name="Currency 12 6 5 2" xfId="12287"/>
    <cellStyle name="Currency 12 6 6" xfId="12288"/>
    <cellStyle name="Currency 12 7" xfId="12289"/>
    <cellStyle name="Currency 12 7 2" xfId="12290"/>
    <cellStyle name="Currency 12 7 2 2" xfId="12291"/>
    <cellStyle name="Currency 12 7 3" xfId="12292"/>
    <cellStyle name="Currency 12 7 3 2" xfId="12293"/>
    <cellStyle name="Currency 12 7 4" xfId="12294"/>
    <cellStyle name="Currency 12 7 4 2" xfId="12295"/>
    <cellStyle name="Currency 12 7 5" xfId="12296"/>
    <cellStyle name="Currency 12 8" xfId="12297"/>
    <cellStyle name="Currency 12 8 2" xfId="12298"/>
    <cellStyle name="Currency 12 9" xfId="12299"/>
    <cellStyle name="Currency 12 9 2" xfId="12300"/>
    <cellStyle name="Currency 13" xfId="12301"/>
    <cellStyle name="Currency 13 10" xfId="12302"/>
    <cellStyle name="Currency 13 2" xfId="12303"/>
    <cellStyle name="Currency 13 2 2" xfId="12304"/>
    <cellStyle name="Currency 13 2 2 2" xfId="45515"/>
    <cellStyle name="Currency 13 2 3" xfId="45516"/>
    <cellStyle name="Currency 13 3" xfId="12305"/>
    <cellStyle name="Currency 13 3 2" xfId="45517"/>
    <cellStyle name="Currency 13 4" xfId="12306"/>
    <cellStyle name="Currency 13 4 2" xfId="45518"/>
    <cellStyle name="Currency 13 5" xfId="12307"/>
    <cellStyle name="Currency 13 5 2" xfId="12308"/>
    <cellStyle name="Currency 13 5 2 2" xfId="12309"/>
    <cellStyle name="Currency 13 5 2 2 2" xfId="12310"/>
    <cellStyle name="Currency 13 5 2 3" xfId="12311"/>
    <cellStyle name="Currency 13 5 2 3 2" xfId="12312"/>
    <cellStyle name="Currency 13 5 2 4" xfId="12313"/>
    <cellStyle name="Currency 13 5 2 4 2" xfId="12314"/>
    <cellStyle name="Currency 13 5 2 5" xfId="12315"/>
    <cellStyle name="Currency 13 5 3" xfId="12316"/>
    <cellStyle name="Currency 13 5 3 2" xfId="12317"/>
    <cellStyle name="Currency 13 5 4" xfId="12318"/>
    <cellStyle name="Currency 13 5 4 2" xfId="12319"/>
    <cellStyle name="Currency 13 5 5" xfId="12320"/>
    <cellStyle name="Currency 13 5 5 2" xfId="12321"/>
    <cellStyle name="Currency 13 5 6" xfId="12322"/>
    <cellStyle name="Currency 13 6" xfId="12323"/>
    <cellStyle name="Currency 13 6 2" xfId="12324"/>
    <cellStyle name="Currency 13 6 2 2" xfId="12325"/>
    <cellStyle name="Currency 13 6 3" xfId="12326"/>
    <cellStyle name="Currency 13 6 3 2" xfId="12327"/>
    <cellStyle name="Currency 13 6 4" xfId="12328"/>
    <cellStyle name="Currency 13 6 4 2" xfId="12329"/>
    <cellStyle name="Currency 13 6 5" xfId="12330"/>
    <cellStyle name="Currency 13 7" xfId="12331"/>
    <cellStyle name="Currency 13 7 2" xfId="12332"/>
    <cellStyle name="Currency 13 8" xfId="12333"/>
    <cellStyle name="Currency 13 8 2" xfId="12334"/>
    <cellStyle name="Currency 13 9" xfId="12335"/>
    <cellStyle name="Currency 13 9 2" xfId="12336"/>
    <cellStyle name="Currency 14" xfId="12337"/>
    <cellStyle name="Currency 14 2" xfId="12338"/>
    <cellStyle name="Currency 14 2 2" xfId="45519"/>
    <cellStyle name="Currency 14 3" xfId="12339"/>
    <cellStyle name="Currency 14 3 2" xfId="45520"/>
    <cellStyle name="Currency 14 4" xfId="12340"/>
    <cellStyle name="Currency 14 4 2" xfId="45521"/>
    <cellStyle name="Currency 14 5" xfId="12341"/>
    <cellStyle name="Currency 14 6" xfId="12342"/>
    <cellStyle name="Currency 15" xfId="12343"/>
    <cellStyle name="Currency 15 2" xfId="12344"/>
    <cellStyle name="Currency 15 2 2" xfId="12345"/>
    <cellStyle name="Currency 15 2 2 2" xfId="45522"/>
    <cellStyle name="Currency 15 2 3" xfId="45523"/>
    <cellStyle name="Currency 15 3" xfId="12346"/>
    <cellStyle name="Currency 15 3 2" xfId="45524"/>
    <cellStyle name="Currency 15 4" xfId="45525"/>
    <cellStyle name="Currency 16" xfId="12347"/>
    <cellStyle name="Currency 16 2" xfId="12348"/>
    <cellStyle name="Currency 16 2 2" xfId="12349"/>
    <cellStyle name="Currency 16 3" xfId="12350"/>
    <cellStyle name="Currency 16 4" xfId="12351"/>
    <cellStyle name="Currency 16 4 2" xfId="45526"/>
    <cellStyle name="Currency 16 5" xfId="12352"/>
    <cellStyle name="Currency 16 5 2" xfId="45527"/>
    <cellStyle name="Currency 17" xfId="12353"/>
    <cellStyle name="Currency 17 2" xfId="12354"/>
    <cellStyle name="Currency 17 2 2" xfId="12355"/>
    <cellStyle name="Currency 17 3" xfId="12356"/>
    <cellStyle name="Currency 17 3 2" xfId="45528"/>
    <cellStyle name="Currency 17 4" xfId="12357"/>
    <cellStyle name="Currency 18" xfId="12358"/>
    <cellStyle name="Currency 18 2" xfId="12359"/>
    <cellStyle name="Currency 18 2 2" xfId="12360"/>
    <cellStyle name="Currency 18 2 2 2" xfId="12361"/>
    <cellStyle name="Currency 18 2 3" xfId="12362"/>
    <cellStyle name="Currency 18 2 4" xfId="12363"/>
    <cellStyle name="Currency 18 2 5" xfId="12364"/>
    <cellStyle name="Currency 18 3" xfId="12365"/>
    <cellStyle name="Currency 18 3 2" xfId="45529"/>
    <cellStyle name="Currency 18 4" xfId="12366"/>
    <cellStyle name="Currency 19" xfId="12367"/>
    <cellStyle name="Currency 19 2" xfId="12368"/>
    <cellStyle name="Currency 19 2 2" xfId="45530"/>
    <cellStyle name="Currency 19 3" xfId="45531"/>
    <cellStyle name="Currency 2" xfId="4"/>
    <cellStyle name="Currency 2 10" xfId="12370"/>
    <cellStyle name="Currency 2 10 2" xfId="12371"/>
    <cellStyle name="Currency 2 10 2 2" xfId="12372"/>
    <cellStyle name="Currency 2 10 2 3" xfId="12373"/>
    <cellStyle name="Currency 2 10 2 3 2" xfId="45532"/>
    <cellStyle name="Currency 2 10 2 4" xfId="12374"/>
    <cellStyle name="Currency 2 10 2 4 2" xfId="45533"/>
    <cellStyle name="Currency 2 10 3" xfId="12375"/>
    <cellStyle name="Currency 2 10 4" xfId="12376"/>
    <cellStyle name="Currency 2 10 4 2" xfId="45534"/>
    <cellStyle name="Currency 2 10 5" xfId="12377"/>
    <cellStyle name="Currency 2 10 5 2" xfId="45535"/>
    <cellStyle name="Currency 2 11" xfId="12378"/>
    <cellStyle name="Currency 2 12" xfId="12379"/>
    <cellStyle name="Currency 2 13" xfId="12369"/>
    <cellStyle name="Currency 2 2" xfId="12380"/>
    <cellStyle name="Currency 2 2 2" xfId="12381"/>
    <cellStyle name="Currency 2 2 2 2" xfId="12382"/>
    <cellStyle name="Currency 2 2 2 2 2" xfId="12383"/>
    <cellStyle name="Currency 2 2 2 3" xfId="12384"/>
    <cellStyle name="Currency 2 2 2 3 2" xfId="45536"/>
    <cellStyle name="Currency 2 2 2 4" xfId="12385"/>
    <cellStyle name="Currency 2 2 2 4 2" xfId="45537"/>
    <cellStyle name="Currency 2 2 2 5" xfId="12386"/>
    <cellStyle name="Currency 2 2 3" xfId="12387"/>
    <cellStyle name="Currency 2 2 3 2" xfId="12388"/>
    <cellStyle name="Currency 2 2 3 2 2" xfId="45538"/>
    <cellStyle name="Currency 2 2 3 3" xfId="12389"/>
    <cellStyle name="Currency 2 2 3 3 2" xfId="45539"/>
    <cellStyle name="Currency 2 2 3 4" xfId="12390"/>
    <cellStyle name="Currency 2 2 3 4 2" xfId="45540"/>
    <cellStyle name="Currency 2 2 3 5" xfId="12391"/>
    <cellStyle name="Currency 2 2 4" xfId="12392"/>
    <cellStyle name="Currency 2 2 4 2" xfId="12393"/>
    <cellStyle name="Currency 2 2 4 2 2" xfId="45541"/>
    <cellStyle name="Currency 2 2 4 3" xfId="12394"/>
    <cellStyle name="Currency 2 2 5" xfId="12395"/>
    <cellStyle name="Currency 2 2 5 2" xfId="12396"/>
    <cellStyle name="Currency 2 2 6" xfId="12397"/>
    <cellStyle name="Currency 2 2 6 2" xfId="45542"/>
    <cellStyle name="Currency 2 2 7" xfId="12398"/>
    <cellStyle name="Currency 2 2 8" xfId="45543"/>
    <cellStyle name="Currency 2 2_App.2-OA Capital Structure" xfId="12399"/>
    <cellStyle name="Currency 2 3" xfId="12400"/>
    <cellStyle name="Currency 2 3 2" xfId="12401"/>
    <cellStyle name="Currency 2 3 2 2" xfId="12402"/>
    <cellStyle name="Currency 2 3 2 2 2" xfId="45544"/>
    <cellStyle name="Currency 2 3 2 3" xfId="12403"/>
    <cellStyle name="Currency 2 3 2 3 2" xfId="45545"/>
    <cellStyle name="Currency 2 3 2 4" xfId="12404"/>
    <cellStyle name="Currency 2 3 2 4 2" xfId="45546"/>
    <cellStyle name="Currency 2 3 2 5" xfId="12405"/>
    <cellStyle name="Currency 2 3 3" xfId="12406"/>
    <cellStyle name="Currency 2 3 3 2" xfId="12407"/>
    <cellStyle name="Currency 2 3 3 2 2" xfId="45547"/>
    <cellStyle name="Currency 2 3 3 3" xfId="12408"/>
    <cellStyle name="Currency 2 3 3 3 2" xfId="45548"/>
    <cellStyle name="Currency 2 3 3 4" xfId="12409"/>
    <cellStyle name="Currency 2 3 3 4 2" xfId="45549"/>
    <cellStyle name="Currency 2 3 3 5" xfId="12410"/>
    <cellStyle name="Currency 2 3 4" xfId="12411"/>
    <cellStyle name="Currency 2 3 4 2" xfId="12412"/>
    <cellStyle name="Currency 2 3 5" xfId="12413"/>
    <cellStyle name="Currency 2 3 5 2" xfId="12414"/>
    <cellStyle name="Currency 2 3 6" xfId="12415"/>
    <cellStyle name="Currency 2 3 6 2" xfId="45550"/>
    <cellStyle name="Currency 2 3 7" xfId="12416"/>
    <cellStyle name="Currency 2 3 8" xfId="12417"/>
    <cellStyle name="Currency 2 4" xfId="12418"/>
    <cellStyle name="Currency 2 4 10" xfId="12419"/>
    <cellStyle name="Currency 2 4 10 10" xfId="45551"/>
    <cellStyle name="Currency 2 4 10 11" xfId="45552"/>
    <cellStyle name="Currency 2 4 10 2" xfId="45553"/>
    <cellStyle name="Currency 2 4 10 2 2" xfId="45554"/>
    <cellStyle name="Currency 2 4 10 2 2 2" xfId="45555"/>
    <cellStyle name="Currency 2 4 10 2 2 3" xfId="45556"/>
    <cellStyle name="Currency 2 4 10 2 3" xfId="45557"/>
    <cellStyle name="Currency 2 4 10 2 4" xfId="45558"/>
    <cellStyle name="Currency 2 4 10 3" xfId="45559"/>
    <cellStyle name="Currency 2 4 10 3 2" xfId="45560"/>
    <cellStyle name="Currency 2 4 10 3 3" xfId="45561"/>
    <cellStyle name="Currency 2 4 10 4" xfId="45562"/>
    <cellStyle name="Currency 2 4 10 5" xfId="45563"/>
    <cellStyle name="Currency 2 4 10 6" xfId="45564"/>
    <cellStyle name="Currency 2 4 10 7" xfId="45565"/>
    <cellStyle name="Currency 2 4 10 8" xfId="45566"/>
    <cellStyle name="Currency 2 4 10 9" xfId="45567"/>
    <cellStyle name="Currency 2 4 11" xfId="12420"/>
    <cellStyle name="Currency 2 4 11 2" xfId="45568"/>
    <cellStyle name="Currency 2 4 11 3" xfId="45569"/>
    <cellStyle name="Currency 2 4 2" xfId="12421"/>
    <cellStyle name="Currency 2 4 2 2" xfId="12422"/>
    <cellStyle name="Currency 2 4 3" xfId="12423"/>
    <cellStyle name="Currency 2 4 3 2" xfId="12424"/>
    <cellStyle name="Currency 2 4 3 3" xfId="12425"/>
    <cellStyle name="Currency 2 4 3 3 2" xfId="12426"/>
    <cellStyle name="Currency 2 4 4" xfId="12427"/>
    <cellStyle name="Currency 2 4 4 2" xfId="12428"/>
    <cellStyle name="Currency 2 4 4 3" xfId="12429"/>
    <cellStyle name="Currency 2 4 4 4" xfId="45570"/>
    <cellStyle name="Currency 2 4 5" xfId="12430"/>
    <cellStyle name="Currency 2 4 5 2" xfId="12431"/>
    <cellStyle name="Currency 2 4 5 3" xfId="12432"/>
    <cellStyle name="Currency 2 4 5 4" xfId="45571"/>
    <cellStyle name="Currency 2 4 6" xfId="12433"/>
    <cellStyle name="Currency 2 4 6 2" xfId="12434"/>
    <cellStyle name="Currency 2 4 6 3" xfId="12435"/>
    <cellStyle name="Currency 2 4 6 3 2" xfId="12436"/>
    <cellStyle name="Currency 2 4 6 4" xfId="45572"/>
    <cellStyle name="Currency 2 4 7" xfId="12437"/>
    <cellStyle name="Currency 2 4 7 2" xfId="12438"/>
    <cellStyle name="Currency 2 4 8" xfId="12439"/>
    <cellStyle name="Currency 2 4 9" xfId="12440"/>
    <cellStyle name="Currency 2 4 9 10" xfId="45573"/>
    <cellStyle name="Currency 2 4 9 11" xfId="45574"/>
    <cellStyle name="Currency 2 4 9 2" xfId="45575"/>
    <cellStyle name="Currency 2 4 9 2 2" xfId="45576"/>
    <cellStyle name="Currency 2 4 9 2 2 2" xfId="45577"/>
    <cellStyle name="Currency 2 4 9 2 2 3" xfId="45578"/>
    <cellStyle name="Currency 2 4 9 2 3" xfId="45579"/>
    <cellStyle name="Currency 2 4 9 2 4" xfId="45580"/>
    <cellStyle name="Currency 2 4 9 3" xfId="45581"/>
    <cellStyle name="Currency 2 4 9 3 2" xfId="45582"/>
    <cellStyle name="Currency 2 4 9 3 3" xfId="45583"/>
    <cellStyle name="Currency 2 4 9 4" xfId="45584"/>
    <cellStyle name="Currency 2 4 9 5" xfId="45585"/>
    <cellStyle name="Currency 2 4 9 6" xfId="45586"/>
    <cellStyle name="Currency 2 4 9 7" xfId="45587"/>
    <cellStyle name="Currency 2 4 9 8" xfId="45588"/>
    <cellStyle name="Currency 2 4 9 9" xfId="45589"/>
    <cellStyle name="Currency 2 5" xfId="12441"/>
    <cellStyle name="Currency 2 5 2" xfId="12442"/>
    <cellStyle name="Currency 2 5 2 2" xfId="45590"/>
    <cellStyle name="Currency 2 5 3" xfId="12443"/>
    <cellStyle name="Currency 2 5 3 2" xfId="45591"/>
    <cellStyle name="Currency 2 5 4" xfId="12444"/>
    <cellStyle name="Currency 2 5 4 2" xfId="45592"/>
    <cellStyle name="Currency 2 5 5" xfId="12445"/>
    <cellStyle name="Currency 2 6" xfId="12446"/>
    <cellStyle name="Currency 2 6 2" xfId="12447"/>
    <cellStyle name="Currency 2 6 3" xfId="12448"/>
    <cellStyle name="Currency 2 7" xfId="12449"/>
    <cellStyle name="Currency 2 7 2" xfId="12450"/>
    <cellStyle name="Currency 2 7 2 2" xfId="45593"/>
    <cellStyle name="Currency 2 7 3" xfId="12451"/>
    <cellStyle name="Currency 2 7 3 2" xfId="45594"/>
    <cellStyle name="Currency 2 7 4" xfId="12452"/>
    <cellStyle name="Currency 2 7 4 2" xfId="45595"/>
    <cellStyle name="Currency 2 7 5" xfId="45596"/>
    <cellStyle name="Currency 2 8" xfId="12453"/>
    <cellStyle name="Currency 2 8 2" xfId="12454"/>
    <cellStyle name="Currency 2 8 2 2" xfId="12455"/>
    <cellStyle name="Currency 2 8 2 2 2" xfId="45597"/>
    <cellStyle name="Currency 2 8 2 3" xfId="12456"/>
    <cellStyle name="Currency 2 8 2 3 2" xfId="45598"/>
    <cellStyle name="Currency 2 8 2 4" xfId="12457"/>
    <cellStyle name="Currency 2 8 2 4 2" xfId="45599"/>
    <cellStyle name="Currency 2 8 2 5" xfId="45600"/>
    <cellStyle name="Currency 2 8 3" xfId="12458"/>
    <cellStyle name="Currency 2 8 3 2" xfId="45601"/>
    <cellStyle name="Currency 2 8 4" xfId="12459"/>
    <cellStyle name="Currency 2 8 4 2" xfId="45602"/>
    <cellStyle name="Currency 2 8 5" xfId="12460"/>
    <cellStyle name="Currency 2 8 5 2" xfId="45603"/>
    <cellStyle name="Currency 2 8 6" xfId="45604"/>
    <cellStyle name="Currency 2 8 6 2" xfId="45605"/>
    <cellStyle name="Currency 2 8 7" xfId="45606"/>
    <cellStyle name="Currency 2 9" xfId="12461"/>
    <cellStyle name="Currency 2 9 2" xfId="12462"/>
    <cellStyle name="Currency 2 9 2 2" xfId="12463"/>
    <cellStyle name="Currency 2 9 2 2 2" xfId="45607"/>
    <cellStyle name="Currency 2 9 2 3" xfId="12464"/>
    <cellStyle name="Currency 2 9 2 4" xfId="12465"/>
    <cellStyle name="Currency 2 9 2 4 2" xfId="45608"/>
    <cellStyle name="Currency 2 9 2 5" xfId="12466"/>
    <cellStyle name="Currency 2 9 2 5 2" xfId="45609"/>
    <cellStyle name="Currency 2 9 3" xfId="12467"/>
    <cellStyle name="Currency 2 9 3 2" xfId="12468"/>
    <cellStyle name="Currency 2 9 3 2 2" xfId="45610"/>
    <cellStyle name="Currency 2 9 3 3" xfId="45611"/>
    <cellStyle name="Currency 2 9 4" xfId="12469"/>
    <cellStyle name="Currency 2 9 5" xfId="12470"/>
    <cellStyle name="Currency 2 9 6" xfId="12471"/>
    <cellStyle name="Currency 2 9 6 2" xfId="45612"/>
    <cellStyle name="Currency 2 9 7" xfId="45613"/>
    <cellStyle name="Currency 2_1. 1555 Regulatory Reporting_YTD March 11" xfId="12472"/>
    <cellStyle name="Currency 20" xfId="12473"/>
    <cellStyle name="Currency 20 10" xfId="12474"/>
    <cellStyle name="Currency 20 10 2" xfId="12475"/>
    <cellStyle name="Currency 20 11" xfId="12476"/>
    <cellStyle name="Currency 20 2" xfId="12477"/>
    <cellStyle name="Currency 20 3" xfId="12478"/>
    <cellStyle name="Currency 20 3 2" xfId="12479"/>
    <cellStyle name="Currency 20 3 2 2" xfId="12480"/>
    <cellStyle name="Currency 20 3 2 2 2" xfId="12481"/>
    <cellStyle name="Currency 20 3 2 2 2 2" xfId="12482"/>
    <cellStyle name="Currency 20 3 2 2 3" xfId="12483"/>
    <cellStyle name="Currency 20 3 2 2 3 2" xfId="12484"/>
    <cellStyle name="Currency 20 3 2 2 4" xfId="12485"/>
    <cellStyle name="Currency 20 3 2 2 4 2" xfId="12486"/>
    <cellStyle name="Currency 20 3 2 2 5" xfId="12487"/>
    <cellStyle name="Currency 20 3 2 3" xfId="12488"/>
    <cellStyle name="Currency 20 3 2 3 2" xfId="12489"/>
    <cellStyle name="Currency 20 3 2 4" xfId="12490"/>
    <cellStyle name="Currency 20 3 2 4 2" xfId="12491"/>
    <cellStyle name="Currency 20 3 2 5" xfId="12492"/>
    <cellStyle name="Currency 20 3 2 5 2" xfId="12493"/>
    <cellStyle name="Currency 20 3 2 6" xfId="12494"/>
    <cellStyle name="Currency 20 3 3" xfId="12495"/>
    <cellStyle name="Currency 20 3 3 2" xfId="12496"/>
    <cellStyle name="Currency 20 3 3 2 2" xfId="12497"/>
    <cellStyle name="Currency 20 3 3 3" xfId="12498"/>
    <cellStyle name="Currency 20 3 3 3 2" xfId="12499"/>
    <cellStyle name="Currency 20 3 3 4" xfId="12500"/>
    <cellStyle name="Currency 20 3 3 4 2" xfId="12501"/>
    <cellStyle name="Currency 20 3 3 5" xfId="12502"/>
    <cellStyle name="Currency 20 3 4" xfId="12503"/>
    <cellStyle name="Currency 20 3 4 2" xfId="12504"/>
    <cellStyle name="Currency 20 3 5" xfId="12505"/>
    <cellStyle name="Currency 20 3 5 2" xfId="12506"/>
    <cellStyle name="Currency 20 3 6" xfId="12507"/>
    <cellStyle name="Currency 20 3 6 2" xfId="12508"/>
    <cellStyle name="Currency 20 3 7" xfId="12509"/>
    <cellStyle name="Currency 20 3 8" xfId="12510"/>
    <cellStyle name="Currency 20 4" xfId="12511"/>
    <cellStyle name="Currency 20 4 2" xfId="12512"/>
    <cellStyle name="Currency 20 4 2 2" xfId="12513"/>
    <cellStyle name="Currency 20 4 2 2 2" xfId="12514"/>
    <cellStyle name="Currency 20 4 2 2 2 2" xfId="12515"/>
    <cellStyle name="Currency 20 4 2 2 3" xfId="12516"/>
    <cellStyle name="Currency 20 4 2 2 3 2" xfId="12517"/>
    <cellStyle name="Currency 20 4 2 2 4" xfId="12518"/>
    <cellStyle name="Currency 20 4 2 2 4 2" xfId="12519"/>
    <cellStyle name="Currency 20 4 2 2 5" xfId="12520"/>
    <cellStyle name="Currency 20 4 2 3" xfId="12521"/>
    <cellStyle name="Currency 20 4 2 3 2" xfId="12522"/>
    <cellStyle name="Currency 20 4 2 4" xfId="12523"/>
    <cellStyle name="Currency 20 4 2 4 2" xfId="12524"/>
    <cellStyle name="Currency 20 4 2 5" xfId="12525"/>
    <cellStyle name="Currency 20 4 2 5 2" xfId="12526"/>
    <cellStyle name="Currency 20 4 2 6" xfId="12527"/>
    <cellStyle name="Currency 20 4 3" xfId="12528"/>
    <cellStyle name="Currency 20 4 3 2" xfId="12529"/>
    <cellStyle name="Currency 20 4 3 2 2" xfId="12530"/>
    <cellStyle name="Currency 20 4 3 3" xfId="12531"/>
    <cellStyle name="Currency 20 4 3 3 2" xfId="12532"/>
    <cellStyle name="Currency 20 4 3 4" xfId="12533"/>
    <cellStyle name="Currency 20 4 3 4 2" xfId="12534"/>
    <cellStyle name="Currency 20 4 3 5" xfId="12535"/>
    <cellStyle name="Currency 20 4 4" xfId="12536"/>
    <cellStyle name="Currency 20 4 4 2" xfId="12537"/>
    <cellStyle name="Currency 20 4 5" xfId="12538"/>
    <cellStyle name="Currency 20 4 5 2" xfId="12539"/>
    <cellStyle name="Currency 20 4 6" xfId="12540"/>
    <cellStyle name="Currency 20 4 6 2" xfId="12541"/>
    <cellStyle name="Currency 20 4 7" xfId="12542"/>
    <cellStyle name="Currency 20 5" xfId="12543"/>
    <cellStyle name="Currency 20 5 2" xfId="12544"/>
    <cellStyle name="Currency 20 5 2 2" xfId="12545"/>
    <cellStyle name="Currency 20 5 2 2 2" xfId="12546"/>
    <cellStyle name="Currency 20 5 2 2 2 2" xfId="12547"/>
    <cellStyle name="Currency 20 5 2 2 3" xfId="12548"/>
    <cellStyle name="Currency 20 5 2 2 3 2" xfId="12549"/>
    <cellStyle name="Currency 20 5 2 2 4" xfId="12550"/>
    <cellStyle name="Currency 20 5 2 2 4 2" xfId="12551"/>
    <cellStyle name="Currency 20 5 2 2 5" xfId="12552"/>
    <cellStyle name="Currency 20 5 2 3" xfId="12553"/>
    <cellStyle name="Currency 20 5 2 3 2" xfId="12554"/>
    <cellStyle name="Currency 20 5 2 4" xfId="12555"/>
    <cellStyle name="Currency 20 5 2 4 2" xfId="12556"/>
    <cellStyle name="Currency 20 5 2 5" xfId="12557"/>
    <cellStyle name="Currency 20 5 2 5 2" xfId="12558"/>
    <cellStyle name="Currency 20 5 2 6" xfId="12559"/>
    <cellStyle name="Currency 20 5 3" xfId="12560"/>
    <cellStyle name="Currency 20 5 3 2" xfId="12561"/>
    <cellStyle name="Currency 20 5 3 2 2" xfId="12562"/>
    <cellStyle name="Currency 20 5 3 3" xfId="12563"/>
    <cellStyle name="Currency 20 5 3 3 2" xfId="12564"/>
    <cellStyle name="Currency 20 5 3 4" xfId="12565"/>
    <cellStyle name="Currency 20 5 3 4 2" xfId="12566"/>
    <cellStyle name="Currency 20 5 3 5" xfId="12567"/>
    <cellStyle name="Currency 20 5 4" xfId="12568"/>
    <cellStyle name="Currency 20 5 4 2" xfId="12569"/>
    <cellStyle name="Currency 20 5 5" xfId="12570"/>
    <cellStyle name="Currency 20 5 5 2" xfId="12571"/>
    <cellStyle name="Currency 20 5 6" xfId="12572"/>
    <cellStyle name="Currency 20 5 6 2" xfId="12573"/>
    <cellStyle name="Currency 20 5 7" xfId="12574"/>
    <cellStyle name="Currency 20 6" xfId="12575"/>
    <cellStyle name="Currency 20 6 2" xfId="12576"/>
    <cellStyle name="Currency 20 6 2 2" xfId="12577"/>
    <cellStyle name="Currency 20 6 2 2 2" xfId="12578"/>
    <cellStyle name="Currency 20 6 2 2 2 2" xfId="12579"/>
    <cellStyle name="Currency 20 6 2 2 3" xfId="12580"/>
    <cellStyle name="Currency 20 6 2 2 3 2" xfId="12581"/>
    <cellStyle name="Currency 20 6 2 2 4" xfId="12582"/>
    <cellStyle name="Currency 20 6 2 2 4 2" xfId="12583"/>
    <cellStyle name="Currency 20 6 2 2 5" xfId="12584"/>
    <cellStyle name="Currency 20 6 2 3" xfId="12585"/>
    <cellStyle name="Currency 20 6 2 3 2" xfId="12586"/>
    <cellStyle name="Currency 20 6 2 4" xfId="12587"/>
    <cellStyle name="Currency 20 6 2 4 2" xfId="12588"/>
    <cellStyle name="Currency 20 6 2 5" xfId="12589"/>
    <cellStyle name="Currency 20 6 2 5 2" xfId="12590"/>
    <cellStyle name="Currency 20 6 2 6" xfId="12591"/>
    <cellStyle name="Currency 20 6 3" xfId="12592"/>
    <cellStyle name="Currency 20 6 3 2" xfId="12593"/>
    <cellStyle name="Currency 20 6 3 2 2" xfId="12594"/>
    <cellStyle name="Currency 20 6 3 3" xfId="12595"/>
    <cellStyle name="Currency 20 6 3 3 2" xfId="12596"/>
    <cellStyle name="Currency 20 6 3 4" xfId="12597"/>
    <cellStyle name="Currency 20 6 3 4 2" xfId="12598"/>
    <cellStyle name="Currency 20 6 3 5" xfId="12599"/>
    <cellStyle name="Currency 20 6 4" xfId="12600"/>
    <cellStyle name="Currency 20 6 4 2" xfId="12601"/>
    <cellStyle name="Currency 20 6 5" xfId="12602"/>
    <cellStyle name="Currency 20 6 5 2" xfId="12603"/>
    <cellStyle name="Currency 20 6 6" xfId="12604"/>
    <cellStyle name="Currency 20 6 6 2" xfId="12605"/>
    <cellStyle name="Currency 20 6 7" xfId="12606"/>
    <cellStyle name="Currency 20 7" xfId="12607"/>
    <cellStyle name="Currency 20 7 2" xfId="12608"/>
    <cellStyle name="Currency 20 7 2 2" xfId="12609"/>
    <cellStyle name="Currency 20 7 3" xfId="12610"/>
    <cellStyle name="Currency 20 7 3 2" xfId="12611"/>
    <cellStyle name="Currency 20 7 4" xfId="12612"/>
    <cellStyle name="Currency 20 7 4 2" xfId="12613"/>
    <cellStyle name="Currency 20 7 5" xfId="12614"/>
    <cellStyle name="Currency 20 8" xfId="12615"/>
    <cellStyle name="Currency 20 8 2" xfId="12616"/>
    <cellStyle name="Currency 20 9" xfId="12617"/>
    <cellStyle name="Currency 20 9 2" xfId="12618"/>
    <cellStyle name="Currency 21" xfId="12619"/>
    <cellStyle name="Currency 21 2" xfId="12620"/>
    <cellStyle name="Currency 21 2 2" xfId="12621"/>
    <cellStyle name="Currency 21 3" xfId="12622"/>
    <cellStyle name="Currency 21 3 2" xfId="12623"/>
    <cellStyle name="Currency 21 4" xfId="12624"/>
    <cellStyle name="Currency 22" xfId="12625"/>
    <cellStyle name="Currency 22 2" xfId="12626"/>
    <cellStyle name="Currency 22 2 2" xfId="12627"/>
    <cellStyle name="Currency 22 2 3" xfId="12628"/>
    <cellStyle name="Currency 22 3" xfId="12629"/>
    <cellStyle name="Currency 22 3 2" xfId="12630"/>
    <cellStyle name="Currency 22 4" xfId="12631"/>
    <cellStyle name="Currency 22 5" xfId="12632"/>
    <cellStyle name="Currency 22 6" xfId="12633"/>
    <cellStyle name="Currency 23" xfId="12634"/>
    <cellStyle name="Currency 23 2" xfId="12635"/>
    <cellStyle name="Currency 23 3" xfId="12636"/>
    <cellStyle name="Currency 24" xfId="12637"/>
    <cellStyle name="Currency 24 2" xfId="12638"/>
    <cellStyle name="Currency 25" xfId="12639"/>
    <cellStyle name="Currency 25 2" xfId="12640"/>
    <cellStyle name="Currency 26" xfId="12641"/>
    <cellStyle name="Currency 26 2" xfId="12642"/>
    <cellStyle name="Currency 26 2 2" xfId="12643"/>
    <cellStyle name="Currency 26 3" xfId="12644"/>
    <cellStyle name="Currency 27" xfId="12645"/>
    <cellStyle name="Currency 27 2" xfId="12646"/>
    <cellStyle name="Currency 27 3" xfId="12647"/>
    <cellStyle name="Currency 27 4" xfId="12648"/>
    <cellStyle name="Currency 28" xfId="12649"/>
    <cellStyle name="Currency 28 2" xfId="12650"/>
    <cellStyle name="Currency 28 2 2" xfId="12651"/>
    <cellStyle name="Currency 28 2 2 2" xfId="12652"/>
    <cellStyle name="Currency 28 2 2 2 2" xfId="12653"/>
    <cellStyle name="Currency 28 2 2 3" xfId="12654"/>
    <cellStyle name="Currency 28 2 2 3 2" xfId="12655"/>
    <cellStyle name="Currency 28 2 2 4" xfId="12656"/>
    <cellStyle name="Currency 28 2 2 4 2" xfId="12657"/>
    <cellStyle name="Currency 28 2 2 5" xfId="12658"/>
    <cellStyle name="Currency 28 2 3" xfId="12659"/>
    <cellStyle name="Currency 28 2 3 2" xfId="12660"/>
    <cellStyle name="Currency 28 2 4" xfId="12661"/>
    <cellStyle name="Currency 28 2 4 2" xfId="12662"/>
    <cellStyle name="Currency 28 2 5" xfId="12663"/>
    <cellStyle name="Currency 28 2 5 2" xfId="12664"/>
    <cellStyle name="Currency 28 2 6" xfId="12665"/>
    <cellStyle name="Currency 28 3" xfId="12666"/>
    <cellStyle name="Currency 28 3 2" xfId="12667"/>
    <cellStyle name="Currency 28 3 2 2" xfId="12668"/>
    <cellStyle name="Currency 28 3 3" xfId="12669"/>
    <cellStyle name="Currency 28 3 3 2" xfId="12670"/>
    <cellStyle name="Currency 28 3 4" xfId="12671"/>
    <cellStyle name="Currency 28 3 4 2" xfId="12672"/>
    <cellStyle name="Currency 28 3 5" xfId="12673"/>
    <cellStyle name="Currency 28 4" xfId="12674"/>
    <cellStyle name="Currency 28 4 2" xfId="12675"/>
    <cellStyle name="Currency 28 5" xfId="12676"/>
    <cellStyle name="Currency 28 5 2" xfId="12677"/>
    <cellStyle name="Currency 28 6" xfId="12678"/>
    <cellStyle name="Currency 28 6 2" xfId="12679"/>
    <cellStyle name="Currency 28 7" xfId="12680"/>
    <cellStyle name="Currency 28 8" xfId="12681"/>
    <cellStyle name="Currency 29" xfId="12682"/>
    <cellStyle name="Currency 29 2" xfId="12683"/>
    <cellStyle name="Currency 29 2 2" xfId="12684"/>
    <cellStyle name="Currency 29 2 2 2" xfId="12685"/>
    <cellStyle name="Currency 29 2 2 2 2" xfId="12686"/>
    <cellStyle name="Currency 29 2 2 3" xfId="12687"/>
    <cellStyle name="Currency 29 2 2 3 2" xfId="12688"/>
    <cellStyle name="Currency 29 2 2 4" xfId="12689"/>
    <cellStyle name="Currency 29 2 2 4 2" xfId="12690"/>
    <cellStyle name="Currency 29 2 2 5" xfId="12691"/>
    <cellStyle name="Currency 29 2 3" xfId="12692"/>
    <cellStyle name="Currency 29 2 3 2" xfId="12693"/>
    <cellStyle name="Currency 29 2 4" xfId="12694"/>
    <cellStyle name="Currency 29 2 4 2" xfId="12695"/>
    <cellStyle name="Currency 29 2 5" xfId="12696"/>
    <cellStyle name="Currency 29 2 5 2" xfId="12697"/>
    <cellStyle name="Currency 29 2 6" xfId="12698"/>
    <cellStyle name="Currency 29 3" xfId="12699"/>
    <cellStyle name="Currency 29 3 2" xfId="12700"/>
    <cellStyle name="Currency 29 3 2 2" xfId="12701"/>
    <cellStyle name="Currency 29 3 3" xfId="12702"/>
    <cellStyle name="Currency 29 3 3 2" xfId="12703"/>
    <cellStyle name="Currency 29 3 4" xfId="12704"/>
    <cellStyle name="Currency 29 3 4 2" xfId="12705"/>
    <cellStyle name="Currency 29 3 5" xfId="12706"/>
    <cellStyle name="Currency 29 4" xfId="12707"/>
    <cellStyle name="Currency 29 4 2" xfId="12708"/>
    <cellStyle name="Currency 29 5" xfId="12709"/>
    <cellStyle name="Currency 29 5 2" xfId="12710"/>
    <cellStyle name="Currency 29 6" xfId="12711"/>
    <cellStyle name="Currency 29 6 2" xfId="12712"/>
    <cellStyle name="Currency 29 7" xfId="12713"/>
    <cellStyle name="Currency 3" xfId="12714"/>
    <cellStyle name="Currency 3 10" xfId="45614"/>
    <cellStyle name="Currency 3 2" xfId="12715"/>
    <cellStyle name="Currency 3 2 2" xfId="12716"/>
    <cellStyle name="Currency 3 2 2 2" xfId="12717"/>
    <cellStyle name="Currency 3 2 2 2 2" xfId="45615"/>
    <cellStyle name="Currency 3 2 2 3" xfId="12718"/>
    <cellStyle name="Currency 3 2 2 3 2" xfId="45616"/>
    <cellStyle name="Currency 3 2 2 4" xfId="12719"/>
    <cellStyle name="Currency 3 2 2 4 2" xfId="45617"/>
    <cellStyle name="Currency 3 2 2 5" xfId="12720"/>
    <cellStyle name="Currency 3 2 3" xfId="12721"/>
    <cellStyle name="Currency 3 2 3 2" xfId="12722"/>
    <cellStyle name="Currency 3 2 3 2 2" xfId="45618"/>
    <cellStyle name="Currency 3 2 3 3" xfId="12723"/>
    <cellStyle name="Currency 3 2 4" xfId="12724"/>
    <cellStyle name="Currency 3 2 4 2" xfId="12725"/>
    <cellStyle name="Currency 3 2 5" xfId="12726"/>
    <cellStyle name="Currency 3 2 5 2" xfId="12727"/>
    <cellStyle name="Currency 3 2 6" xfId="12728"/>
    <cellStyle name="Currency 3 3" xfId="12729"/>
    <cellStyle name="Currency 3 3 2" xfId="12730"/>
    <cellStyle name="Currency 3 3 2 2" xfId="12731"/>
    <cellStyle name="Currency 3 3 2 2 2" xfId="45619"/>
    <cellStyle name="Currency 3 3 2 3" xfId="12732"/>
    <cellStyle name="Currency 3 3 2 3 2" xfId="45620"/>
    <cellStyle name="Currency 3 3 2 4" xfId="12733"/>
    <cellStyle name="Currency 3 3 2 4 2" xfId="45621"/>
    <cellStyle name="Currency 3 3 2 5" xfId="45622"/>
    <cellStyle name="Currency 3 3 3" xfId="12734"/>
    <cellStyle name="Currency 3 3 3 2" xfId="12735"/>
    <cellStyle name="Currency 3 3 3 2 2" xfId="45623"/>
    <cellStyle name="Currency 3 3 3 3" xfId="12736"/>
    <cellStyle name="Currency 3 3 3 3 2" xfId="45624"/>
    <cellStyle name="Currency 3 3 3 4" xfId="12737"/>
    <cellStyle name="Currency 3 3 3 4 2" xfId="45625"/>
    <cellStyle name="Currency 3 3 3 5" xfId="45626"/>
    <cellStyle name="Currency 3 3 4" xfId="12738"/>
    <cellStyle name="Currency 3 3 4 2" xfId="45627"/>
    <cellStyle name="Currency 3 3 5" xfId="12739"/>
    <cellStyle name="Currency 3 3 5 2" xfId="45628"/>
    <cellStyle name="Currency 3 3 6" xfId="12740"/>
    <cellStyle name="Currency 3 3 6 2" xfId="45629"/>
    <cellStyle name="Currency 3 3 7" xfId="12741"/>
    <cellStyle name="Currency 3 4" xfId="12742"/>
    <cellStyle name="Currency 3 4 2" xfId="12743"/>
    <cellStyle name="Currency 3 4 2 2" xfId="12744"/>
    <cellStyle name="Currency 3 4 3" xfId="12745"/>
    <cellStyle name="Currency 3 4 3 2" xfId="45630"/>
    <cellStyle name="Currency 3 4 4" xfId="12746"/>
    <cellStyle name="Currency 3 4 4 2" xfId="12747"/>
    <cellStyle name="Currency 3 4 5" xfId="12748"/>
    <cellStyle name="Currency 3 4 5 2" xfId="12749"/>
    <cellStyle name="Currency 3 4 6" xfId="12750"/>
    <cellStyle name="Currency 3 5" xfId="12751"/>
    <cellStyle name="Currency 3 5 2" xfId="12752"/>
    <cellStyle name="Currency 3 6" xfId="12753"/>
    <cellStyle name="Currency 3 6 2" xfId="12754"/>
    <cellStyle name="Currency 3 7" xfId="12755"/>
    <cellStyle name="Currency 3 7 2" xfId="12756"/>
    <cellStyle name="Currency 3 8" xfId="12757"/>
    <cellStyle name="Currency 3 9" xfId="45631"/>
    <cellStyle name="Currency 3_1. 1555 Regulatory Reporting_YTD April 11" xfId="12758"/>
    <cellStyle name="Currency 30" xfId="12759"/>
    <cellStyle name="Currency 30 2" xfId="12760"/>
    <cellStyle name="Currency 30 2 2" xfId="12761"/>
    <cellStyle name="Currency 30 2 2 2" xfId="12762"/>
    <cellStyle name="Currency 30 2 2 2 2" xfId="12763"/>
    <cellStyle name="Currency 30 2 2 3" xfId="12764"/>
    <cellStyle name="Currency 30 2 2 3 2" xfId="12765"/>
    <cellStyle name="Currency 30 2 2 4" xfId="12766"/>
    <cellStyle name="Currency 30 2 2 4 2" xfId="12767"/>
    <cellStyle name="Currency 30 2 2 5" xfId="12768"/>
    <cellStyle name="Currency 30 2 3" xfId="12769"/>
    <cellStyle name="Currency 30 2 3 2" xfId="12770"/>
    <cellStyle name="Currency 30 2 4" xfId="12771"/>
    <cellStyle name="Currency 30 2 4 2" xfId="12772"/>
    <cellStyle name="Currency 30 2 5" xfId="12773"/>
    <cellStyle name="Currency 30 2 5 2" xfId="12774"/>
    <cellStyle name="Currency 30 2 6" xfId="12775"/>
    <cellStyle name="Currency 30 3" xfId="12776"/>
    <cellStyle name="Currency 30 3 2" xfId="12777"/>
    <cellStyle name="Currency 30 3 2 2" xfId="12778"/>
    <cellStyle name="Currency 30 3 3" xfId="12779"/>
    <cellStyle name="Currency 30 3 3 2" xfId="12780"/>
    <cellStyle name="Currency 30 3 4" xfId="12781"/>
    <cellStyle name="Currency 30 3 4 2" xfId="12782"/>
    <cellStyle name="Currency 30 3 5" xfId="12783"/>
    <cellStyle name="Currency 30 4" xfId="12784"/>
    <cellStyle name="Currency 30 4 2" xfId="12785"/>
    <cellStyle name="Currency 30 5" xfId="12786"/>
    <cellStyle name="Currency 30 5 2" xfId="12787"/>
    <cellStyle name="Currency 30 6" xfId="12788"/>
    <cellStyle name="Currency 30 6 2" xfId="12789"/>
    <cellStyle name="Currency 30 7" xfId="12790"/>
    <cellStyle name="Currency 31" xfId="12791"/>
    <cellStyle name="Currency 31 2" xfId="12792"/>
    <cellStyle name="Currency 31 2 2" xfId="12793"/>
    <cellStyle name="Currency 31 2 2 2" xfId="12794"/>
    <cellStyle name="Currency 31 2 2 2 2" xfId="12795"/>
    <cellStyle name="Currency 31 2 2 3" xfId="12796"/>
    <cellStyle name="Currency 31 2 2 3 2" xfId="12797"/>
    <cellStyle name="Currency 31 2 2 4" xfId="12798"/>
    <cellStyle name="Currency 31 2 2 4 2" xfId="12799"/>
    <cellStyle name="Currency 31 2 2 5" xfId="12800"/>
    <cellStyle name="Currency 31 2 3" xfId="12801"/>
    <cellStyle name="Currency 31 2 3 2" xfId="12802"/>
    <cellStyle name="Currency 31 2 4" xfId="12803"/>
    <cellStyle name="Currency 31 2 4 2" xfId="12804"/>
    <cellStyle name="Currency 31 2 5" xfId="12805"/>
    <cellStyle name="Currency 31 2 5 2" xfId="12806"/>
    <cellStyle name="Currency 31 2 6" xfId="12807"/>
    <cellStyle name="Currency 31 3" xfId="12808"/>
    <cellStyle name="Currency 31 3 2" xfId="12809"/>
    <cellStyle name="Currency 31 3 2 2" xfId="12810"/>
    <cellStyle name="Currency 31 3 3" xfId="12811"/>
    <cellStyle name="Currency 31 3 3 2" xfId="12812"/>
    <cellStyle name="Currency 31 3 4" xfId="12813"/>
    <cellStyle name="Currency 31 3 4 2" xfId="12814"/>
    <cellStyle name="Currency 31 3 5" xfId="12815"/>
    <cellStyle name="Currency 31 4" xfId="12816"/>
    <cellStyle name="Currency 31 4 2" xfId="12817"/>
    <cellStyle name="Currency 31 5" xfId="12818"/>
    <cellStyle name="Currency 31 5 2" xfId="12819"/>
    <cellStyle name="Currency 31 6" xfId="12820"/>
    <cellStyle name="Currency 31 6 2" xfId="12821"/>
    <cellStyle name="Currency 31 7" xfId="12822"/>
    <cellStyle name="Currency 32" xfId="12823"/>
    <cellStyle name="Currency 33" xfId="12824"/>
    <cellStyle name="Currency 33 2" xfId="12825"/>
    <cellStyle name="Currency 33 2 2" xfId="12826"/>
    <cellStyle name="Currency 33 3" xfId="12827"/>
    <cellStyle name="Currency 33 3 2" xfId="12828"/>
    <cellStyle name="Currency 33 4" xfId="12829"/>
    <cellStyle name="Currency 33 4 2" xfId="12830"/>
    <cellStyle name="Currency 33 5" xfId="12831"/>
    <cellStyle name="Currency 34" xfId="12832"/>
    <cellStyle name="Currency 34 2" xfId="12833"/>
    <cellStyle name="Currency 35" xfId="12834"/>
    <cellStyle name="Currency 35 2" xfId="12835"/>
    <cellStyle name="Currency 36" xfId="12836"/>
    <cellStyle name="Currency 36 2" xfId="12837"/>
    <cellStyle name="Currency 37" xfId="12838"/>
    <cellStyle name="Currency 37 2" xfId="12839"/>
    <cellStyle name="Currency 38" xfId="12840"/>
    <cellStyle name="Currency 38 2" xfId="12841"/>
    <cellStyle name="Currency 39" xfId="12842"/>
    <cellStyle name="Currency 39 2" xfId="12843"/>
    <cellStyle name="Currency 4" xfId="12844"/>
    <cellStyle name="Currency 4 10" xfId="12845"/>
    <cellStyle name="Currency 4 10 2" xfId="12846"/>
    <cellStyle name="Currency 4 11" xfId="12847"/>
    <cellStyle name="Currency 4 12" xfId="12848"/>
    <cellStyle name="Currency 4 2" xfId="12849"/>
    <cellStyle name="Currency 4 2 2" xfId="12850"/>
    <cellStyle name="Currency 4 2 2 2" xfId="12851"/>
    <cellStyle name="Currency 4 2 2 2 2" xfId="12852"/>
    <cellStyle name="Currency 4 2 2 2 2 2" xfId="12853"/>
    <cellStyle name="Currency 4 2 2 2 3" xfId="12854"/>
    <cellStyle name="Currency 4 2 2 2 3 2" xfId="12855"/>
    <cellStyle name="Currency 4 2 2 2 4" xfId="12856"/>
    <cellStyle name="Currency 4 2 2 3" xfId="12857"/>
    <cellStyle name="Currency 4 2 2 3 2" xfId="12858"/>
    <cellStyle name="Currency 4 2 2 4" xfId="12859"/>
    <cellStyle name="Currency 4 2 2 4 2" xfId="12860"/>
    <cellStyle name="Currency 4 2 2 5" xfId="12861"/>
    <cellStyle name="Currency 4 2 3" xfId="12862"/>
    <cellStyle name="Currency 4 2 3 2" xfId="12863"/>
    <cellStyle name="Currency 4 2 3 2 2" xfId="12864"/>
    <cellStyle name="Currency 4 2 3 2 2 2" xfId="12865"/>
    <cellStyle name="Currency 4 2 3 2 3" xfId="12866"/>
    <cellStyle name="Currency 4 2 3 2 3 2" xfId="12867"/>
    <cellStyle name="Currency 4 2 3 2 4" xfId="12868"/>
    <cellStyle name="Currency 4 2 3 3" xfId="12869"/>
    <cellStyle name="Currency 4 2 3 3 2" xfId="12870"/>
    <cellStyle name="Currency 4 2 3 4" xfId="12871"/>
    <cellStyle name="Currency 4 2 3 4 2" xfId="12872"/>
    <cellStyle name="Currency 4 2 3 5" xfId="12873"/>
    <cellStyle name="Currency 4 2 4" xfId="12874"/>
    <cellStyle name="Currency 4 2 4 2" xfId="12875"/>
    <cellStyle name="Currency 4 2 4 2 2" xfId="12876"/>
    <cellStyle name="Currency 4 2 4 3" xfId="12877"/>
    <cellStyle name="Currency 4 2 4 3 2" xfId="12878"/>
    <cellStyle name="Currency 4 2 4 4" xfId="12879"/>
    <cellStyle name="Currency 4 2 5" xfId="12880"/>
    <cellStyle name="Currency 4 2 5 2" xfId="12881"/>
    <cellStyle name="Currency 4 2 5 2 2" xfId="12882"/>
    <cellStyle name="Currency 4 2 5 3" xfId="12883"/>
    <cellStyle name="Currency 4 2 5 3 2" xfId="12884"/>
    <cellStyle name="Currency 4 2 5 4" xfId="12885"/>
    <cellStyle name="Currency 4 2 6" xfId="12886"/>
    <cellStyle name="Currency 4 2 6 2" xfId="12887"/>
    <cellStyle name="Currency 4 2 7" xfId="12888"/>
    <cellStyle name="Currency 4 2 7 2" xfId="12889"/>
    <cellStyle name="Currency 4 2 8" xfId="12890"/>
    <cellStyle name="Currency 4 2 9" xfId="12891"/>
    <cellStyle name="Currency 4 3" xfId="12892"/>
    <cellStyle name="Currency 4 3 2" xfId="12893"/>
    <cellStyle name="Currency 4 3 2 2" xfId="12894"/>
    <cellStyle name="Currency 4 3 2 2 2" xfId="12895"/>
    <cellStyle name="Currency 4 3 2 2 2 2" xfId="12896"/>
    <cellStyle name="Currency 4 3 2 2 3" xfId="12897"/>
    <cellStyle name="Currency 4 3 2 2 3 2" xfId="12898"/>
    <cellStyle name="Currency 4 3 2 2 4" xfId="12899"/>
    <cellStyle name="Currency 4 3 2 3" xfId="12900"/>
    <cellStyle name="Currency 4 3 2 3 2" xfId="12901"/>
    <cellStyle name="Currency 4 3 2 4" xfId="12902"/>
    <cellStyle name="Currency 4 3 2 4 2" xfId="12903"/>
    <cellStyle name="Currency 4 3 2 5" xfId="12904"/>
    <cellStyle name="Currency 4 3 3" xfId="12905"/>
    <cellStyle name="Currency 4 3 3 2" xfId="12906"/>
    <cellStyle name="Currency 4 3 3 2 2" xfId="12907"/>
    <cellStyle name="Currency 4 3 3 2 2 2" xfId="12908"/>
    <cellStyle name="Currency 4 3 3 2 3" xfId="12909"/>
    <cellStyle name="Currency 4 3 3 2 3 2" xfId="12910"/>
    <cellStyle name="Currency 4 3 3 2 4" xfId="12911"/>
    <cellStyle name="Currency 4 3 3 3" xfId="12912"/>
    <cellStyle name="Currency 4 3 3 3 2" xfId="12913"/>
    <cellStyle name="Currency 4 3 3 4" xfId="12914"/>
    <cellStyle name="Currency 4 3 3 4 2" xfId="12915"/>
    <cellStyle name="Currency 4 3 3 5" xfId="12916"/>
    <cellStyle name="Currency 4 3 4" xfId="12917"/>
    <cellStyle name="Currency 4 3 4 2" xfId="12918"/>
    <cellStyle name="Currency 4 3 4 2 2" xfId="12919"/>
    <cellStyle name="Currency 4 3 4 3" xfId="12920"/>
    <cellStyle name="Currency 4 3 4 3 2" xfId="12921"/>
    <cellStyle name="Currency 4 3 4 4" xfId="12922"/>
    <cellStyle name="Currency 4 3 5" xfId="12923"/>
    <cellStyle name="Currency 4 3 6" xfId="12924"/>
    <cellStyle name="Currency 4 3 6 2" xfId="12925"/>
    <cellStyle name="Currency 4 3 6 2 2" xfId="12926"/>
    <cellStyle name="Currency 4 3 6 3" xfId="12927"/>
    <cellStyle name="Currency 4 3 6 3 2" xfId="12928"/>
    <cellStyle name="Currency 4 3 6 4" xfId="12929"/>
    <cellStyle name="Currency 4 3 7" xfId="12930"/>
    <cellStyle name="Currency 4 3 7 2" xfId="12931"/>
    <cellStyle name="Currency 4 3 8" xfId="12932"/>
    <cellStyle name="Currency 4 3 8 2" xfId="12933"/>
    <cellStyle name="Currency 4 3 9" xfId="12934"/>
    <cellStyle name="Currency 4 4" xfId="12935"/>
    <cellStyle name="Currency 4 4 2" xfId="12936"/>
    <cellStyle name="Currency 4 4 2 2" xfId="12937"/>
    <cellStyle name="Currency 4 4 2 2 2" xfId="12938"/>
    <cellStyle name="Currency 4 4 2 3" xfId="12939"/>
    <cellStyle name="Currency 4 4 2 3 2" xfId="12940"/>
    <cellStyle name="Currency 4 4 2 4" xfId="12941"/>
    <cellStyle name="Currency 4 4 3" xfId="12942"/>
    <cellStyle name="Currency 4 4 3 2" xfId="12943"/>
    <cellStyle name="Currency 4 4 4" xfId="12944"/>
    <cellStyle name="Currency 4 4 4 2" xfId="12945"/>
    <cellStyle name="Currency 4 4 5" xfId="12946"/>
    <cellStyle name="Currency 4 5" xfId="12947"/>
    <cellStyle name="Currency 4 5 2" xfId="12948"/>
    <cellStyle name="Currency 4 5 2 2" xfId="12949"/>
    <cellStyle name="Currency 4 5 2 2 2" xfId="12950"/>
    <cellStyle name="Currency 4 5 2 3" xfId="12951"/>
    <cellStyle name="Currency 4 5 2 3 2" xfId="12952"/>
    <cellStyle name="Currency 4 5 2 4" xfId="12953"/>
    <cellStyle name="Currency 4 5 3" xfId="12954"/>
    <cellStyle name="Currency 4 5 3 2" xfId="12955"/>
    <cellStyle name="Currency 4 5 4" xfId="12956"/>
    <cellStyle name="Currency 4 5 4 2" xfId="12957"/>
    <cellStyle name="Currency 4 5 5" xfId="12958"/>
    <cellStyle name="Currency 4 6" xfId="12959"/>
    <cellStyle name="Currency 4 6 2" xfId="12960"/>
    <cellStyle name="Currency 4 6 2 2" xfId="12961"/>
    <cellStyle name="Currency 4 6 2 2 2" xfId="12962"/>
    <cellStyle name="Currency 4 6 2 3" xfId="12963"/>
    <cellStyle name="Currency 4 6 2 3 2" xfId="12964"/>
    <cellStyle name="Currency 4 6 2 4" xfId="12965"/>
    <cellStyle name="Currency 4 6 3" xfId="12966"/>
    <cellStyle name="Currency 4 6 3 2" xfId="12967"/>
    <cellStyle name="Currency 4 6 4" xfId="12968"/>
    <cellStyle name="Currency 4 6 4 2" xfId="12969"/>
    <cellStyle name="Currency 4 6 5" xfId="12970"/>
    <cellStyle name="Currency 4 7" xfId="12971"/>
    <cellStyle name="Currency 4 7 2" xfId="12972"/>
    <cellStyle name="Currency 4 7 2 2" xfId="12973"/>
    <cellStyle name="Currency 4 7 3" xfId="12974"/>
    <cellStyle name="Currency 4 7 3 2" xfId="12975"/>
    <cellStyle name="Currency 4 7 4" xfId="12976"/>
    <cellStyle name="Currency 4 8" xfId="12977"/>
    <cellStyle name="Currency 4 8 2" xfId="12978"/>
    <cellStyle name="Currency 4 9" xfId="12979"/>
    <cellStyle name="Currency 4 9 2" xfId="12980"/>
    <cellStyle name="Currency 40" xfId="12981"/>
    <cellStyle name="Currency 41" xfId="12982"/>
    <cellStyle name="Currency 42" xfId="12983"/>
    <cellStyle name="Currency 43" xfId="12984"/>
    <cellStyle name="Currency 44" xfId="12985"/>
    <cellStyle name="Currency 45" xfId="12986"/>
    <cellStyle name="Currency 46" xfId="12987"/>
    <cellStyle name="Currency 47" xfId="12988"/>
    <cellStyle name="Currency 48" xfId="12989"/>
    <cellStyle name="Currency 49" xfId="12990"/>
    <cellStyle name="Currency 5" xfId="12991"/>
    <cellStyle name="Currency 5 10" xfId="12992"/>
    <cellStyle name="Currency 5 10 10" xfId="45632"/>
    <cellStyle name="Currency 5 10 11" xfId="45633"/>
    <cellStyle name="Currency 5 10 2" xfId="12993"/>
    <cellStyle name="Currency 5 10 2 2" xfId="45634"/>
    <cellStyle name="Currency 5 10 2 2 2" xfId="45635"/>
    <cellStyle name="Currency 5 10 2 2 3" xfId="45636"/>
    <cellStyle name="Currency 5 10 2 3" xfId="45637"/>
    <cellStyle name="Currency 5 10 2 4" xfId="45638"/>
    <cellStyle name="Currency 5 10 3" xfId="45639"/>
    <cellStyle name="Currency 5 10 3 2" xfId="45640"/>
    <cellStyle name="Currency 5 10 3 3" xfId="45641"/>
    <cellStyle name="Currency 5 10 4" xfId="45642"/>
    <cellStyle name="Currency 5 10 5" xfId="45643"/>
    <cellStyle name="Currency 5 10 6" xfId="45644"/>
    <cellStyle name="Currency 5 10 7" xfId="45645"/>
    <cellStyle name="Currency 5 10 8" xfId="45646"/>
    <cellStyle name="Currency 5 10 9" xfId="45647"/>
    <cellStyle name="Currency 5 11" xfId="12994"/>
    <cellStyle name="Currency 5 11 2" xfId="45648"/>
    <cellStyle name="Currency 5 11 3" xfId="45649"/>
    <cellStyle name="Currency 5 12" xfId="12995"/>
    <cellStyle name="Currency 5 13" xfId="45650"/>
    <cellStyle name="Currency 5 2" xfId="12996"/>
    <cellStyle name="Currency 5 2 2" xfId="12997"/>
    <cellStyle name="Currency 5 2 2 2" xfId="12998"/>
    <cellStyle name="Currency 5 2 2 2 2" xfId="12999"/>
    <cellStyle name="Currency 5 2 2 2 2 2" xfId="13000"/>
    <cellStyle name="Currency 5 2 2 2 3" xfId="13001"/>
    <cellStyle name="Currency 5 2 2 2 3 2" xfId="13002"/>
    <cellStyle name="Currency 5 2 2 2 4" xfId="13003"/>
    <cellStyle name="Currency 5 2 2 3" xfId="13004"/>
    <cellStyle name="Currency 5 2 2 3 2" xfId="13005"/>
    <cellStyle name="Currency 5 2 2 4" xfId="13006"/>
    <cellStyle name="Currency 5 2 2 4 2" xfId="13007"/>
    <cellStyle name="Currency 5 2 2 5" xfId="13008"/>
    <cellStyle name="Currency 5 2 2 6" xfId="13009"/>
    <cellStyle name="Currency 5 2 3" xfId="13010"/>
    <cellStyle name="Currency 5 2 3 2" xfId="13011"/>
    <cellStyle name="Currency 5 2 3 2 2" xfId="13012"/>
    <cellStyle name="Currency 5 2 3 2 2 2" xfId="13013"/>
    <cellStyle name="Currency 5 2 3 2 3" xfId="13014"/>
    <cellStyle name="Currency 5 2 3 2 3 2" xfId="13015"/>
    <cellStyle name="Currency 5 2 3 2 4" xfId="13016"/>
    <cellStyle name="Currency 5 2 3 3" xfId="13017"/>
    <cellStyle name="Currency 5 2 3 3 2" xfId="13018"/>
    <cellStyle name="Currency 5 2 3 4" xfId="13019"/>
    <cellStyle name="Currency 5 2 3 4 2" xfId="13020"/>
    <cellStyle name="Currency 5 2 3 5" xfId="13021"/>
    <cellStyle name="Currency 5 2 4" xfId="13022"/>
    <cellStyle name="Currency 5 2 4 2" xfId="13023"/>
    <cellStyle name="Currency 5 2 4 2 2" xfId="13024"/>
    <cellStyle name="Currency 5 2 4 3" xfId="13025"/>
    <cellStyle name="Currency 5 2 4 3 2" xfId="13026"/>
    <cellStyle name="Currency 5 2 4 4" xfId="13027"/>
    <cellStyle name="Currency 5 2 5" xfId="13028"/>
    <cellStyle name="Currency 5 2 5 2" xfId="13029"/>
    <cellStyle name="Currency 5 2 5 2 2" xfId="13030"/>
    <cellStyle name="Currency 5 2 5 3" xfId="13031"/>
    <cellStyle name="Currency 5 2 5 3 2" xfId="13032"/>
    <cellStyle name="Currency 5 2 5 4" xfId="13033"/>
    <cellStyle name="Currency 5 2 6" xfId="13034"/>
    <cellStyle name="Currency 5 2 6 2" xfId="13035"/>
    <cellStyle name="Currency 5 2 7" xfId="13036"/>
    <cellStyle name="Currency 5 2 7 2" xfId="13037"/>
    <cellStyle name="Currency 5 2 8" xfId="13038"/>
    <cellStyle name="Currency 5 2 9" xfId="13039"/>
    <cellStyle name="Currency 5 3" xfId="13040"/>
    <cellStyle name="Currency 5 3 2" xfId="13041"/>
    <cellStyle name="Currency 5 3 2 2" xfId="13042"/>
    <cellStyle name="Currency 5 3 2 2 2" xfId="13043"/>
    <cellStyle name="Currency 5 3 2 2 2 2" xfId="13044"/>
    <cellStyle name="Currency 5 3 2 2 3" xfId="13045"/>
    <cellStyle name="Currency 5 3 2 2 3 2" xfId="13046"/>
    <cellStyle name="Currency 5 3 2 2 4" xfId="13047"/>
    <cellStyle name="Currency 5 3 2 3" xfId="13048"/>
    <cellStyle name="Currency 5 3 2 3 2" xfId="13049"/>
    <cellStyle name="Currency 5 3 2 4" xfId="13050"/>
    <cellStyle name="Currency 5 3 2 4 2" xfId="13051"/>
    <cellStyle name="Currency 5 3 2 5" xfId="13052"/>
    <cellStyle name="Currency 5 3 3" xfId="13053"/>
    <cellStyle name="Currency 5 3 3 2" xfId="13054"/>
    <cellStyle name="Currency 5 3 3 2 2" xfId="13055"/>
    <cellStyle name="Currency 5 3 3 2 2 2" xfId="13056"/>
    <cellStyle name="Currency 5 3 3 2 3" xfId="13057"/>
    <cellStyle name="Currency 5 3 3 2 3 2" xfId="13058"/>
    <cellStyle name="Currency 5 3 3 2 4" xfId="13059"/>
    <cellStyle name="Currency 5 3 3 3" xfId="13060"/>
    <cellStyle name="Currency 5 3 3 3 2" xfId="13061"/>
    <cellStyle name="Currency 5 3 3 4" xfId="13062"/>
    <cellStyle name="Currency 5 3 3 4 2" xfId="13063"/>
    <cellStyle name="Currency 5 3 3 5" xfId="13064"/>
    <cellStyle name="Currency 5 3 4" xfId="13065"/>
    <cellStyle name="Currency 5 3 4 2" xfId="13066"/>
    <cellStyle name="Currency 5 3 4 2 2" xfId="13067"/>
    <cellStyle name="Currency 5 3 4 3" xfId="13068"/>
    <cellStyle name="Currency 5 3 4 3 2" xfId="13069"/>
    <cellStyle name="Currency 5 3 4 4" xfId="13070"/>
    <cellStyle name="Currency 5 3 5" xfId="13071"/>
    <cellStyle name="Currency 5 3 5 2" xfId="13072"/>
    <cellStyle name="Currency 5 3 6" xfId="13073"/>
    <cellStyle name="Currency 5 3 6 2" xfId="13074"/>
    <cellStyle name="Currency 5 3 7" xfId="13075"/>
    <cellStyle name="Currency 5 3 8" xfId="13076"/>
    <cellStyle name="Currency 5 4" xfId="13077"/>
    <cellStyle name="Currency 5 4 2" xfId="13078"/>
    <cellStyle name="Currency 5 4 2 2" xfId="13079"/>
    <cellStyle name="Currency 5 4 2 2 2" xfId="13080"/>
    <cellStyle name="Currency 5 4 2 3" xfId="13081"/>
    <cellStyle name="Currency 5 4 2 3 2" xfId="13082"/>
    <cellStyle name="Currency 5 4 2 4" xfId="13083"/>
    <cellStyle name="Currency 5 4 3" xfId="13084"/>
    <cellStyle name="Currency 5 4 3 2" xfId="13085"/>
    <cellStyle name="Currency 5 4 4" xfId="13086"/>
    <cellStyle name="Currency 5 4 4 2" xfId="13087"/>
    <cellStyle name="Currency 5 4 5" xfId="13088"/>
    <cellStyle name="Currency 5 4 6" xfId="13089"/>
    <cellStyle name="Currency 5 5" xfId="13090"/>
    <cellStyle name="Currency 5 5 2" xfId="13091"/>
    <cellStyle name="Currency 5 5 2 2" xfId="13092"/>
    <cellStyle name="Currency 5 5 2 2 2" xfId="13093"/>
    <cellStyle name="Currency 5 5 2 3" xfId="13094"/>
    <cellStyle name="Currency 5 5 2 3 2" xfId="13095"/>
    <cellStyle name="Currency 5 5 2 4" xfId="13096"/>
    <cellStyle name="Currency 5 5 3" xfId="13097"/>
    <cellStyle name="Currency 5 5 3 2" xfId="13098"/>
    <cellStyle name="Currency 5 5 4" xfId="13099"/>
    <cellStyle name="Currency 5 5 4 2" xfId="13100"/>
    <cellStyle name="Currency 5 5 5" xfId="13101"/>
    <cellStyle name="Currency 5 6" xfId="13102"/>
    <cellStyle name="Currency 5 6 2" xfId="13103"/>
    <cellStyle name="Currency 5 6 2 2" xfId="13104"/>
    <cellStyle name="Currency 5 6 3" xfId="13105"/>
    <cellStyle name="Currency 5 6 3 2" xfId="13106"/>
    <cellStyle name="Currency 5 6 4" xfId="13107"/>
    <cellStyle name="Currency 5 7" xfId="13108"/>
    <cellStyle name="Currency 5 7 2" xfId="13109"/>
    <cellStyle name="Currency 5 7 2 2" xfId="13110"/>
    <cellStyle name="Currency 5 7 3" xfId="13111"/>
    <cellStyle name="Currency 5 7 3 2" xfId="13112"/>
    <cellStyle name="Currency 5 7 4" xfId="13113"/>
    <cellStyle name="Currency 5 8" xfId="13114"/>
    <cellStyle name="Currency 5 8 2" xfId="13115"/>
    <cellStyle name="Currency 5 9" xfId="13116"/>
    <cellStyle name="Currency 5 9 10" xfId="45651"/>
    <cellStyle name="Currency 5 9 11" xfId="45652"/>
    <cellStyle name="Currency 5 9 2" xfId="13117"/>
    <cellStyle name="Currency 5 9 2 2" xfId="45653"/>
    <cellStyle name="Currency 5 9 2 2 2" xfId="45654"/>
    <cellStyle name="Currency 5 9 2 2 3" xfId="45655"/>
    <cellStyle name="Currency 5 9 2 3" xfId="45656"/>
    <cellStyle name="Currency 5 9 2 4" xfId="45657"/>
    <cellStyle name="Currency 5 9 3" xfId="45658"/>
    <cellStyle name="Currency 5 9 3 2" xfId="45659"/>
    <cellStyle name="Currency 5 9 3 3" xfId="45660"/>
    <cellStyle name="Currency 5 9 4" xfId="45661"/>
    <cellStyle name="Currency 5 9 5" xfId="45662"/>
    <cellStyle name="Currency 5 9 6" xfId="45663"/>
    <cellStyle name="Currency 5 9 7" xfId="45664"/>
    <cellStyle name="Currency 5 9 8" xfId="45665"/>
    <cellStyle name="Currency 5 9 9" xfId="45666"/>
    <cellStyle name="Currency 50" xfId="13118"/>
    <cellStyle name="Currency 51" xfId="13119"/>
    <cellStyle name="Currency 52" xfId="13120"/>
    <cellStyle name="Currency 53" xfId="13121"/>
    <cellStyle name="Currency 54" xfId="13122"/>
    <cellStyle name="Currency 55" xfId="13123"/>
    <cellStyle name="Currency 56" xfId="13124"/>
    <cellStyle name="Currency 57" xfId="13125"/>
    <cellStyle name="Currency 58" xfId="13126"/>
    <cellStyle name="Currency 59" xfId="13127"/>
    <cellStyle name="Currency 6" xfId="13128"/>
    <cellStyle name="Currency 6 10" xfId="13129"/>
    <cellStyle name="Currency 6 11" xfId="45667"/>
    <cellStyle name="Currency 6 12" xfId="45668"/>
    <cellStyle name="Currency 6 13" xfId="45669"/>
    <cellStyle name="Currency 6 2" xfId="13130"/>
    <cellStyle name="Currency 6 2 2" xfId="13131"/>
    <cellStyle name="Currency 6 2 3" xfId="13132"/>
    <cellStyle name="Currency 6 2 4" xfId="13133"/>
    <cellStyle name="Currency 6 2 5" xfId="45670"/>
    <cellStyle name="Currency 6 3" xfId="13134"/>
    <cellStyle name="Currency 6 3 2" xfId="13135"/>
    <cellStyle name="Currency 6 3 3" xfId="13136"/>
    <cellStyle name="Currency 6 3 4" xfId="13137"/>
    <cellStyle name="Currency 6 4" xfId="13138"/>
    <cellStyle name="Currency 6 4 2" xfId="13139"/>
    <cellStyle name="Currency 6 4 3" xfId="13140"/>
    <cellStyle name="Currency 6 4 3 2" xfId="13141"/>
    <cellStyle name="Currency 6 4 4" xfId="13142"/>
    <cellStyle name="Currency 6 5" xfId="13143"/>
    <cellStyle name="Currency 6 5 2" xfId="13144"/>
    <cellStyle name="Currency 6 5 3" xfId="13145"/>
    <cellStyle name="Currency 6 6" xfId="13146"/>
    <cellStyle name="Currency 6 6 2" xfId="13147"/>
    <cellStyle name="Currency 6 7" xfId="13148"/>
    <cellStyle name="Currency 6 7 2" xfId="45671"/>
    <cellStyle name="Currency 6 8" xfId="13149"/>
    <cellStyle name="Currency 6 9" xfId="13150"/>
    <cellStyle name="Currency 60" xfId="13151"/>
    <cellStyle name="Currency 61" xfId="13152"/>
    <cellStyle name="Currency 62" xfId="13153"/>
    <cellStyle name="Currency 63" xfId="13154"/>
    <cellStyle name="Currency 63 2" xfId="13155"/>
    <cellStyle name="Currency 64" xfId="13156"/>
    <cellStyle name="Currency 65" xfId="13157"/>
    <cellStyle name="Currency 66" xfId="41671"/>
    <cellStyle name="Currency 67" xfId="41672"/>
    <cellStyle name="Currency 7" xfId="13158"/>
    <cellStyle name="Currency 7 2" xfId="13159"/>
    <cellStyle name="Currency 7 2 2" xfId="13160"/>
    <cellStyle name="Currency 7 2 2 2" xfId="45672"/>
    <cellStyle name="Currency 7 2 3" xfId="13161"/>
    <cellStyle name="Currency 7 2 3 2" xfId="45673"/>
    <cellStyle name="Currency 7 2 4" xfId="13162"/>
    <cellStyle name="Currency 7 2 4 2" xfId="45674"/>
    <cellStyle name="Currency 7 2 5" xfId="13163"/>
    <cellStyle name="Currency 7 3" xfId="13164"/>
    <cellStyle name="Currency 7 3 2" xfId="13165"/>
    <cellStyle name="Currency 7 4" xfId="13166"/>
    <cellStyle name="Currency 7 4 2" xfId="13167"/>
    <cellStyle name="Currency 7 4 2 2" xfId="13168"/>
    <cellStyle name="Currency 7 4 3" xfId="13169"/>
    <cellStyle name="Currency 7 5" xfId="13170"/>
    <cellStyle name="Currency 7 5 2" xfId="13171"/>
    <cellStyle name="Currency 7 6" xfId="13172"/>
    <cellStyle name="Currency 8" xfId="13173"/>
    <cellStyle name="Currency 8 2" xfId="13174"/>
    <cellStyle name="Currency 8 2 2" xfId="13175"/>
    <cellStyle name="Currency 8 2 2 2" xfId="45675"/>
    <cellStyle name="Currency 8 2 3" xfId="13176"/>
    <cellStyle name="Currency 8 2 3 2" xfId="45676"/>
    <cellStyle name="Currency 8 2 4" xfId="13177"/>
    <cellStyle name="Currency 8 2 4 2" xfId="45677"/>
    <cellStyle name="Currency 8 2 5" xfId="13178"/>
    <cellStyle name="Currency 8 3" xfId="13179"/>
    <cellStyle name="Currency 8 3 2" xfId="13180"/>
    <cellStyle name="Currency 8 4" xfId="13181"/>
    <cellStyle name="Currency 8 4 2" xfId="45678"/>
    <cellStyle name="Currency 8 5" xfId="13182"/>
    <cellStyle name="Currency 8 5 2" xfId="13183"/>
    <cellStyle name="Currency 8 5 3" xfId="13184"/>
    <cellStyle name="Currency 8 6" xfId="13185"/>
    <cellStyle name="Currency 8 7" xfId="13186"/>
    <cellStyle name="Currency 9" xfId="13187"/>
    <cellStyle name="Currency 9 10" xfId="13188"/>
    <cellStyle name="Currency 9 10 2" xfId="13189"/>
    <cellStyle name="Currency 9 11" xfId="13190"/>
    <cellStyle name="Currency 9 11 2" xfId="13191"/>
    <cellStyle name="Currency 9 12" xfId="13192"/>
    <cellStyle name="Currency 9 12 2" xfId="13193"/>
    <cellStyle name="Currency 9 13" xfId="13194"/>
    <cellStyle name="Currency 9 14" xfId="13195"/>
    <cellStyle name="Currency 9 14 2" xfId="13196"/>
    <cellStyle name="Currency 9 14 2 2" xfId="13197"/>
    <cellStyle name="Currency 9 14 2 2 2" xfId="13198"/>
    <cellStyle name="Currency 9 14 2 2 2 2" xfId="13199"/>
    <cellStyle name="Currency 9 14 2 2 3" xfId="13200"/>
    <cellStyle name="Currency 9 14 2 2 3 2" xfId="13201"/>
    <cellStyle name="Currency 9 14 2 2 4" xfId="13202"/>
    <cellStyle name="Currency 9 14 2 2 4 2" xfId="13203"/>
    <cellStyle name="Currency 9 14 2 2 5" xfId="13204"/>
    <cellStyle name="Currency 9 14 2 3" xfId="13205"/>
    <cellStyle name="Currency 9 14 2 3 2" xfId="13206"/>
    <cellStyle name="Currency 9 14 2 4" xfId="13207"/>
    <cellStyle name="Currency 9 14 2 4 2" xfId="13208"/>
    <cellStyle name="Currency 9 14 2 5" xfId="13209"/>
    <cellStyle name="Currency 9 14 2 5 2" xfId="13210"/>
    <cellStyle name="Currency 9 14 2 6" xfId="13211"/>
    <cellStyle name="Currency 9 14 3" xfId="13212"/>
    <cellStyle name="Currency 9 14 3 2" xfId="13213"/>
    <cellStyle name="Currency 9 14 3 2 2" xfId="13214"/>
    <cellStyle name="Currency 9 14 3 3" xfId="13215"/>
    <cellStyle name="Currency 9 14 3 3 2" xfId="13216"/>
    <cellStyle name="Currency 9 14 3 4" xfId="13217"/>
    <cellStyle name="Currency 9 14 3 4 2" xfId="13218"/>
    <cellStyle name="Currency 9 14 3 5" xfId="13219"/>
    <cellStyle name="Currency 9 14 4" xfId="13220"/>
    <cellStyle name="Currency 9 14 4 2" xfId="13221"/>
    <cellStyle name="Currency 9 14 5" xfId="13222"/>
    <cellStyle name="Currency 9 14 5 2" xfId="13223"/>
    <cellStyle name="Currency 9 14 6" xfId="13224"/>
    <cellStyle name="Currency 9 14 6 2" xfId="13225"/>
    <cellStyle name="Currency 9 14 7" xfId="13226"/>
    <cellStyle name="Currency 9 15" xfId="13227"/>
    <cellStyle name="Currency 9 15 2" xfId="13228"/>
    <cellStyle name="Currency 9 15 2 2" xfId="13229"/>
    <cellStyle name="Currency 9 15 2 2 2" xfId="13230"/>
    <cellStyle name="Currency 9 15 2 2 2 2" xfId="13231"/>
    <cellStyle name="Currency 9 15 2 2 3" xfId="13232"/>
    <cellStyle name="Currency 9 15 2 2 3 2" xfId="13233"/>
    <cellStyle name="Currency 9 15 2 2 4" xfId="13234"/>
    <cellStyle name="Currency 9 15 2 2 4 2" xfId="13235"/>
    <cellStyle name="Currency 9 15 2 2 5" xfId="13236"/>
    <cellStyle name="Currency 9 15 2 3" xfId="13237"/>
    <cellStyle name="Currency 9 15 2 3 2" xfId="13238"/>
    <cellStyle name="Currency 9 15 2 4" xfId="13239"/>
    <cellStyle name="Currency 9 15 2 4 2" xfId="13240"/>
    <cellStyle name="Currency 9 15 2 5" xfId="13241"/>
    <cellStyle name="Currency 9 15 2 5 2" xfId="13242"/>
    <cellStyle name="Currency 9 15 2 6" xfId="13243"/>
    <cellStyle name="Currency 9 15 3" xfId="13244"/>
    <cellStyle name="Currency 9 15 3 2" xfId="13245"/>
    <cellStyle name="Currency 9 15 3 2 2" xfId="13246"/>
    <cellStyle name="Currency 9 15 3 3" xfId="13247"/>
    <cellStyle name="Currency 9 15 3 3 2" xfId="13248"/>
    <cellStyle name="Currency 9 15 3 4" xfId="13249"/>
    <cellStyle name="Currency 9 15 3 4 2" xfId="13250"/>
    <cellStyle name="Currency 9 15 3 5" xfId="13251"/>
    <cellStyle name="Currency 9 15 4" xfId="13252"/>
    <cellStyle name="Currency 9 15 4 2" xfId="13253"/>
    <cellStyle name="Currency 9 15 5" xfId="13254"/>
    <cellStyle name="Currency 9 15 5 2" xfId="13255"/>
    <cellStyle name="Currency 9 15 6" xfId="13256"/>
    <cellStyle name="Currency 9 15 6 2" xfId="13257"/>
    <cellStyle name="Currency 9 15 7" xfId="13258"/>
    <cellStyle name="Currency 9 16" xfId="13259"/>
    <cellStyle name="Currency 9 16 2" xfId="13260"/>
    <cellStyle name="Currency 9 16 2 2" xfId="13261"/>
    <cellStyle name="Currency 9 16 2 2 2" xfId="13262"/>
    <cellStyle name="Currency 9 16 2 2 2 2" xfId="13263"/>
    <cellStyle name="Currency 9 16 2 2 3" xfId="13264"/>
    <cellStyle name="Currency 9 16 2 2 3 2" xfId="13265"/>
    <cellStyle name="Currency 9 16 2 2 4" xfId="13266"/>
    <cellStyle name="Currency 9 16 2 2 4 2" xfId="13267"/>
    <cellStyle name="Currency 9 16 2 2 5" xfId="13268"/>
    <cellStyle name="Currency 9 16 2 3" xfId="13269"/>
    <cellStyle name="Currency 9 16 2 3 2" xfId="13270"/>
    <cellStyle name="Currency 9 16 2 4" xfId="13271"/>
    <cellStyle name="Currency 9 16 2 4 2" xfId="13272"/>
    <cellStyle name="Currency 9 16 2 5" xfId="13273"/>
    <cellStyle name="Currency 9 16 2 5 2" xfId="13274"/>
    <cellStyle name="Currency 9 16 2 6" xfId="13275"/>
    <cellStyle name="Currency 9 16 3" xfId="13276"/>
    <cellStyle name="Currency 9 16 3 2" xfId="13277"/>
    <cellStyle name="Currency 9 16 3 2 2" xfId="13278"/>
    <cellStyle name="Currency 9 16 3 3" xfId="13279"/>
    <cellStyle name="Currency 9 16 3 3 2" xfId="13280"/>
    <cellStyle name="Currency 9 16 3 4" xfId="13281"/>
    <cellStyle name="Currency 9 16 3 4 2" xfId="13282"/>
    <cellStyle name="Currency 9 16 3 5" xfId="13283"/>
    <cellStyle name="Currency 9 16 4" xfId="13284"/>
    <cellStyle name="Currency 9 16 4 2" xfId="13285"/>
    <cellStyle name="Currency 9 16 5" xfId="13286"/>
    <cellStyle name="Currency 9 16 5 2" xfId="13287"/>
    <cellStyle name="Currency 9 16 6" xfId="13288"/>
    <cellStyle name="Currency 9 16 6 2" xfId="13289"/>
    <cellStyle name="Currency 9 16 7" xfId="13290"/>
    <cellStyle name="Currency 9 17" xfId="13291"/>
    <cellStyle name="Currency 9 17 2" xfId="13292"/>
    <cellStyle name="Currency 9 17 2 2" xfId="13293"/>
    <cellStyle name="Currency 9 17 2 2 2" xfId="13294"/>
    <cellStyle name="Currency 9 17 2 2 2 2" xfId="13295"/>
    <cellStyle name="Currency 9 17 2 2 3" xfId="13296"/>
    <cellStyle name="Currency 9 17 2 2 3 2" xfId="13297"/>
    <cellStyle name="Currency 9 17 2 2 4" xfId="13298"/>
    <cellStyle name="Currency 9 17 2 2 4 2" xfId="13299"/>
    <cellStyle name="Currency 9 17 2 2 5" xfId="13300"/>
    <cellStyle name="Currency 9 17 2 3" xfId="13301"/>
    <cellStyle name="Currency 9 17 2 3 2" xfId="13302"/>
    <cellStyle name="Currency 9 17 2 4" xfId="13303"/>
    <cellStyle name="Currency 9 17 2 4 2" xfId="13304"/>
    <cellStyle name="Currency 9 17 2 5" xfId="13305"/>
    <cellStyle name="Currency 9 17 2 5 2" xfId="13306"/>
    <cellStyle name="Currency 9 17 2 6" xfId="13307"/>
    <cellStyle name="Currency 9 17 3" xfId="13308"/>
    <cellStyle name="Currency 9 17 3 2" xfId="13309"/>
    <cellStyle name="Currency 9 17 3 2 2" xfId="13310"/>
    <cellStyle name="Currency 9 17 3 3" xfId="13311"/>
    <cellStyle name="Currency 9 17 3 3 2" xfId="13312"/>
    <cellStyle name="Currency 9 17 3 4" xfId="13313"/>
    <cellStyle name="Currency 9 17 3 4 2" xfId="13314"/>
    <cellStyle name="Currency 9 17 3 5" xfId="13315"/>
    <cellStyle name="Currency 9 17 4" xfId="13316"/>
    <cellStyle name="Currency 9 17 4 2" xfId="13317"/>
    <cellStyle name="Currency 9 17 5" xfId="13318"/>
    <cellStyle name="Currency 9 17 5 2" xfId="13319"/>
    <cellStyle name="Currency 9 17 6" xfId="13320"/>
    <cellStyle name="Currency 9 17 6 2" xfId="13321"/>
    <cellStyle name="Currency 9 17 7" xfId="13322"/>
    <cellStyle name="Currency 9 18" xfId="13323"/>
    <cellStyle name="Currency 9 18 2" xfId="13324"/>
    <cellStyle name="Currency 9 18 2 2" xfId="13325"/>
    <cellStyle name="Currency 9 18 2 2 2" xfId="13326"/>
    <cellStyle name="Currency 9 18 2 3" xfId="13327"/>
    <cellStyle name="Currency 9 18 2 3 2" xfId="13328"/>
    <cellStyle name="Currency 9 18 2 4" xfId="13329"/>
    <cellStyle name="Currency 9 18 2 4 2" xfId="13330"/>
    <cellStyle name="Currency 9 18 2 5" xfId="13331"/>
    <cellStyle name="Currency 9 18 3" xfId="13332"/>
    <cellStyle name="Currency 9 18 3 2" xfId="13333"/>
    <cellStyle name="Currency 9 18 4" xfId="13334"/>
    <cellStyle name="Currency 9 18 4 2" xfId="13335"/>
    <cellStyle name="Currency 9 18 5" xfId="13336"/>
    <cellStyle name="Currency 9 18 5 2" xfId="13337"/>
    <cellStyle name="Currency 9 18 6" xfId="13338"/>
    <cellStyle name="Currency 9 19" xfId="13339"/>
    <cellStyle name="Currency 9 19 2" xfId="13340"/>
    <cellStyle name="Currency 9 19 2 2" xfId="13341"/>
    <cellStyle name="Currency 9 19 3" xfId="13342"/>
    <cellStyle name="Currency 9 19 3 2" xfId="13343"/>
    <cellStyle name="Currency 9 19 4" xfId="13344"/>
    <cellStyle name="Currency 9 19 4 2" xfId="13345"/>
    <cellStyle name="Currency 9 19 5" xfId="13346"/>
    <cellStyle name="Currency 9 2" xfId="13347"/>
    <cellStyle name="Currency 9 2 2" xfId="13348"/>
    <cellStyle name="Currency 9 2 3" xfId="13349"/>
    <cellStyle name="Currency 9 2 3 2" xfId="13350"/>
    <cellStyle name="Currency 9 2 3 2 2" xfId="13351"/>
    <cellStyle name="Currency 9 2 3 2 2 2" xfId="13352"/>
    <cellStyle name="Currency 9 2 3 2 3" xfId="13353"/>
    <cellStyle name="Currency 9 2 3 2 3 2" xfId="13354"/>
    <cellStyle name="Currency 9 2 3 2 4" xfId="13355"/>
    <cellStyle name="Currency 9 2 3 2 4 2" xfId="13356"/>
    <cellStyle name="Currency 9 2 3 2 5" xfId="13357"/>
    <cellStyle name="Currency 9 2 3 3" xfId="13358"/>
    <cellStyle name="Currency 9 2 3 3 2" xfId="13359"/>
    <cellStyle name="Currency 9 2 3 4" xfId="13360"/>
    <cellStyle name="Currency 9 2 3 4 2" xfId="13361"/>
    <cellStyle name="Currency 9 2 3 5" xfId="13362"/>
    <cellStyle name="Currency 9 2 3 5 2" xfId="13363"/>
    <cellStyle name="Currency 9 2 3 6" xfId="13364"/>
    <cellStyle name="Currency 9 2 4" xfId="13365"/>
    <cellStyle name="Currency 9 2 4 2" xfId="13366"/>
    <cellStyle name="Currency 9 2 4 2 2" xfId="13367"/>
    <cellStyle name="Currency 9 2 4 3" xfId="13368"/>
    <cellStyle name="Currency 9 2 4 3 2" xfId="13369"/>
    <cellStyle name="Currency 9 2 4 4" xfId="13370"/>
    <cellStyle name="Currency 9 2 4 4 2" xfId="13371"/>
    <cellStyle name="Currency 9 2 4 5" xfId="13372"/>
    <cellStyle name="Currency 9 2 5" xfId="13373"/>
    <cellStyle name="Currency 9 2 5 2" xfId="13374"/>
    <cellStyle name="Currency 9 2 6" xfId="13375"/>
    <cellStyle name="Currency 9 2 6 2" xfId="13376"/>
    <cellStyle name="Currency 9 2 7" xfId="13377"/>
    <cellStyle name="Currency 9 2 7 2" xfId="13378"/>
    <cellStyle name="Currency 9 2 8" xfId="13379"/>
    <cellStyle name="Currency 9 20" xfId="13380"/>
    <cellStyle name="Currency 9 20 2" xfId="13381"/>
    <cellStyle name="Currency 9 20 2 2" xfId="13382"/>
    <cellStyle name="Currency 9 20 3" xfId="13383"/>
    <cellStyle name="Currency 9 20 3 2" xfId="13384"/>
    <cellStyle name="Currency 9 20 4" xfId="13385"/>
    <cellStyle name="Currency 9 20 4 2" xfId="13386"/>
    <cellStyle name="Currency 9 20 5" xfId="13387"/>
    <cellStyle name="Currency 9 21" xfId="13388"/>
    <cellStyle name="Currency 9 21 2" xfId="13389"/>
    <cellStyle name="Currency 9 22" xfId="13390"/>
    <cellStyle name="Currency 9 22 2" xfId="13391"/>
    <cellStyle name="Currency 9 23" xfId="13392"/>
    <cellStyle name="Currency 9 23 2" xfId="13393"/>
    <cellStyle name="Currency 9 24" xfId="13394"/>
    <cellStyle name="Currency 9 24 2" xfId="13395"/>
    <cellStyle name="Currency 9 25" xfId="13396"/>
    <cellStyle name="Currency 9 25 2" xfId="13397"/>
    <cellStyle name="Currency 9 26" xfId="13398"/>
    <cellStyle name="Currency 9 27" xfId="13399"/>
    <cellStyle name="Currency 9 3" xfId="13400"/>
    <cellStyle name="Currency 9 3 10" xfId="13401"/>
    <cellStyle name="Currency 9 3 10 2" xfId="13402"/>
    <cellStyle name="Currency 9 3 11" xfId="13403"/>
    <cellStyle name="Currency 9 3 2" xfId="13404"/>
    <cellStyle name="Currency 9 3 2 2" xfId="13405"/>
    <cellStyle name="Currency 9 3 3" xfId="13406"/>
    <cellStyle name="Currency 9 3 3 2" xfId="13407"/>
    <cellStyle name="Currency 9 3 3 3" xfId="13408"/>
    <cellStyle name="Currency 9 3 3 4" xfId="13409"/>
    <cellStyle name="Currency 9 3 4" xfId="13410"/>
    <cellStyle name="Currency 9 3 5" xfId="13411"/>
    <cellStyle name="Currency 9 3 6" xfId="13412"/>
    <cellStyle name="Currency 9 3 6 2" xfId="13413"/>
    <cellStyle name="Currency 9 3 6 2 2" xfId="13414"/>
    <cellStyle name="Currency 9 3 6 2 2 2" xfId="13415"/>
    <cellStyle name="Currency 9 3 6 2 3" xfId="13416"/>
    <cellStyle name="Currency 9 3 6 2 3 2" xfId="13417"/>
    <cellStyle name="Currency 9 3 6 2 4" xfId="13418"/>
    <cellStyle name="Currency 9 3 6 2 4 2" xfId="13419"/>
    <cellStyle name="Currency 9 3 6 2 5" xfId="13420"/>
    <cellStyle name="Currency 9 3 6 3" xfId="13421"/>
    <cellStyle name="Currency 9 3 6 3 2" xfId="13422"/>
    <cellStyle name="Currency 9 3 6 4" xfId="13423"/>
    <cellStyle name="Currency 9 3 6 4 2" xfId="13424"/>
    <cellStyle name="Currency 9 3 6 5" xfId="13425"/>
    <cellStyle name="Currency 9 3 6 5 2" xfId="13426"/>
    <cellStyle name="Currency 9 3 6 6" xfId="13427"/>
    <cellStyle name="Currency 9 3 7" xfId="13428"/>
    <cellStyle name="Currency 9 3 7 2" xfId="13429"/>
    <cellStyle name="Currency 9 3 7 2 2" xfId="13430"/>
    <cellStyle name="Currency 9 3 7 3" xfId="13431"/>
    <cellStyle name="Currency 9 3 7 3 2" xfId="13432"/>
    <cellStyle name="Currency 9 3 7 4" xfId="13433"/>
    <cellStyle name="Currency 9 3 7 4 2" xfId="13434"/>
    <cellStyle name="Currency 9 3 7 5" xfId="13435"/>
    <cellStyle name="Currency 9 3 8" xfId="13436"/>
    <cellStyle name="Currency 9 3 8 2" xfId="13437"/>
    <cellStyle name="Currency 9 3 9" xfId="13438"/>
    <cellStyle name="Currency 9 3 9 2" xfId="13439"/>
    <cellStyle name="Currency 9 4" xfId="13440"/>
    <cellStyle name="Currency 9 4 2" xfId="13441"/>
    <cellStyle name="Currency 9 4 3" xfId="13442"/>
    <cellStyle name="Currency 9 4 4" xfId="13443"/>
    <cellStyle name="Currency 9 4 4 2" xfId="13444"/>
    <cellStyle name="Currency 9 4 4 2 2" xfId="13445"/>
    <cellStyle name="Currency 9 4 4 2 2 2" xfId="13446"/>
    <cellStyle name="Currency 9 4 4 2 3" xfId="13447"/>
    <cellStyle name="Currency 9 4 4 2 3 2" xfId="13448"/>
    <cellStyle name="Currency 9 4 4 2 4" xfId="13449"/>
    <cellStyle name="Currency 9 4 4 2 4 2" xfId="13450"/>
    <cellStyle name="Currency 9 4 4 2 5" xfId="13451"/>
    <cellStyle name="Currency 9 4 4 3" xfId="13452"/>
    <cellStyle name="Currency 9 4 4 3 2" xfId="13453"/>
    <cellStyle name="Currency 9 4 4 4" xfId="13454"/>
    <cellStyle name="Currency 9 4 4 4 2" xfId="13455"/>
    <cellStyle name="Currency 9 4 4 5" xfId="13456"/>
    <cellStyle name="Currency 9 4 4 5 2" xfId="13457"/>
    <cellStyle name="Currency 9 4 4 6" xfId="13458"/>
    <cellStyle name="Currency 9 4 5" xfId="13459"/>
    <cellStyle name="Currency 9 4 5 2" xfId="13460"/>
    <cellStyle name="Currency 9 4 5 2 2" xfId="13461"/>
    <cellStyle name="Currency 9 4 5 3" xfId="13462"/>
    <cellStyle name="Currency 9 4 5 3 2" xfId="13463"/>
    <cellStyle name="Currency 9 4 5 4" xfId="13464"/>
    <cellStyle name="Currency 9 4 5 4 2" xfId="13465"/>
    <cellStyle name="Currency 9 4 5 5" xfId="13466"/>
    <cellStyle name="Currency 9 4 6" xfId="13467"/>
    <cellStyle name="Currency 9 4 6 2" xfId="13468"/>
    <cellStyle name="Currency 9 4 7" xfId="13469"/>
    <cellStyle name="Currency 9 4 7 2" xfId="13470"/>
    <cellStyle name="Currency 9 4 8" xfId="13471"/>
    <cellStyle name="Currency 9 4 8 2" xfId="13472"/>
    <cellStyle name="Currency 9 4 9" xfId="13473"/>
    <cellStyle name="Currency 9 5" xfId="13474"/>
    <cellStyle name="Currency 9 5 2" xfId="13475"/>
    <cellStyle name="Currency 9 6" xfId="13476"/>
    <cellStyle name="Currency 9 6 2" xfId="13477"/>
    <cellStyle name="Currency 9 7" xfId="13478"/>
    <cellStyle name="Currency 9 7 10" xfId="13479"/>
    <cellStyle name="Currency 9 7 10 2" xfId="13480"/>
    <cellStyle name="Currency 9 7 2" xfId="13481"/>
    <cellStyle name="Currency 9 7 3" xfId="13482"/>
    <cellStyle name="Currency 9 7 3 2" xfId="13483"/>
    <cellStyle name="Currency 9 7 3 2 2" xfId="13484"/>
    <cellStyle name="Currency 9 7 3 2 2 2" xfId="13485"/>
    <cellStyle name="Currency 9 7 3 2 2 2 2" xfId="13486"/>
    <cellStyle name="Currency 9 7 3 2 2 3" xfId="13487"/>
    <cellStyle name="Currency 9 7 3 2 2 3 2" xfId="13488"/>
    <cellStyle name="Currency 9 7 3 2 2 4" xfId="13489"/>
    <cellStyle name="Currency 9 7 3 2 2 4 2" xfId="13490"/>
    <cellStyle name="Currency 9 7 3 2 2 5" xfId="13491"/>
    <cellStyle name="Currency 9 7 3 2 3" xfId="13492"/>
    <cellStyle name="Currency 9 7 3 2 3 2" xfId="13493"/>
    <cellStyle name="Currency 9 7 3 2 4" xfId="13494"/>
    <cellStyle name="Currency 9 7 3 2 4 2" xfId="13495"/>
    <cellStyle name="Currency 9 7 3 2 5" xfId="13496"/>
    <cellStyle name="Currency 9 7 3 2 5 2" xfId="13497"/>
    <cellStyle name="Currency 9 7 3 2 6" xfId="13498"/>
    <cellStyle name="Currency 9 7 3 3" xfId="13499"/>
    <cellStyle name="Currency 9 7 3 3 2" xfId="13500"/>
    <cellStyle name="Currency 9 7 3 3 2 2" xfId="13501"/>
    <cellStyle name="Currency 9 7 3 3 3" xfId="13502"/>
    <cellStyle name="Currency 9 7 3 3 3 2" xfId="13503"/>
    <cellStyle name="Currency 9 7 3 3 4" xfId="13504"/>
    <cellStyle name="Currency 9 7 3 3 4 2" xfId="13505"/>
    <cellStyle name="Currency 9 7 3 3 5" xfId="13506"/>
    <cellStyle name="Currency 9 7 3 4" xfId="13507"/>
    <cellStyle name="Currency 9 7 3 4 2" xfId="13508"/>
    <cellStyle name="Currency 9 7 3 5" xfId="13509"/>
    <cellStyle name="Currency 9 7 3 5 2" xfId="13510"/>
    <cellStyle name="Currency 9 7 3 6" xfId="13511"/>
    <cellStyle name="Currency 9 7 3 6 2" xfId="13512"/>
    <cellStyle name="Currency 9 7 3 7" xfId="13513"/>
    <cellStyle name="Currency 9 7 4" xfId="13514"/>
    <cellStyle name="Currency 9 7 4 2" xfId="13515"/>
    <cellStyle name="Currency 9 7 4 2 2" xfId="13516"/>
    <cellStyle name="Currency 9 7 4 2 2 2" xfId="13517"/>
    <cellStyle name="Currency 9 7 4 2 2 2 2" xfId="13518"/>
    <cellStyle name="Currency 9 7 4 2 2 3" xfId="13519"/>
    <cellStyle name="Currency 9 7 4 2 2 3 2" xfId="13520"/>
    <cellStyle name="Currency 9 7 4 2 2 4" xfId="13521"/>
    <cellStyle name="Currency 9 7 4 2 2 4 2" xfId="13522"/>
    <cellStyle name="Currency 9 7 4 2 2 5" xfId="13523"/>
    <cellStyle name="Currency 9 7 4 2 3" xfId="13524"/>
    <cellStyle name="Currency 9 7 4 2 3 2" xfId="13525"/>
    <cellStyle name="Currency 9 7 4 2 4" xfId="13526"/>
    <cellStyle name="Currency 9 7 4 2 4 2" xfId="13527"/>
    <cellStyle name="Currency 9 7 4 2 5" xfId="13528"/>
    <cellStyle name="Currency 9 7 4 2 5 2" xfId="13529"/>
    <cellStyle name="Currency 9 7 4 2 6" xfId="13530"/>
    <cellStyle name="Currency 9 7 4 3" xfId="13531"/>
    <cellStyle name="Currency 9 7 4 3 2" xfId="13532"/>
    <cellStyle name="Currency 9 7 4 3 2 2" xfId="13533"/>
    <cellStyle name="Currency 9 7 4 3 3" xfId="13534"/>
    <cellStyle name="Currency 9 7 4 3 3 2" xfId="13535"/>
    <cellStyle name="Currency 9 7 4 3 4" xfId="13536"/>
    <cellStyle name="Currency 9 7 4 3 4 2" xfId="13537"/>
    <cellStyle name="Currency 9 7 4 3 5" xfId="13538"/>
    <cellStyle name="Currency 9 7 4 4" xfId="13539"/>
    <cellStyle name="Currency 9 7 4 4 2" xfId="13540"/>
    <cellStyle name="Currency 9 7 4 5" xfId="13541"/>
    <cellStyle name="Currency 9 7 4 5 2" xfId="13542"/>
    <cellStyle name="Currency 9 7 4 6" xfId="13543"/>
    <cellStyle name="Currency 9 7 4 6 2" xfId="13544"/>
    <cellStyle name="Currency 9 7 4 7" xfId="13545"/>
    <cellStyle name="Currency 9 7 5" xfId="13546"/>
    <cellStyle name="Currency 9 7 5 2" xfId="13547"/>
    <cellStyle name="Currency 9 7 5 2 2" xfId="13548"/>
    <cellStyle name="Currency 9 7 5 2 2 2" xfId="13549"/>
    <cellStyle name="Currency 9 7 5 2 2 2 2" xfId="13550"/>
    <cellStyle name="Currency 9 7 5 2 2 3" xfId="13551"/>
    <cellStyle name="Currency 9 7 5 2 2 3 2" xfId="13552"/>
    <cellStyle name="Currency 9 7 5 2 2 4" xfId="13553"/>
    <cellStyle name="Currency 9 7 5 2 2 4 2" xfId="13554"/>
    <cellStyle name="Currency 9 7 5 2 2 5" xfId="13555"/>
    <cellStyle name="Currency 9 7 5 2 3" xfId="13556"/>
    <cellStyle name="Currency 9 7 5 2 3 2" xfId="13557"/>
    <cellStyle name="Currency 9 7 5 2 4" xfId="13558"/>
    <cellStyle name="Currency 9 7 5 2 4 2" xfId="13559"/>
    <cellStyle name="Currency 9 7 5 2 5" xfId="13560"/>
    <cellStyle name="Currency 9 7 5 2 5 2" xfId="13561"/>
    <cellStyle name="Currency 9 7 5 2 6" xfId="13562"/>
    <cellStyle name="Currency 9 7 5 3" xfId="13563"/>
    <cellStyle name="Currency 9 7 5 3 2" xfId="13564"/>
    <cellStyle name="Currency 9 7 5 3 2 2" xfId="13565"/>
    <cellStyle name="Currency 9 7 5 3 3" xfId="13566"/>
    <cellStyle name="Currency 9 7 5 3 3 2" xfId="13567"/>
    <cellStyle name="Currency 9 7 5 3 4" xfId="13568"/>
    <cellStyle name="Currency 9 7 5 3 4 2" xfId="13569"/>
    <cellStyle name="Currency 9 7 5 3 5" xfId="13570"/>
    <cellStyle name="Currency 9 7 5 4" xfId="13571"/>
    <cellStyle name="Currency 9 7 5 4 2" xfId="13572"/>
    <cellStyle name="Currency 9 7 5 5" xfId="13573"/>
    <cellStyle name="Currency 9 7 5 5 2" xfId="13574"/>
    <cellStyle name="Currency 9 7 5 6" xfId="13575"/>
    <cellStyle name="Currency 9 7 5 6 2" xfId="13576"/>
    <cellStyle name="Currency 9 7 5 7" xfId="13577"/>
    <cellStyle name="Currency 9 7 6" xfId="13578"/>
    <cellStyle name="Currency 9 7 6 2" xfId="13579"/>
    <cellStyle name="Currency 9 7 6 2 2" xfId="13580"/>
    <cellStyle name="Currency 9 7 6 2 2 2" xfId="13581"/>
    <cellStyle name="Currency 9 7 6 2 2 2 2" xfId="13582"/>
    <cellStyle name="Currency 9 7 6 2 2 3" xfId="13583"/>
    <cellStyle name="Currency 9 7 6 2 2 3 2" xfId="13584"/>
    <cellStyle name="Currency 9 7 6 2 2 4" xfId="13585"/>
    <cellStyle name="Currency 9 7 6 2 2 4 2" xfId="13586"/>
    <cellStyle name="Currency 9 7 6 2 2 5" xfId="13587"/>
    <cellStyle name="Currency 9 7 6 2 3" xfId="13588"/>
    <cellStyle name="Currency 9 7 6 2 3 2" xfId="13589"/>
    <cellStyle name="Currency 9 7 6 2 4" xfId="13590"/>
    <cellStyle name="Currency 9 7 6 2 4 2" xfId="13591"/>
    <cellStyle name="Currency 9 7 6 2 5" xfId="13592"/>
    <cellStyle name="Currency 9 7 6 2 5 2" xfId="13593"/>
    <cellStyle name="Currency 9 7 6 2 6" xfId="13594"/>
    <cellStyle name="Currency 9 7 6 3" xfId="13595"/>
    <cellStyle name="Currency 9 7 6 3 2" xfId="13596"/>
    <cellStyle name="Currency 9 7 6 3 2 2" xfId="13597"/>
    <cellStyle name="Currency 9 7 6 3 3" xfId="13598"/>
    <cellStyle name="Currency 9 7 6 3 3 2" xfId="13599"/>
    <cellStyle name="Currency 9 7 6 3 4" xfId="13600"/>
    <cellStyle name="Currency 9 7 6 3 4 2" xfId="13601"/>
    <cellStyle name="Currency 9 7 6 3 5" xfId="13602"/>
    <cellStyle name="Currency 9 7 6 4" xfId="13603"/>
    <cellStyle name="Currency 9 7 6 4 2" xfId="13604"/>
    <cellStyle name="Currency 9 7 6 5" xfId="13605"/>
    <cellStyle name="Currency 9 7 6 5 2" xfId="13606"/>
    <cellStyle name="Currency 9 7 6 6" xfId="13607"/>
    <cellStyle name="Currency 9 7 6 6 2" xfId="13608"/>
    <cellStyle name="Currency 9 7 6 7" xfId="13609"/>
    <cellStyle name="Currency 9 7 7" xfId="13610"/>
    <cellStyle name="Currency 9 7 7 2" xfId="13611"/>
    <cellStyle name="Currency 9 7 7 2 2" xfId="13612"/>
    <cellStyle name="Currency 9 7 7 3" xfId="13613"/>
    <cellStyle name="Currency 9 7 7 3 2" xfId="13614"/>
    <cellStyle name="Currency 9 7 7 4" xfId="13615"/>
    <cellStyle name="Currency 9 7 7 4 2" xfId="13616"/>
    <cellStyle name="Currency 9 7 7 5" xfId="13617"/>
    <cellStyle name="Currency 9 7 8" xfId="13618"/>
    <cellStyle name="Currency 9 7 8 2" xfId="13619"/>
    <cellStyle name="Currency 9 7 9" xfId="13620"/>
    <cellStyle name="Currency 9 7 9 2" xfId="13621"/>
    <cellStyle name="Currency 9 8" xfId="13622"/>
    <cellStyle name="Currency 9 8 10" xfId="45679"/>
    <cellStyle name="Currency 9 8 11" xfId="45680"/>
    <cellStyle name="Currency 9 8 2" xfId="13623"/>
    <cellStyle name="Currency 9 8 2 2" xfId="45681"/>
    <cellStyle name="Currency 9 8 2 2 2" xfId="45682"/>
    <cellStyle name="Currency 9 8 2 2 3" xfId="45683"/>
    <cellStyle name="Currency 9 8 2 3" xfId="45684"/>
    <cellStyle name="Currency 9 8 2 4" xfId="45685"/>
    <cellStyle name="Currency 9 8 3" xfId="45686"/>
    <cellStyle name="Currency 9 8 3 2" xfId="45687"/>
    <cellStyle name="Currency 9 8 3 3" xfId="45688"/>
    <cellStyle name="Currency 9 8 4" xfId="45689"/>
    <cellStyle name="Currency 9 8 5" xfId="45690"/>
    <cellStyle name="Currency 9 8 6" xfId="45691"/>
    <cellStyle name="Currency 9 8 7" xfId="45692"/>
    <cellStyle name="Currency 9 8 8" xfId="45693"/>
    <cellStyle name="Currency 9 8 9" xfId="45694"/>
    <cellStyle name="Currency 9 9" xfId="13624"/>
    <cellStyle name="Currency 9 9 2" xfId="13625"/>
    <cellStyle name="Currency0" xfId="13626"/>
    <cellStyle name="Currency0 2" xfId="13627"/>
    <cellStyle name="Currency0 2 2" xfId="13628"/>
    <cellStyle name="Currency0 3" xfId="13629"/>
    <cellStyle name="Currency0 3 2" xfId="13630"/>
    <cellStyle name="Currency0 3 3" xfId="13631"/>
    <cellStyle name="Currency0 4" xfId="13632"/>
    <cellStyle name="Currency0 4 2" xfId="13633"/>
    <cellStyle name="Currency1" xfId="13634"/>
    <cellStyle name="Currency1 2" xfId="13635"/>
    <cellStyle name="Currency1 3" xfId="13636"/>
    <cellStyle name="Currency1_Adjustments-RSVA" xfId="13637"/>
    <cellStyle name="custom" xfId="13638"/>
    <cellStyle name="DASH $" xfId="45695"/>
    <cellStyle name="Date" xfId="13639"/>
    <cellStyle name="Date 2" xfId="13640"/>
    <cellStyle name="Date 2 2" xfId="13641"/>
    <cellStyle name="Date 2 3" xfId="13642"/>
    <cellStyle name="Date 3" xfId="13643"/>
    <cellStyle name="Date 3 2" xfId="13644"/>
    <cellStyle name="Date 3 3" xfId="13645"/>
    <cellStyle name="Date 4" xfId="13646"/>
    <cellStyle name="Date 4 2" xfId="13647"/>
    <cellStyle name="Date/ftr" xfId="45696"/>
    <cellStyle name="Dezimal_Ger00pln991011" xfId="13648"/>
    <cellStyle name="Differs From Base - IBM Cognos" xfId="45697"/>
    <cellStyle name="Differs From Base - IBM Cognos 2" xfId="45698"/>
    <cellStyle name="Differs From Base - IBM Cognos 3" xfId="63476"/>
    <cellStyle name="Dollar (zero dec)" xfId="13649"/>
    <cellStyle name="Dollar (zero dec) 2" xfId="13650"/>
    <cellStyle name="Dollar (zero dec) 3" xfId="13651"/>
    <cellStyle name="Dollar (zero dec)_Adjustments-RSVA" xfId="13652"/>
    <cellStyle name="Edit - IBM Cognos" xfId="45699"/>
    <cellStyle name="Edit - IBM Cognos 2" xfId="45700"/>
    <cellStyle name="Edit - IBM Cognos 3" xfId="63477"/>
    <cellStyle name="Euro" xfId="13653"/>
    <cellStyle name="Euro 2" xfId="13654"/>
    <cellStyle name="Euro 2 2" xfId="13655"/>
    <cellStyle name="Explanatory Text 2" xfId="13656"/>
    <cellStyle name="Explanatory Text 2 2" xfId="13657"/>
    <cellStyle name="Explanatory Text 2 2 2" xfId="13658"/>
    <cellStyle name="Explanatory Text 3" xfId="13659"/>
    <cellStyle name="Explanatory Text 3 2" xfId="13660"/>
    <cellStyle name="Explanatory Text 3 3" xfId="13661"/>
    <cellStyle name="Explanatory Text 4" xfId="13662"/>
    <cellStyle name="Explanatory Text 4 2" xfId="13663"/>
    <cellStyle name="Explanatory Text 5" xfId="13664"/>
    <cellStyle name="Explanatory Text 6" xfId="13665"/>
    <cellStyle name="Explanatory Text 7" xfId="13666"/>
    <cellStyle name="Explanatory Text 8" xfId="13667"/>
    <cellStyle name="Explanatory Text 9" xfId="45701"/>
    <cellStyle name="Fin_Acct" xfId="45702"/>
    <cellStyle name="Fixed" xfId="13668"/>
    <cellStyle name="Fixed 2" xfId="13669"/>
    <cellStyle name="Fixed 2 2" xfId="13670"/>
    <cellStyle name="Fixed 3" xfId="13671"/>
    <cellStyle name="Fixed 3 2" xfId="13672"/>
    <cellStyle name="Fixed 3 3" xfId="13673"/>
    <cellStyle name="Fixed 4" xfId="13674"/>
    <cellStyle name="Fixed 4 2" xfId="13675"/>
    <cellStyle name="Followed Hyperlink 2" xfId="13676"/>
    <cellStyle name="Formula - IBM Cognos" xfId="45703"/>
    <cellStyle name="Formula - IBM Cognos 2" xfId="45704"/>
    <cellStyle name="Formula - IBM Cognos 3" xfId="63503"/>
    <cellStyle name="Francais" xfId="45705"/>
    <cellStyle name="Francais$" xfId="45706"/>
    <cellStyle name="Francais$déc2" xfId="45707"/>
    <cellStyle name="Français-déc2%" xfId="45708"/>
    <cellStyle name="Good 2" xfId="13677"/>
    <cellStyle name="Good 2 2" xfId="13678"/>
    <cellStyle name="Good 2 2 2" xfId="13679"/>
    <cellStyle name="Good 3" xfId="13680"/>
    <cellStyle name="Good 3 2" xfId="13681"/>
    <cellStyle name="Good 3 3" xfId="13682"/>
    <cellStyle name="Good 4" xfId="13683"/>
    <cellStyle name="Good 4 2" xfId="13684"/>
    <cellStyle name="Good 5" xfId="13685"/>
    <cellStyle name="Good 6" xfId="13686"/>
    <cellStyle name="Good 7" xfId="13687"/>
    <cellStyle name="Good 8" xfId="13688"/>
    <cellStyle name="Good 9" xfId="45709"/>
    <cellStyle name="Grey" xfId="13689"/>
    <cellStyle name="Grey 2" xfId="13690"/>
    <cellStyle name="Grey 2 2" xfId="13691"/>
    <cellStyle name="Grey 2 2 2" xfId="45710"/>
    <cellStyle name="Grey 3" xfId="13692"/>
    <cellStyle name="Group Name - IBM Cognos" xfId="45711"/>
    <cellStyle name="Group Name - IBM Cognos 2" xfId="45712"/>
    <cellStyle name="Group Name - IBM Cognos 3" xfId="63504"/>
    <cellStyle name="header" xfId="13693"/>
    <cellStyle name="Header line" xfId="45713"/>
    <cellStyle name="Header Total" xfId="45714"/>
    <cellStyle name="Header1" xfId="13694"/>
    <cellStyle name="Header1 2" xfId="45715"/>
    <cellStyle name="Header2" xfId="13695"/>
    <cellStyle name="Header2 10" xfId="13696"/>
    <cellStyle name="Header2 10 2" xfId="13697"/>
    <cellStyle name="Header2 10 2 2" xfId="13698"/>
    <cellStyle name="Header2 10 2 2 2" xfId="13699"/>
    <cellStyle name="Header2 10 2 2 3" xfId="13700"/>
    <cellStyle name="Header2 10 2 3" xfId="13701"/>
    <cellStyle name="Header2 10 3" xfId="13702"/>
    <cellStyle name="Header2 10 4" xfId="13703"/>
    <cellStyle name="Header2 11" xfId="13704"/>
    <cellStyle name="Header2 2" xfId="13705"/>
    <cellStyle name="Header2 2 2" xfId="13706"/>
    <cellStyle name="Header2 2 2 2" xfId="13707"/>
    <cellStyle name="Header2 2 2 2 2" xfId="13708"/>
    <cellStyle name="Header2 2 2 2 2 2" xfId="13709"/>
    <cellStyle name="Header2 2 2 2 2 2 2" xfId="13710"/>
    <cellStyle name="Header2 2 2 2 2 2 2 2" xfId="13711"/>
    <cellStyle name="Header2 2 2 2 2 2 2 2 2" xfId="13712"/>
    <cellStyle name="Header2 2 2 2 2 2 2 2 3" xfId="13713"/>
    <cellStyle name="Header2 2 2 2 2 2 2 3" xfId="13714"/>
    <cellStyle name="Header2 2 2 2 2 2 3" xfId="13715"/>
    <cellStyle name="Header2 2 2 2 2 2 4" xfId="13716"/>
    <cellStyle name="Header2 2 2 2 2 3" xfId="13717"/>
    <cellStyle name="Header2 2 2 2 3" xfId="13718"/>
    <cellStyle name="Header2 2 2 2 3 2" xfId="13719"/>
    <cellStyle name="Header2 2 2 2 3 2 2" xfId="13720"/>
    <cellStyle name="Header2 2 2 2 3 2 2 2" xfId="13721"/>
    <cellStyle name="Header2 2 2 2 3 2 2 3" xfId="13722"/>
    <cellStyle name="Header2 2 2 2 3 2 3" xfId="13723"/>
    <cellStyle name="Header2 2 2 2 3 3" xfId="13724"/>
    <cellStyle name="Header2 2 2 2 3 4" xfId="13725"/>
    <cellStyle name="Header2 2 2 2 4" xfId="13726"/>
    <cellStyle name="Header2 2 2 3" xfId="13727"/>
    <cellStyle name="Header2 2 2 3 2" xfId="13728"/>
    <cellStyle name="Header2 2 2 3 2 2" xfId="13729"/>
    <cellStyle name="Header2 2 2 3 2 2 2" xfId="13730"/>
    <cellStyle name="Header2 2 2 3 2 2 2 2" xfId="13731"/>
    <cellStyle name="Header2 2 2 3 2 2 2 3" xfId="13732"/>
    <cellStyle name="Header2 2 2 3 2 2 3" xfId="13733"/>
    <cellStyle name="Header2 2 2 3 2 3" xfId="13734"/>
    <cellStyle name="Header2 2 2 3 2 4" xfId="13735"/>
    <cellStyle name="Header2 2 2 3 3" xfId="13736"/>
    <cellStyle name="Header2 2 2 4" xfId="13737"/>
    <cellStyle name="Header2 2 2 4 2" xfId="13738"/>
    <cellStyle name="Header2 2 2 4 2 2" xfId="13739"/>
    <cellStyle name="Header2 2 2 4 2 2 2" xfId="13740"/>
    <cellStyle name="Header2 2 2 4 2 2 3" xfId="13741"/>
    <cellStyle name="Header2 2 2 4 2 3" xfId="13742"/>
    <cellStyle name="Header2 2 2 4 3" xfId="13743"/>
    <cellStyle name="Header2 2 2 4 4" xfId="13744"/>
    <cellStyle name="Header2 2 2 5" xfId="13745"/>
    <cellStyle name="Header2 2 3" xfId="13746"/>
    <cellStyle name="Header2 2 3 2" xfId="13747"/>
    <cellStyle name="Header2 2 3 2 2" xfId="13748"/>
    <cellStyle name="Header2 2 3 2 2 2" xfId="13749"/>
    <cellStyle name="Header2 2 3 2 2 2 2" xfId="13750"/>
    <cellStyle name="Header2 2 3 2 2 2 2 2" xfId="13751"/>
    <cellStyle name="Header2 2 3 2 2 2 2 2 2" xfId="13752"/>
    <cellStyle name="Header2 2 3 2 2 2 2 2 3" xfId="13753"/>
    <cellStyle name="Header2 2 3 2 2 2 2 3" xfId="13754"/>
    <cellStyle name="Header2 2 3 2 2 2 3" xfId="13755"/>
    <cellStyle name="Header2 2 3 2 2 2 4" xfId="13756"/>
    <cellStyle name="Header2 2 3 2 2 3" xfId="13757"/>
    <cellStyle name="Header2 2 3 2 3" xfId="13758"/>
    <cellStyle name="Header2 2 3 2 3 2" xfId="13759"/>
    <cellStyle name="Header2 2 3 2 3 2 2" xfId="13760"/>
    <cellStyle name="Header2 2 3 2 3 2 2 2" xfId="13761"/>
    <cellStyle name="Header2 2 3 2 3 2 2 3" xfId="13762"/>
    <cellStyle name="Header2 2 3 2 3 2 3" xfId="13763"/>
    <cellStyle name="Header2 2 3 2 3 3" xfId="13764"/>
    <cellStyle name="Header2 2 3 2 3 4" xfId="13765"/>
    <cellStyle name="Header2 2 3 2 4" xfId="13766"/>
    <cellStyle name="Header2 2 3 3" xfId="13767"/>
    <cellStyle name="Header2 2 3 3 2" xfId="13768"/>
    <cellStyle name="Header2 2 3 3 2 2" xfId="13769"/>
    <cellStyle name="Header2 2 3 3 2 2 2" xfId="13770"/>
    <cellStyle name="Header2 2 3 3 2 2 2 2" xfId="13771"/>
    <cellStyle name="Header2 2 3 3 2 2 2 3" xfId="13772"/>
    <cellStyle name="Header2 2 3 3 2 2 3" xfId="13773"/>
    <cellStyle name="Header2 2 3 3 2 3" xfId="13774"/>
    <cellStyle name="Header2 2 3 3 2 4" xfId="13775"/>
    <cellStyle name="Header2 2 3 3 3" xfId="13776"/>
    <cellStyle name="Header2 2 3 4" xfId="13777"/>
    <cellStyle name="Header2 2 3 4 2" xfId="13778"/>
    <cellStyle name="Header2 2 3 4 2 2" xfId="13779"/>
    <cellStyle name="Header2 2 3 4 2 2 2" xfId="13780"/>
    <cellStyle name="Header2 2 3 4 2 2 3" xfId="13781"/>
    <cellStyle name="Header2 2 3 4 2 3" xfId="13782"/>
    <cellStyle name="Header2 2 3 4 3" xfId="13783"/>
    <cellStyle name="Header2 2 3 4 4" xfId="13784"/>
    <cellStyle name="Header2 2 3 5" xfId="13785"/>
    <cellStyle name="Header2 2 3 5 2" xfId="13786"/>
    <cellStyle name="Header2 2 3 6" xfId="13787"/>
    <cellStyle name="Header2 2 4" xfId="13788"/>
    <cellStyle name="Header2 2 4 2" xfId="13789"/>
    <cellStyle name="Header2 2 4 2 2" xfId="13790"/>
    <cellStyle name="Header2 2 4 2 2 2" xfId="13791"/>
    <cellStyle name="Header2 2 4 2 2 2 2" xfId="13792"/>
    <cellStyle name="Header2 2 4 2 2 2 2 2" xfId="13793"/>
    <cellStyle name="Header2 2 4 2 2 2 2 2 2" xfId="13794"/>
    <cellStyle name="Header2 2 4 2 2 2 2 2 3" xfId="13795"/>
    <cellStyle name="Header2 2 4 2 2 2 2 3" xfId="13796"/>
    <cellStyle name="Header2 2 4 2 2 2 3" xfId="13797"/>
    <cellStyle name="Header2 2 4 2 2 2 4" xfId="13798"/>
    <cellStyle name="Header2 2 4 2 2 3" xfId="13799"/>
    <cellStyle name="Header2 2 4 2 3" xfId="13800"/>
    <cellStyle name="Header2 2 4 2 3 2" xfId="13801"/>
    <cellStyle name="Header2 2 4 2 3 2 2" xfId="13802"/>
    <cellStyle name="Header2 2 4 2 3 2 2 2" xfId="13803"/>
    <cellStyle name="Header2 2 4 2 3 2 2 3" xfId="13804"/>
    <cellStyle name="Header2 2 4 2 3 2 3" xfId="13805"/>
    <cellStyle name="Header2 2 4 2 3 3" xfId="13806"/>
    <cellStyle name="Header2 2 4 2 3 4" xfId="13807"/>
    <cellStyle name="Header2 2 4 2 4" xfId="13808"/>
    <cellStyle name="Header2 2 4 3" xfId="13809"/>
    <cellStyle name="Header2 2 4 3 2" xfId="13810"/>
    <cellStyle name="Header2 2 4 3 2 2" xfId="13811"/>
    <cellStyle name="Header2 2 4 3 2 2 2" xfId="13812"/>
    <cellStyle name="Header2 2 4 3 2 2 2 2" xfId="13813"/>
    <cellStyle name="Header2 2 4 3 2 2 2 3" xfId="13814"/>
    <cellStyle name="Header2 2 4 3 2 2 3" xfId="13815"/>
    <cellStyle name="Header2 2 4 3 2 3" xfId="13816"/>
    <cellStyle name="Header2 2 4 3 2 4" xfId="13817"/>
    <cellStyle name="Header2 2 4 3 3" xfId="13818"/>
    <cellStyle name="Header2 2 4 4" xfId="13819"/>
    <cellStyle name="Header2 2 4 4 2" xfId="13820"/>
    <cellStyle name="Header2 2 4 4 2 2" xfId="13821"/>
    <cellStyle name="Header2 2 4 4 2 2 2" xfId="13822"/>
    <cellStyle name="Header2 2 4 4 2 2 3" xfId="13823"/>
    <cellStyle name="Header2 2 4 4 2 3" xfId="13824"/>
    <cellStyle name="Header2 2 4 4 3" xfId="13825"/>
    <cellStyle name="Header2 2 4 4 4" xfId="13826"/>
    <cellStyle name="Header2 2 4 5" xfId="13827"/>
    <cellStyle name="Header2 2 5" xfId="13828"/>
    <cellStyle name="Header2 2 5 2" xfId="13829"/>
    <cellStyle name="Header2 2 5 2 2" xfId="13830"/>
    <cellStyle name="Header2 2 5 2 2 2" xfId="13831"/>
    <cellStyle name="Header2 2 5 2 2 2 2" xfId="13832"/>
    <cellStyle name="Header2 2 5 2 2 2 2 2" xfId="13833"/>
    <cellStyle name="Header2 2 5 2 2 2 2 2 2" xfId="13834"/>
    <cellStyle name="Header2 2 5 2 2 2 2 2 3" xfId="13835"/>
    <cellStyle name="Header2 2 5 2 2 2 2 3" xfId="13836"/>
    <cellStyle name="Header2 2 5 2 2 2 3" xfId="13837"/>
    <cellStyle name="Header2 2 5 2 2 2 4" xfId="13838"/>
    <cellStyle name="Header2 2 5 2 2 3" xfId="13839"/>
    <cellStyle name="Header2 2 5 2 3" xfId="13840"/>
    <cellStyle name="Header2 2 5 2 3 2" xfId="13841"/>
    <cellStyle name="Header2 2 5 2 3 2 2" xfId="13842"/>
    <cellStyle name="Header2 2 5 2 3 2 2 2" xfId="13843"/>
    <cellStyle name="Header2 2 5 2 3 2 2 3" xfId="13844"/>
    <cellStyle name="Header2 2 5 2 3 2 3" xfId="13845"/>
    <cellStyle name="Header2 2 5 2 3 3" xfId="13846"/>
    <cellStyle name="Header2 2 5 2 3 4" xfId="13847"/>
    <cellStyle name="Header2 2 5 2 4" xfId="13848"/>
    <cellStyle name="Header2 2 5 3" xfId="13849"/>
    <cellStyle name="Header2 2 5 3 2" xfId="13850"/>
    <cellStyle name="Header2 2 5 3 2 2" xfId="13851"/>
    <cellStyle name="Header2 2 5 3 2 2 2" xfId="13852"/>
    <cellStyle name="Header2 2 5 3 2 2 2 2" xfId="13853"/>
    <cellStyle name="Header2 2 5 3 2 2 2 3" xfId="13854"/>
    <cellStyle name="Header2 2 5 3 2 2 3" xfId="13855"/>
    <cellStyle name="Header2 2 5 3 2 3" xfId="13856"/>
    <cellStyle name="Header2 2 5 3 2 4" xfId="13857"/>
    <cellStyle name="Header2 2 5 3 3" xfId="13858"/>
    <cellStyle name="Header2 2 5 4" xfId="13859"/>
    <cellStyle name="Header2 2 5 4 2" xfId="13860"/>
    <cellStyle name="Header2 2 5 4 2 2" xfId="13861"/>
    <cellStyle name="Header2 2 5 4 2 2 2" xfId="13862"/>
    <cellStyle name="Header2 2 5 4 2 2 3" xfId="13863"/>
    <cellStyle name="Header2 2 5 4 2 3" xfId="13864"/>
    <cellStyle name="Header2 2 5 4 3" xfId="13865"/>
    <cellStyle name="Header2 2 5 4 4" xfId="13866"/>
    <cellStyle name="Header2 2 5 5" xfId="13867"/>
    <cellStyle name="Header2 2 6" xfId="13868"/>
    <cellStyle name="Header2 2 6 2" xfId="13869"/>
    <cellStyle name="Header2 2 6 2 2" xfId="13870"/>
    <cellStyle name="Header2 2 6 2 2 2" xfId="13871"/>
    <cellStyle name="Header2 2 6 2 2 2 2" xfId="13872"/>
    <cellStyle name="Header2 2 6 2 2 2 2 2" xfId="13873"/>
    <cellStyle name="Header2 2 6 2 2 2 2 3" xfId="13874"/>
    <cellStyle name="Header2 2 6 2 2 2 3" xfId="13875"/>
    <cellStyle name="Header2 2 6 2 2 3" xfId="13876"/>
    <cellStyle name="Header2 2 6 2 2 4" xfId="13877"/>
    <cellStyle name="Header2 2 6 2 3" xfId="13878"/>
    <cellStyle name="Header2 2 6 3" xfId="13879"/>
    <cellStyle name="Header2 2 6 3 2" xfId="13880"/>
    <cellStyle name="Header2 2 6 3 2 2" xfId="13881"/>
    <cellStyle name="Header2 2 6 3 2 2 2" xfId="13882"/>
    <cellStyle name="Header2 2 6 3 2 2 3" xfId="13883"/>
    <cellStyle name="Header2 2 6 3 2 3" xfId="13884"/>
    <cellStyle name="Header2 2 6 3 3" xfId="13885"/>
    <cellStyle name="Header2 2 6 3 4" xfId="13886"/>
    <cellStyle name="Header2 2 6 4" xfId="13887"/>
    <cellStyle name="Header2 2 7" xfId="13888"/>
    <cellStyle name="Header2 2 7 2" xfId="13889"/>
    <cellStyle name="Header2 2 7 2 2" xfId="13890"/>
    <cellStyle name="Header2 2 7 2 2 2" xfId="13891"/>
    <cellStyle name="Header2 2 7 2 2 2 2" xfId="13892"/>
    <cellStyle name="Header2 2 7 2 2 2 3" xfId="13893"/>
    <cellStyle name="Header2 2 7 2 2 3" xfId="13894"/>
    <cellStyle name="Header2 2 7 2 3" xfId="13895"/>
    <cellStyle name="Header2 2 7 2 4" xfId="13896"/>
    <cellStyle name="Header2 2 7 3" xfId="13897"/>
    <cellStyle name="Header2 2 8" xfId="13898"/>
    <cellStyle name="Header2 2 8 2" xfId="13899"/>
    <cellStyle name="Header2 2 8 2 2" xfId="13900"/>
    <cellStyle name="Header2 2 8 2 2 2" xfId="13901"/>
    <cellStyle name="Header2 2 8 2 2 3" xfId="13902"/>
    <cellStyle name="Header2 2 8 2 3" xfId="13903"/>
    <cellStyle name="Header2 2 8 3" xfId="13904"/>
    <cellStyle name="Header2 2 8 4" xfId="13905"/>
    <cellStyle name="Header2 2 9" xfId="13906"/>
    <cellStyle name="Header2 3" xfId="13907"/>
    <cellStyle name="Header2 3 2" xfId="13908"/>
    <cellStyle name="Header2 3 2 2" xfId="13909"/>
    <cellStyle name="Header2 3 2 2 2" xfId="13910"/>
    <cellStyle name="Header2 3 2 2 2 2" xfId="13911"/>
    <cellStyle name="Header2 3 2 2 2 2 2" xfId="13912"/>
    <cellStyle name="Header2 3 2 2 2 2 2 2" xfId="13913"/>
    <cellStyle name="Header2 3 2 2 2 2 2 2 2" xfId="13914"/>
    <cellStyle name="Header2 3 2 2 2 2 2 2 3" xfId="13915"/>
    <cellStyle name="Header2 3 2 2 2 2 2 3" xfId="13916"/>
    <cellStyle name="Header2 3 2 2 2 2 3" xfId="13917"/>
    <cellStyle name="Header2 3 2 2 2 2 4" xfId="13918"/>
    <cellStyle name="Header2 3 2 2 2 3" xfId="13919"/>
    <cellStyle name="Header2 3 2 2 3" xfId="13920"/>
    <cellStyle name="Header2 3 2 2 3 2" xfId="13921"/>
    <cellStyle name="Header2 3 2 2 3 2 2" xfId="13922"/>
    <cellStyle name="Header2 3 2 2 3 2 2 2" xfId="13923"/>
    <cellStyle name="Header2 3 2 2 3 2 2 3" xfId="13924"/>
    <cellStyle name="Header2 3 2 2 3 2 3" xfId="13925"/>
    <cellStyle name="Header2 3 2 2 3 3" xfId="13926"/>
    <cellStyle name="Header2 3 2 2 3 4" xfId="13927"/>
    <cellStyle name="Header2 3 2 2 4" xfId="13928"/>
    <cellStyle name="Header2 3 2 3" xfId="13929"/>
    <cellStyle name="Header2 3 2 3 2" xfId="13930"/>
    <cellStyle name="Header2 3 2 3 2 2" xfId="13931"/>
    <cellStyle name="Header2 3 2 3 2 2 2" xfId="13932"/>
    <cellStyle name="Header2 3 2 3 2 2 2 2" xfId="13933"/>
    <cellStyle name="Header2 3 2 3 2 2 2 3" xfId="13934"/>
    <cellStyle name="Header2 3 2 3 2 2 3" xfId="13935"/>
    <cellStyle name="Header2 3 2 3 2 3" xfId="13936"/>
    <cellStyle name="Header2 3 2 3 2 4" xfId="13937"/>
    <cellStyle name="Header2 3 2 3 3" xfId="13938"/>
    <cellStyle name="Header2 3 2 4" xfId="13939"/>
    <cellStyle name="Header2 3 2 4 2" xfId="13940"/>
    <cellStyle name="Header2 3 2 4 2 2" xfId="13941"/>
    <cellStyle name="Header2 3 2 4 2 2 2" xfId="13942"/>
    <cellStyle name="Header2 3 2 4 2 2 3" xfId="13943"/>
    <cellStyle name="Header2 3 2 4 2 3" xfId="13944"/>
    <cellStyle name="Header2 3 2 4 3" xfId="13945"/>
    <cellStyle name="Header2 3 2 4 4" xfId="13946"/>
    <cellStyle name="Header2 3 2 5" xfId="13947"/>
    <cellStyle name="Header2 3 2 5 2" xfId="13948"/>
    <cellStyle name="Header2 3 3" xfId="13949"/>
    <cellStyle name="Header2 3 3 2" xfId="13950"/>
    <cellStyle name="Header2 3 3 2 2" xfId="13951"/>
    <cellStyle name="Header2 3 3 2 2 2" xfId="13952"/>
    <cellStyle name="Header2 3 3 2 2 2 2" xfId="13953"/>
    <cellStyle name="Header2 3 3 2 2 2 2 2" xfId="13954"/>
    <cellStyle name="Header2 3 3 2 2 2 2 3" xfId="13955"/>
    <cellStyle name="Header2 3 3 2 2 2 3" xfId="13956"/>
    <cellStyle name="Header2 3 3 2 2 3" xfId="13957"/>
    <cellStyle name="Header2 3 3 2 2 4" xfId="13958"/>
    <cellStyle name="Header2 3 3 2 3" xfId="13959"/>
    <cellStyle name="Header2 3 3 3" xfId="13960"/>
    <cellStyle name="Header2 3 3 3 2" xfId="13961"/>
    <cellStyle name="Header2 3 3 3 2 2" xfId="13962"/>
    <cellStyle name="Header2 3 3 3 2 2 2" xfId="13963"/>
    <cellStyle name="Header2 3 3 3 2 2 3" xfId="13964"/>
    <cellStyle name="Header2 3 3 3 2 3" xfId="13965"/>
    <cellStyle name="Header2 3 3 3 3" xfId="13966"/>
    <cellStyle name="Header2 3 3 3 4" xfId="13967"/>
    <cellStyle name="Header2 3 3 4" xfId="13968"/>
    <cellStyle name="Header2 3 4" xfId="13969"/>
    <cellStyle name="Header2 3 4 2" xfId="13970"/>
    <cellStyle name="Header2 3 4 2 2" xfId="13971"/>
    <cellStyle name="Header2 3 4 2 2 2" xfId="13972"/>
    <cellStyle name="Header2 3 4 2 2 2 2" xfId="13973"/>
    <cellStyle name="Header2 3 4 2 2 2 3" xfId="13974"/>
    <cellStyle name="Header2 3 4 2 2 3" xfId="13975"/>
    <cellStyle name="Header2 3 4 2 3" xfId="13976"/>
    <cellStyle name="Header2 3 4 2 4" xfId="13977"/>
    <cellStyle name="Header2 3 4 3" xfId="13978"/>
    <cellStyle name="Header2 3 5" xfId="13979"/>
    <cellStyle name="Header2 3 5 2" xfId="13980"/>
    <cellStyle name="Header2 3 5 2 2" xfId="13981"/>
    <cellStyle name="Header2 3 5 2 2 2" xfId="13982"/>
    <cellStyle name="Header2 3 5 2 2 3" xfId="13983"/>
    <cellStyle name="Header2 3 5 2 3" xfId="13984"/>
    <cellStyle name="Header2 3 5 3" xfId="13985"/>
    <cellStyle name="Header2 3 5 4" xfId="13986"/>
    <cellStyle name="Header2 3 6" xfId="13987"/>
    <cellStyle name="Header2 4" xfId="13988"/>
    <cellStyle name="Header2 4 2" xfId="13989"/>
    <cellStyle name="Header2 4 2 2" xfId="13990"/>
    <cellStyle name="Header2 4 2 2 2" xfId="13991"/>
    <cellStyle name="Header2 4 2 2 2 2" xfId="13992"/>
    <cellStyle name="Header2 4 2 2 2 2 2" xfId="13993"/>
    <cellStyle name="Header2 4 2 2 2 2 2 2" xfId="13994"/>
    <cellStyle name="Header2 4 2 2 2 2 2 3" xfId="13995"/>
    <cellStyle name="Header2 4 2 2 2 2 3" xfId="13996"/>
    <cellStyle name="Header2 4 2 2 2 3" xfId="13997"/>
    <cellStyle name="Header2 4 2 2 2 4" xfId="13998"/>
    <cellStyle name="Header2 4 2 2 3" xfId="13999"/>
    <cellStyle name="Header2 4 2 3" xfId="14000"/>
    <cellStyle name="Header2 4 2 3 2" xfId="14001"/>
    <cellStyle name="Header2 4 2 3 2 2" xfId="14002"/>
    <cellStyle name="Header2 4 2 3 2 2 2" xfId="14003"/>
    <cellStyle name="Header2 4 2 3 2 2 3" xfId="14004"/>
    <cellStyle name="Header2 4 2 3 2 3" xfId="14005"/>
    <cellStyle name="Header2 4 2 3 3" xfId="14006"/>
    <cellStyle name="Header2 4 2 3 4" xfId="14007"/>
    <cellStyle name="Header2 4 2 4" xfId="14008"/>
    <cellStyle name="Header2 4 3" xfId="14009"/>
    <cellStyle name="Header2 4 3 2" xfId="14010"/>
    <cellStyle name="Header2 4 3 2 2" xfId="14011"/>
    <cellStyle name="Header2 4 3 2 2 2" xfId="14012"/>
    <cellStyle name="Header2 4 3 2 2 2 2" xfId="14013"/>
    <cellStyle name="Header2 4 3 2 2 2 3" xfId="14014"/>
    <cellStyle name="Header2 4 3 2 2 3" xfId="14015"/>
    <cellStyle name="Header2 4 3 2 3" xfId="14016"/>
    <cellStyle name="Header2 4 3 2 4" xfId="14017"/>
    <cellStyle name="Header2 4 3 3" xfId="14018"/>
    <cellStyle name="Header2 4 4" xfId="14019"/>
    <cellStyle name="Header2 4 4 2" xfId="14020"/>
    <cellStyle name="Header2 4 4 2 2" xfId="14021"/>
    <cellStyle name="Header2 4 4 2 2 2" xfId="14022"/>
    <cellStyle name="Header2 4 4 2 2 3" xfId="14023"/>
    <cellStyle name="Header2 4 4 2 3" xfId="14024"/>
    <cellStyle name="Header2 4 4 3" xfId="14025"/>
    <cellStyle name="Header2 4 4 4" xfId="14026"/>
    <cellStyle name="Header2 4 5" xfId="14027"/>
    <cellStyle name="Header2 5" xfId="14028"/>
    <cellStyle name="Header2 5 2" xfId="14029"/>
    <cellStyle name="Header2 5 2 2" xfId="14030"/>
    <cellStyle name="Header2 5 2 2 2" xfId="14031"/>
    <cellStyle name="Header2 5 2 2 2 2" xfId="14032"/>
    <cellStyle name="Header2 5 2 2 2 2 2" xfId="14033"/>
    <cellStyle name="Header2 5 2 2 2 2 2 2" xfId="14034"/>
    <cellStyle name="Header2 5 2 2 2 2 2 3" xfId="14035"/>
    <cellStyle name="Header2 5 2 2 2 2 3" xfId="14036"/>
    <cellStyle name="Header2 5 2 2 2 3" xfId="14037"/>
    <cellStyle name="Header2 5 2 2 2 4" xfId="14038"/>
    <cellStyle name="Header2 5 2 2 3" xfId="14039"/>
    <cellStyle name="Header2 5 2 3" xfId="14040"/>
    <cellStyle name="Header2 5 2 3 2" xfId="14041"/>
    <cellStyle name="Header2 5 2 3 2 2" xfId="14042"/>
    <cellStyle name="Header2 5 2 3 2 2 2" xfId="14043"/>
    <cellStyle name="Header2 5 2 3 2 2 3" xfId="14044"/>
    <cellStyle name="Header2 5 2 3 2 3" xfId="14045"/>
    <cellStyle name="Header2 5 2 3 3" xfId="14046"/>
    <cellStyle name="Header2 5 2 3 4" xfId="14047"/>
    <cellStyle name="Header2 5 2 4" xfId="14048"/>
    <cellStyle name="Header2 5 3" xfId="14049"/>
    <cellStyle name="Header2 5 3 2" xfId="14050"/>
    <cellStyle name="Header2 5 3 2 2" xfId="14051"/>
    <cellStyle name="Header2 5 3 2 2 2" xfId="14052"/>
    <cellStyle name="Header2 5 3 2 2 2 2" xfId="14053"/>
    <cellStyle name="Header2 5 3 2 2 2 3" xfId="14054"/>
    <cellStyle name="Header2 5 3 2 2 3" xfId="14055"/>
    <cellStyle name="Header2 5 3 2 3" xfId="14056"/>
    <cellStyle name="Header2 5 3 2 4" xfId="14057"/>
    <cellStyle name="Header2 5 3 3" xfId="14058"/>
    <cellStyle name="Header2 5 4" xfId="14059"/>
    <cellStyle name="Header2 5 4 2" xfId="14060"/>
    <cellStyle name="Header2 5 4 2 2" xfId="14061"/>
    <cellStyle name="Header2 5 4 2 2 2" xfId="14062"/>
    <cellStyle name="Header2 5 4 2 2 3" xfId="14063"/>
    <cellStyle name="Header2 5 4 2 3" xfId="14064"/>
    <cellStyle name="Header2 5 4 3" xfId="14065"/>
    <cellStyle name="Header2 5 4 4" xfId="14066"/>
    <cellStyle name="Header2 5 5" xfId="14067"/>
    <cellStyle name="Header2 5 5 2" xfId="14068"/>
    <cellStyle name="Header2 5 6" xfId="14069"/>
    <cellStyle name="Header2 6" xfId="14070"/>
    <cellStyle name="Header2 6 2" xfId="14071"/>
    <cellStyle name="Header2 6 2 2" xfId="14072"/>
    <cellStyle name="Header2 6 2 2 2" xfId="14073"/>
    <cellStyle name="Header2 6 2 2 2 2" xfId="14074"/>
    <cellStyle name="Header2 6 2 2 2 2 2" xfId="14075"/>
    <cellStyle name="Header2 6 2 2 2 2 2 2" xfId="14076"/>
    <cellStyle name="Header2 6 2 2 2 2 2 3" xfId="14077"/>
    <cellStyle name="Header2 6 2 2 2 2 3" xfId="14078"/>
    <cellStyle name="Header2 6 2 2 2 3" xfId="14079"/>
    <cellStyle name="Header2 6 2 2 2 4" xfId="14080"/>
    <cellStyle name="Header2 6 2 2 3" xfId="14081"/>
    <cellStyle name="Header2 6 2 3" xfId="14082"/>
    <cellStyle name="Header2 6 2 3 2" xfId="14083"/>
    <cellStyle name="Header2 6 2 3 2 2" xfId="14084"/>
    <cellStyle name="Header2 6 2 3 2 2 2" xfId="14085"/>
    <cellStyle name="Header2 6 2 3 2 2 3" xfId="14086"/>
    <cellStyle name="Header2 6 2 3 2 3" xfId="14087"/>
    <cellStyle name="Header2 6 2 3 3" xfId="14088"/>
    <cellStyle name="Header2 6 2 3 4" xfId="14089"/>
    <cellStyle name="Header2 6 2 4" xfId="14090"/>
    <cellStyle name="Header2 6 3" xfId="14091"/>
    <cellStyle name="Header2 6 3 2" xfId="14092"/>
    <cellStyle name="Header2 6 3 2 2" xfId="14093"/>
    <cellStyle name="Header2 6 3 2 2 2" xfId="14094"/>
    <cellStyle name="Header2 6 3 2 2 2 2" xfId="14095"/>
    <cellStyle name="Header2 6 3 2 2 2 3" xfId="14096"/>
    <cellStyle name="Header2 6 3 2 2 3" xfId="14097"/>
    <cellStyle name="Header2 6 3 2 3" xfId="14098"/>
    <cellStyle name="Header2 6 3 2 4" xfId="14099"/>
    <cellStyle name="Header2 6 3 3" xfId="14100"/>
    <cellStyle name="Header2 6 4" xfId="14101"/>
    <cellStyle name="Header2 6 4 2" xfId="14102"/>
    <cellStyle name="Header2 6 4 2 2" xfId="14103"/>
    <cellStyle name="Header2 6 4 2 2 2" xfId="14104"/>
    <cellStyle name="Header2 6 4 2 2 3" xfId="14105"/>
    <cellStyle name="Header2 6 4 2 3" xfId="14106"/>
    <cellStyle name="Header2 6 4 3" xfId="14107"/>
    <cellStyle name="Header2 6 4 4" xfId="14108"/>
    <cellStyle name="Header2 6 5" xfId="14109"/>
    <cellStyle name="Header2 7" xfId="14110"/>
    <cellStyle name="Header2 7 2" xfId="14111"/>
    <cellStyle name="Header2 7 2 2" xfId="14112"/>
    <cellStyle name="Header2 7 2 2 2" xfId="14113"/>
    <cellStyle name="Header2 7 2 2 2 2" xfId="14114"/>
    <cellStyle name="Header2 7 2 2 2 2 2" xfId="14115"/>
    <cellStyle name="Header2 7 2 2 2 2 2 2" xfId="14116"/>
    <cellStyle name="Header2 7 2 2 2 2 2 3" xfId="14117"/>
    <cellStyle name="Header2 7 2 2 2 2 3" xfId="14118"/>
    <cellStyle name="Header2 7 2 2 2 3" xfId="14119"/>
    <cellStyle name="Header2 7 2 2 2 4" xfId="14120"/>
    <cellStyle name="Header2 7 2 2 3" xfId="14121"/>
    <cellStyle name="Header2 7 2 3" xfId="14122"/>
    <cellStyle name="Header2 7 2 3 2" xfId="14123"/>
    <cellStyle name="Header2 7 2 3 2 2" xfId="14124"/>
    <cellStyle name="Header2 7 2 3 2 2 2" xfId="14125"/>
    <cellStyle name="Header2 7 2 3 2 2 3" xfId="14126"/>
    <cellStyle name="Header2 7 2 3 2 3" xfId="14127"/>
    <cellStyle name="Header2 7 2 3 3" xfId="14128"/>
    <cellStyle name="Header2 7 2 3 4" xfId="14129"/>
    <cellStyle name="Header2 7 2 4" xfId="14130"/>
    <cellStyle name="Header2 7 3" xfId="14131"/>
    <cellStyle name="Header2 7 3 2" xfId="14132"/>
    <cellStyle name="Header2 7 3 2 2" xfId="14133"/>
    <cellStyle name="Header2 7 3 2 2 2" xfId="14134"/>
    <cellStyle name="Header2 7 3 2 2 2 2" xfId="14135"/>
    <cellStyle name="Header2 7 3 2 2 2 3" xfId="14136"/>
    <cellStyle name="Header2 7 3 2 2 3" xfId="14137"/>
    <cellStyle name="Header2 7 3 2 3" xfId="14138"/>
    <cellStyle name="Header2 7 3 2 4" xfId="14139"/>
    <cellStyle name="Header2 7 3 3" xfId="14140"/>
    <cellStyle name="Header2 7 4" xfId="14141"/>
    <cellStyle name="Header2 7 4 2" xfId="14142"/>
    <cellStyle name="Header2 7 4 2 2" xfId="14143"/>
    <cellStyle name="Header2 7 4 2 2 2" xfId="14144"/>
    <cellStyle name="Header2 7 4 2 2 3" xfId="14145"/>
    <cellStyle name="Header2 7 4 2 3" xfId="14146"/>
    <cellStyle name="Header2 7 4 3" xfId="14147"/>
    <cellStyle name="Header2 7 4 4" xfId="14148"/>
    <cellStyle name="Header2 7 5" xfId="14149"/>
    <cellStyle name="Header2 8" xfId="14150"/>
    <cellStyle name="Header2 8 2" xfId="14151"/>
    <cellStyle name="Header2 8 2 2" xfId="14152"/>
    <cellStyle name="Header2 8 2 2 2" xfId="14153"/>
    <cellStyle name="Header2 8 2 2 2 2" xfId="14154"/>
    <cellStyle name="Header2 8 2 2 2 2 2" xfId="14155"/>
    <cellStyle name="Header2 8 2 2 2 2 3" xfId="14156"/>
    <cellStyle name="Header2 8 2 2 2 3" xfId="14157"/>
    <cellStyle name="Header2 8 2 2 3" xfId="14158"/>
    <cellStyle name="Header2 8 2 2 4" xfId="14159"/>
    <cellStyle name="Header2 8 2 3" xfId="14160"/>
    <cellStyle name="Header2 8 3" xfId="14161"/>
    <cellStyle name="Header2 8 3 2" xfId="14162"/>
    <cellStyle name="Header2 8 3 2 2" xfId="14163"/>
    <cellStyle name="Header2 8 3 2 2 2" xfId="14164"/>
    <cellStyle name="Header2 8 3 2 2 3" xfId="14165"/>
    <cellStyle name="Header2 8 3 2 3" xfId="14166"/>
    <cellStyle name="Header2 8 3 3" xfId="14167"/>
    <cellStyle name="Header2 8 3 4" xfId="14168"/>
    <cellStyle name="Header2 8 4" xfId="14169"/>
    <cellStyle name="Header2 9" xfId="14170"/>
    <cellStyle name="Header2 9 2" xfId="14171"/>
    <cellStyle name="Header2 9 2 2" xfId="14172"/>
    <cellStyle name="Header2 9 2 2 2" xfId="14173"/>
    <cellStyle name="Header2 9 2 2 2 2" xfId="14174"/>
    <cellStyle name="Header2 9 2 2 2 3" xfId="14175"/>
    <cellStyle name="Header2 9 2 2 3" xfId="14176"/>
    <cellStyle name="Header2 9 2 3" xfId="14177"/>
    <cellStyle name="Header2 9 2 4" xfId="14178"/>
    <cellStyle name="Header2 9 3" xfId="14179"/>
    <cellStyle name="Header2_7-7-1 SM Data" xfId="14180"/>
    <cellStyle name="Header3" xfId="45716"/>
    <cellStyle name="Header4" xfId="45717"/>
    <cellStyle name="Heading" xfId="45718"/>
    <cellStyle name="Heading 1 10" xfId="14181"/>
    <cellStyle name="Heading 1 11" xfId="14182"/>
    <cellStyle name="Heading 1 12" xfId="14183"/>
    <cellStyle name="Heading 1 13" xfId="14184"/>
    <cellStyle name="Heading 1 14" xfId="14185"/>
    <cellStyle name="Heading 1 15" xfId="14186"/>
    <cellStyle name="Heading 1 2" xfId="14187"/>
    <cellStyle name="Heading 1 2 2" xfId="14188"/>
    <cellStyle name="Heading 1 2 2 2" xfId="14189"/>
    <cellStyle name="Heading 1 2 2 3" xfId="14190"/>
    <cellStyle name="Heading 1 2 3" xfId="14191"/>
    <cellStyle name="Heading 1 2 4" xfId="14192"/>
    <cellStyle name="Heading 1 3" xfId="14193"/>
    <cellStyle name="Heading 1 3 2" xfId="14194"/>
    <cellStyle name="Heading 1 3_App.2-OA Capital Structure" xfId="14195"/>
    <cellStyle name="Heading 1 4" xfId="14196"/>
    <cellStyle name="Heading 1 4 2" xfId="14197"/>
    <cellStyle name="Heading 1 5" xfId="14198"/>
    <cellStyle name="Heading 1 5 2" xfId="14199"/>
    <cellStyle name="Heading 1 6" xfId="14200"/>
    <cellStyle name="Heading 1 6 2" xfId="14201"/>
    <cellStyle name="Heading 1 7" xfId="14202"/>
    <cellStyle name="Heading 1 7 2" xfId="14203"/>
    <cellStyle name="Heading 1 8" xfId="14204"/>
    <cellStyle name="Heading 1 8 2" xfId="14205"/>
    <cellStyle name="Heading 1 9" xfId="14206"/>
    <cellStyle name="Heading 2 10" xfId="14207"/>
    <cellStyle name="Heading 2 11" xfId="14208"/>
    <cellStyle name="Heading 2 12" xfId="14209"/>
    <cellStyle name="Heading 2 13" xfId="14210"/>
    <cellStyle name="Heading 2 14" xfId="14211"/>
    <cellStyle name="Heading 2 15" xfId="14212"/>
    <cellStyle name="Heading 2 2" xfId="14213"/>
    <cellStyle name="Heading 2 2 2" xfId="14214"/>
    <cellStyle name="Heading 2 2 2 2" xfId="14215"/>
    <cellStyle name="Heading 2 2 2 3" xfId="14216"/>
    <cellStyle name="Heading 2 2 3" xfId="14217"/>
    <cellStyle name="Heading 2 3" xfId="14218"/>
    <cellStyle name="Heading 2 3 2" xfId="14219"/>
    <cellStyle name="Heading 2 3 3" xfId="14220"/>
    <cellStyle name="Heading 2 3 4" xfId="14221"/>
    <cellStyle name="Heading 2 3_App.2-OA Capital Structure" xfId="14222"/>
    <cellStyle name="Heading 2 4" xfId="14223"/>
    <cellStyle name="Heading 2 4 2" xfId="14224"/>
    <cellStyle name="Heading 2 5" xfId="14225"/>
    <cellStyle name="Heading 2 5 2" xfId="14226"/>
    <cellStyle name="Heading 2 6" xfId="14227"/>
    <cellStyle name="Heading 2 6 2" xfId="14228"/>
    <cellStyle name="Heading 2 7" xfId="14229"/>
    <cellStyle name="Heading 2 7 2" xfId="14230"/>
    <cellStyle name="Heading 2 8" xfId="14231"/>
    <cellStyle name="Heading 2 8 2" xfId="14232"/>
    <cellStyle name="Heading 2 9" xfId="14233"/>
    <cellStyle name="Heading 3 2" xfId="14234"/>
    <cellStyle name="Heading 3 2 2" xfId="14235"/>
    <cellStyle name="Heading 3 2 2 2" xfId="14236"/>
    <cellStyle name="Heading 3 3" xfId="14237"/>
    <cellStyle name="Heading 3 3 2" xfId="14238"/>
    <cellStyle name="Heading 3 3 3" xfId="14239"/>
    <cellStyle name="Heading 3 3 4" xfId="14240"/>
    <cellStyle name="Heading 3 4" xfId="14241"/>
    <cellStyle name="Heading 3 4 2" xfId="14242"/>
    <cellStyle name="Heading 3 4 3" xfId="14243"/>
    <cellStyle name="Heading 3 5" xfId="14244"/>
    <cellStyle name="Heading 3 5 2" xfId="14245"/>
    <cellStyle name="Heading 3 5 3" xfId="14246"/>
    <cellStyle name="Heading 3 6" xfId="14247"/>
    <cellStyle name="Heading 3 6 2" xfId="14248"/>
    <cellStyle name="Heading 3 7" xfId="14249"/>
    <cellStyle name="Heading 3 8" xfId="14250"/>
    <cellStyle name="Heading 3 9" xfId="45719"/>
    <cellStyle name="Heading 4 2" xfId="14251"/>
    <cellStyle name="Heading 4 2 2" xfId="14252"/>
    <cellStyle name="Heading 4 2 2 2" xfId="14253"/>
    <cellStyle name="Heading 4 3" xfId="14254"/>
    <cellStyle name="Heading 4 3 2" xfId="14255"/>
    <cellStyle name="Heading 4 3 3" xfId="14256"/>
    <cellStyle name="Heading 4 4" xfId="14257"/>
    <cellStyle name="Heading 4 4 2" xfId="14258"/>
    <cellStyle name="Heading 4 5" xfId="14259"/>
    <cellStyle name="Heading 4 5 2" xfId="14260"/>
    <cellStyle name="Heading 4 6" xfId="14261"/>
    <cellStyle name="Heading 4 7" xfId="14262"/>
    <cellStyle name="Heading 4 8" xfId="14263"/>
    <cellStyle name="Heading 4 9" xfId="45720"/>
    <cellStyle name="Headline" xfId="14264"/>
    <cellStyle name="Hold Values - IBM Cognos" xfId="45721"/>
    <cellStyle name="Hold Values - IBM Cognos 2" xfId="45722"/>
    <cellStyle name="Hold Values - IBM Cognos 3" xfId="63478"/>
    <cellStyle name="Hyperlink 2" xfId="14265"/>
    <cellStyle name="Hyperlink 2 2" xfId="14266"/>
    <cellStyle name="Hyperlink 2 2 2" xfId="14267"/>
    <cellStyle name="Hyperlink 2 2 3" xfId="14268"/>
    <cellStyle name="Hyperlink 2 3" xfId="14269"/>
    <cellStyle name="Hyperlink 3" xfId="14270"/>
    <cellStyle name="Hyperlink 3 2" xfId="14271"/>
    <cellStyle name="Hyperlink 3 3" xfId="14272"/>
    <cellStyle name="Hyperlink 4" xfId="45723"/>
    <cellStyle name="Input [yellow]" xfId="14273"/>
    <cellStyle name="Input [yellow] 10" xfId="14274"/>
    <cellStyle name="Input [yellow] 11" xfId="14275"/>
    <cellStyle name="Input [yellow] 2" xfId="14276"/>
    <cellStyle name="Input [yellow] 2 2" xfId="14277"/>
    <cellStyle name="Input [yellow] 2 2 10" xfId="14278"/>
    <cellStyle name="Input [yellow] 2 2 2" xfId="14279"/>
    <cellStyle name="Input [yellow] 2 2 2 2" xfId="14280"/>
    <cellStyle name="Input [yellow] 2 2 2 2 2" xfId="14281"/>
    <cellStyle name="Input [yellow] 2 2 2 2 2 2" xfId="14282"/>
    <cellStyle name="Input [yellow] 2 2 2 2 2 2 2" xfId="14283"/>
    <cellStyle name="Input [yellow] 2 2 2 2 2 2 2 2" xfId="14284"/>
    <cellStyle name="Input [yellow] 2 2 2 2 2 2 2 2 2" xfId="14285"/>
    <cellStyle name="Input [yellow] 2 2 2 2 2 2 2 2 3" xfId="14286"/>
    <cellStyle name="Input [yellow] 2 2 2 2 2 2 2 3" xfId="14287"/>
    <cellStyle name="Input [yellow] 2 2 2 2 2 2 3" xfId="14288"/>
    <cellStyle name="Input [yellow] 2 2 2 2 2 3" xfId="14289"/>
    <cellStyle name="Input [yellow] 2 2 2 2 2 3 2" xfId="14290"/>
    <cellStyle name="Input [yellow] 2 2 2 2 2 3 2 2" xfId="14291"/>
    <cellStyle name="Input [yellow] 2 2 2 2 2 3 2 3" xfId="14292"/>
    <cellStyle name="Input [yellow] 2 2 2 2 2 3 3" xfId="14293"/>
    <cellStyle name="Input [yellow] 2 2 2 2 2 4" xfId="14294"/>
    <cellStyle name="Input [yellow] 2 2 2 2 3" xfId="14295"/>
    <cellStyle name="Input [yellow] 2 2 2 2 3 2" xfId="14296"/>
    <cellStyle name="Input [yellow] 2 2 2 2 3 2 2" xfId="14297"/>
    <cellStyle name="Input [yellow] 2 2 2 2 3 2 2 2" xfId="14298"/>
    <cellStyle name="Input [yellow] 2 2 2 2 3 2 2 3" xfId="14299"/>
    <cellStyle name="Input [yellow] 2 2 2 2 3 2 3" xfId="14300"/>
    <cellStyle name="Input [yellow] 2 2 2 2 3 3" xfId="14301"/>
    <cellStyle name="Input [yellow] 2 2 2 2 4" xfId="14302"/>
    <cellStyle name="Input [yellow] 2 2 2 2 4 2" xfId="14303"/>
    <cellStyle name="Input [yellow] 2 2 2 2 4 2 2" xfId="14304"/>
    <cellStyle name="Input [yellow] 2 2 2 2 4 2 3" xfId="14305"/>
    <cellStyle name="Input [yellow] 2 2 2 2 4 3" xfId="14306"/>
    <cellStyle name="Input [yellow] 2 2 2 2 5" xfId="14307"/>
    <cellStyle name="Input [yellow] 2 2 2 3" xfId="14308"/>
    <cellStyle name="Input [yellow] 2 2 2 3 2" xfId="14309"/>
    <cellStyle name="Input [yellow] 2 2 2 3 2 2" xfId="14310"/>
    <cellStyle name="Input [yellow] 2 2 2 3 2 2 2" xfId="14311"/>
    <cellStyle name="Input [yellow] 2 2 2 3 2 2 2 2" xfId="14312"/>
    <cellStyle name="Input [yellow] 2 2 2 3 2 2 2 2 2" xfId="14313"/>
    <cellStyle name="Input [yellow] 2 2 2 3 2 2 2 2 3" xfId="14314"/>
    <cellStyle name="Input [yellow] 2 2 2 3 2 2 2 3" xfId="14315"/>
    <cellStyle name="Input [yellow] 2 2 2 3 2 2 3" xfId="14316"/>
    <cellStyle name="Input [yellow] 2 2 2 3 2 3" xfId="14317"/>
    <cellStyle name="Input [yellow] 2 2 2 3 2 3 2" xfId="14318"/>
    <cellStyle name="Input [yellow] 2 2 2 3 2 3 2 2" xfId="14319"/>
    <cellStyle name="Input [yellow] 2 2 2 3 2 3 2 3" xfId="14320"/>
    <cellStyle name="Input [yellow] 2 2 2 3 2 3 3" xfId="14321"/>
    <cellStyle name="Input [yellow] 2 2 2 3 2 4" xfId="14322"/>
    <cellStyle name="Input [yellow] 2 2 2 3 3" xfId="14323"/>
    <cellStyle name="Input [yellow] 2 2 2 3 3 2" xfId="14324"/>
    <cellStyle name="Input [yellow] 2 2 2 3 3 2 2" xfId="14325"/>
    <cellStyle name="Input [yellow] 2 2 2 3 3 2 2 2" xfId="14326"/>
    <cellStyle name="Input [yellow] 2 2 2 3 3 2 2 3" xfId="14327"/>
    <cellStyle name="Input [yellow] 2 2 2 3 3 2 3" xfId="14328"/>
    <cellStyle name="Input [yellow] 2 2 2 3 3 3" xfId="14329"/>
    <cellStyle name="Input [yellow] 2 2 2 3 4" xfId="14330"/>
    <cellStyle name="Input [yellow] 2 2 2 3 4 2" xfId="14331"/>
    <cellStyle name="Input [yellow] 2 2 2 3 4 2 2" xfId="14332"/>
    <cellStyle name="Input [yellow] 2 2 2 3 4 2 3" xfId="14333"/>
    <cellStyle name="Input [yellow] 2 2 2 3 4 3" xfId="14334"/>
    <cellStyle name="Input [yellow] 2 2 2 3 5" xfId="14335"/>
    <cellStyle name="Input [yellow] 2 2 2 4" xfId="14336"/>
    <cellStyle name="Input [yellow] 2 2 2 4 2" xfId="14337"/>
    <cellStyle name="Input [yellow] 2 2 2 4 2 2" xfId="14338"/>
    <cellStyle name="Input [yellow] 2 2 2 4 2 2 2" xfId="14339"/>
    <cellStyle name="Input [yellow] 2 2 2 4 2 2 2 2" xfId="14340"/>
    <cellStyle name="Input [yellow] 2 2 2 4 2 2 2 3" xfId="14341"/>
    <cellStyle name="Input [yellow] 2 2 2 4 2 2 3" xfId="14342"/>
    <cellStyle name="Input [yellow] 2 2 2 4 2 3" xfId="14343"/>
    <cellStyle name="Input [yellow] 2 2 2 4 3" xfId="14344"/>
    <cellStyle name="Input [yellow] 2 2 2 4 3 2" xfId="14345"/>
    <cellStyle name="Input [yellow] 2 2 2 4 3 2 2" xfId="14346"/>
    <cellStyle name="Input [yellow] 2 2 2 4 3 2 3" xfId="14347"/>
    <cellStyle name="Input [yellow] 2 2 2 4 3 3" xfId="14348"/>
    <cellStyle name="Input [yellow] 2 2 2 4 4" xfId="14349"/>
    <cellStyle name="Input [yellow] 2 2 2 5" xfId="14350"/>
    <cellStyle name="Input [yellow] 2 2 2 5 2" xfId="14351"/>
    <cellStyle name="Input [yellow] 2 2 2 5 2 2" xfId="14352"/>
    <cellStyle name="Input [yellow] 2 2 2 5 2 2 2" xfId="14353"/>
    <cellStyle name="Input [yellow] 2 2 2 5 2 2 3" xfId="14354"/>
    <cellStyle name="Input [yellow] 2 2 2 5 2 3" xfId="14355"/>
    <cellStyle name="Input [yellow] 2 2 2 5 3" xfId="14356"/>
    <cellStyle name="Input [yellow] 2 2 2 6" xfId="14357"/>
    <cellStyle name="Input [yellow] 2 2 2 6 2" xfId="14358"/>
    <cellStyle name="Input [yellow] 2 2 2 6 2 2" xfId="14359"/>
    <cellStyle name="Input [yellow] 2 2 2 6 2 3" xfId="14360"/>
    <cellStyle name="Input [yellow] 2 2 2 6 3" xfId="14361"/>
    <cellStyle name="Input [yellow] 2 2 2 7" xfId="14362"/>
    <cellStyle name="Input [yellow] 2 2 3" xfId="14363"/>
    <cellStyle name="Input [yellow] 2 2 3 2" xfId="14364"/>
    <cellStyle name="Input [yellow] 2 2 3 2 2" xfId="14365"/>
    <cellStyle name="Input [yellow] 2 2 3 2 2 2" xfId="14366"/>
    <cellStyle name="Input [yellow] 2 2 3 2 2 2 2" xfId="14367"/>
    <cellStyle name="Input [yellow] 2 2 3 2 2 2 2 2" xfId="14368"/>
    <cellStyle name="Input [yellow] 2 2 3 2 2 2 2 2 2" xfId="14369"/>
    <cellStyle name="Input [yellow] 2 2 3 2 2 2 2 2 3" xfId="14370"/>
    <cellStyle name="Input [yellow] 2 2 3 2 2 2 2 3" xfId="14371"/>
    <cellStyle name="Input [yellow] 2 2 3 2 2 2 3" xfId="14372"/>
    <cellStyle name="Input [yellow] 2 2 3 2 2 3" xfId="14373"/>
    <cellStyle name="Input [yellow] 2 2 3 2 2 3 2" xfId="14374"/>
    <cellStyle name="Input [yellow] 2 2 3 2 2 3 2 2" xfId="14375"/>
    <cellStyle name="Input [yellow] 2 2 3 2 2 3 2 3" xfId="14376"/>
    <cellStyle name="Input [yellow] 2 2 3 2 2 3 3" xfId="14377"/>
    <cellStyle name="Input [yellow] 2 2 3 2 2 4" xfId="14378"/>
    <cellStyle name="Input [yellow] 2 2 3 2 3" xfId="14379"/>
    <cellStyle name="Input [yellow] 2 2 3 2 3 2" xfId="14380"/>
    <cellStyle name="Input [yellow] 2 2 3 2 3 2 2" xfId="14381"/>
    <cellStyle name="Input [yellow] 2 2 3 2 3 2 2 2" xfId="14382"/>
    <cellStyle name="Input [yellow] 2 2 3 2 3 2 2 3" xfId="14383"/>
    <cellStyle name="Input [yellow] 2 2 3 2 3 2 3" xfId="14384"/>
    <cellStyle name="Input [yellow] 2 2 3 2 3 3" xfId="14385"/>
    <cellStyle name="Input [yellow] 2 2 3 2 4" xfId="14386"/>
    <cellStyle name="Input [yellow] 2 2 3 2 4 2" xfId="14387"/>
    <cellStyle name="Input [yellow] 2 2 3 2 4 2 2" xfId="14388"/>
    <cellStyle name="Input [yellow] 2 2 3 2 4 2 3" xfId="14389"/>
    <cellStyle name="Input [yellow] 2 2 3 2 4 3" xfId="14390"/>
    <cellStyle name="Input [yellow] 2 2 3 2 5" xfId="14391"/>
    <cellStyle name="Input [yellow] 2 2 3 3" xfId="14392"/>
    <cellStyle name="Input [yellow] 2 2 3 3 2" xfId="14393"/>
    <cellStyle name="Input [yellow] 2 2 3 3 2 2" xfId="14394"/>
    <cellStyle name="Input [yellow] 2 2 3 3 2 2 2" xfId="14395"/>
    <cellStyle name="Input [yellow] 2 2 3 3 2 2 2 2" xfId="14396"/>
    <cellStyle name="Input [yellow] 2 2 3 3 2 2 2 2 2" xfId="14397"/>
    <cellStyle name="Input [yellow] 2 2 3 3 2 2 2 2 3" xfId="14398"/>
    <cellStyle name="Input [yellow] 2 2 3 3 2 2 2 3" xfId="14399"/>
    <cellStyle name="Input [yellow] 2 2 3 3 2 2 3" xfId="14400"/>
    <cellStyle name="Input [yellow] 2 2 3 3 2 3" xfId="14401"/>
    <cellStyle name="Input [yellow] 2 2 3 3 2 3 2" xfId="14402"/>
    <cellStyle name="Input [yellow] 2 2 3 3 2 3 2 2" xfId="14403"/>
    <cellStyle name="Input [yellow] 2 2 3 3 2 3 2 3" xfId="14404"/>
    <cellStyle name="Input [yellow] 2 2 3 3 2 3 3" xfId="14405"/>
    <cellStyle name="Input [yellow] 2 2 3 3 2 4" xfId="14406"/>
    <cellStyle name="Input [yellow] 2 2 3 3 3" xfId="14407"/>
    <cellStyle name="Input [yellow] 2 2 3 3 3 2" xfId="14408"/>
    <cellStyle name="Input [yellow] 2 2 3 3 3 2 2" xfId="14409"/>
    <cellStyle name="Input [yellow] 2 2 3 3 3 2 2 2" xfId="14410"/>
    <cellStyle name="Input [yellow] 2 2 3 3 3 2 2 3" xfId="14411"/>
    <cellStyle name="Input [yellow] 2 2 3 3 3 2 3" xfId="14412"/>
    <cellStyle name="Input [yellow] 2 2 3 3 3 3" xfId="14413"/>
    <cellStyle name="Input [yellow] 2 2 3 3 4" xfId="14414"/>
    <cellStyle name="Input [yellow] 2 2 3 3 4 2" xfId="14415"/>
    <cellStyle name="Input [yellow] 2 2 3 3 4 2 2" xfId="14416"/>
    <cellStyle name="Input [yellow] 2 2 3 3 4 2 3" xfId="14417"/>
    <cellStyle name="Input [yellow] 2 2 3 3 4 3" xfId="14418"/>
    <cellStyle name="Input [yellow] 2 2 3 3 5" xfId="14419"/>
    <cellStyle name="Input [yellow] 2 2 3 4" xfId="14420"/>
    <cellStyle name="Input [yellow] 2 2 3 4 2" xfId="14421"/>
    <cellStyle name="Input [yellow] 2 2 3 4 2 2" xfId="14422"/>
    <cellStyle name="Input [yellow] 2 2 3 4 2 2 2" xfId="14423"/>
    <cellStyle name="Input [yellow] 2 2 3 4 2 2 2 2" xfId="14424"/>
    <cellStyle name="Input [yellow] 2 2 3 4 2 2 2 3" xfId="14425"/>
    <cellStyle name="Input [yellow] 2 2 3 4 2 2 3" xfId="14426"/>
    <cellStyle name="Input [yellow] 2 2 3 4 2 3" xfId="14427"/>
    <cellStyle name="Input [yellow] 2 2 3 4 3" xfId="14428"/>
    <cellStyle name="Input [yellow] 2 2 3 4 3 2" xfId="14429"/>
    <cellStyle name="Input [yellow] 2 2 3 4 3 2 2" xfId="14430"/>
    <cellStyle name="Input [yellow] 2 2 3 4 3 2 3" xfId="14431"/>
    <cellStyle name="Input [yellow] 2 2 3 4 3 3" xfId="14432"/>
    <cellStyle name="Input [yellow] 2 2 3 4 4" xfId="14433"/>
    <cellStyle name="Input [yellow] 2 2 3 5" xfId="14434"/>
    <cellStyle name="Input [yellow] 2 2 3 5 2" xfId="14435"/>
    <cellStyle name="Input [yellow] 2 2 3 5 2 2" xfId="14436"/>
    <cellStyle name="Input [yellow] 2 2 3 5 2 2 2" xfId="14437"/>
    <cellStyle name="Input [yellow] 2 2 3 5 2 2 3" xfId="14438"/>
    <cellStyle name="Input [yellow] 2 2 3 5 2 3" xfId="14439"/>
    <cellStyle name="Input [yellow] 2 2 3 5 3" xfId="14440"/>
    <cellStyle name="Input [yellow] 2 2 3 6" xfId="14441"/>
    <cellStyle name="Input [yellow] 2 2 3 6 2" xfId="14442"/>
    <cellStyle name="Input [yellow] 2 2 3 6 2 2" xfId="14443"/>
    <cellStyle name="Input [yellow] 2 2 3 6 2 3" xfId="14444"/>
    <cellStyle name="Input [yellow] 2 2 3 6 3" xfId="14445"/>
    <cellStyle name="Input [yellow] 2 2 3 7" xfId="14446"/>
    <cellStyle name="Input [yellow] 2 2 4" xfId="14447"/>
    <cellStyle name="Input [yellow] 2 2 4 2" xfId="14448"/>
    <cellStyle name="Input [yellow] 2 2 4 2 2" xfId="14449"/>
    <cellStyle name="Input [yellow] 2 2 4 2 2 2" xfId="14450"/>
    <cellStyle name="Input [yellow] 2 2 4 2 2 2 2" xfId="14451"/>
    <cellStyle name="Input [yellow] 2 2 4 2 2 2 2 2" xfId="14452"/>
    <cellStyle name="Input [yellow] 2 2 4 2 2 2 2 3" xfId="14453"/>
    <cellStyle name="Input [yellow] 2 2 4 2 2 2 3" xfId="14454"/>
    <cellStyle name="Input [yellow] 2 2 4 2 2 3" xfId="14455"/>
    <cellStyle name="Input [yellow] 2 2 4 2 3" xfId="14456"/>
    <cellStyle name="Input [yellow] 2 2 4 2 3 2" xfId="14457"/>
    <cellStyle name="Input [yellow] 2 2 4 2 3 2 2" xfId="14458"/>
    <cellStyle name="Input [yellow] 2 2 4 2 3 2 3" xfId="14459"/>
    <cellStyle name="Input [yellow] 2 2 4 2 3 3" xfId="14460"/>
    <cellStyle name="Input [yellow] 2 2 4 2 4" xfId="14461"/>
    <cellStyle name="Input [yellow] 2 2 4 3" xfId="14462"/>
    <cellStyle name="Input [yellow] 2 2 4 3 2" xfId="14463"/>
    <cellStyle name="Input [yellow] 2 2 4 3 2 2" xfId="14464"/>
    <cellStyle name="Input [yellow] 2 2 4 3 2 2 2" xfId="14465"/>
    <cellStyle name="Input [yellow] 2 2 4 3 2 2 3" xfId="14466"/>
    <cellStyle name="Input [yellow] 2 2 4 3 2 3" xfId="14467"/>
    <cellStyle name="Input [yellow] 2 2 4 3 3" xfId="14468"/>
    <cellStyle name="Input [yellow] 2 2 4 4" xfId="14469"/>
    <cellStyle name="Input [yellow] 2 2 4 4 2" xfId="14470"/>
    <cellStyle name="Input [yellow] 2 2 4 4 2 2" xfId="14471"/>
    <cellStyle name="Input [yellow] 2 2 4 4 2 3" xfId="14472"/>
    <cellStyle name="Input [yellow] 2 2 4 4 3" xfId="14473"/>
    <cellStyle name="Input [yellow] 2 2 4 5" xfId="14474"/>
    <cellStyle name="Input [yellow] 2 2 5" xfId="14475"/>
    <cellStyle name="Input [yellow] 2 2 5 2" xfId="14476"/>
    <cellStyle name="Input [yellow] 2 2 5 2 2" xfId="14477"/>
    <cellStyle name="Input [yellow] 2 2 5 2 2 2" xfId="14478"/>
    <cellStyle name="Input [yellow] 2 2 5 2 2 2 2" xfId="14479"/>
    <cellStyle name="Input [yellow] 2 2 5 2 2 2 2 2" xfId="14480"/>
    <cellStyle name="Input [yellow] 2 2 5 2 2 2 2 3" xfId="14481"/>
    <cellStyle name="Input [yellow] 2 2 5 2 2 2 3" xfId="14482"/>
    <cellStyle name="Input [yellow] 2 2 5 2 2 3" xfId="14483"/>
    <cellStyle name="Input [yellow] 2 2 5 2 3" xfId="14484"/>
    <cellStyle name="Input [yellow] 2 2 5 2 3 2" xfId="14485"/>
    <cellStyle name="Input [yellow] 2 2 5 2 3 2 2" xfId="14486"/>
    <cellStyle name="Input [yellow] 2 2 5 2 3 2 3" xfId="14487"/>
    <cellStyle name="Input [yellow] 2 2 5 2 3 3" xfId="14488"/>
    <cellStyle name="Input [yellow] 2 2 5 2 4" xfId="14489"/>
    <cellStyle name="Input [yellow] 2 2 5 3" xfId="14490"/>
    <cellStyle name="Input [yellow] 2 2 5 3 2" xfId="14491"/>
    <cellStyle name="Input [yellow] 2 2 5 3 2 2" xfId="14492"/>
    <cellStyle name="Input [yellow] 2 2 5 3 2 2 2" xfId="14493"/>
    <cellStyle name="Input [yellow] 2 2 5 3 2 2 3" xfId="14494"/>
    <cellStyle name="Input [yellow] 2 2 5 3 2 3" xfId="14495"/>
    <cellStyle name="Input [yellow] 2 2 5 3 3" xfId="14496"/>
    <cellStyle name="Input [yellow] 2 2 5 4" xfId="14497"/>
    <cellStyle name="Input [yellow] 2 2 5 4 2" xfId="14498"/>
    <cellStyle name="Input [yellow] 2 2 5 4 2 2" xfId="14499"/>
    <cellStyle name="Input [yellow] 2 2 5 4 2 3" xfId="14500"/>
    <cellStyle name="Input [yellow] 2 2 5 4 3" xfId="14501"/>
    <cellStyle name="Input [yellow] 2 2 5 5" xfId="14502"/>
    <cellStyle name="Input [yellow] 2 2 6" xfId="14503"/>
    <cellStyle name="Input [yellow] 2 2 6 2" xfId="14504"/>
    <cellStyle name="Input [yellow] 2 2 6 2 2" xfId="14505"/>
    <cellStyle name="Input [yellow] 2 2 6 2 2 2" xfId="14506"/>
    <cellStyle name="Input [yellow] 2 2 6 2 2 2 2" xfId="14507"/>
    <cellStyle name="Input [yellow] 2 2 6 2 2 2 3" xfId="14508"/>
    <cellStyle name="Input [yellow] 2 2 6 2 2 3" xfId="14509"/>
    <cellStyle name="Input [yellow] 2 2 6 2 3" xfId="14510"/>
    <cellStyle name="Input [yellow] 2 2 6 3" xfId="14511"/>
    <cellStyle name="Input [yellow] 2 2 6 3 2" xfId="14512"/>
    <cellStyle name="Input [yellow] 2 2 6 3 2 2" xfId="14513"/>
    <cellStyle name="Input [yellow] 2 2 6 3 2 3" xfId="14514"/>
    <cellStyle name="Input [yellow] 2 2 6 3 3" xfId="14515"/>
    <cellStyle name="Input [yellow] 2 2 6 4" xfId="14516"/>
    <cellStyle name="Input [yellow] 2 2 7" xfId="14517"/>
    <cellStyle name="Input [yellow] 2 2 7 2" xfId="14518"/>
    <cellStyle name="Input [yellow] 2 2 7 2 2" xfId="14519"/>
    <cellStyle name="Input [yellow] 2 2 7 2 2 2" xfId="14520"/>
    <cellStyle name="Input [yellow] 2 2 7 2 2 3" xfId="14521"/>
    <cellStyle name="Input [yellow] 2 2 7 2 3" xfId="14522"/>
    <cellStyle name="Input [yellow] 2 2 7 3" xfId="14523"/>
    <cellStyle name="Input [yellow] 2 2 8" xfId="14524"/>
    <cellStyle name="Input [yellow] 2 2 8 2" xfId="14525"/>
    <cellStyle name="Input [yellow] 2 2 8 2 2" xfId="14526"/>
    <cellStyle name="Input [yellow] 2 2 8 2 3" xfId="14527"/>
    <cellStyle name="Input [yellow] 2 2 8 3" xfId="14528"/>
    <cellStyle name="Input [yellow] 2 2 9" xfId="14529"/>
    <cellStyle name="Input [yellow] 2 2 9 2" xfId="14530"/>
    <cellStyle name="Input [yellow] 2 2 9 3" xfId="14531"/>
    <cellStyle name="Input [yellow] 2 3" xfId="14532"/>
    <cellStyle name="Input [yellow] 2 3 2" xfId="14533"/>
    <cellStyle name="Input [yellow] 2 3 2 2" xfId="14534"/>
    <cellStyle name="Input [yellow] 2 3 2 2 2" xfId="14535"/>
    <cellStyle name="Input [yellow] 2 3 2 2 2 2" xfId="14536"/>
    <cellStyle name="Input [yellow] 2 3 2 2 2 3" xfId="14537"/>
    <cellStyle name="Input [yellow] 2 3 2 2 3" xfId="14538"/>
    <cellStyle name="Input [yellow] 2 3 2 3" xfId="14539"/>
    <cellStyle name="Input [yellow] 2 3 3" xfId="14540"/>
    <cellStyle name="Input [yellow] 2 3 3 2" xfId="14541"/>
    <cellStyle name="Input [yellow] 2 3 3 2 2" xfId="14542"/>
    <cellStyle name="Input [yellow] 2 3 3 2 3" xfId="14543"/>
    <cellStyle name="Input [yellow] 2 3 3 3" xfId="14544"/>
    <cellStyle name="Input [yellow] 2 3 4" xfId="14545"/>
    <cellStyle name="Input [yellow] 2 4" xfId="14546"/>
    <cellStyle name="Input [yellow] 2 4 2" xfId="14547"/>
    <cellStyle name="Input [yellow] 2 4 2 2" xfId="14548"/>
    <cellStyle name="Input [yellow] 2 4 2 3" xfId="14549"/>
    <cellStyle name="Input [yellow] 2 4 3" xfId="14550"/>
    <cellStyle name="Input [yellow] 2 5" xfId="14551"/>
    <cellStyle name="Input [yellow] 3" xfId="14552"/>
    <cellStyle name="Input [yellow] 3 2" xfId="14553"/>
    <cellStyle name="Input [yellow] 3 2 10" xfId="14554"/>
    <cellStyle name="Input [yellow] 3 2 2" xfId="14555"/>
    <cellStyle name="Input [yellow] 3 2 2 2" xfId="14556"/>
    <cellStyle name="Input [yellow] 3 2 2 2 2" xfId="14557"/>
    <cellStyle name="Input [yellow] 3 2 2 2 2 2" xfId="14558"/>
    <cellStyle name="Input [yellow] 3 2 2 2 2 2 2" xfId="14559"/>
    <cellStyle name="Input [yellow] 3 2 2 2 2 2 2 2" xfId="14560"/>
    <cellStyle name="Input [yellow] 3 2 2 2 2 2 2 2 2" xfId="14561"/>
    <cellStyle name="Input [yellow] 3 2 2 2 2 2 2 2 3" xfId="14562"/>
    <cellStyle name="Input [yellow] 3 2 2 2 2 2 2 3" xfId="14563"/>
    <cellStyle name="Input [yellow] 3 2 2 2 2 2 3" xfId="14564"/>
    <cellStyle name="Input [yellow] 3 2 2 2 2 3" xfId="14565"/>
    <cellStyle name="Input [yellow] 3 2 2 2 2 3 2" xfId="14566"/>
    <cellStyle name="Input [yellow] 3 2 2 2 2 3 2 2" xfId="14567"/>
    <cellStyle name="Input [yellow] 3 2 2 2 2 3 2 3" xfId="14568"/>
    <cellStyle name="Input [yellow] 3 2 2 2 2 3 3" xfId="14569"/>
    <cellStyle name="Input [yellow] 3 2 2 2 2 4" xfId="14570"/>
    <cellStyle name="Input [yellow] 3 2 2 2 3" xfId="14571"/>
    <cellStyle name="Input [yellow] 3 2 2 2 3 2" xfId="14572"/>
    <cellStyle name="Input [yellow] 3 2 2 2 3 2 2" xfId="14573"/>
    <cellStyle name="Input [yellow] 3 2 2 2 3 2 2 2" xfId="14574"/>
    <cellStyle name="Input [yellow] 3 2 2 2 3 2 2 3" xfId="14575"/>
    <cellStyle name="Input [yellow] 3 2 2 2 3 2 3" xfId="14576"/>
    <cellStyle name="Input [yellow] 3 2 2 2 3 3" xfId="14577"/>
    <cellStyle name="Input [yellow] 3 2 2 2 4" xfId="14578"/>
    <cellStyle name="Input [yellow] 3 2 2 2 4 2" xfId="14579"/>
    <cellStyle name="Input [yellow] 3 2 2 2 4 2 2" xfId="14580"/>
    <cellStyle name="Input [yellow] 3 2 2 2 4 2 3" xfId="14581"/>
    <cellStyle name="Input [yellow] 3 2 2 2 4 3" xfId="14582"/>
    <cellStyle name="Input [yellow] 3 2 2 2 5" xfId="14583"/>
    <cellStyle name="Input [yellow] 3 2 2 3" xfId="14584"/>
    <cellStyle name="Input [yellow] 3 2 2 3 2" xfId="14585"/>
    <cellStyle name="Input [yellow] 3 2 2 3 2 2" xfId="14586"/>
    <cellStyle name="Input [yellow] 3 2 2 3 2 2 2" xfId="14587"/>
    <cellStyle name="Input [yellow] 3 2 2 3 2 2 2 2" xfId="14588"/>
    <cellStyle name="Input [yellow] 3 2 2 3 2 2 2 2 2" xfId="14589"/>
    <cellStyle name="Input [yellow] 3 2 2 3 2 2 2 2 3" xfId="14590"/>
    <cellStyle name="Input [yellow] 3 2 2 3 2 2 2 3" xfId="14591"/>
    <cellStyle name="Input [yellow] 3 2 2 3 2 2 3" xfId="14592"/>
    <cellStyle name="Input [yellow] 3 2 2 3 2 3" xfId="14593"/>
    <cellStyle name="Input [yellow] 3 2 2 3 2 3 2" xfId="14594"/>
    <cellStyle name="Input [yellow] 3 2 2 3 2 3 2 2" xfId="14595"/>
    <cellStyle name="Input [yellow] 3 2 2 3 2 3 2 3" xfId="14596"/>
    <cellStyle name="Input [yellow] 3 2 2 3 2 3 3" xfId="14597"/>
    <cellStyle name="Input [yellow] 3 2 2 3 2 4" xfId="14598"/>
    <cellStyle name="Input [yellow] 3 2 2 3 3" xfId="14599"/>
    <cellStyle name="Input [yellow] 3 2 2 3 3 2" xfId="14600"/>
    <cellStyle name="Input [yellow] 3 2 2 3 3 2 2" xfId="14601"/>
    <cellStyle name="Input [yellow] 3 2 2 3 3 2 2 2" xfId="14602"/>
    <cellStyle name="Input [yellow] 3 2 2 3 3 2 2 3" xfId="14603"/>
    <cellStyle name="Input [yellow] 3 2 2 3 3 2 3" xfId="14604"/>
    <cellStyle name="Input [yellow] 3 2 2 3 3 3" xfId="14605"/>
    <cellStyle name="Input [yellow] 3 2 2 3 4" xfId="14606"/>
    <cellStyle name="Input [yellow] 3 2 2 3 4 2" xfId="14607"/>
    <cellStyle name="Input [yellow] 3 2 2 3 4 2 2" xfId="14608"/>
    <cellStyle name="Input [yellow] 3 2 2 3 4 2 3" xfId="14609"/>
    <cellStyle name="Input [yellow] 3 2 2 3 4 3" xfId="14610"/>
    <cellStyle name="Input [yellow] 3 2 2 3 5" xfId="14611"/>
    <cellStyle name="Input [yellow] 3 2 2 4" xfId="14612"/>
    <cellStyle name="Input [yellow] 3 2 2 4 2" xfId="14613"/>
    <cellStyle name="Input [yellow] 3 2 2 4 2 2" xfId="14614"/>
    <cellStyle name="Input [yellow] 3 2 2 4 2 2 2" xfId="14615"/>
    <cellStyle name="Input [yellow] 3 2 2 4 2 2 2 2" xfId="14616"/>
    <cellStyle name="Input [yellow] 3 2 2 4 2 2 2 3" xfId="14617"/>
    <cellStyle name="Input [yellow] 3 2 2 4 2 2 3" xfId="14618"/>
    <cellStyle name="Input [yellow] 3 2 2 4 2 3" xfId="14619"/>
    <cellStyle name="Input [yellow] 3 2 2 4 3" xfId="14620"/>
    <cellStyle name="Input [yellow] 3 2 2 4 3 2" xfId="14621"/>
    <cellStyle name="Input [yellow] 3 2 2 4 3 2 2" xfId="14622"/>
    <cellStyle name="Input [yellow] 3 2 2 4 3 2 3" xfId="14623"/>
    <cellStyle name="Input [yellow] 3 2 2 4 3 3" xfId="14624"/>
    <cellStyle name="Input [yellow] 3 2 2 4 4" xfId="14625"/>
    <cellStyle name="Input [yellow] 3 2 2 5" xfId="14626"/>
    <cellStyle name="Input [yellow] 3 2 2 5 2" xfId="14627"/>
    <cellStyle name="Input [yellow] 3 2 2 5 2 2" xfId="14628"/>
    <cellStyle name="Input [yellow] 3 2 2 5 2 2 2" xfId="14629"/>
    <cellStyle name="Input [yellow] 3 2 2 5 2 2 3" xfId="14630"/>
    <cellStyle name="Input [yellow] 3 2 2 5 2 3" xfId="14631"/>
    <cellStyle name="Input [yellow] 3 2 2 5 3" xfId="14632"/>
    <cellStyle name="Input [yellow] 3 2 2 6" xfId="14633"/>
    <cellStyle name="Input [yellow] 3 2 2 6 2" xfId="14634"/>
    <cellStyle name="Input [yellow] 3 2 2 6 2 2" xfId="14635"/>
    <cellStyle name="Input [yellow] 3 2 2 6 2 3" xfId="14636"/>
    <cellStyle name="Input [yellow] 3 2 2 6 3" xfId="14637"/>
    <cellStyle name="Input [yellow] 3 2 2 7" xfId="14638"/>
    <cellStyle name="Input [yellow] 3 2 3" xfId="14639"/>
    <cellStyle name="Input [yellow] 3 2 3 2" xfId="14640"/>
    <cellStyle name="Input [yellow] 3 2 3 2 2" xfId="14641"/>
    <cellStyle name="Input [yellow] 3 2 3 2 2 2" xfId="14642"/>
    <cellStyle name="Input [yellow] 3 2 3 2 2 2 2" xfId="14643"/>
    <cellStyle name="Input [yellow] 3 2 3 2 2 2 2 2" xfId="14644"/>
    <cellStyle name="Input [yellow] 3 2 3 2 2 2 2 2 2" xfId="14645"/>
    <cellStyle name="Input [yellow] 3 2 3 2 2 2 2 2 3" xfId="14646"/>
    <cellStyle name="Input [yellow] 3 2 3 2 2 2 2 3" xfId="14647"/>
    <cellStyle name="Input [yellow] 3 2 3 2 2 2 3" xfId="14648"/>
    <cellStyle name="Input [yellow] 3 2 3 2 2 3" xfId="14649"/>
    <cellStyle name="Input [yellow] 3 2 3 2 2 3 2" xfId="14650"/>
    <cellStyle name="Input [yellow] 3 2 3 2 2 3 2 2" xfId="14651"/>
    <cellStyle name="Input [yellow] 3 2 3 2 2 3 2 3" xfId="14652"/>
    <cellStyle name="Input [yellow] 3 2 3 2 2 3 3" xfId="14653"/>
    <cellStyle name="Input [yellow] 3 2 3 2 2 4" xfId="14654"/>
    <cellStyle name="Input [yellow] 3 2 3 2 3" xfId="14655"/>
    <cellStyle name="Input [yellow] 3 2 3 2 3 2" xfId="14656"/>
    <cellStyle name="Input [yellow] 3 2 3 2 3 2 2" xfId="14657"/>
    <cellStyle name="Input [yellow] 3 2 3 2 3 2 2 2" xfId="14658"/>
    <cellStyle name="Input [yellow] 3 2 3 2 3 2 2 3" xfId="14659"/>
    <cellStyle name="Input [yellow] 3 2 3 2 3 2 3" xfId="14660"/>
    <cellStyle name="Input [yellow] 3 2 3 2 3 3" xfId="14661"/>
    <cellStyle name="Input [yellow] 3 2 3 2 4" xfId="14662"/>
    <cellStyle name="Input [yellow] 3 2 3 2 4 2" xfId="14663"/>
    <cellStyle name="Input [yellow] 3 2 3 2 4 2 2" xfId="14664"/>
    <cellStyle name="Input [yellow] 3 2 3 2 4 2 3" xfId="14665"/>
    <cellStyle name="Input [yellow] 3 2 3 2 4 3" xfId="14666"/>
    <cellStyle name="Input [yellow] 3 2 3 2 5" xfId="14667"/>
    <cellStyle name="Input [yellow] 3 2 3 3" xfId="14668"/>
    <cellStyle name="Input [yellow] 3 2 3 3 2" xfId="14669"/>
    <cellStyle name="Input [yellow] 3 2 3 3 2 2" xfId="14670"/>
    <cellStyle name="Input [yellow] 3 2 3 3 2 2 2" xfId="14671"/>
    <cellStyle name="Input [yellow] 3 2 3 3 2 2 2 2" xfId="14672"/>
    <cellStyle name="Input [yellow] 3 2 3 3 2 2 2 2 2" xfId="14673"/>
    <cellStyle name="Input [yellow] 3 2 3 3 2 2 2 2 3" xfId="14674"/>
    <cellStyle name="Input [yellow] 3 2 3 3 2 2 2 3" xfId="14675"/>
    <cellStyle name="Input [yellow] 3 2 3 3 2 2 3" xfId="14676"/>
    <cellStyle name="Input [yellow] 3 2 3 3 2 3" xfId="14677"/>
    <cellStyle name="Input [yellow] 3 2 3 3 2 3 2" xfId="14678"/>
    <cellStyle name="Input [yellow] 3 2 3 3 2 3 2 2" xfId="14679"/>
    <cellStyle name="Input [yellow] 3 2 3 3 2 3 2 3" xfId="14680"/>
    <cellStyle name="Input [yellow] 3 2 3 3 2 3 3" xfId="14681"/>
    <cellStyle name="Input [yellow] 3 2 3 3 2 4" xfId="14682"/>
    <cellStyle name="Input [yellow] 3 2 3 3 3" xfId="14683"/>
    <cellStyle name="Input [yellow] 3 2 3 3 3 2" xfId="14684"/>
    <cellStyle name="Input [yellow] 3 2 3 3 3 2 2" xfId="14685"/>
    <cellStyle name="Input [yellow] 3 2 3 3 3 2 2 2" xfId="14686"/>
    <cellStyle name="Input [yellow] 3 2 3 3 3 2 2 3" xfId="14687"/>
    <cellStyle name="Input [yellow] 3 2 3 3 3 2 3" xfId="14688"/>
    <cellStyle name="Input [yellow] 3 2 3 3 3 3" xfId="14689"/>
    <cellStyle name="Input [yellow] 3 2 3 3 4" xfId="14690"/>
    <cellStyle name="Input [yellow] 3 2 3 3 4 2" xfId="14691"/>
    <cellStyle name="Input [yellow] 3 2 3 3 4 2 2" xfId="14692"/>
    <cellStyle name="Input [yellow] 3 2 3 3 4 2 3" xfId="14693"/>
    <cellStyle name="Input [yellow] 3 2 3 3 4 3" xfId="14694"/>
    <cellStyle name="Input [yellow] 3 2 3 3 5" xfId="14695"/>
    <cellStyle name="Input [yellow] 3 2 3 4" xfId="14696"/>
    <cellStyle name="Input [yellow] 3 2 3 4 2" xfId="14697"/>
    <cellStyle name="Input [yellow] 3 2 3 4 2 2" xfId="14698"/>
    <cellStyle name="Input [yellow] 3 2 3 4 2 2 2" xfId="14699"/>
    <cellStyle name="Input [yellow] 3 2 3 4 2 2 2 2" xfId="14700"/>
    <cellStyle name="Input [yellow] 3 2 3 4 2 2 2 3" xfId="14701"/>
    <cellStyle name="Input [yellow] 3 2 3 4 2 2 3" xfId="14702"/>
    <cellStyle name="Input [yellow] 3 2 3 4 2 3" xfId="14703"/>
    <cellStyle name="Input [yellow] 3 2 3 4 3" xfId="14704"/>
    <cellStyle name="Input [yellow] 3 2 3 4 3 2" xfId="14705"/>
    <cellStyle name="Input [yellow] 3 2 3 4 3 2 2" xfId="14706"/>
    <cellStyle name="Input [yellow] 3 2 3 4 3 2 3" xfId="14707"/>
    <cellStyle name="Input [yellow] 3 2 3 4 3 3" xfId="14708"/>
    <cellStyle name="Input [yellow] 3 2 3 4 4" xfId="14709"/>
    <cellStyle name="Input [yellow] 3 2 3 5" xfId="14710"/>
    <cellStyle name="Input [yellow] 3 2 3 5 2" xfId="14711"/>
    <cellStyle name="Input [yellow] 3 2 3 5 2 2" xfId="14712"/>
    <cellStyle name="Input [yellow] 3 2 3 5 2 2 2" xfId="14713"/>
    <cellStyle name="Input [yellow] 3 2 3 5 2 2 3" xfId="14714"/>
    <cellStyle name="Input [yellow] 3 2 3 5 2 3" xfId="14715"/>
    <cellStyle name="Input [yellow] 3 2 3 5 3" xfId="14716"/>
    <cellStyle name="Input [yellow] 3 2 3 6" xfId="14717"/>
    <cellStyle name="Input [yellow] 3 2 3 6 2" xfId="14718"/>
    <cellStyle name="Input [yellow] 3 2 3 6 2 2" xfId="14719"/>
    <cellStyle name="Input [yellow] 3 2 3 6 2 3" xfId="14720"/>
    <cellStyle name="Input [yellow] 3 2 3 6 3" xfId="14721"/>
    <cellStyle name="Input [yellow] 3 2 3 7" xfId="14722"/>
    <cellStyle name="Input [yellow] 3 2 4" xfId="14723"/>
    <cellStyle name="Input [yellow] 3 2 4 2" xfId="14724"/>
    <cellStyle name="Input [yellow] 3 2 4 2 2" xfId="14725"/>
    <cellStyle name="Input [yellow] 3 2 4 2 2 2" xfId="14726"/>
    <cellStyle name="Input [yellow] 3 2 4 2 2 2 2" xfId="14727"/>
    <cellStyle name="Input [yellow] 3 2 4 2 2 2 2 2" xfId="14728"/>
    <cellStyle name="Input [yellow] 3 2 4 2 2 2 2 3" xfId="14729"/>
    <cellStyle name="Input [yellow] 3 2 4 2 2 2 3" xfId="14730"/>
    <cellStyle name="Input [yellow] 3 2 4 2 2 3" xfId="14731"/>
    <cellStyle name="Input [yellow] 3 2 4 2 3" xfId="14732"/>
    <cellStyle name="Input [yellow] 3 2 4 2 3 2" xfId="14733"/>
    <cellStyle name="Input [yellow] 3 2 4 2 3 2 2" xfId="14734"/>
    <cellStyle name="Input [yellow] 3 2 4 2 3 2 3" xfId="14735"/>
    <cellStyle name="Input [yellow] 3 2 4 2 3 3" xfId="14736"/>
    <cellStyle name="Input [yellow] 3 2 4 2 4" xfId="14737"/>
    <cellStyle name="Input [yellow] 3 2 4 3" xfId="14738"/>
    <cellStyle name="Input [yellow] 3 2 4 3 2" xfId="14739"/>
    <cellStyle name="Input [yellow] 3 2 4 3 2 2" xfId="14740"/>
    <cellStyle name="Input [yellow] 3 2 4 3 2 2 2" xfId="14741"/>
    <cellStyle name="Input [yellow] 3 2 4 3 2 2 3" xfId="14742"/>
    <cellStyle name="Input [yellow] 3 2 4 3 2 3" xfId="14743"/>
    <cellStyle name="Input [yellow] 3 2 4 3 3" xfId="14744"/>
    <cellStyle name="Input [yellow] 3 2 4 4" xfId="14745"/>
    <cellStyle name="Input [yellow] 3 2 4 4 2" xfId="14746"/>
    <cellStyle name="Input [yellow] 3 2 4 4 2 2" xfId="14747"/>
    <cellStyle name="Input [yellow] 3 2 4 4 2 3" xfId="14748"/>
    <cellStyle name="Input [yellow] 3 2 4 4 3" xfId="14749"/>
    <cellStyle name="Input [yellow] 3 2 4 5" xfId="14750"/>
    <cellStyle name="Input [yellow] 3 2 5" xfId="14751"/>
    <cellStyle name="Input [yellow] 3 2 5 2" xfId="14752"/>
    <cellStyle name="Input [yellow] 3 2 5 2 2" xfId="14753"/>
    <cellStyle name="Input [yellow] 3 2 5 2 2 2" xfId="14754"/>
    <cellStyle name="Input [yellow] 3 2 5 2 2 2 2" xfId="14755"/>
    <cellStyle name="Input [yellow] 3 2 5 2 2 2 2 2" xfId="14756"/>
    <cellStyle name="Input [yellow] 3 2 5 2 2 2 2 3" xfId="14757"/>
    <cellStyle name="Input [yellow] 3 2 5 2 2 2 3" xfId="14758"/>
    <cellStyle name="Input [yellow] 3 2 5 2 2 3" xfId="14759"/>
    <cellStyle name="Input [yellow] 3 2 5 2 3" xfId="14760"/>
    <cellStyle name="Input [yellow] 3 2 5 2 3 2" xfId="14761"/>
    <cellStyle name="Input [yellow] 3 2 5 2 3 2 2" xfId="14762"/>
    <cellStyle name="Input [yellow] 3 2 5 2 3 2 3" xfId="14763"/>
    <cellStyle name="Input [yellow] 3 2 5 2 3 3" xfId="14764"/>
    <cellStyle name="Input [yellow] 3 2 5 2 4" xfId="14765"/>
    <cellStyle name="Input [yellow] 3 2 5 3" xfId="14766"/>
    <cellStyle name="Input [yellow] 3 2 5 3 2" xfId="14767"/>
    <cellStyle name="Input [yellow] 3 2 5 3 2 2" xfId="14768"/>
    <cellStyle name="Input [yellow] 3 2 5 3 2 2 2" xfId="14769"/>
    <cellStyle name="Input [yellow] 3 2 5 3 2 2 3" xfId="14770"/>
    <cellStyle name="Input [yellow] 3 2 5 3 2 3" xfId="14771"/>
    <cellStyle name="Input [yellow] 3 2 5 3 3" xfId="14772"/>
    <cellStyle name="Input [yellow] 3 2 5 4" xfId="14773"/>
    <cellStyle name="Input [yellow] 3 2 5 4 2" xfId="14774"/>
    <cellStyle name="Input [yellow] 3 2 5 4 2 2" xfId="14775"/>
    <cellStyle name="Input [yellow] 3 2 5 4 2 3" xfId="14776"/>
    <cellStyle name="Input [yellow] 3 2 5 4 3" xfId="14777"/>
    <cellStyle name="Input [yellow] 3 2 5 5" xfId="14778"/>
    <cellStyle name="Input [yellow] 3 2 6" xfId="14779"/>
    <cellStyle name="Input [yellow] 3 2 6 2" xfId="14780"/>
    <cellStyle name="Input [yellow] 3 2 6 2 2" xfId="14781"/>
    <cellStyle name="Input [yellow] 3 2 6 2 2 2" xfId="14782"/>
    <cellStyle name="Input [yellow] 3 2 6 2 2 2 2" xfId="14783"/>
    <cellStyle name="Input [yellow] 3 2 6 2 2 2 3" xfId="14784"/>
    <cellStyle name="Input [yellow] 3 2 6 2 2 3" xfId="14785"/>
    <cellStyle name="Input [yellow] 3 2 6 2 3" xfId="14786"/>
    <cellStyle name="Input [yellow] 3 2 6 3" xfId="14787"/>
    <cellStyle name="Input [yellow] 3 2 6 3 2" xfId="14788"/>
    <cellStyle name="Input [yellow] 3 2 6 3 2 2" xfId="14789"/>
    <cellStyle name="Input [yellow] 3 2 6 3 2 3" xfId="14790"/>
    <cellStyle name="Input [yellow] 3 2 6 3 3" xfId="14791"/>
    <cellStyle name="Input [yellow] 3 2 6 4" xfId="14792"/>
    <cellStyle name="Input [yellow] 3 2 7" xfId="14793"/>
    <cellStyle name="Input [yellow] 3 2 7 2" xfId="14794"/>
    <cellStyle name="Input [yellow] 3 2 7 2 2" xfId="14795"/>
    <cellStyle name="Input [yellow] 3 2 7 2 2 2" xfId="14796"/>
    <cellStyle name="Input [yellow] 3 2 7 2 2 3" xfId="14797"/>
    <cellStyle name="Input [yellow] 3 2 7 2 3" xfId="14798"/>
    <cellStyle name="Input [yellow] 3 2 7 3" xfId="14799"/>
    <cellStyle name="Input [yellow] 3 2 8" xfId="14800"/>
    <cellStyle name="Input [yellow] 3 2 8 2" xfId="14801"/>
    <cellStyle name="Input [yellow] 3 2 8 2 2" xfId="14802"/>
    <cellStyle name="Input [yellow] 3 2 8 2 3" xfId="14803"/>
    <cellStyle name="Input [yellow] 3 2 8 3" xfId="14804"/>
    <cellStyle name="Input [yellow] 3 2 9" xfId="14805"/>
    <cellStyle name="Input [yellow] 3 2 9 2" xfId="14806"/>
    <cellStyle name="Input [yellow] 3 2 9 3" xfId="14807"/>
    <cellStyle name="Input [yellow] 3 3" xfId="14808"/>
    <cellStyle name="Input [yellow] 3 3 2" xfId="14809"/>
    <cellStyle name="Input [yellow] 3 3 2 2" xfId="14810"/>
    <cellStyle name="Input [yellow] 3 3 2 2 2" xfId="14811"/>
    <cellStyle name="Input [yellow] 3 3 2 2 2 2" xfId="14812"/>
    <cellStyle name="Input [yellow] 3 3 2 2 2 3" xfId="14813"/>
    <cellStyle name="Input [yellow] 3 3 2 2 3" xfId="14814"/>
    <cellStyle name="Input [yellow] 3 3 2 3" xfId="14815"/>
    <cellStyle name="Input [yellow] 3 3 3" xfId="14816"/>
    <cellStyle name="Input [yellow] 3 3 3 2" xfId="14817"/>
    <cellStyle name="Input [yellow] 3 3 3 2 2" xfId="14818"/>
    <cellStyle name="Input [yellow] 3 3 3 2 3" xfId="14819"/>
    <cellStyle name="Input [yellow] 3 3 3 3" xfId="14820"/>
    <cellStyle name="Input [yellow] 3 3 4" xfId="14821"/>
    <cellStyle name="Input [yellow] 3 4" xfId="14822"/>
    <cellStyle name="Input [yellow] 3 4 2" xfId="14823"/>
    <cellStyle name="Input [yellow] 3 4 2 2" xfId="14824"/>
    <cellStyle name="Input [yellow] 3 4 2 3" xfId="14825"/>
    <cellStyle name="Input [yellow] 3 4 3" xfId="14826"/>
    <cellStyle name="Input [yellow] 3 5" xfId="14827"/>
    <cellStyle name="Input [yellow] 4" xfId="14828"/>
    <cellStyle name="Input [yellow] 4 2" xfId="14829"/>
    <cellStyle name="Input [yellow] 4 2 2" xfId="14830"/>
    <cellStyle name="Input [yellow] 4 2 2 2" xfId="14831"/>
    <cellStyle name="Input [yellow] 4 2 2 2 2" xfId="14832"/>
    <cellStyle name="Input [yellow] 4 2 2 2 2 2" xfId="14833"/>
    <cellStyle name="Input [yellow] 4 2 2 2 2 2 2" xfId="14834"/>
    <cellStyle name="Input [yellow] 4 2 2 2 2 2 2 2" xfId="14835"/>
    <cellStyle name="Input [yellow] 4 2 2 2 2 2 2 3" xfId="14836"/>
    <cellStyle name="Input [yellow] 4 2 2 2 2 2 3" xfId="14837"/>
    <cellStyle name="Input [yellow] 4 2 2 2 2 3" xfId="14838"/>
    <cellStyle name="Input [yellow] 4 2 2 2 3" xfId="14839"/>
    <cellStyle name="Input [yellow] 4 2 2 2 3 2" xfId="14840"/>
    <cellStyle name="Input [yellow] 4 2 2 2 3 2 2" xfId="14841"/>
    <cellStyle name="Input [yellow] 4 2 2 2 3 2 3" xfId="14842"/>
    <cellStyle name="Input [yellow] 4 2 2 2 3 3" xfId="14843"/>
    <cellStyle name="Input [yellow] 4 2 2 2 4" xfId="14844"/>
    <cellStyle name="Input [yellow] 4 2 2 3" xfId="14845"/>
    <cellStyle name="Input [yellow] 4 2 2 3 2" xfId="14846"/>
    <cellStyle name="Input [yellow] 4 2 2 3 2 2" xfId="14847"/>
    <cellStyle name="Input [yellow] 4 2 2 3 2 2 2" xfId="14848"/>
    <cellStyle name="Input [yellow] 4 2 2 3 2 2 3" xfId="14849"/>
    <cellStyle name="Input [yellow] 4 2 2 3 2 3" xfId="14850"/>
    <cellStyle name="Input [yellow] 4 2 2 3 3" xfId="14851"/>
    <cellStyle name="Input [yellow] 4 2 2 4" xfId="14852"/>
    <cellStyle name="Input [yellow] 4 2 2 4 2" xfId="14853"/>
    <cellStyle name="Input [yellow] 4 2 2 4 2 2" xfId="14854"/>
    <cellStyle name="Input [yellow] 4 2 2 4 2 3" xfId="14855"/>
    <cellStyle name="Input [yellow] 4 2 2 4 3" xfId="14856"/>
    <cellStyle name="Input [yellow] 4 2 2 5" xfId="14857"/>
    <cellStyle name="Input [yellow] 4 2 3" xfId="14858"/>
    <cellStyle name="Input [yellow] 4 2 3 2" xfId="14859"/>
    <cellStyle name="Input [yellow] 4 2 3 2 2" xfId="14860"/>
    <cellStyle name="Input [yellow] 4 2 3 2 2 2" xfId="14861"/>
    <cellStyle name="Input [yellow] 4 2 3 2 2 2 2" xfId="14862"/>
    <cellStyle name="Input [yellow] 4 2 3 2 2 2 2 2" xfId="14863"/>
    <cellStyle name="Input [yellow] 4 2 3 2 2 2 2 3" xfId="14864"/>
    <cellStyle name="Input [yellow] 4 2 3 2 2 2 3" xfId="14865"/>
    <cellStyle name="Input [yellow] 4 2 3 2 2 3" xfId="14866"/>
    <cellStyle name="Input [yellow] 4 2 3 2 3" xfId="14867"/>
    <cellStyle name="Input [yellow] 4 2 3 2 3 2" xfId="14868"/>
    <cellStyle name="Input [yellow] 4 2 3 2 3 2 2" xfId="14869"/>
    <cellStyle name="Input [yellow] 4 2 3 2 3 2 3" xfId="14870"/>
    <cellStyle name="Input [yellow] 4 2 3 2 3 3" xfId="14871"/>
    <cellStyle name="Input [yellow] 4 2 3 2 4" xfId="14872"/>
    <cellStyle name="Input [yellow] 4 2 3 3" xfId="14873"/>
    <cellStyle name="Input [yellow] 4 2 3 3 2" xfId="14874"/>
    <cellStyle name="Input [yellow] 4 2 3 3 2 2" xfId="14875"/>
    <cellStyle name="Input [yellow] 4 2 3 3 2 2 2" xfId="14876"/>
    <cellStyle name="Input [yellow] 4 2 3 3 2 2 3" xfId="14877"/>
    <cellStyle name="Input [yellow] 4 2 3 3 2 3" xfId="14878"/>
    <cellStyle name="Input [yellow] 4 2 3 3 3" xfId="14879"/>
    <cellStyle name="Input [yellow] 4 2 3 4" xfId="14880"/>
    <cellStyle name="Input [yellow] 4 2 3 4 2" xfId="14881"/>
    <cellStyle name="Input [yellow] 4 2 3 4 2 2" xfId="14882"/>
    <cellStyle name="Input [yellow] 4 2 3 4 2 3" xfId="14883"/>
    <cellStyle name="Input [yellow] 4 2 3 4 3" xfId="14884"/>
    <cellStyle name="Input [yellow] 4 2 3 5" xfId="14885"/>
    <cellStyle name="Input [yellow] 4 2 4" xfId="14886"/>
    <cellStyle name="Input [yellow] 4 2 4 2" xfId="14887"/>
    <cellStyle name="Input [yellow] 4 2 4 2 2" xfId="14888"/>
    <cellStyle name="Input [yellow] 4 2 4 2 2 2" xfId="14889"/>
    <cellStyle name="Input [yellow] 4 2 4 2 2 2 2" xfId="14890"/>
    <cellStyle name="Input [yellow] 4 2 4 2 2 2 3" xfId="14891"/>
    <cellStyle name="Input [yellow] 4 2 4 2 2 3" xfId="14892"/>
    <cellStyle name="Input [yellow] 4 2 4 2 3" xfId="14893"/>
    <cellStyle name="Input [yellow] 4 2 4 3" xfId="14894"/>
    <cellStyle name="Input [yellow] 4 2 4 3 2" xfId="14895"/>
    <cellStyle name="Input [yellow] 4 2 4 3 2 2" xfId="14896"/>
    <cellStyle name="Input [yellow] 4 2 4 3 2 3" xfId="14897"/>
    <cellStyle name="Input [yellow] 4 2 4 3 3" xfId="14898"/>
    <cellStyle name="Input [yellow] 4 2 4 4" xfId="14899"/>
    <cellStyle name="Input [yellow] 4 2 5" xfId="14900"/>
    <cellStyle name="Input [yellow] 4 2 5 2" xfId="14901"/>
    <cellStyle name="Input [yellow] 4 2 5 2 2" xfId="14902"/>
    <cellStyle name="Input [yellow] 4 2 5 2 2 2" xfId="14903"/>
    <cellStyle name="Input [yellow] 4 2 5 2 2 3" xfId="14904"/>
    <cellStyle name="Input [yellow] 4 2 5 2 3" xfId="14905"/>
    <cellStyle name="Input [yellow] 4 2 5 3" xfId="14906"/>
    <cellStyle name="Input [yellow] 4 2 6" xfId="14907"/>
    <cellStyle name="Input [yellow] 4 2 6 2" xfId="14908"/>
    <cellStyle name="Input [yellow] 4 2 6 2 2" xfId="14909"/>
    <cellStyle name="Input [yellow] 4 2 6 2 3" xfId="14910"/>
    <cellStyle name="Input [yellow] 4 2 6 3" xfId="14911"/>
    <cellStyle name="Input [yellow] 4 2 7" xfId="14912"/>
    <cellStyle name="Input [yellow] 4 3" xfId="14913"/>
    <cellStyle name="Input [yellow] 4 3 2" xfId="14914"/>
    <cellStyle name="Input [yellow] 4 3 2 2" xfId="14915"/>
    <cellStyle name="Input [yellow] 4 3 2 2 2" xfId="14916"/>
    <cellStyle name="Input [yellow] 4 3 2 2 2 2" xfId="14917"/>
    <cellStyle name="Input [yellow] 4 3 2 2 2 2 2" xfId="14918"/>
    <cellStyle name="Input [yellow] 4 3 2 2 2 2 2 2" xfId="14919"/>
    <cellStyle name="Input [yellow] 4 3 2 2 2 2 2 3" xfId="14920"/>
    <cellStyle name="Input [yellow] 4 3 2 2 2 2 3" xfId="14921"/>
    <cellStyle name="Input [yellow] 4 3 2 2 2 3" xfId="14922"/>
    <cellStyle name="Input [yellow] 4 3 2 2 3" xfId="14923"/>
    <cellStyle name="Input [yellow] 4 3 2 2 3 2" xfId="14924"/>
    <cellStyle name="Input [yellow] 4 3 2 2 3 2 2" xfId="14925"/>
    <cellStyle name="Input [yellow] 4 3 2 2 3 2 3" xfId="14926"/>
    <cellStyle name="Input [yellow] 4 3 2 2 3 3" xfId="14927"/>
    <cellStyle name="Input [yellow] 4 3 2 2 4" xfId="14928"/>
    <cellStyle name="Input [yellow] 4 3 2 3" xfId="14929"/>
    <cellStyle name="Input [yellow] 4 3 2 3 2" xfId="14930"/>
    <cellStyle name="Input [yellow] 4 3 2 3 2 2" xfId="14931"/>
    <cellStyle name="Input [yellow] 4 3 2 3 2 2 2" xfId="14932"/>
    <cellStyle name="Input [yellow] 4 3 2 3 2 2 3" xfId="14933"/>
    <cellStyle name="Input [yellow] 4 3 2 3 2 3" xfId="14934"/>
    <cellStyle name="Input [yellow] 4 3 2 3 3" xfId="14935"/>
    <cellStyle name="Input [yellow] 4 3 2 4" xfId="14936"/>
    <cellStyle name="Input [yellow] 4 3 2 4 2" xfId="14937"/>
    <cellStyle name="Input [yellow] 4 3 2 4 2 2" xfId="14938"/>
    <cellStyle name="Input [yellow] 4 3 2 4 2 3" xfId="14939"/>
    <cellStyle name="Input [yellow] 4 3 2 4 3" xfId="14940"/>
    <cellStyle name="Input [yellow] 4 3 2 5" xfId="14941"/>
    <cellStyle name="Input [yellow] 4 3 3" xfId="14942"/>
    <cellStyle name="Input [yellow] 4 3 3 2" xfId="14943"/>
    <cellStyle name="Input [yellow] 4 3 3 2 2" xfId="14944"/>
    <cellStyle name="Input [yellow] 4 3 3 2 2 2" xfId="14945"/>
    <cellStyle name="Input [yellow] 4 3 3 2 2 2 2" xfId="14946"/>
    <cellStyle name="Input [yellow] 4 3 3 2 2 2 2 2" xfId="14947"/>
    <cellStyle name="Input [yellow] 4 3 3 2 2 2 2 3" xfId="14948"/>
    <cellStyle name="Input [yellow] 4 3 3 2 2 2 3" xfId="14949"/>
    <cellStyle name="Input [yellow] 4 3 3 2 2 3" xfId="14950"/>
    <cellStyle name="Input [yellow] 4 3 3 2 3" xfId="14951"/>
    <cellStyle name="Input [yellow] 4 3 3 2 3 2" xfId="14952"/>
    <cellStyle name="Input [yellow] 4 3 3 2 3 2 2" xfId="14953"/>
    <cellStyle name="Input [yellow] 4 3 3 2 3 2 3" xfId="14954"/>
    <cellStyle name="Input [yellow] 4 3 3 2 3 3" xfId="14955"/>
    <cellStyle name="Input [yellow] 4 3 3 2 4" xfId="14956"/>
    <cellStyle name="Input [yellow] 4 3 3 3" xfId="14957"/>
    <cellStyle name="Input [yellow] 4 3 3 3 2" xfId="14958"/>
    <cellStyle name="Input [yellow] 4 3 3 3 2 2" xfId="14959"/>
    <cellStyle name="Input [yellow] 4 3 3 3 2 2 2" xfId="14960"/>
    <cellStyle name="Input [yellow] 4 3 3 3 2 2 3" xfId="14961"/>
    <cellStyle name="Input [yellow] 4 3 3 3 2 3" xfId="14962"/>
    <cellStyle name="Input [yellow] 4 3 3 3 3" xfId="14963"/>
    <cellStyle name="Input [yellow] 4 3 3 4" xfId="14964"/>
    <cellStyle name="Input [yellow] 4 3 3 4 2" xfId="14965"/>
    <cellStyle name="Input [yellow] 4 3 3 4 2 2" xfId="14966"/>
    <cellStyle name="Input [yellow] 4 3 3 4 2 3" xfId="14967"/>
    <cellStyle name="Input [yellow] 4 3 3 4 3" xfId="14968"/>
    <cellStyle name="Input [yellow] 4 3 3 5" xfId="14969"/>
    <cellStyle name="Input [yellow] 4 3 4" xfId="14970"/>
    <cellStyle name="Input [yellow] 4 3 4 2" xfId="14971"/>
    <cellStyle name="Input [yellow] 4 3 4 2 2" xfId="14972"/>
    <cellStyle name="Input [yellow] 4 3 4 2 2 2" xfId="14973"/>
    <cellStyle name="Input [yellow] 4 3 4 2 2 2 2" xfId="14974"/>
    <cellStyle name="Input [yellow] 4 3 4 2 2 2 3" xfId="14975"/>
    <cellStyle name="Input [yellow] 4 3 4 2 2 3" xfId="14976"/>
    <cellStyle name="Input [yellow] 4 3 4 2 3" xfId="14977"/>
    <cellStyle name="Input [yellow] 4 3 4 3" xfId="14978"/>
    <cellStyle name="Input [yellow] 4 3 4 3 2" xfId="14979"/>
    <cellStyle name="Input [yellow] 4 3 4 3 2 2" xfId="14980"/>
    <cellStyle name="Input [yellow] 4 3 4 3 2 3" xfId="14981"/>
    <cellStyle name="Input [yellow] 4 3 4 3 3" xfId="14982"/>
    <cellStyle name="Input [yellow] 4 3 4 4" xfId="14983"/>
    <cellStyle name="Input [yellow] 4 3 5" xfId="14984"/>
    <cellStyle name="Input [yellow] 4 3 5 2" xfId="14985"/>
    <cellStyle name="Input [yellow] 4 3 5 2 2" xfId="14986"/>
    <cellStyle name="Input [yellow] 4 3 5 2 2 2" xfId="14987"/>
    <cellStyle name="Input [yellow] 4 3 5 2 2 3" xfId="14988"/>
    <cellStyle name="Input [yellow] 4 3 5 2 3" xfId="14989"/>
    <cellStyle name="Input [yellow] 4 3 5 3" xfId="14990"/>
    <cellStyle name="Input [yellow] 4 3 6" xfId="14991"/>
    <cellStyle name="Input [yellow] 4 3 6 2" xfId="14992"/>
    <cellStyle name="Input [yellow] 4 3 6 2 2" xfId="14993"/>
    <cellStyle name="Input [yellow] 4 3 6 2 3" xfId="14994"/>
    <cellStyle name="Input [yellow] 4 3 6 3" xfId="14995"/>
    <cellStyle name="Input [yellow] 4 3 7" xfId="14996"/>
    <cellStyle name="Input [yellow] 4 4" xfId="14997"/>
    <cellStyle name="Input [yellow] 4 4 2" xfId="14998"/>
    <cellStyle name="Input [yellow] 4 4 2 2" xfId="14999"/>
    <cellStyle name="Input [yellow] 4 4 2 2 2" xfId="15000"/>
    <cellStyle name="Input [yellow] 4 4 2 2 2 2" xfId="15001"/>
    <cellStyle name="Input [yellow] 4 4 2 2 2 3" xfId="15002"/>
    <cellStyle name="Input [yellow] 4 4 2 2 3" xfId="15003"/>
    <cellStyle name="Input [yellow] 4 4 2 3" xfId="15004"/>
    <cellStyle name="Input [yellow] 4 4 3" xfId="15005"/>
    <cellStyle name="Input [yellow] 4 4 3 2" xfId="15006"/>
    <cellStyle name="Input [yellow] 4 4 3 2 2" xfId="15007"/>
    <cellStyle name="Input [yellow] 4 4 3 2 3" xfId="15008"/>
    <cellStyle name="Input [yellow] 4 4 3 3" xfId="15009"/>
    <cellStyle name="Input [yellow] 4 4 4" xfId="15010"/>
    <cellStyle name="Input [yellow] 4 5" xfId="15011"/>
    <cellStyle name="Input [yellow] 4 5 2" xfId="15012"/>
    <cellStyle name="Input [yellow] 4 5 2 2" xfId="15013"/>
    <cellStyle name="Input [yellow] 4 5 2 3" xfId="15014"/>
    <cellStyle name="Input [yellow] 4 5 3" xfId="15015"/>
    <cellStyle name="Input [yellow] 4 6" xfId="15016"/>
    <cellStyle name="Input [yellow] 5" xfId="15017"/>
    <cellStyle name="Input [yellow] 5 10" xfId="15018"/>
    <cellStyle name="Input [yellow] 5 2" xfId="15019"/>
    <cellStyle name="Input [yellow] 5 2 2" xfId="15020"/>
    <cellStyle name="Input [yellow] 5 2 2 2" xfId="15021"/>
    <cellStyle name="Input [yellow] 5 2 2 2 2" xfId="15022"/>
    <cellStyle name="Input [yellow] 5 2 2 2 2 2" xfId="15023"/>
    <cellStyle name="Input [yellow] 5 2 2 2 2 2 2" xfId="15024"/>
    <cellStyle name="Input [yellow] 5 2 2 2 2 2 2 2" xfId="15025"/>
    <cellStyle name="Input [yellow] 5 2 2 2 2 2 2 3" xfId="15026"/>
    <cellStyle name="Input [yellow] 5 2 2 2 2 2 3" xfId="15027"/>
    <cellStyle name="Input [yellow] 5 2 2 2 2 3" xfId="15028"/>
    <cellStyle name="Input [yellow] 5 2 2 2 3" xfId="15029"/>
    <cellStyle name="Input [yellow] 5 2 2 2 3 2" xfId="15030"/>
    <cellStyle name="Input [yellow] 5 2 2 2 3 2 2" xfId="15031"/>
    <cellStyle name="Input [yellow] 5 2 2 2 3 2 3" xfId="15032"/>
    <cellStyle name="Input [yellow] 5 2 2 2 3 3" xfId="15033"/>
    <cellStyle name="Input [yellow] 5 2 2 2 4" xfId="15034"/>
    <cellStyle name="Input [yellow] 5 2 2 3" xfId="15035"/>
    <cellStyle name="Input [yellow] 5 2 2 3 2" xfId="15036"/>
    <cellStyle name="Input [yellow] 5 2 2 3 2 2" xfId="15037"/>
    <cellStyle name="Input [yellow] 5 2 2 3 2 2 2" xfId="15038"/>
    <cellStyle name="Input [yellow] 5 2 2 3 2 2 3" xfId="15039"/>
    <cellStyle name="Input [yellow] 5 2 2 3 2 3" xfId="15040"/>
    <cellStyle name="Input [yellow] 5 2 2 3 3" xfId="15041"/>
    <cellStyle name="Input [yellow] 5 2 2 4" xfId="15042"/>
    <cellStyle name="Input [yellow] 5 2 2 4 2" xfId="15043"/>
    <cellStyle name="Input [yellow] 5 2 2 4 2 2" xfId="15044"/>
    <cellStyle name="Input [yellow] 5 2 2 4 2 3" xfId="15045"/>
    <cellStyle name="Input [yellow] 5 2 2 4 3" xfId="15046"/>
    <cellStyle name="Input [yellow] 5 2 2 5" xfId="15047"/>
    <cellStyle name="Input [yellow] 5 2 3" xfId="15048"/>
    <cellStyle name="Input [yellow] 5 2 3 2" xfId="15049"/>
    <cellStyle name="Input [yellow] 5 2 3 2 2" xfId="15050"/>
    <cellStyle name="Input [yellow] 5 2 3 2 2 2" xfId="15051"/>
    <cellStyle name="Input [yellow] 5 2 3 2 2 2 2" xfId="15052"/>
    <cellStyle name="Input [yellow] 5 2 3 2 2 2 2 2" xfId="15053"/>
    <cellStyle name="Input [yellow] 5 2 3 2 2 2 2 3" xfId="15054"/>
    <cellStyle name="Input [yellow] 5 2 3 2 2 2 3" xfId="15055"/>
    <cellStyle name="Input [yellow] 5 2 3 2 2 3" xfId="15056"/>
    <cellStyle name="Input [yellow] 5 2 3 2 3" xfId="15057"/>
    <cellStyle name="Input [yellow] 5 2 3 2 3 2" xfId="15058"/>
    <cellStyle name="Input [yellow] 5 2 3 2 3 2 2" xfId="15059"/>
    <cellStyle name="Input [yellow] 5 2 3 2 3 2 3" xfId="15060"/>
    <cellStyle name="Input [yellow] 5 2 3 2 3 3" xfId="15061"/>
    <cellStyle name="Input [yellow] 5 2 3 2 4" xfId="15062"/>
    <cellStyle name="Input [yellow] 5 2 3 3" xfId="15063"/>
    <cellStyle name="Input [yellow] 5 2 3 3 2" xfId="15064"/>
    <cellStyle name="Input [yellow] 5 2 3 3 2 2" xfId="15065"/>
    <cellStyle name="Input [yellow] 5 2 3 3 2 2 2" xfId="15066"/>
    <cellStyle name="Input [yellow] 5 2 3 3 2 2 3" xfId="15067"/>
    <cellStyle name="Input [yellow] 5 2 3 3 2 3" xfId="15068"/>
    <cellStyle name="Input [yellow] 5 2 3 3 3" xfId="15069"/>
    <cellStyle name="Input [yellow] 5 2 3 4" xfId="15070"/>
    <cellStyle name="Input [yellow] 5 2 3 4 2" xfId="15071"/>
    <cellStyle name="Input [yellow] 5 2 3 4 2 2" xfId="15072"/>
    <cellStyle name="Input [yellow] 5 2 3 4 2 3" xfId="15073"/>
    <cellStyle name="Input [yellow] 5 2 3 4 3" xfId="15074"/>
    <cellStyle name="Input [yellow] 5 2 3 5" xfId="15075"/>
    <cellStyle name="Input [yellow] 5 2 4" xfId="15076"/>
    <cellStyle name="Input [yellow] 5 2 4 2" xfId="15077"/>
    <cellStyle name="Input [yellow] 5 2 4 2 2" xfId="15078"/>
    <cellStyle name="Input [yellow] 5 2 4 2 2 2" xfId="15079"/>
    <cellStyle name="Input [yellow] 5 2 4 2 2 2 2" xfId="15080"/>
    <cellStyle name="Input [yellow] 5 2 4 2 2 2 3" xfId="15081"/>
    <cellStyle name="Input [yellow] 5 2 4 2 2 3" xfId="15082"/>
    <cellStyle name="Input [yellow] 5 2 4 2 3" xfId="15083"/>
    <cellStyle name="Input [yellow] 5 2 4 3" xfId="15084"/>
    <cellStyle name="Input [yellow] 5 2 4 3 2" xfId="15085"/>
    <cellStyle name="Input [yellow] 5 2 4 3 2 2" xfId="15086"/>
    <cellStyle name="Input [yellow] 5 2 4 3 2 3" xfId="15087"/>
    <cellStyle name="Input [yellow] 5 2 4 3 3" xfId="15088"/>
    <cellStyle name="Input [yellow] 5 2 4 4" xfId="15089"/>
    <cellStyle name="Input [yellow] 5 2 5" xfId="15090"/>
    <cellStyle name="Input [yellow] 5 2 5 2" xfId="15091"/>
    <cellStyle name="Input [yellow] 5 2 5 2 2" xfId="15092"/>
    <cellStyle name="Input [yellow] 5 2 5 2 2 2" xfId="15093"/>
    <cellStyle name="Input [yellow] 5 2 5 2 2 3" xfId="15094"/>
    <cellStyle name="Input [yellow] 5 2 5 2 3" xfId="15095"/>
    <cellStyle name="Input [yellow] 5 2 5 3" xfId="15096"/>
    <cellStyle name="Input [yellow] 5 2 6" xfId="15097"/>
    <cellStyle name="Input [yellow] 5 2 6 2" xfId="15098"/>
    <cellStyle name="Input [yellow] 5 2 6 2 2" xfId="15099"/>
    <cellStyle name="Input [yellow] 5 2 6 2 3" xfId="15100"/>
    <cellStyle name="Input [yellow] 5 2 6 3" xfId="15101"/>
    <cellStyle name="Input [yellow] 5 2 7" xfId="15102"/>
    <cellStyle name="Input [yellow] 5 3" xfId="15103"/>
    <cellStyle name="Input [yellow] 5 3 2" xfId="15104"/>
    <cellStyle name="Input [yellow] 5 3 2 2" xfId="15105"/>
    <cellStyle name="Input [yellow] 5 3 2 2 2" xfId="15106"/>
    <cellStyle name="Input [yellow] 5 3 2 2 2 2" xfId="15107"/>
    <cellStyle name="Input [yellow] 5 3 2 2 2 2 2" xfId="15108"/>
    <cellStyle name="Input [yellow] 5 3 2 2 2 2 2 2" xfId="15109"/>
    <cellStyle name="Input [yellow] 5 3 2 2 2 2 2 3" xfId="15110"/>
    <cellStyle name="Input [yellow] 5 3 2 2 2 2 3" xfId="15111"/>
    <cellStyle name="Input [yellow] 5 3 2 2 2 3" xfId="15112"/>
    <cellStyle name="Input [yellow] 5 3 2 2 3" xfId="15113"/>
    <cellStyle name="Input [yellow] 5 3 2 2 3 2" xfId="15114"/>
    <cellStyle name="Input [yellow] 5 3 2 2 3 2 2" xfId="15115"/>
    <cellStyle name="Input [yellow] 5 3 2 2 3 2 3" xfId="15116"/>
    <cellStyle name="Input [yellow] 5 3 2 2 3 3" xfId="15117"/>
    <cellStyle name="Input [yellow] 5 3 2 2 4" xfId="15118"/>
    <cellStyle name="Input [yellow] 5 3 2 3" xfId="15119"/>
    <cellStyle name="Input [yellow] 5 3 2 3 2" xfId="15120"/>
    <cellStyle name="Input [yellow] 5 3 2 3 2 2" xfId="15121"/>
    <cellStyle name="Input [yellow] 5 3 2 3 2 2 2" xfId="15122"/>
    <cellStyle name="Input [yellow] 5 3 2 3 2 2 3" xfId="15123"/>
    <cellStyle name="Input [yellow] 5 3 2 3 2 3" xfId="15124"/>
    <cellStyle name="Input [yellow] 5 3 2 3 3" xfId="15125"/>
    <cellStyle name="Input [yellow] 5 3 2 4" xfId="15126"/>
    <cellStyle name="Input [yellow] 5 3 2 4 2" xfId="15127"/>
    <cellStyle name="Input [yellow] 5 3 2 4 2 2" xfId="15128"/>
    <cellStyle name="Input [yellow] 5 3 2 4 2 3" xfId="15129"/>
    <cellStyle name="Input [yellow] 5 3 2 4 3" xfId="15130"/>
    <cellStyle name="Input [yellow] 5 3 2 5" xfId="15131"/>
    <cellStyle name="Input [yellow] 5 3 3" xfId="15132"/>
    <cellStyle name="Input [yellow] 5 3 3 2" xfId="15133"/>
    <cellStyle name="Input [yellow] 5 3 3 2 2" xfId="15134"/>
    <cellStyle name="Input [yellow] 5 3 3 2 2 2" xfId="15135"/>
    <cellStyle name="Input [yellow] 5 3 3 2 2 2 2" xfId="15136"/>
    <cellStyle name="Input [yellow] 5 3 3 2 2 2 2 2" xfId="15137"/>
    <cellStyle name="Input [yellow] 5 3 3 2 2 2 2 3" xfId="15138"/>
    <cellStyle name="Input [yellow] 5 3 3 2 2 2 3" xfId="15139"/>
    <cellStyle name="Input [yellow] 5 3 3 2 2 3" xfId="15140"/>
    <cellStyle name="Input [yellow] 5 3 3 2 3" xfId="15141"/>
    <cellStyle name="Input [yellow] 5 3 3 2 3 2" xfId="15142"/>
    <cellStyle name="Input [yellow] 5 3 3 2 3 2 2" xfId="15143"/>
    <cellStyle name="Input [yellow] 5 3 3 2 3 2 3" xfId="15144"/>
    <cellStyle name="Input [yellow] 5 3 3 2 3 3" xfId="15145"/>
    <cellStyle name="Input [yellow] 5 3 3 2 4" xfId="15146"/>
    <cellStyle name="Input [yellow] 5 3 3 3" xfId="15147"/>
    <cellStyle name="Input [yellow] 5 3 3 3 2" xfId="15148"/>
    <cellStyle name="Input [yellow] 5 3 3 3 2 2" xfId="15149"/>
    <cellStyle name="Input [yellow] 5 3 3 3 2 2 2" xfId="15150"/>
    <cellStyle name="Input [yellow] 5 3 3 3 2 2 3" xfId="15151"/>
    <cellStyle name="Input [yellow] 5 3 3 3 2 3" xfId="15152"/>
    <cellStyle name="Input [yellow] 5 3 3 3 3" xfId="15153"/>
    <cellStyle name="Input [yellow] 5 3 3 4" xfId="15154"/>
    <cellStyle name="Input [yellow] 5 3 3 4 2" xfId="15155"/>
    <cellStyle name="Input [yellow] 5 3 3 4 2 2" xfId="15156"/>
    <cellStyle name="Input [yellow] 5 3 3 4 2 3" xfId="15157"/>
    <cellStyle name="Input [yellow] 5 3 3 4 3" xfId="15158"/>
    <cellStyle name="Input [yellow] 5 3 3 5" xfId="15159"/>
    <cellStyle name="Input [yellow] 5 3 4" xfId="15160"/>
    <cellStyle name="Input [yellow] 5 3 4 2" xfId="15161"/>
    <cellStyle name="Input [yellow] 5 3 4 2 2" xfId="15162"/>
    <cellStyle name="Input [yellow] 5 3 4 2 2 2" xfId="15163"/>
    <cellStyle name="Input [yellow] 5 3 4 2 2 2 2" xfId="15164"/>
    <cellStyle name="Input [yellow] 5 3 4 2 2 2 3" xfId="15165"/>
    <cellStyle name="Input [yellow] 5 3 4 2 2 3" xfId="15166"/>
    <cellStyle name="Input [yellow] 5 3 4 2 3" xfId="15167"/>
    <cellStyle name="Input [yellow] 5 3 4 3" xfId="15168"/>
    <cellStyle name="Input [yellow] 5 3 4 3 2" xfId="15169"/>
    <cellStyle name="Input [yellow] 5 3 4 3 2 2" xfId="15170"/>
    <cellStyle name="Input [yellow] 5 3 4 3 2 3" xfId="15171"/>
    <cellStyle name="Input [yellow] 5 3 4 3 3" xfId="15172"/>
    <cellStyle name="Input [yellow] 5 3 4 4" xfId="15173"/>
    <cellStyle name="Input [yellow] 5 3 5" xfId="15174"/>
    <cellStyle name="Input [yellow] 5 3 5 2" xfId="15175"/>
    <cellStyle name="Input [yellow] 5 3 5 2 2" xfId="15176"/>
    <cellStyle name="Input [yellow] 5 3 5 2 2 2" xfId="15177"/>
    <cellStyle name="Input [yellow] 5 3 5 2 2 3" xfId="15178"/>
    <cellStyle name="Input [yellow] 5 3 5 2 3" xfId="15179"/>
    <cellStyle name="Input [yellow] 5 3 5 3" xfId="15180"/>
    <cellStyle name="Input [yellow] 5 3 6" xfId="15181"/>
    <cellStyle name="Input [yellow] 5 3 6 2" xfId="15182"/>
    <cellStyle name="Input [yellow] 5 3 6 2 2" xfId="15183"/>
    <cellStyle name="Input [yellow] 5 3 6 2 3" xfId="15184"/>
    <cellStyle name="Input [yellow] 5 3 6 3" xfId="15185"/>
    <cellStyle name="Input [yellow] 5 3 7" xfId="15186"/>
    <cellStyle name="Input [yellow] 5 4" xfId="15187"/>
    <cellStyle name="Input [yellow] 5 4 2" xfId="15188"/>
    <cellStyle name="Input [yellow] 5 4 2 2" xfId="15189"/>
    <cellStyle name="Input [yellow] 5 4 2 2 2" xfId="15190"/>
    <cellStyle name="Input [yellow] 5 4 2 2 2 2" xfId="15191"/>
    <cellStyle name="Input [yellow] 5 4 2 2 2 2 2" xfId="15192"/>
    <cellStyle name="Input [yellow] 5 4 2 2 2 2 2 2" xfId="15193"/>
    <cellStyle name="Input [yellow] 5 4 2 2 2 2 2 3" xfId="15194"/>
    <cellStyle name="Input [yellow] 5 4 2 2 2 2 3" xfId="15195"/>
    <cellStyle name="Input [yellow] 5 4 2 2 2 3" xfId="15196"/>
    <cellStyle name="Input [yellow] 5 4 2 2 3" xfId="15197"/>
    <cellStyle name="Input [yellow] 5 4 2 2 3 2" xfId="15198"/>
    <cellStyle name="Input [yellow] 5 4 2 2 3 2 2" xfId="15199"/>
    <cellStyle name="Input [yellow] 5 4 2 2 3 2 3" xfId="15200"/>
    <cellStyle name="Input [yellow] 5 4 2 2 3 3" xfId="15201"/>
    <cellStyle name="Input [yellow] 5 4 2 2 4" xfId="15202"/>
    <cellStyle name="Input [yellow] 5 4 2 3" xfId="15203"/>
    <cellStyle name="Input [yellow] 5 4 2 3 2" xfId="15204"/>
    <cellStyle name="Input [yellow] 5 4 2 3 2 2" xfId="15205"/>
    <cellStyle name="Input [yellow] 5 4 2 3 2 2 2" xfId="15206"/>
    <cellStyle name="Input [yellow] 5 4 2 3 2 2 3" xfId="15207"/>
    <cellStyle name="Input [yellow] 5 4 2 3 2 3" xfId="15208"/>
    <cellStyle name="Input [yellow] 5 4 2 3 3" xfId="15209"/>
    <cellStyle name="Input [yellow] 5 4 2 4" xfId="15210"/>
    <cellStyle name="Input [yellow] 5 4 2 4 2" xfId="15211"/>
    <cellStyle name="Input [yellow] 5 4 2 4 2 2" xfId="15212"/>
    <cellStyle name="Input [yellow] 5 4 2 4 2 3" xfId="15213"/>
    <cellStyle name="Input [yellow] 5 4 2 4 3" xfId="15214"/>
    <cellStyle name="Input [yellow] 5 4 2 5" xfId="15215"/>
    <cellStyle name="Input [yellow] 5 4 3" xfId="15216"/>
    <cellStyle name="Input [yellow] 5 4 3 2" xfId="15217"/>
    <cellStyle name="Input [yellow] 5 4 3 2 2" xfId="15218"/>
    <cellStyle name="Input [yellow] 5 4 3 2 2 2" xfId="15219"/>
    <cellStyle name="Input [yellow] 5 4 3 2 2 2 2" xfId="15220"/>
    <cellStyle name="Input [yellow] 5 4 3 2 2 2 3" xfId="15221"/>
    <cellStyle name="Input [yellow] 5 4 3 2 2 3" xfId="15222"/>
    <cellStyle name="Input [yellow] 5 4 3 2 3" xfId="15223"/>
    <cellStyle name="Input [yellow] 5 4 3 3" xfId="15224"/>
    <cellStyle name="Input [yellow] 5 4 3 3 2" xfId="15225"/>
    <cellStyle name="Input [yellow] 5 4 3 3 2 2" xfId="15226"/>
    <cellStyle name="Input [yellow] 5 4 3 3 2 3" xfId="15227"/>
    <cellStyle name="Input [yellow] 5 4 3 3 3" xfId="15228"/>
    <cellStyle name="Input [yellow] 5 4 3 4" xfId="15229"/>
    <cellStyle name="Input [yellow] 5 4 4" xfId="15230"/>
    <cellStyle name="Input [yellow] 5 4 4 2" xfId="15231"/>
    <cellStyle name="Input [yellow] 5 4 4 2 2" xfId="15232"/>
    <cellStyle name="Input [yellow] 5 4 4 2 2 2" xfId="15233"/>
    <cellStyle name="Input [yellow] 5 4 4 2 2 3" xfId="15234"/>
    <cellStyle name="Input [yellow] 5 4 4 2 3" xfId="15235"/>
    <cellStyle name="Input [yellow] 5 4 4 3" xfId="15236"/>
    <cellStyle name="Input [yellow] 5 4 5" xfId="15237"/>
    <cellStyle name="Input [yellow] 5 4 5 2" xfId="15238"/>
    <cellStyle name="Input [yellow] 5 4 5 2 2" xfId="15239"/>
    <cellStyle name="Input [yellow] 5 4 5 2 3" xfId="15240"/>
    <cellStyle name="Input [yellow] 5 4 5 3" xfId="15241"/>
    <cellStyle name="Input [yellow] 5 4 6" xfId="15242"/>
    <cellStyle name="Input [yellow] 5 5" xfId="15243"/>
    <cellStyle name="Input [yellow] 5 5 2" xfId="15244"/>
    <cellStyle name="Input [yellow] 5 5 2 2" xfId="15245"/>
    <cellStyle name="Input [yellow] 5 5 2 2 2" xfId="15246"/>
    <cellStyle name="Input [yellow] 5 5 2 2 2 2" xfId="15247"/>
    <cellStyle name="Input [yellow] 5 5 2 2 2 2 2" xfId="15248"/>
    <cellStyle name="Input [yellow] 5 5 2 2 2 2 3" xfId="15249"/>
    <cellStyle name="Input [yellow] 5 5 2 2 2 3" xfId="15250"/>
    <cellStyle name="Input [yellow] 5 5 2 2 3" xfId="15251"/>
    <cellStyle name="Input [yellow] 5 5 2 3" xfId="15252"/>
    <cellStyle name="Input [yellow] 5 5 2 3 2" xfId="15253"/>
    <cellStyle name="Input [yellow] 5 5 2 3 2 2" xfId="15254"/>
    <cellStyle name="Input [yellow] 5 5 2 3 2 3" xfId="15255"/>
    <cellStyle name="Input [yellow] 5 5 2 3 3" xfId="15256"/>
    <cellStyle name="Input [yellow] 5 5 2 4" xfId="15257"/>
    <cellStyle name="Input [yellow] 5 5 3" xfId="15258"/>
    <cellStyle name="Input [yellow] 5 5 3 2" xfId="15259"/>
    <cellStyle name="Input [yellow] 5 5 3 2 2" xfId="15260"/>
    <cellStyle name="Input [yellow] 5 5 3 2 2 2" xfId="15261"/>
    <cellStyle name="Input [yellow] 5 5 3 2 2 3" xfId="15262"/>
    <cellStyle name="Input [yellow] 5 5 3 2 3" xfId="15263"/>
    <cellStyle name="Input [yellow] 5 5 3 3" xfId="15264"/>
    <cellStyle name="Input [yellow] 5 5 4" xfId="15265"/>
    <cellStyle name="Input [yellow] 5 5 4 2" xfId="15266"/>
    <cellStyle name="Input [yellow] 5 5 4 2 2" xfId="15267"/>
    <cellStyle name="Input [yellow] 5 5 4 2 3" xfId="15268"/>
    <cellStyle name="Input [yellow] 5 5 4 3" xfId="15269"/>
    <cellStyle name="Input [yellow] 5 5 5" xfId="15270"/>
    <cellStyle name="Input [yellow] 5 6" xfId="15271"/>
    <cellStyle name="Input [yellow] 5 6 2" xfId="15272"/>
    <cellStyle name="Input [yellow] 5 6 2 2" xfId="15273"/>
    <cellStyle name="Input [yellow] 5 6 2 2 2" xfId="15274"/>
    <cellStyle name="Input [yellow] 5 6 2 2 2 2" xfId="15275"/>
    <cellStyle name="Input [yellow] 5 6 2 2 2 3" xfId="15276"/>
    <cellStyle name="Input [yellow] 5 6 2 2 3" xfId="15277"/>
    <cellStyle name="Input [yellow] 5 6 2 3" xfId="15278"/>
    <cellStyle name="Input [yellow] 5 6 3" xfId="15279"/>
    <cellStyle name="Input [yellow] 5 6 3 2" xfId="15280"/>
    <cellStyle name="Input [yellow] 5 6 3 2 2" xfId="15281"/>
    <cellStyle name="Input [yellow] 5 6 3 2 3" xfId="15282"/>
    <cellStyle name="Input [yellow] 5 6 3 3" xfId="15283"/>
    <cellStyle name="Input [yellow] 5 6 4" xfId="15284"/>
    <cellStyle name="Input [yellow] 5 7" xfId="15285"/>
    <cellStyle name="Input [yellow] 5 7 2" xfId="15286"/>
    <cellStyle name="Input [yellow] 5 7 2 2" xfId="15287"/>
    <cellStyle name="Input [yellow] 5 7 2 2 2" xfId="15288"/>
    <cellStyle name="Input [yellow] 5 7 2 2 3" xfId="15289"/>
    <cellStyle name="Input [yellow] 5 7 2 3" xfId="15290"/>
    <cellStyle name="Input [yellow] 5 7 3" xfId="15291"/>
    <cellStyle name="Input [yellow] 5 8" xfId="15292"/>
    <cellStyle name="Input [yellow] 5 8 2" xfId="15293"/>
    <cellStyle name="Input [yellow] 5 8 2 2" xfId="15294"/>
    <cellStyle name="Input [yellow] 5 8 2 3" xfId="15295"/>
    <cellStyle name="Input [yellow] 5 8 3" xfId="15296"/>
    <cellStyle name="Input [yellow] 5 9" xfId="15297"/>
    <cellStyle name="Input [yellow] 5 9 2" xfId="15298"/>
    <cellStyle name="Input [yellow] 5 9 3" xfId="15299"/>
    <cellStyle name="Input [yellow] 6" xfId="15300"/>
    <cellStyle name="Input [yellow] 6 2" xfId="15301"/>
    <cellStyle name="Input [yellow] 6 2 2" xfId="15302"/>
    <cellStyle name="Input [yellow] 6 2 2 2" xfId="15303"/>
    <cellStyle name="Input [yellow] 6 2 2 2 2" xfId="15304"/>
    <cellStyle name="Input [yellow] 6 2 2 2 2 2" xfId="15305"/>
    <cellStyle name="Input [yellow] 6 2 2 2 2 2 2" xfId="15306"/>
    <cellStyle name="Input [yellow] 6 2 2 2 2 2 3" xfId="15307"/>
    <cellStyle name="Input [yellow] 6 2 2 2 2 3" xfId="15308"/>
    <cellStyle name="Input [yellow] 6 2 2 2 3" xfId="15309"/>
    <cellStyle name="Input [yellow] 6 2 2 3" xfId="15310"/>
    <cellStyle name="Input [yellow] 6 2 2 3 2" xfId="15311"/>
    <cellStyle name="Input [yellow] 6 2 2 3 2 2" xfId="15312"/>
    <cellStyle name="Input [yellow] 6 2 2 3 2 3" xfId="15313"/>
    <cellStyle name="Input [yellow] 6 2 2 3 3" xfId="15314"/>
    <cellStyle name="Input [yellow] 6 2 2 4" xfId="15315"/>
    <cellStyle name="Input [yellow] 6 2 3" xfId="15316"/>
    <cellStyle name="Input [yellow] 6 2 3 2" xfId="15317"/>
    <cellStyle name="Input [yellow] 6 2 3 2 2" xfId="15318"/>
    <cellStyle name="Input [yellow] 6 2 3 2 2 2" xfId="15319"/>
    <cellStyle name="Input [yellow] 6 2 3 2 2 3" xfId="15320"/>
    <cellStyle name="Input [yellow] 6 2 3 2 3" xfId="15321"/>
    <cellStyle name="Input [yellow] 6 2 3 3" xfId="15322"/>
    <cellStyle name="Input [yellow] 6 2 4" xfId="15323"/>
    <cellStyle name="Input [yellow] 6 2 4 2" xfId="15324"/>
    <cellStyle name="Input [yellow] 6 2 4 2 2" xfId="15325"/>
    <cellStyle name="Input [yellow] 6 2 4 2 3" xfId="15326"/>
    <cellStyle name="Input [yellow] 6 2 4 3" xfId="15327"/>
    <cellStyle name="Input [yellow] 6 2 5" xfId="15328"/>
    <cellStyle name="Input [yellow] 6 3" xfId="15329"/>
    <cellStyle name="Input [yellow] 6 3 2" xfId="15330"/>
    <cellStyle name="Input [yellow] 6 3 2 2" xfId="15331"/>
    <cellStyle name="Input [yellow] 6 3 2 2 2" xfId="15332"/>
    <cellStyle name="Input [yellow] 6 3 2 2 2 2" xfId="15333"/>
    <cellStyle name="Input [yellow] 6 3 2 2 2 3" xfId="15334"/>
    <cellStyle name="Input [yellow] 6 3 2 2 3" xfId="15335"/>
    <cellStyle name="Input [yellow] 6 3 2 3" xfId="15336"/>
    <cellStyle name="Input [yellow] 6 3 3" xfId="15337"/>
    <cellStyle name="Input [yellow] 6 3 3 2" xfId="15338"/>
    <cellStyle name="Input [yellow] 6 3 3 2 2" xfId="15339"/>
    <cellStyle name="Input [yellow] 6 3 3 2 3" xfId="15340"/>
    <cellStyle name="Input [yellow] 6 3 3 3" xfId="15341"/>
    <cellStyle name="Input [yellow] 6 3 4" xfId="15342"/>
    <cellStyle name="Input [yellow] 6 4" xfId="15343"/>
    <cellStyle name="Input [yellow] 6 4 2" xfId="15344"/>
    <cellStyle name="Input [yellow] 6 4 2 2" xfId="15345"/>
    <cellStyle name="Input [yellow] 6 4 2 2 2" xfId="15346"/>
    <cellStyle name="Input [yellow] 6 4 2 2 3" xfId="15347"/>
    <cellStyle name="Input [yellow] 6 4 2 3" xfId="15348"/>
    <cellStyle name="Input [yellow] 6 4 3" xfId="15349"/>
    <cellStyle name="Input [yellow] 6 5" xfId="15350"/>
    <cellStyle name="Input [yellow] 6 5 2" xfId="15351"/>
    <cellStyle name="Input [yellow] 6 5 2 2" xfId="15352"/>
    <cellStyle name="Input [yellow] 6 5 2 3" xfId="15353"/>
    <cellStyle name="Input [yellow] 6 5 3" xfId="15354"/>
    <cellStyle name="Input [yellow] 6 6" xfId="15355"/>
    <cellStyle name="Input [yellow] 7" xfId="15356"/>
    <cellStyle name="Input [yellow] 7 2" xfId="15357"/>
    <cellStyle name="Input [yellow] 7 2 2" xfId="15358"/>
    <cellStyle name="Input [yellow] 7 2 2 2" xfId="15359"/>
    <cellStyle name="Input [yellow] 7 2 2 2 2" xfId="15360"/>
    <cellStyle name="Input [yellow] 7 2 2 2 2 2" xfId="15361"/>
    <cellStyle name="Input [yellow] 7 2 2 2 2 2 2" xfId="15362"/>
    <cellStyle name="Input [yellow] 7 2 2 2 2 2 3" xfId="15363"/>
    <cellStyle name="Input [yellow] 7 2 2 2 2 3" xfId="15364"/>
    <cellStyle name="Input [yellow] 7 2 2 2 3" xfId="15365"/>
    <cellStyle name="Input [yellow] 7 2 2 3" xfId="15366"/>
    <cellStyle name="Input [yellow] 7 2 2 3 2" xfId="15367"/>
    <cellStyle name="Input [yellow] 7 2 2 3 2 2" xfId="15368"/>
    <cellStyle name="Input [yellow] 7 2 2 3 2 3" xfId="15369"/>
    <cellStyle name="Input [yellow] 7 2 2 3 3" xfId="15370"/>
    <cellStyle name="Input [yellow] 7 2 2 4" xfId="15371"/>
    <cellStyle name="Input [yellow] 7 2 3" xfId="15372"/>
    <cellStyle name="Input [yellow] 7 2 3 2" xfId="15373"/>
    <cellStyle name="Input [yellow] 7 2 3 2 2" xfId="15374"/>
    <cellStyle name="Input [yellow] 7 2 3 2 2 2" xfId="15375"/>
    <cellStyle name="Input [yellow] 7 2 3 2 2 3" xfId="15376"/>
    <cellStyle name="Input [yellow] 7 2 3 2 3" xfId="15377"/>
    <cellStyle name="Input [yellow] 7 2 3 3" xfId="15378"/>
    <cellStyle name="Input [yellow] 7 2 4" xfId="15379"/>
    <cellStyle name="Input [yellow] 7 2 4 2" xfId="15380"/>
    <cellStyle name="Input [yellow] 7 2 4 2 2" xfId="15381"/>
    <cellStyle name="Input [yellow] 7 2 4 2 3" xfId="15382"/>
    <cellStyle name="Input [yellow] 7 2 4 3" xfId="15383"/>
    <cellStyle name="Input [yellow] 7 2 5" xfId="15384"/>
    <cellStyle name="Input [yellow] 7 3" xfId="15385"/>
    <cellStyle name="Input [yellow] 7 3 2" xfId="15386"/>
    <cellStyle name="Input [yellow] 7 3 2 2" xfId="15387"/>
    <cellStyle name="Input [yellow] 7 3 2 2 2" xfId="15388"/>
    <cellStyle name="Input [yellow] 7 3 2 2 2 2" xfId="15389"/>
    <cellStyle name="Input [yellow] 7 3 2 2 2 3" xfId="15390"/>
    <cellStyle name="Input [yellow] 7 3 2 2 3" xfId="15391"/>
    <cellStyle name="Input [yellow] 7 3 2 3" xfId="15392"/>
    <cellStyle name="Input [yellow] 7 3 3" xfId="15393"/>
    <cellStyle name="Input [yellow] 7 3 3 2" xfId="15394"/>
    <cellStyle name="Input [yellow] 7 3 3 2 2" xfId="15395"/>
    <cellStyle name="Input [yellow] 7 3 3 2 3" xfId="15396"/>
    <cellStyle name="Input [yellow] 7 3 3 3" xfId="15397"/>
    <cellStyle name="Input [yellow] 7 3 4" xfId="15398"/>
    <cellStyle name="Input [yellow] 7 4" xfId="15399"/>
    <cellStyle name="Input [yellow] 7 4 2" xfId="15400"/>
    <cellStyle name="Input [yellow] 7 4 2 2" xfId="15401"/>
    <cellStyle name="Input [yellow] 7 4 2 2 2" xfId="15402"/>
    <cellStyle name="Input [yellow] 7 4 2 2 3" xfId="15403"/>
    <cellStyle name="Input [yellow] 7 4 2 3" xfId="15404"/>
    <cellStyle name="Input [yellow] 7 4 3" xfId="15405"/>
    <cellStyle name="Input [yellow] 7 5" xfId="15406"/>
    <cellStyle name="Input [yellow] 7 5 2" xfId="15407"/>
    <cellStyle name="Input [yellow] 7 5 2 2" xfId="15408"/>
    <cellStyle name="Input [yellow] 7 5 2 3" xfId="15409"/>
    <cellStyle name="Input [yellow] 7 5 3" xfId="15410"/>
    <cellStyle name="Input [yellow] 7 6" xfId="15411"/>
    <cellStyle name="Input [yellow] 8" xfId="15412"/>
    <cellStyle name="Input [yellow] 8 2" xfId="15413"/>
    <cellStyle name="Input [yellow] 8 2 2" xfId="15414"/>
    <cellStyle name="Input [yellow] 8 2 2 2" xfId="15415"/>
    <cellStyle name="Input [yellow] 8 2 2 2 2" xfId="15416"/>
    <cellStyle name="Input [yellow] 8 2 2 2 3" xfId="15417"/>
    <cellStyle name="Input [yellow] 8 2 2 3" xfId="15418"/>
    <cellStyle name="Input [yellow] 8 2 3" xfId="15419"/>
    <cellStyle name="Input [yellow] 8 3" xfId="15420"/>
    <cellStyle name="Input [yellow] 8 3 2" xfId="15421"/>
    <cellStyle name="Input [yellow] 8 3 2 2" xfId="15422"/>
    <cellStyle name="Input [yellow] 8 3 2 3" xfId="15423"/>
    <cellStyle name="Input [yellow] 8 3 3" xfId="15424"/>
    <cellStyle name="Input [yellow] 8 4" xfId="15425"/>
    <cellStyle name="Input [yellow] 9" xfId="15426"/>
    <cellStyle name="Input [yellow] 9 2" xfId="15427"/>
    <cellStyle name="Input [yellow] 9 2 2" xfId="15428"/>
    <cellStyle name="Input [yellow] 9 2 3" xfId="15429"/>
    <cellStyle name="Input [yellow] 9 3" xfId="15430"/>
    <cellStyle name="Input 10" xfId="15431"/>
    <cellStyle name="Input 10 2" xfId="15432"/>
    <cellStyle name="Input 10 2 2" xfId="45724"/>
    <cellStyle name="Input 10 3" xfId="15433"/>
    <cellStyle name="Input 10 3 2" xfId="45725"/>
    <cellStyle name="Input 10 4" xfId="45726"/>
    <cellStyle name="Input 100" xfId="15434"/>
    <cellStyle name="Input 100 2" xfId="45727"/>
    <cellStyle name="Input 100 2 2" xfId="45728"/>
    <cellStyle name="Input 100 3" xfId="45729"/>
    <cellStyle name="Input 100 3 2" xfId="45730"/>
    <cellStyle name="Input 100 4" xfId="45731"/>
    <cellStyle name="Input 101" xfId="15435"/>
    <cellStyle name="Input 101 2" xfId="45732"/>
    <cellStyle name="Input 101 2 2" xfId="45733"/>
    <cellStyle name="Input 101 3" xfId="45734"/>
    <cellStyle name="Input 101 3 2" xfId="45735"/>
    <cellStyle name="Input 101 4" xfId="45736"/>
    <cellStyle name="Input 102" xfId="15436"/>
    <cellStyle name="Input 102 2" xfId="45737"/>
    <cellStyle name="Input 102 2 2" xfId="45738"/>
    <cellStyle name="Input 102 3" xfId="45739"/>
    <cellStyle name="Input 102 3 2" xfId="45740"/>
    <cellStyle name="Input 102 4" xfId="45741"/>
    <cellStyle name="Input 103" xfId="15437"/>
    <cellStyle name="Input 103 2" xfId="45742"/>
    <cellStyle name="Input 103 2 2" xfId="45743"/>
    <cellStyle name="Input 103 3" xfId="45744"/>
    <cellStyle name="Input 103 3 2" xfId="45745"/>
    <cellStyle name="Input 103 4" xfId="45746"/>
    <cellStyle name="Input 104" xfId="15438"/>
    <cellStyle name="Input 104 2" xfId="45747"/>
    <cellStyle name="Input 104 2 2" xfId="45748"/>
    <cellStyle name="Input 104 3" xfId="45749"/>
    <cellStyle name="Input 104 3 2" xfId="45750"/>
    <cellStyle name="Input 104 4" xfId="45751"/>
    <cellStyle name="Input 105" xfId="15439"/>
    <cellStyle name="Input 105 2" xfId="45752"/>
    <cellStyle name="Input 105 2 2" xfId="45753"/>
    <cellStyle name="Input 105 3" xfId="45754"/>
    <cellStyle name="Input 105 3 2" xfId="45755"/>
    <cellStyle name="Input 105 4" xfId="45756"/>
    <cellStyle name="Input 106" xfId="15440"/>
    <cellStyle name="Input 106 2" xfId="45757"/>
    <cellStyle name="Input 106 2 2" xfId="45758"/>
    <cellStyle name="Input 106 3" xfId="45759"/>
    <cellStyle name="Input 106 3 2" xfId="45760"/>
    <cellStyle name="Input 106 4" xfId="45761"/>
    <cellStyle name="Input 107" xfId="15441"/>
    <cellStyle name="Input 107 2" xfId="45762"/>
    <cellStyle name="Input 107 2 2" xfId="45763"/>
    <cellStyle name="Input 107 3" xfId="45764"/>
    <cellStyle name="Input 107 3 2" xfId="45765"/>
    <cellStyle name="Input 107 4" xfId="45766"/>
    <cellStyle name="Input 108" xfId="15442"/>
    <cellStyle name="Input 108 2" xfId="45767"/>
    <cellStyle name="Input 108 2 2" xfId="45768"/>
    <cellStyle name="Input 108 3" xfId="45769"/>
    <cellStyle name="Input 108 3 2" xfId="45770"/>
    <cellStyle name="Input 108 4" xfId="45771"/>
    <cellStyle name="Input 109" xfId="15443"/>
    <cellStyle name="Input 109 2" xfId="45772"/>
    <cellStyle name="Input 109 2 2" xfId="45773"/>
    <cellStyle name="Input 109 3" xfId="45774"/>
    <cellStyle name="Input 109 3 2" xfId="45775"/>
    <cellStyle name="Input 109 4" xfId="45776"/>
    <cellStyle name="Input 11" xfId="15444"/>
    <cellStyle name="Input 11 2" xfId="15445"/>
    <cellStyle name="Input 11 2 2" xfId="15446"/>
    <cellStyle name="Input 11 3" xfId="15447"/>
    <cellStyle name="Input 11 3 2" xfId="15448"/>
    <cellStyle name="Input 11 4" xfId="45777"/>
    <cellStyle name="Input 110" xfId="15449"/>
    <cellStyle name="Input 110 2" xfId="45778"/>
    <cellStyle name="Input 110 2 2" xfId="45779"/>
    <cellStyle name="Input 110 3" xfId="45780"/>
    <cellStyle name="Input 110 3 2" xfId="45781"/>
    <cellStyle name="Input 110 4" xfId="45782"/>
    <cellStyle name="Input 111" xfId="15450"/>
    <cellStyle name="Input 111 2" xfId="45783"/>
    <cellStyle name="Input 111 2 2" xfId="45784"/>
    <cellStyle name="Input 111 3" xfId="45785"/>
    <cellStyle name="Input 111 3 2" xfId="45786"/>
    <cellStyle name="Input 111 4" xfId="45787"/>
    <cellStyle name="Input 112" xfId="15451"/>
    <cellStyle name="Input 112 2" xfId="45788"/>
    <cellStyle name="Input 112 2 2" xfId="45789"/>
    <cellStyle name="Input 112 3" xfId="45790"/>
    <cellStyle name="Input 112 3 2" xfId="45791"/>
    <cellStyle name="Input 112 4" xfId="45792"/>
    <cellStyle name="Input 113" xfId="15452"/>
    <cellStyle name="Input 113 2" xfId="45793"/>
    <cellStyle name="Input 113 2 2" xfId="45794"/>
    <cellStyle name="Input 113 3" xfId="45795"/>
    <cellStyle name="Input 113 3 2" xfId="45796"/>
    <cellStyle name="Input 113 4" xfId="45797"/>
    <cellStyle name="Input 114" xfId="15453"/>
    <cellStyle name="Input 114 2" xfId="45798"/>
    <cellStyle name="Input 114 2 2" xfId="45799"/>
    <cellStyle name="Input 114 3" xfId="45800"/>
    <cellStyle name="Input 114 3 2" xfId="45801"/>
    <cellStyle name="Input 114 4" xfId="45802"/>
    <cellStyle name="Input 115" xfId="15454"/>
    <cellStyle name="Input 115 2" xfId="45803"/>
    <cellStyle name="Input 115 2 2" xfId="45804"/>
    <cellStyle name="Input 115 3" xfId="45805"/>
    <cellStyle name="Input 115 3 2" xfId="45806"/>
    <cellStyle name="Input 115 4" xfId="45807"/>
    <cellStyle name="Input 116" xfId="15455"/>
    <cellStyle name="Input 116 2" xfId="45808"/>
    <cellStyle name="Input 116 2 2" xfId="45809"/>
    <cellStyle name="Input 116 3" xfId="45810"/>
    <cellStyle name="Input 116 3 2" xfId="45811"/>
    <cellStyle name="Input 116 4" xfId="45812"/>
    <cellStyle name="Input 117" xfId="15456"/>
    <cellStyle name="Input 117 2" xfId="45813"/>
    <cellStyle name="Input 117 2 2" xfId="45814"/>
    <cellStyle name="Input 117 3" xfId="45815"/>
    <cellStyle name="Input 117 3 2" xfId="45816"/>
    <cellStyle name="Input 117 4" xfId="45817"/>
    <cellStyle name="Input 118" xfId="15457"/>
    <cellStyle name="Input 118 2" xfId="45818"/>
    <cellStyle name="Input 118 2 2" xfId="45819"/>
    <cellStyle name="Input 118 3" xfId="45820"/>
    <cellStyle name="Input 118 3 2" xfId="45821"/>
    <cellStyle name="Input 118 4" xfId="45822"/>
    <cellStyle name="Input 119" xfId="15458"/>
    <cellStyle name="Input 119 2" xfId="45823"/>
    <cellStyle name="Input 119 2 2" xfId="45824"/>
    <cellStyle name="Input 119 3" xfId="45825"/>
    <cellStyle name="Input 119 3 2" xfId="45826"/>
    <cellStyle name="Input 119 4" xfId="45827"/>
    <cellStyle name="Input 12" xfId="15459"/>
    <cellStyle name="Input 12 2" xfId="15460"/>
    <cellStyle name="Input 12 2 2" xfId="45828"/>
    <cellStyle name="Input 12 3" xfId="45829"/>
    <cellStyle name="Input 12 3 2" xfId="45830"/>
    <cellStyle name="Input 12 4" xfId="45831"/>
    <cellStyle name="Input 120" xfId="15461"/>
    <cellStyle name="Input 120 2" xfId="45832"/>
    <cellStyle name="Input 120 2 2" xfId="45833"/>
    <cellStyle name="Input 120 3" xfId="45834"/>
    <cellStyle name="Input 120 3 2" xfId="45835"/>
    <cellStyle name="Input 120 4" xfId="45836"/>
    <cellStyle name="Input 121" xfId="15462"/>
    <cellStyle name="Input 121 2" xfId="45837"/>
    <cellStyle name="Input 121 2 2" xfId="45838"/>
    <cellStyle name="Input 121 3" xfId="45839"/>
    <cellStyle name="Input 121 3 2" xfId="45840"/>
    <cellStyle name="Input 121 4" xfId="45841"/>
    <cellStyle name="Input 122" xfId="15463"/>
    <cellStyle name="Input 122 2" xfId="45842"/>
    <cellStyle name="Input 122 2 2" xfId="45843"/>
    <cellStyle name="Input 122 3" xfId="45844"/>
    <cellStyle name="Input 122 3 2" xfId="45845"/>
    <cellStyle name="Input 122 4" xfId="45846"/>
    <cellStyle name="Input 123" xfId="15464"/>
    <cellStyle name="Input 123 2" xfId="45847"/>
    <cellStyle name="Input 123 2 2" xfId="45848"/>
    <cellStyle name="Input 123 3" xfId="45849"/>
    <cellStyle name="Input 123 3 2" xfId="45850"/>
    <cellStyle name="Input 123 4" xfId="45851"/>
    <cellStyle name="Input 124" xfId="15465"/>
    <cellStyle name="Input 124 2" xfId="45852"/>
    <cellStyle name="Input 124 2 2" xfId="45853"/>
    <cellStyle name="Input 124 3" xfId="45854"/>
    <cellStyle name="Input 124 3 2" xfId="45855"/>
    <cellStyle name="Input 124 4" xfId="45856"/>
    <cellStyle name="Input 125" xfId="15466"/>
    <cellStyle name="Input 125 2" xfId="45857"/>
    <cellStyle name="Input 125 2 2" xfId="45858"/>
    <cellStyle name="Input 125 3" xfId="45859"/>
    <cellStyle name="Input 125 3 2" xfId="45860"/>
    <cellStyle name="Input 125 4" xfId="45861"/>
    <cellStyle name="Input 126" xfId="15467"/>
    <cellStyle name="Input 126 2" xfId="45862"/>
    <cellStyle name="Input 126 2 2" xfId="45863"/>
    <cellStyle name="Input 126 3" xfId="45864"/>
    <cellStyle name="Input 126 3 2" xfId="45865"/>
    <cellStyle name="Input 126 4" xfId="45866"/>
    <cellStyle name="Input 127" xfId="15468"/>
    <cellStyle name="Input 127 2" xfId="45867"/>
    <cellStyle name="Input 127 2 2" xfId="45868"/>
    <cellStyle name="Input 127 3" xfId="45869"/>
    <cellStyle name="Input 127 3 2" xfId="45870"/>
    <cellStyle name="Input 127 4" xfId="45871"/>
    <cellStyle name="Input 128" xfId="15469"/>
    <cellStyle name="Input 128 2" xfId="45872"/>
    <cellStyle name="Input 128 2 2" xfId="45873"/>
    <cellStyle name="Input 128 3" xfId="45874"/>
    <cellStyle name="Input 128 3 2" xfId="45875"/>
    <cellStyle name="Input 128 4" xfId="45876"/>
    <cellStyle name="Input 129" xfId="15470"/>
    <cellStyle name="Input 129 2" xfId="45877"/>
    <cellStyle name="Input 129 2 2" xfId="45878"/>
    <cellStyle name="Input 129 3" xfId="45879"/>
    <cellStyle name="Input 129 3 2" xfId="45880"/>
    <cellStyle name="Input 129 4" xfId="45881"/>
    <cellStyle name="Input 13" xfId="15471"/>
    <cellStyle name="Input 13 2" xfId="45882"/>
    <cellStyle name="Input 13 2 2" xfId="45883"/>
    <cellStyle name="Input 13 3" xfId="45884"/>
    <cellStyle name="Input 13 3 2" xfId="45885"/>
    <cellStyle name="Input 13 4" xfId="45886"/>
    <cellStyle name="Input 130" xfId="15472"/>
    <cellStyle name="Input 130 2" xfId="45887"/>
    <cellStyle name="Input 130 2 2" xfId="45888"/>
    <cellStyle name="Input 130 3" xfId="45889"/>
    <cellStyle name="Input 130 3 2" xfId="45890"/>
    <cellStyle name="Input 130 4" xfId="45891"/>
    <cellStyle name="Input 131" xfId="15473"/>
    <cellStyle name="Input 131 2" xfId="45892"/>
    <cellStyle name="Input 131 2 2" xfId="45893"/>
    <cellStyle name="Input 131 3" xfId="45894"/>
    <cellStyle name="Input 131 3 2" xfId="45895"/>
    <cellStyle name="Input 131 4" xfId="45896"/>
    <cellStyle name="Input 132" xfId="15474"/>
    <cellStyle name="Input 132 2" xfId="45897"/>
    <cellStyle name="Input 132 2 2" xfId="45898"/>
    <cellStyle name="Input 132 3" xfId="45899"/>
    <cellStyle name="Input 132 3 2" xfId="45900"/>
    <cellStyle name="Input 132 4" xfId="45901"/>
    <cellStyle name="Input 133" xfId="15475"/>
    <cellStyle name="Input 133 2" xfId="45902"/>
    <cellStyle name="Input 133 2 2" xfId="45903"/>
    <cellStyle name="Input 133 3" xfId="45904"/>
    <cellStyle name="Input 133 3 2" xfId="45905"/>
    <cellStyle name="Input 133 4" xfId="45906"/>
    <cellStyle name="Input 134" xfId="15476"/>
    <cellStyle name="Input 134 2" xfId="45907"/>
    <cellStyle name="Input 134 2 2" xfId="45908"/>
    <cellStyle name="Input 134 3" xfId="45909"/>
    <cellStyle name="Input 134 3 2" xfId="45910"/>
    <cellStyle name="Input 134 4" xfId="45911"/>
    <cellStyle name="Input 135" xfId="15477"/>
    <cellStyle name="Input 135 2" xfId="45912"/>
    <cellStyle name="Input 135 2 2" xfId="45913"/>
    <cellStyle name="Input 135 3" xfId="45914"/>
    <cellStyle name="Input 135 3 2" xfId="45915"/>
    <cellStyle name="Input 135 4" xfId="45916"/>
    <cellStyle name="Input 136" xfId="15478"/>
    <cellStyle name="Input 136 2" xfId="45917"/>
    <cellStyle name="Input 136 2 2" xfId="45918"/>
    <cellStyle name="Input 136 3" xfId="45919"/>
    <cellStyle name="Input 136 3 2" xfId="45920"/>
    <cellStyle name="Input 136 4" xfId="45921"/>
    <cellStyle name="Input 137" xfId="15479"/>
    <cellStyle name="Input 137 2" xfId="45922"/>
    <cellStyle name="Input 137 2 2" xfId="45923"/>
    <cellStyle name="Input 137 3" xfId="45924"/>
    <cellStyle name="Input 137 3 2" xfId="45925"/>
    <cellStyle name="Input 137 4" xfId="45926"/>
    <cellStyle name="Input 138" xfId="15480"/>
    <cellStyle name="Input 138 2" xfId="45927"/>
    <cellStyle name="Input 139" xfId="15481"/>
    <cellStyle name="Input 139 2" xfId="45928"/>
    <cellStyle name="Input 14" xfId="15482"/>
    <cellStyle name="Input 14 2" xfId="45929"/>
    <cellStyle name="Input 14 2 2" xfId="45930"/>
    <cellStyle name="Input 14 3" xfId="45931"/>
    <cellStyle name="Input 14 3 2" xfId="45932"/>
    <cellStyle name="Input 14 4" xfId="45933"/>
    <cellStyle name="Input 140" xfId="15483"/>
    <cellStyle name="Input 140 2" xfId="45934"/>
    <cellStyle name="Input 141" xfId="15484"/>
    <cellStyle name="Input 142" xfId="15485"/>
    <cellStyle name="Input 143" xfId="15486"/>
    <cellStyle name="Input 144" xfId="45935"/>
    <cellStyle name="Input 145" xfId="45936"/>
    <cellStyle name="Input 146" xfId="45937"/>
    <cellStyle name="Input 147" xfId="45938"/>
    <cellStyle name="Input 148" xfId="45939"/>
    <cellStyle name="Input 149" xfId="45940"/>
    <cellStyle name="Input 15" xfId="15487"/>
    <cellStyle name="Input 15 2" xfId="45941"/>
    <cellStyle name="Input 15 2 2" xfId="45942"/>
    <cellStyle name="Input 15 3" xfId="45943"/>
    <cellStyle name="Input 15 3 2" xfId="45944"/>
    <cellStyle name="Input 15 4" xfId="45945"/>
    <cellStyle name="Input 150" xfId="45946"/>
    <cellStyle name="Input 151" xfId="45947"/>
    <cellStyle name="Input 152" xfId="45948"/>
    <cellStyle name="Input 153" xfId="45949"/>
    <cellStyle name="Input 154" xfId="45950"/>
    <cellStyle name="Input 155" xfId="45951"/>
    <cellStyle name="Input 156" xfId="45952"/>
    <cellStyle name="Input 157" xfId="45953"/>
    <cellStyle name="Input 158" xfId="45954"/>
    <cellStyle name="Input 159" xfId="45955"/>
    <cellStyle name="Input 16" xfId="15488"/>
    <cellStyle name="Input 16 2" xfId="45956"/>
    <cellStyle name="Input 16 2 2" xfId="45957"/>
    <cellStyle name="Input 16 3" xfId="45958"/>
    <cellStyle name="Input 16 3 2" xfId="45959"/>
    <cellStyle name="Input 16 4" xfId="45960"/>
    <cellStyle name="Input 160" xfId="45961"/>
    <cellStyle name="Input 161" xfId="45962"/>
    <cellStyle name="Input 162" xfId="45963"/>
    <cellStyle name="Input 163" xfId="45964"/>
    <cellStyle name="Input 164" xfId="45965"/>
    <cellStyle name="Input 165" xfId="45966"/>
    <cellStyle name="Input 166" xfId="45967"/>
    <cellStyle name="Input 167" xfId="45968"/>
    <cellStyle name="Input 168" xfId="45969"/>
    <cellStyle name="Input 169" xfId="45970"/>
    <cellStyle name="Input 17" xfId="15489"/>
    <cellStyle name="Input 17 2" xfId="45971"/>
    <cellStyle name="Input 17 2 2" xfId="45972"/>
    <cellStyle name="Input 17 3" xfId="45973"/>
    <cellStyle name="Input 17 3 2" xfId="45974"/>
    <cellStyle name="Input 17 4" xfId="45975"/>
    <cellStyle name="Input 170" xfId="45976"/>
    <cellStyle name="Input 171" xfId="45977"/>
    <cellStyle name="Input 172" xfId="45978"/>
    <cellStyle name="Input 173" xfId="45979"/>
    <cellStyle name="Input 174" xfId="45980"/>
    <cellStyle name="Input 18" xfId="15490"/>
    <cellStyle name="Input 18 2" xfId="45981"/>
    <cellStyle name="Input 18 2 2" xfId="45982"/>
    <cellStyle name="Input 18 3" xfId="45983"/>
    <cellStyle name="Input 18 3 2" xfId="45984"/>
    <cellStyle name="Input 18 4" xfId="45985"/>
    <cellStyle name="Input 19" xfId="15491"/>
    <cellStyle name="Input 19 2" xfId="45986"/>
    <cellStyle name="Input 19 2 2" xfId="45987"/>
    <cellStyle name="Input 19 3" xfId="45988"/>
    <cellStyle name="Input 19 3 2" xfId="45989"/>
    <cellStyle name="Input 19 4" xfId="45990"/>
    <cellStyle name="Input 2" xfId="15492"/>
    <cellStyle name="Input 2 2" xfId="15493"/>
    <cellStyle name="Input 2 2 2" xfId="15494"/>
    <cellStyle name="Input 2 3" xfId="15495"/>
    <cellStyle name="Input 2 3 2" xfId="15496"/>
    <cellStyle name="Input 2 3 3" xfId="15497"/>
    <cellStyle name="Input 2 4" xfId="15498"/>
    <cellStyle name="Input 2 5" xfId="15499"/>
    <cellStyle name="Input 20" xfId="15500"/>
    <cellStyle name="Input 20 2" xfId="45991"/>
    <cellStyle name="Input 20 2 2" xfId="45992"/>
    <cellStyle name="Input 20 3" xfId="45993"/>
    <cellStyle name="Input 20 3 2" xfId="45994"/>
    <cellStyle name="Input 20 4" xfId="45995"/>
    <cellStyle name="Input 21" xfId="15501"/>
    <cellStyle name="Input 21 2" xfId="45996"/>
    <cellStyle name="Input 21 2 2" xfId="45997"/>
    <cellStyle name="Input 21 3" xfId="45998"/>
    <cellStyle name="Input 21 3 2" xfId="45999"/>
    <cellStyle name="Input 21 4" xfId="46000"/>
    <cellStyle name="Input 22" xfId="15502"/>
    <cellStyle name="Input 22 2" xfId="46001"/>
    <cellStyle name="Input 22 2 2" xfId="46002"/>
    <cellStyle name="Input 22 3" xfId="46003"/>
    <cellStyle name="Input 22 3 2" xfId="46004"/>
    <cellStyle name="Input 22 4" xfId="46005"/>
    <cellStyle name="Input 23" xfId="15503"/>
    <cellStyle name="Input 23 2" xfId="46006"/>
    <cellStyle name="Input 23 2 2" xfId="46007"/>
    <cellStyle name="Input 23 3" xfId="46008"/>
    <cellStyle name="Input 23 3 2" xfId="46009"/>
    <cellStyle name="Input 23 4" xfId="46010"/>
    <cellStyle name="Input 24" xfId="15504"/>
    <cellStyle name="Input 24 2" xfId="46011"/>
    <cellStyle name="Input 24 2 2" xfId="46012"/>
    <cellStyle name="Input 24 3" xfId="46013"/>
    <cellStyle name="Input 24 3 2" xfId="46014"/>
    <cellStyle name="Input 24 4" xfId="46015"/>
    <cellStyle name="Input 25" xfId="15505"/>
    <cellStyle name="Input 25 2" xfId="46016"/>
    <cellStyle name="Input 25 2 2" xfId="46017"/>
    <cellStyle name="Input 25 3" xfId="46018"/>
    <cellStyle name="Input 25 3 2" xfId="46019"/>
    <cellStyle name="Input 25 4" xfId="46020"/>
    <cellStyle name="Input 26" xfId="15506"/>
    <cellStyle name="Input 26 2" xfId="46021"/>
    <cellStyle name="Input 26 2 2" xfId="46022"/>
    <cellStyle name="Input 26 3" xfId="46023"/>
    <cellStyle name="Input 26 3 2" xfId="46024"/>
    <cellStyle name="Input 26 4" xfId="46025"/>
    <cellStyle name="Input 27" xfId="15507"/>
    <cellStyle name="Input 27 2" xfId="46026"/>
    <cellStyle name="Input 27 2 2" xfId="46027"/>
    <cellStyle name="Input 27 3" xfId="46028"/>
    <cellStyle name="Input 27 3 2" xfId="46029"/>
    <cellStyle name="Input 27 4" xfId="46030"/>
    <cellStyle name="Input 28" xfId="15508"/>
    <cellStyle name="Input 28 2" xfId="46031"/>
    <cellStyle name="Input 28 2 2" xfId="46032"/>
    <cellStyle name="Input 28 3" xfId="46033"/>
    <cellStyle name="Input 28 3 2" xfId="46034"/>
    <cellStyle name="Input 28 4" xfId="46035"/>
    <cellStyle name="Input 29" xfId="15509"/>
    <cellStyle name="Input 29 2" xfId="46036"/>
    <cellStyle name="Input 29 2 2" xfId="46037"/>
    <cellStyle name="Input 29 3" xfId="46038"/>
    <cellStyle name="Input 29 3 2" xfId="46039"/>
    <cellStyle name="Input 29 4" xfId="46040"/>
    <cellStyle name="Input 3" xfId="15510"/>
    <cellStyle name="Input 3 2" xfId="15511"/>
    <cellStyle name="Input 3 2 2" xfId="15512"/>
    <cellStyle name="Input 3 3" xfId="15513"/>
    <cellStyle name="Input 3 3 2" xfId="46041"/>
    <cellStyle name="Input 3 4" xfId="15514"/>
    <cellStyle name="Input 30" xfId="15515"/>
    <cellStyle name="Input 30 2" xfId="46042"/>
    <cellStyle name="Input 30 2 2" xfId="46043"/>
    <cellStyle name="Input 30 3" xfId="46044"/>
    <cellStyle name="Input 30 3 2" xfId="46045"/>
    <cellStyle name="Input 30 4" xfId="46046"/>
    <cellStyle name="Input 31" xfId="15516"/>
    <cellStyle name="Input 31 2" xfId="46047"/>
    <cellStyle name="Input 31 2 2" xfId="46048"/>
    <cellStyle name="Input 31 3" xfId="46049"/>
    <cellStyle name="Input 31 3 2" xfId="46050"/>
    <cellStyle name="Input 31 4" xfId="46051"/>
    <cellStyle name="Input 32" xfId="15517"/>
    <cellStyle name="Input 32 2" xfId="46052"/>
    <cellStyle name="Input 32 2 2" xfId="46053"/>
    <cellStyle name="Input 32 3" xfId="46054"/>
    <cellStyle name="Input 32 3 2" xfId="46055"/>
    <cellStyle name="Input 32 4" xfId="46056"/>
    <cellStyle name="Input 33" xfId="15518"/>
    <cellStyle name="Input 33 2" xfId="46057"/>
    <cellStyle name="Input 33 2 2" xfId="46058"/>
    <cellStyle name="Input 33 3" xfId="46059"/>
    <cellStyle name="Input 33 3 2" xfId="46060"/>
    <cellStyle name="Input 33 4" xfId="46061"/>
    <cellStyle name="Input 34" xfId="15519"/>
    <cellStyle name="Input 34 2" xfId="46062"/>
    <cellStyle name="Input 34 2 2" xfId="46063"/>
    <cellStyle name="Input 34 3" xfId="46064"/>
    <cellStyle name="Input 34 3 2" xfId="46065"/>
    <cellStyle name="Input 34 4" xfId="46066"/>
    <cellStyle name="Input 35" xfId="15520"/>
    <cellStyle name="Input 35 2" xfId="46067"/>
    <cellStyle name="Input 35 2 2" xfId="46068"/>
    <cellStyle name="Input 35 3" xfId="46069"/>
    <cellStyle name="Input 35 3 2" xfId="46070"/>
    <cellStyle name="Input 35 4" xfId="46071"/>
    <cellStyle name="Input 36" xfId="15521"/>
    <cellStyle name="Input 36 2" xfId="46072"/>
    <cellStyle name="Input 36 2 2" xfId="46073"/>
    <cellStyle name="Input 36 3" xfId="46074"/>
    <cellStyle name="Input 36 3 2" xfId="46075"/>
    <cellStyle name="Input 36 4" xfId="46076"/>
    <cellStyle name="Input 37" xfId="15522"/>
    <cellStyle name="Input 37 2" xfId="46077"/>
    <cellStyle name="Input 37 2 2" xfId="46078"/>
    <cellStyle name="Input 37 3" xfId="46079"/>
    <cellStyle name="Input 37 3 2" xfId="46080"/>
    <cellStyle name="Input 37 4" xfId="46081"/>
    <cellStyle name="Input 38" xfId="15523"/>
    <cellStyle name="Input 38 2" xfId="46082"/>
    <cellStyle name="Input 38 2 2" xfId="46083"/>
    <cellStyle name="Input 38 3" xfId="46084"/>
    <cellStyle name="Input 38 3 2" xfId="46085"/>
    <cellStyle name="Input 38 4" xfId="46086"/>
    <cellStyle name="Input 39" xfId="15524"/>
    <cellStyle name="Input 39 2" xfId="46087"/>
    <cellStyle name="Input 39 2 2" xfId="46088"/>
    <cellStyle name="Input 39 3" xfId="46089"/>
    <cellStyle name="Input 39 3 2" xfId="46090"/>
    <cellStyle name="Input 39 4" xfId="46091"/>
    <cellStyle name="Input 4" xfId="15525"/>
    <cellStyle name="Input 4 2" xfId="15526"/>
    <cellStyle name="Input 4 2 2" xfId="46092"/>
    <cellStyle name="Input 4 3" xfId="15527"/>
    <cellStyle name="Input 4 3 2" xfId="46093"/>
    <cellStyle name="Input 4 4" xfId="46094"/>
    <cellStyle name="Input 40" xfId="15528"/>
    <cellStyle name="Input 40 2" xfId="46095"/>
    <cellStyle name="Input 40 2 2" xfId="46096"/>
    <cellStyle name="Input 40 3" xfId="46097"/>
    <cellStyle name="Input 40 3 2" xfId="46098"/>
    <cellStyle name="Input 40 4" xfId="46099"/>
    <cellStyle name="Input 41" xfId="15529"/>
    <cellStyle name="Input 41 2" xfId="46100"/>
    <cellStyle name="Input 41 2 2" xfId="46101"/>
    <cellStyle name="Input 41 3" xfId="46102"/>
    <cellStyle name="Input 41 3 2" xfId="46103"/>
    <cellStyle name="Input 41 4" xfId="46104"/>
    <cellStyle name="Input 42" xfId="15530"/>
    <cellStyle name="Input 42 2" xfId="46105"/>
    <cellStyle name="Input 42 2 2" xfId="46106"/>
    <cellStyle name="Input 42 3" xfId="46107"/>
    <cellStyle name="Input 42 3 2" xfId="46108"/>
    <cellStyle name="Input 42 4" xfId="46109"/>
    <cellStyle name="Input 43" xfId="15531"/>
    <cellStyle name="Input 43 2" xfId="46110"/>
    <cellStyle name="Input 43 2 2" xfId="46111"/>
    <cellStyle name="Input 43 3" xfId="46112"/>
    <cellStyle name="Input 43 3 2" xfId="46113"/>
    <cellStyle name="Input 43 4" xfId="46114"/>
    <cellStyle name="Input 44" xfId="15532"/>
    <cellStyle name="Input 44 2" xfId="46115"/>
    <cellStyle name="Input 44 2 2" xfId="46116"/>
    <cellStyle name="Input 44 3" xfId="46117"/>
    <cellStyle name="Input 44 3 2" xfId="46118"/>
    <cellStyle name="Input 44 4" xfId="46119"/>
    <cellStyle name="Input 45" xfId="15533"/>
    <cellStyle name="Input 45 2" xfId="46120"/>
    <cellStyle name="Input 45 2 2" xfId="46121"/>
    <cellStyle name="Input 45 3" xfId="46122"/>
    <cellStyle name="Input 45 3 2" xfId="46123"/>
    <cellStyle name="Input 45 4" xfId="46124"/>
    <cellStyle name="Input 46" xfId="15534"/>
    <cellStyle name="Input 46 2" xfId="46125"/>
    <cellStyle name="Input 46 2 2" xfId="46126"/>
    <cellStyle name="Input 46 3" xfId="46127"/>
    <cellStyle name="Input 46 3 2" xfId="46128"/>
    <cellStyle name="Input 46 4" xfId="46129"/>
    <cellStyle name="Input 47" xfId="15535"/>
    <cellStyle name="Input 47 2" xfId="46130"/>
    <cellStyle name="Input 47 2 2" xfId="46131"/>
    <cellStyle name="Input 47 3" xfId="46132"/>
    <cellStyle name="Input 47 3 2" xfId="46133"/>
    <cellStyle name="Input 47 4" xfId="46134"/>
    <cellStyle name="Input 48" xfId="15536"/>
    <cellStyle name="Input 48 2" xfId="46135"/>
    <cellStyle name="Input 48 2 2" xfId="46136"/>
    <cellStyle name="Input 48 3" xfId="46137"/>
    <cellStyle name="Input 48 3 2" xfId="46138"/>
    <cellStyle name="Input 48 4" xfId="46139"/>
    <cellStyle name="Input 49" xfId="15537"/>
    <cellStyle name="Input 49 2" xfId="46140"/>
    <cellStyle name="Input 49 2 2" xfId="46141"/>
    <cellStyle name="Input 49 3" xfId="46142"/>
    <cellStyle name="Input 49 3 2" xfId="46143"/>
    <cellStyle name="Input 49 4" xfId="46144"/>
    <cellStyle name="Input 5" xfId="15538"/>
    <cellStyle name="Input 5 2" xfId="15539"/>
    <cellStyle name="Input 5 2 2" xfId="46145"/>
    <cellStyle name="Input 5 3" xfId="15540"/>
    <cellStyle name="Input 5 3 2" xfId="46146"/>
    <cellStyle name="Input 5 4" xfId="46147"/>
    <cellStyle name="Input 50" xfId="15541"/>
    <cellStyle name="Input 50 2" xfId="46148"/>
    <cellStyle name="Input 50 2 2" xfId="46149"/>
    <cellStyle name="Input 50 3" xfId="46150"/>
    <cellStyle name="Input 50 3 2" xfId="46151"/>
    <cellStyle name="Input 50 4" xfId="46152"/>
    <cellStyle name="Input 51" xfId="15542"/>
    <cellStyle name="Input 51 2" xfId="46153"/>
    <cellStyle name="Input 51 2 2" xfId="46154"/>
    <cellStyle name="Input 51 3" xfId="46155"/>
    <cellStyle name="Input 51 3 2" xfId="46156"/>
    <cellStyle name="Input 51 4" xfId="46157"/>
    <cellStyle name="Input 52" xfId="15543"/>
    <cellStyle name="Input 52 2" xfId="46158"/>
    <cellStyle name="Input 52 2 2" xfId="46159"/>
    <cellStyle name="Input 52 3" xfId="46160"/>
    <cellStyle name="Input 52 3 2" xfId="46161"/>
    <cellStyle name="Input 52 4" xfId="46162"/>
    <cellStyle name="Input 53" xfId="15544"/>
    <cellStyle name="Input 53 2" xfId="46163"/>
    <cellStyle name="Input 53 2 2" xfId="46164"/>
    <cellStyle name="Input 53 3" xfId="46165"/>
    <cellStyle name="Input 53 3 2" xfId="46166"/>
    <cellStyle name="Input 53 4" xfId="46167"/>
    <cellStyle name="Input 54" xfId="15545"/>
    <cellStyle name="Input 54 2" xfId="46168"/>
    <cellStyle name="Input 54 2 2" xfId="46169"/>
    <cellStyle name="Input 54 3" xfId="46170"/>
    <cellStyle name="Input 54 3 2" xfId="46171"/>
    <cellStyle name="Input 54 4" xfId="46172"/>
    <cellStyle name="Input 55" xfId="15546"/>
    <cellStyle name="Input 55 2" xfId="46173"/>
    <cellStyle name="Input 55 2 2" xfId="46174"/>
    <cellStyle name="Input 55 3" xfId="46175"/>
    <cellStyle name="Input 55 3 2" xfId="46176"/>
    <cellStyle name="Input 55 4" xfId="46177"/>
    <cellStyle name="Input 56" xfId="15547"/>
    <cellStyle name="Input 56 2" xfId="46178"/>
    <cellStyle name="Input 56 2 2" xfId="46179"/>
    <cellStyle name="Input 56 3" xfId="46180"/>
    <cellStyle name="Input 56 3 2" xfId="46181"/>
    <cellStyle name="Input 56 4" xfId="46182"/>
    <cellStyle name="Input 57" xfId="15548"/>
    <cellStyle name="Input 57 2" xfId="46183"/>
    <cellStyle name="Input 57 2 2" xfId="46184"/>
    <cellStyle name="Input 57 3" xfId="46185"/>
    <cellStyle name="Input 57 3 2" xfId="46186"/>
    <cellStyle name="Input 57 4" xfId="46187"/>
    <cellStyle name="Input 58" xfId="15549"/>
    <cellStyle name="Input 58 2" xfId="46188"/>
    <cellStyle name="Input 58 2 2" xfId="46189"/>
    <cellStyle name="Input 58 3" xfId="46190"/>
    <cellStyle name="Input 58 3 2" xfId="46191"/>
    <cellStyle name="Input 58 4" xfId="46192"/>
    <cellStyle name="Input 59" xfId="15550"/>
    <cellStyle name="Input 59 2" xfId="46193"/>
    <cellStyle name="Input 59 2 2" xfId="46194"/>
    <cellStyle name="Input 59 3" xfId="46195"/>
    <cellStyle name="Input 59 3 2" xfId="46196"/>
    <cellStyle name="Input 59 4" xfId="46197"/>
    <cellStyle name="Input 6" xfId="15551"/>
    <cellStyle name="Input 6 2" xfId="15552"/>
    <cellStyle name="Input 6 2 2" xfId="46198"/>
    <cellStyle name="Input 6 3" xfId="15553"/>
    <cellStyle name="Input 6 3 2" xfId="46199"/>
    <cellStyle name="Input 6 4" xfId="15554"/>
    <cellStyle name="Input 60" xfId="15555"/>
    <cellStyle name="Input 60 2" xfId="46200"/>
    <cellStyle name="Input 60 2 2" xfId="46201"/>
    <cellStyle name="Input 60 3" xfId="46202"/>
    <cellStyle name="Input 60 3 2" xfId="46203"/>
    <cellStyle name="Input 60 4" xfId="46204"/>
    <cellStyle name="Input 61" xfId="15556"/>
    <cellStyle name="Input 61 2" xfId="46205"/>
    <cellStyle name="Input 61 2 2" xfId="46206"/>
    <cellStyle name="Input 61 3" xfId="46207"/>
    <cellStyle name="Input 61 3 2" xfId="46208"/>
    <cellStyle name="Input 61 4" xfId="46209"/>
    <cellStyle name="Input 62" xfId="15557"/>
    <cellStyle name="Input 62 2" xfId="46210"/>
    <cellStyle name="Input 62 2 2" xfId="46211"/>
    <cellStyle name="Input 62 3" xfId="46212"/>
    <cellStyle name="Input 62 3 2" xfId="46213"/>
    <cellStyle name="Input 62 4" xfId="46214"/>
    <cellStyle name="Input 63" xfId="15558"/>
    <cellStyle name="Input 63 2" xfId="46215"/>
    <cellStyle name="Input 63 2 2" xfId="46216"/>
    <cellStyle name="Input 63 3" xfId="46217"/>
    <cellStyle name="Input 63 3 2" xfId="46218"/>
    <cellStyle name="Input 63 4" xfId="46219"/>
    <cellStyle name="Input 64" xfId="15559"/>
    <cellStyle name="Input 64 2" xfId="46220"/>
    <cellStyle name="Input 64 2 2" xfId="46221"/>
    <cellStyle name="Input 64 3" xfId="46222"/>
    <cellStyle name="Input 64 3 2" xfId="46223"/>
    <cellStyle name="Input 64 4" xfId="46224"/>
    <cellStyle name="Input 65" xfId="15560"/>
    <cellStyle name="Input 65 2" xfId="46225"/>
    <cellStyle name="Input 65 2 2" xfId="46226"/>
    <cellStyle name="Input 65 3" xfId="46227"/>
    <cellStyle name="Input 65 3 2" xfId="46228"/>
    <cellStyle name="Input 65 4" xfId="46229"/>
    <cellStyle name="Input 66" xfId="15561"/>
    <cellStyle name="Input 66 2" xfId="46230"/>
    <cellStyle name="Input 66 2 2" xfId="46231"/>
    <cellStyle name="Input 66 3" xfId="46232"/>
    <cellStyle name="Input 66 3 2" xfId="46233"/>
    <cellStyle name="Input 66 4" xfId="46234"/>
    <cellStyle name="Input 67" xfId="15562"/>
    <cellStyle name="Input 67 2" xfId="46235"/>
    <cellStyle name="Input 67 2 2" xfId="46236"/>
    <cellStyle name="Input 67 3" xfId="46237"/>
    <cellStyle name="Input 67 3 2" xfId="46238"/>
    <cellStyle name="Input 67 4" xfId="46239"/>
    <cellStyle name="Input 68" xfId="15563"/>
    <cellStyle name="Input 68 2" xfId="46240"/>
    <cellStyle name="Input 68 2 2" xfId="46241"/>
    <cellStyle name="Input 68 3" xfId="46242"/>
    <cellStyle name="Input 68 3 2" xfId="46243"/>
    <cellStyle name="Input 68 4" xfId="46244"/>
    <cellStyle name="Input 69" xfId="15564"/>
    <cellStyle name="Input 69 2" xfId="46245"/>
    <cellStyle name="Input 69 2 2" xfId="46246"/>
    <cellStyle name="Input 69 3" xfId="46247"/>
    <cellStyle name="Input 69 3 2" xfId="46248"/>
    <cellStyle name="Input 69 4" xfId="46249"/>
    <cellStyle name="Input 7" xfId="15565"/>
    <cellStyle name="Input 7 2" xfId="15566"/>
    <cellStyle name="Input 7 2 2" xfId="46250"/>
    <cellStyle name="Input 7 3" xfId="15567"/>
    <cellStyle name="Input 7 3 2" xfId="46251"/>
    <cellStyle name="Input 7 4" xfId="15568"/>
    <cellStyle name="Input 70" xfId="15569"/>
    <cellStyle name="Input 70 2" xfId="46252"/>
    <cellStyle name="Input 70 2 2" xfId="46253"/>
    <cellStyle name="Input 70 3" xfId="46254"/>
    <cellStyle name="Input 70 3 2" xfId="46255"/>
    <cellStyle name="Input 70 4" xfId="46256"/>
    <cellStyle name="Input 71" xfId="15570"/>
    <cellStyle name="Input 71 2" xfId="46257"/>
    <cellStyle name="Input 71 2 2" xfId="46258"/>
    <cellStyle name="Input 71 3" xfId="46259"/>
    <cellStyle name="Input 71 3 2" xfId="46260"/>
    <cellStyle name="Input 71 4" xfId="46261"/>
    <cellStyle name="Input 72" xfId="15571"/>
    <cellStyle name="Input 72 2" xfId="46262"/>
    <cellStyle name="Input 72 2 2" xfId="46263"/>
    <cellStyle name="Input 72 3" xfId="46264"/>
    <cellStyle name="Input 72 3 2" xfId="46265"/>
    <cellStyle name="Input 72 4" xfId="46266"/>
    <cellStyle name="Input 73" xfId="15572"/>
    <cellStyle name="Input 73 2" xfId="46267"/>
    <cellStyle name="Input 73 2 2" xfId="46268"/>
    <cellStyle name="Input 73 3" xfId="46269"/>
    <cellStyle name="Input 73 3 2" xfId="46270"/>
    <cellStyle name="Input 73 4" xfId="46271"/>
    <cellStyle name="Input 74" xfId="15573"/>
    <cellStyle name="Input 74 2" xfId="46272"/>
    <cellStyle name="Input 74 2 2" xfId="46273"/>
    <cellStyle name="Input 74 3" xfId="46274"/>
    <cellStyle name="Input 74 3 2" xfId="46275"/>
    <cellStyle name="Input 74 4" xfId="46276"/>
    <cellStyle name="Input 75" xfId="15574"/>
    <cellStyle name="Input 75 2" xfId="46277"/>
    <cellStyle name="Input 75 2 2" xfId="46278"/>
    <cellStyle name="Input 75 3" xfId="46279"/>
    <cellStyle name="Input 75 3 2" xfId="46280"/>
    <cellStyle name="Input 75 4" xfId="46281"/>
    <cellStyle name="Input 76" xfId="15575"/>
    <cellStyle name="Input 76 2" xfId="46282"/>
    <cellStyle name="Input 76 2 2" xfId="46283"/>
    <cellStyle name="Input 76 3" xfId="46284"/>
    <cellStyle name="Input 76 3 2" xfId="46285"/>
    <cellStyle name="Input 76 4" xfId="46286"/>
    <cellStyle name="Input 77" xfId="15576"/>
    <cellStyle name="Input 77 2" xfId="46287"/>
    <cellStyle name="Input 77 2 2" xfId="46288"/>
    <cellStyle name="Input 77 3" xfId="46289"/>
    <cellStyle name="Input 77 3 2" xfId="46290"/>
    <cellStyle name="Input 77 4" xfId="46291"/>
    <cellStyle name="Input 78" xfId="15577"/>
    <cellStyle name="Input 78 2" xfId="46292"/>
    <cellStyle name="Input 78 2 2" xfId="46293"/>
    <cellStyle name="Input 78 3" xfId="46294"/>
    <cellStyle name="Input 78 3 2" xfId="46295"/>
    <cellStyle name="Input 78 4" xfId="46296"/>
    <cellStyle name="Input 79" xfId="15578"/>
    <cellStyle name="Input 79 2" xfId="46297"/>
    <cellStyle name="Input 79 2 2" xfId="46298"/>
    <cellStyle name="Input 79 3" xfId="46299"/>
    <cellStyle name="Input 79 3 2" xfId="46300"/>
    <cellStyle name="Input 79 4" xfId="46301"/>
    <cellStyle name="Input 8" xfId="15579"/>
    <cellStyle name="Input 8 2" xfId="15580"/>
    <cellStyle name="Input 8 2 2" xfId="46302"/>
    <cellStyle name="Input 8 3" xfId="15581"/>
    <cellStyle name="Input 8 3 2" xfId="46303"/>
    <cellStyle name="Input 8 4" xfId="15582"/>
    <cellStyle name="Input 80" xfId="15583"/>
    <cellStyle name="Input 80 2" xfId="46304"/>
    <cellStyle name="Input 80 2 2" xfId="46305"/>
    <cellStyle name="Input 80 3" xfId="46306"/>
    <cellStyle name="Input 80 3 2" xfId="46307"/>
    <cellStyle name="Input 80 4" xfId="46308"/>
    <cellStyle name="Input 81" xfId="15584"/>
    <cellStyle name="Input 81 2" xfId="46309"/>
    <cellStyle name="Input 81 2 2" xfId="46310"/>
    <cellStyle name="Input 81 3" xfId="46311"/>
    <cellStyle name="Input 81 3 2" xfId="46312"/>
    <cellStyle name="Input 81 4" xfId="46313"/>
    <cellStyle name="Input 82" xfId="15585"/>
    <cellStyle name="Input 82 2" xfId="46314"/>
    <cellStyle name="Input 82 2 2" xfId="46315"/>
    <cellStyle name="Input 82 3" xfId="46316"/>
    <cellStyle name="Input 82 3 2" xfId="46317"/>
    <cellStyle name="Input 82 4" xfId="46318"/>
    <cellStyle name="Input 83" xfId="15586"/>
    <cellStyle name="Input 83 2" xfId="46319"/>
    <cellStyle name="Input 83 2 2" xfId="46320"/>
    <cellStyle name="Input 83 3" xfId="46321"/>
    <cellStyle name="Input 83 3 2" xfId="46322"/>
    <cellStyle name="Input 83 4" xfId="46323"/>
    <cellStyle name="Input 84" xfId="15587"/>
    <cellStyle name="Input 84 2" xfId="46324"/>
    <cellStyle name="Input 84 2 2" xfId="46325"/>
    <cellStyle name="Input 84 3" xfId="46326"/>
    <cellStyle name="Input 84 3 2" xfId="46327"/>
    <cellStyle name="Input 84 4" xfId="46328"/>
    <cellStyle name="Input 85" xfId="15588"/>
    <cellStyle name="Input 85 2" xfId="46329"/>
    <cellStyle name="Input 85 2 2" xfId="46330"/>
    <cellStyle name="Input 85 3" xfId="46331"/>
    <cellStyle name="Input 85 3 2" xfId="46332"/>
    <cellStyle name="Input 85 4" xfId="46333"/>
    <cellStyle name="Input 86" xfId="15589"/>
    <cellStyle name="Input 86 2" xfId="46334"/>
    <cellStyle name="Input 86 2 2" xfId="46335"/>
    <cellStyle name="Input 86 3" xfId="46336"/>
    <cellStyle name="Input 86 3 2" xfId="46337"/>
    <cellStyle name="Input 86 4" xfId="46338"/>
    <cellStyle name="Input 87" xfId="15590"/>
    <cellStyle name="Input 87 2" xfId="46339"/>
    <cellStyle name="Input 87 2 2" xfId="46340"/>
    <cellStyle name="Input 87 3" xfId="46341"/>
    <cellStyle name="Input 87 3 2" xfId="46342"/>
    <cellStyle name="Input 87 4" xfId="46343"/>
    <cellStyle name="Input 88" xfId="15591"/>
    <cellStyle name="Input 88 2" xfId="46344"/>
    <cellStyle name="Input 88 2 2" xfId="46345"/>
    <cellStyle name="Input 88 3" xfId="46346"/>
    <cellStyle name="Input 88 3 2" xfId="46347"/>
    <cellStyle name="Input 88 4" xfId="46348"/>
    <cellStyle name="Input 89" xfId="15592"/>
    <cellStyle name="Input 89 2" xfId="46349"/>
    <cellStyle name="Input 89 2 2" xfId="46350"/>
    <cellStyle name="Input 89 3" xfId="46351"/>
    <cellStyle name="Input 89 3 2" xfId="46352"/>
    <cellStyle name="Input 89 4" xfId="46353"/>
    <cellStyle name="Input 9" xfId="15593"/>
    <cellStyle name="Input 9 2" xfId="15594"/>
    <cellStyle name="Input 9 2 2" xfId="46354"/>
    <cellStyle name="Input 9 3" xfId="15595"/>
    <cellStyle name="Input 9 3 2" xfId="46355"/>
    <cellStyle name="Input 9 4" xfId="15596"/>
    <cellStyle name="Input 90" xfId="15597"/>
    <cellStyle name="Input 90 2" xfId="46356"/>
    <cellStyle name="Input 90 2 2" xfId="46357"/>
    <cellStyle name="Input 90 3" xfId="46358"/>
    <cellStyle name="Input 90 3 2" xfId="46359"/>
    <cellStyle name="Input 90 4" xfId="46360"/>
    <cellStyle name="Input 91" xfId="15598"/>
    <cellStyle name="Input 91 2" xfId="46361"/>
    <cellStyle name="Input 91 2 2" xfId="46362"/>
    <cellStyle name="Input 91 3" xfId="46363"/>
    <cellStyle name="Input 91 3 2" xfId="46364"/>
    <cellStyle name="Input 91 4" xfId="46365"/>
    <cellStyle name="Input 92" xfId="15599"/>
    <cellStyle name="Input 92 2" xfId="46366"/>
    <cellStyle name="Input 92 2 2" xfId="46367"/>
    <cellStyle name="Input 92 3" xfId="46368"/>
    <cellStyle name="Input 92 3 2" xfId="46369"/>
    <cellStyle name="Input 92 4" xfId="46370"/>
    <cellStyle name="Input 93" xfId="15600"/>
    <cellStyle name="Input 93 2" xfId="46371"/>
    <cellStyle name="Input 93 2 2" xfId="46372"/>
    <cellStyle name="Input 93 3" xfId="46373"/>
    <cellStyle name="Input 93 3 2" xfId="46374"/>
    <cellStyle name="Input 93 4" xfId="46375"/>
    <cellStyle name="Input 94" xfId="15601"/>
    <cellStyle name="Input 94 2" xfId="46376"/>
    <cellStyle name="Input 94 2 2" xfId="46377"/>
    <cellStyle name="Input 94 3" xfId="46378"/>
    <cellStyle name="Input 94 3 2" xfId="46379"/>
    <cellStyle name="Input 94 4" xfId="46380"/>
    <cellStyle name="Input 95" xfId="15602"/>
    <cellStyle name="Input 95 2" xfId="46381"/>
    <cellStyle name="Input 95 2 2" xfId="46382"/>
    <cellStyle name="Input 95 3" xfId="46383"/>
    <cellStyle name="Input 95 3 2" xfId="46384"/>
    <cellStyle name="Input 95 4" xfId="46385"/>
    <cellStyle name="Input 96" xfId="15603"/>
    <cellStyle name="Input 96 2" xfId="46386"/>
    <cellStyle name="Input 96 2 2" xfId="46387"/>
    <cellStyle name="Input 96 3" xfId="46388"/>
    <cellStyle name="Input 96 3 2" xfId="46389"/>
    <cellStyle name="Input 96 4" xfId="46390"/>
    <cellStyle name="Input 97" xfId="15604"/>
    <cellStyle name="Input 97 2" xfId="46391"/>
    <cellStyle name="Input 97 2 2" xfId="46392"/>
    <cellStyle name="Input 97 3" xfId="46393"/>
    <cellStyle name="Input 97 3 2" xfId="46394"/>
    <cellStyle name="Input 97 4" xfId="46395"/>
    <cellStyle name="Input 98" xfId="15605"/>
    <cellStyle name="Input 98 2" xfId="46396"/>
    <cellStyle name="Input 98 2 2" xfId="46397"/>
    <cellStyle name="Input 98 3" xfId="46398"/>
    <cellStyle name="Input 98 3 2" xfId="46399"/>
    <cellStyle name="Input 98 4" xfId="46400"/>
    <cellStyle name="Input 99" xfId="15606"/>
    <cellStyle name="Input 99 2" xfId="46401"/>
    <cellStyle name="Input 99 2 2" xfId="46402"/>
    <cellStyle name="Input 99 3" xfId="46403"/>
    <cellStyle name="Input 99 3 2" xfId="46404"/>
    <cellStyle name="Input 99 4" xfId="46405"/>
    <cellStyle name="Linked Cell 2" xfId="15607"/>
    <cellStyle name="Linked Cell 2 2" xfId="15608"/>
    <cellStyle name="Linked Cell 2 2 2" xfId="15609"/>
    <cellStyle name="Linked Cell 3" xfId="15610"/>
    <cellStyle name="Linked Cell 3 2" xfId="15611"/>
    <cellStyle name="Linked Cell 3 3" xfId="15612"/>
    <cellStyle name="Linked Cell 4" xfId="15613"/>
    <cellStyle name="Linked Cell 4 2" xfId="15614"/>
    <cellStyle name="Linked Cell 5" xfId="15615"/>
    <cellStyle name="Linked Cell 6" xfId="15616"/>
    <cellStyle name="Linked Cell 7" xfId="15617"/>
    <cellStyle name="Linked Cell 8" xfId="15618"/>
    <cellStyle name="Linked Cell 9" xfId="46406"/>
    <cellStyle name="List Name - IBM Cognos" xfId="46407"/>
    <cellStyle name="List Name - IBM Cognos 2" xfId="46408"/>
    <cellStyle name="List Name - IBM Cognos 3" xfId="63505"/>
    <cellStyle name="Locked - IBM Cognos" xfId="46409"/>
    <cellStyle name="Locked - IBM Cognos 2" xfId="63506"/>
    <cellStyle name="M" xfId="15619"/>
    <cellStyle name="M 2" xfId="15620"/>
    <cellStyle name="M 2 2" xfId="15621"/>
    <cellStyle name="M 2_7-7-1 SM Data" xfId="15622"/>
    <cellStyle name="M 3" xfId="15623"/>
    <cellStyle name="M 3 2" xfId="15624"/>
    <cellStyle name="M 4" xfId="15625"/>
    <cellStyle name="M 4 2" xfId="15626"/>
    <cellStyle name="M 5" xfId="15627"/>
    <cellStyle name="M 6" xfId="15628"/>
    <cellStyle name="M.00" xfId="15629"/>
    <cellStyle name="M.00 2" xfId="15630"/>
    <cellStyle name="M.00 2 2" xfId="15631"/>
    <cellStyle name="M.00 2_7-7-1 SM Data" xfId="15632"/>
    <cellStyle name="M.00 3" xfId="15633"/>
    <cellStyle name="M.00 3 2" xfId="15634"/>
    <cellStyle name="M.00 4" xfId="15635"/>
    <cellStyle name="M.00 4 2" xfId="15636"/>
    <cellStyle name="M.00 5" xfId="15637"/>
    <cellStyle name="M.00 6" xfId="15638"/>
    <cellStyle name="M_2. 2011-2014  Rev_ FCast_IRM 2012_COS2013_Ongoing Operations_with CDM" xfId="15639"/>
    <cellStyle name="M_2. 2011-2014  Rev_ FCast_IRM 2012_COS2013_Ongoing Operations_with CDM_1. Creation and Assumptions Budget_Revised with CDM" xfId="15640"/>
    <cellStyle name="M_9. Rev2Cost_GDPIPI" xfId="15641"/>
    <cellStyle name="M_9. Rev2Cost_GDPIPI 2" xfId="15642"/>
    <cellStyle name="M_9. Rev2Cost_GDPIPI 3" xfId="15643"/>
    <cellStyle name="M_9. Rev2Cost_GDPIPI 4" xfId="15644"/>
    <cellStyle name="M_9. Rev2Cost_GDPIPI 5" xfId="15645"/>
    <cellStyle name="M_9. Rev2Cost_GDPIPI 6" xfId="15646"/>
    <cellStyle name="M_CGAAP FA Budget Model v2 james" xfId="15647"/>
    <cellStyle name="M_CGAAP FA Budget Model v2 james 2" xfId="15648"/>
    <cellStyle name="M_lists" xfId="15649"/>
    <cellStyle name="M_lists 2" xfId="15650"/>
    <cellStyle name="M_lists 3" xfId="15651"/>
    <cellStyle name="M_lists 4" xfId="15652"/>
    <cellStyle name="M_lists 5" xfId="15653"/>
    <cellStyle name="M_lists 6" xfId="15654"/>
    <cellStyle name="M_lists_4. Current Monthly Fixed Charge" xfId="15655"/>
    <cellStyle name="M_Oct 2010 SM PILs Recognition" xfId="15656"/>
    <cellStyle name="M_Oct 2010 SM PILs Recognition 2" xfId="15657"/>
    <cellStyle name="M_Regulatory Assets and Liabilities IFRS Opening Adj" xfId="15658"/>
    <cellStyle name="M_Sheet4" xfId="15659"/>
    <cellStyle name="M_Sheet4 2" xfId="15660"/>
    <cellStyle name="M_Sheet4 3" xfId="15661"/>
    <cellStyle name="M_Sheet4 4" xfId="15662"/>
    <cellStyle name="M_Sheet4 5" xfId="15663"/>
    <cellStyle name="M_Sheet4 6" xfId="15664"/>
    <cellStyle name="M_Xl0000180" xfId="15665"/>
    <cellStyle name="M_Xl0000180 2" xfId="15666"/>
    <cellStyle name="Measure - IBM Cognos" xfId="46410"/>
    <cellStyle name="Measure - IBM Cognos 2" xfId="46411"/>
    <cellStyle name="Measure - IBM Cognos 3" xfId="63479"/>
    <cellStyle name="Measure Header - IBM Cognos" xfId="46412"/>
    <cellStyle name="Measure Header - IBM Cognos 2" xfId="46413"/>
    <cellStyle name="Measure Header - IBM Cognos 3" xfId="63480"/>
    <cellStyle name="Measure Name - IBM Cognos" xfId="46414"/>
    <cellStyle name="Measure Name - IBM Cognos 2" xfId="46415"/>
    <cellStyle name="Measure Name - IBM Cognos 3" xfId="63507"/>
    <cellStyle name="Measure Summary - IBM Cognos" xfId="46416"/>
    <cellStyle name="Measure Summary - IBM Cognos 2" xfId="46417"/>
    <cellStyle name="Measure Summary - IBM Cognos 3" xfId="63481"/>
    <cellStyle name="Measure Summary TM1 - IBM Cognos" xfId="46418"/>
    <cellStyle name="Measure Summary TM1 - IBM Cognos 2" xfId="46419"/>
    <cellStyle name="Measure Summary TM1 - IBM Cognos 3" xfId="63508"/>
    <cellStyle name="Measure Template - IBM Cognos" xfId="46420"/>
    <cellStyle name="Measure Template - IBM Cognos 2" xfId="46421"/>
    <cellStyle name="Measure Template - IBM Cognos 3" xfId="63509"/>
    <cellStyle name="Millares [0]_Bancuentas" xfId="15667"/>
    <cellStyle name="Millares_Corrección de Explicaciones1_FINAL_FINAL" xfId="15668"/>
    <cellStyle name="Moneda_REPORTE SEG MAYO 2002" xfId="15669"/>
    <cellStyle name="More - IBM Cognos" xfId="46422"/>
    <cellStyle name="More - IBM Cognos 2" xfId="46423"/>
    <cellStyle name="More - IBM Cognos 3" xfId="63482"/>
    <cellStyle name="multiple" xfId="15670"/>
    <cellStyle name="multiple 2" xfId="15671"/>
    <cellStyle name="multiple 2 2" xfId="15672"/>
    <cellStyle name="multiple 3" xfId="15673"/>
    <cellStyle name="multiple 3 2" xfId="15674"/>
    <cellStyle name="multiple 4" xfId="15675"/>
    <cellStyle name="multiple_Data Check Control" xfId="15676"/>
    <cellStyle name="Neutral 2" xfId="15677"/>
    <cellStyle name="Neutral 2 2" xfId="15678"/>
    <cellStyle name="Neutral 2 2 2" xfId="15679"/>
    <cellStyle name="Neutral 3" xfId="15680"/>
    <cellStyle name="Neutral 3 2" xfId="15681"/>
    <cellStyle name="Neutral 3 3" xfId="15682"/>
    <cellStyle name="Neutral 4" xfId="15683"/>
    <cellStyle name="Neutral 4 2" xfId="15684"/>
    <cellStyle name="Neutral 5" xfId="15685"/>
    <cellStyle name="Neutral 5 2" xfId="15686"/>
    <cellStyle name="Neutral 6" xfId="15687"/>
    <cellStyle name="Neutral 7" xfId="15688"/>
    <cellStyle name="Neutral 8" xfId="15689"/>
    <cellStyle name="Neutral 9" xfId="46424"/>
    <cellStyle name="NonPrint_Heading" xfId="46425"/>
    <cellStyle name="Normal" xfId="0" builtinId="0"/>
    <cellStyle name="Normal - Style1" xfId="15690"/>
    <cellStyle name="Normal - Style1 10" xfId="15691"/>
    <cellStyle name="Normal - Style1 10 2" xfId="15692"/>
    <cellStyle name="Normal - Style1 10 2 2" xfId="15693"/>
    <cellStyle name="Normal - Style1 10 2 2 2" xfId="46426"/>
    <cellStyle name="Normal - Style1 10 2 3" xfId="15694"/>
    <cellStyle name="Normal - Style1 10 2 3 2" xfId="46427"/>
    <cellStyle name="Normal - Style1 10 2 4" xfId="15695"/>
    <cellStyle name="Normal - Style1 10 2 4 2" xfId="46428"/>
    <cellStyle name="Normal - Style1 10 2 5" xfId="46429"/>
    <cellStyle name="Normal - Style1 10 3" xfId="15696"/>
    <cellStyle name="Normal - Style1 10 3 2" xfId="15697"/>
    <cellStyle name="Normal - Style1 10 3 2 2" xfId="46430"/>
    <cellStyle name="Normal - Style1 10 3 3" xfId="15698"/>
    <cellStyle name="Normal - Style1 10 3 3 2" xfId="46431"/>
    <cellStyle name="Normal - Style1 10 3 4" xfId="15699"/>
    <cellStyle name="Normal - Style1 10 3 4 2" xfId="46432"/>
    <cellStyle name="Normal - Style1 10 3 5" xfId="46433"/>
    <cellStyle name="Normal - Style1 10 4" xfId="15700"/>
    <cellStyle name="Normal - Style1 10 4 2" xfId="46434"/>
    <cellStyle name="Normal - Style1 10 5" xfId="15701"/>
    <cellStyle name="Normal - Style1 10 5 2" xfId="46435"/>
    <cellStyle name="Normal - Style1 10 6" xfId="15702"/>
    <cellStyle name="Normal - Style1 10 6 2" xfId="46436"/>
    <cellStyle name="Normal - Style1 10 7" xfId="15703"/>
    <cellStyle name="Normal - Style1 11" xfId="15704"/>
    <cellStyle name="Normal - Style1 11 2" xfId="15705"/>
    <cellStyle name="Normal - Style1 11 2 2" xfId="15706"/>
    <cellStyle name="Normal - Style1 11 2 2 2" xfId="46437"/>
    <cellStyle name="Normal - Style1 11 2 3" xfId="15707"/>
    <cellStyle name="Normal - Style1 11 2 3 2" xfId="46438"/>
    <cellStyle name="Normal - Style1 11 2 4" xfId="15708"/>
    <cellStyle name="Normal - Style1 11 2 4 2" xfId="46439"/>
    <cellStyle name="Normal - Style1 11 2 5" xfId="46440"/>
    <cellStyle name="Normal - Style1 11 3" xfId="15709"/>
    <cellStyle name="Normal - Style1 11 3 2" xfId="46441"/>
    <cellStyle name="Normal - Style1 11 4" xfId="15710"/>
    <cellStyle name="Normal - Style1 11 4 2" xfId="46442"/>
    <cellStyle name="Normal - Style1 11 5" xfId="15711"/>
    <cellStyle name="Normal - Style1 12" xfId="15712"/>
    <cellStyle name="Normal - Style1 12 2" xfId="15713"/>
    <cellStyle name="Normal - Style1 12 2 2" xfId="15714"/>
    <cellStyle name="Normal - Style1 12 2 2 2" xfId="46443"/>
    <cellStyle name="Normal - Style1 12 2 3" xfId="15715"/>
    <cellStyle name="Normal - Style1 12 2 3 2" xfId="46444"/>
    <cellStyle name="Normal - Style1 12 2 4" xfId="15716"/>
    <cellStyle name="Normal - Style1 12 2 4 2" xfId="46445"/>
    <cellStyle name="Normal - Style1 12 2 5" xfId="46446"/>
    <cellStyle name="Normal - Style1 12 3" xfId="15717"/>
    <cellStyle name="Normal - Style1 12 3 2" xfId="46447"/>
    <cellStyle name="Normal - Style1 12 4" xfId="15718"/>
    <cellStyle name="Normal - Style1 12 4 2" xfId="46448"/>
    <cellStyle name="Normal - Style1 12 5" xfId="15719"/>
    <cellStyle name="Normal - Style1 12 5 2" xfId="46449"/>
    <cellStyle name="Normal - Style1 12 6" xfId="46450"/>
    <cellStyle name="Normal - Style1 13" xfId="15720"/>
    <cellStyle name="Normal - Style1 13 2" xfId="15721"/>
    <cellStyle name="Normal - Style1 13 2 2" xfId="15722"/>
    <cellStyle name="Normal - Style1 13 2 2 2" xfId="46451"/>
    <cellStyle name="Normal - Style1 13 2 3" xfId="15723"/>
    <cellStyle name="Normal - Style1 13 2 3 2" xfId="46452"/>
    <cellStyle name="Normal - Style1 13 2 4" xfId="15724"/>
    <cellStyle name="Normal - Style1 13 2 4 2" xfId="46453"/>
    <cellStyle name="Normal - Style1 13 2 5" xfId="46454"/>
    <cellStyle name="Normal - Style1 13 3" xfId="15725"/>
    <cellStyle name="Normal - Style1 13 3 2" xfId="46455"/>
    <cellStyle name="Normal - Style1 13 4" xfId="15726"/>
    <cellStyle name="Normal - Style1 13 4 2" xfId="46456"/>
    <cellStyle name="Normal - Style1 13 5" xfId="15727"/>
    <cellStyle name="Normal - Style1 13 5 2" xfId="46457"/>
    <cellStyle name="Normal - Style1 13 6" xfId="46458"/>
    <cellStyle name="Normal - Style1 13 6 2" xfId="46459"/>
    <cellStyle name="Normal - Style1 13 7" xfId="46460"/>
    <cellStyle name="Normal - Style1 14" xfId="15728"/>
    <cellStyle name="Normal - Style1 14 2" xfId="15729"/>
    <cellStyle name="Normal - Style1 14 2 2" xfId="15730"/>
    <cellStyle name="Normal - Style1 14 2 2 2" xfId="46461"/>
    <cellStyle name="Normal - Style1 14 2 3" xfId="15731"/>
    <cellStyle name="Normal - Style1 14 2 3 2" xfId="46462"/>
    <cellStyle name="Normal - Style1 14 2 4" xfId="15732"/>
    <cellStyle name="Normal - Style1 14 2 4 2" xfId="46463"/>
    <cellStyle name="Normal - Style1 14 2 5" xfId="46464"/>
    <cellStyle name="Normal - Style1 14 3" xfId="15733"/>
    <cellStyle name="Normal - Style1 14 3 2" xfId="15734"/>
    <cellStyle name="Normal - Style1 14 3 2 2" xfId="46465"/>
    <cellStyle name="Normal - Style1 14 3 3" xfId="15735"/>
    <cellStyle name="Normal - Style1 14 3 3 2" xfId="46466"/>
    <cellStyle name="Normal - Style1 14 3 4" xfId="46467"/>
    <cellStyle name="Normal - Style1 14 4" xfId="15736"/>
    <cellStyle name="Normal - Style1 14 4 2" xfId="46468"/>
    <cellStyle name="Normal - Style1 14 5" xfId="15737"/>
    <cellStyle name="Normal - Style1 14 5 2" xfId="46469"/>
    <cellStyle name="Normal - Style1 14 6" xfId="46470"/>
    <cellStyle name="Normal - Style1 15" xfId="15738"/>
    <cellStyle name="Normal - Style1 15 2" xfId="15739"/>
    <cellStyle name="Normal - Style1 15 2 2" xfId="15740"/>
    <cellStyle name="Normal - Style1 15 2 2 2" xfId="46471"/>
    <cellStyle name="Normal - Style1 15 2 3" xfId="46472"/>
    <cellStyle name="Normal - Style1 15 3" xfId="15741"/>
    <cellStyle name="Normal - Style1 15 3 2" xfId="15742"/>
    <cellStyle name="Normal - Style1 15 3 2 2" xfId="46473"/>
    <cellStyle name="Normal - Style1 15 3 3" xfId="46474"/>
    <cellStyle name="Normal - Style1 15 4" xfId="15743"/>
    <cellStyle name="Normal - Style1 15 4 2" xfId="46475"/>
    <cellStyle name="Normal - Style1 15 5" xfId="46476"/>
    <cellStyle name="Normal - Style1 16" xfId="15744"/>
    <cellStyle name="Normal - Style1 16 2" xfId="15745"/>
    <cellStyle name="Normal - Style1 16 2 2" xfId="15746"/>
    <cellStyle name="Normal - Style1 16 2 2 2" xfId="46477"/>
    <cellStyle name="Normal - Style1 16 2 3" xfId="46478"/>
    <cellStyle name="Normal - Style1 16 3" xfId="15747"/>
    <cellStyle name="Normal - Style1 16 3 2" xfId="46479"/>
    <cellStyle name="Normal - Style1 16 4" xfId="15748"/>
    <cellStyle name="Normal - Style1 16 4 2" xfId="46480"/>
    <cellStyle name="Normal - Style1 16 5" xfId="46481"/>
    <cellStyle name="Normal - Style1 17" xfId="15749"/>
    <cellStyle name="Normal - Style1 17 2" xfId="15750"/>
    <cellStyle name="Normal - Style1 17 2 2" xfId="46482"/>
    <cellStyle name="Normal - Style1 17 3" xfId="15751"/>
    <cellStyle name="Normal - Style1 17 3 2" xfId="46483"/>
    <cellStyle name="Normal - Style1 17 4" xfId="15752"/>
    <cellStyle name="Normal - Style1 17 4 2" xfId="46484"/>
    <cellStyle name="Normal - Style1 17 5" xfId="46485"/>
    <cellStyle name="Normal - Style1 18" xfId="15753"/>
    <cellStyle name="Normal - Style1 18 2" xfId="15754"/>
    <cellStyle name="Normal - Style1 18 2 2" xfId="15755"/>
    <cellStyle name="Normal - Style1 18 2 2 2" xfId="46486"/>
    <cellStyle name="Normal - Style1 18 2 3" xfId="46487"/>
    <cellStyle name="Normal - Style1 18 3" xfId="15756"/>
    <cellStyle name="Normal - Style1 18 3 2" xfId="46488"/>
    <cellStyle name="Normal - Style1 18 4" xfId="46489"/>
    <cellStyle name="Normal - Style1 19" xfId="15757"/>
    <cellStyle name="Normal - Style1 19 2" xfId="15758"/>
    <cellStyle name="Normal - Style1 19 2 2" xfId="46490"/>
    <cellStyle name="Normal - Style1 19 3" xfId="15759"/>
    <cellStyle name="Normal - Style1 19 3 2" xfId="46491"/>
    <cellStyle name="Normal - Style1 19 4" xfId="46492"/>
    <cellStyle name="Normal - Style1 2" xfId="15760"/>
    <cellStyle name="Normal - Style1 2 2" xfId="15761"/>
    <cellStyle name="Normal - Style1 2 2 2" xfId="15762"/>
    <cellStyle name="Normal - Style1 2 2 2 2" xfId="15763"/>
    <cellStyle name="Normal - Style1 2 2 3" xfId="15764"/>
    <cellStyle name="Normal - Style1 2 2 3 2" xfId="46493"/>
    <cellStyle name="Normal - Style1 2 2 4" xfId="15765"/>
    <cellStyle name="Normal - Style1 2 2 4 2" xfId="46494"/>
    <cellStyle name="Normal - Style1 2 2 5" xfId="15766"/>
    <cellStyle name="Normal - Style1 2 3" xfId="15767"/>
    <cellStyle name="Normal - Style1 2 3 2" xfId="15768"/>
    <cellStyle name="Normal - Style1 2 3 2 2" xfId="46495"/>
    <cellStyle name="Normal - Style1 2 3 3" xfId="46496"/>
    <cellStyle name="Normal - Style1 2 4" xfId="15769"/>
    <cellStyle name="Normal - Style1 2 4 2" xfId="46497"/>
    <cellStyle name="Normal - Style1 2 5" xfId="15770"/>
    <cellStyle name="Normal - Style1 2 5 2" xfId="46498"/>
    <cellStyle name="Normal - Style1 2 6" xfId="15771"/>
    <cellStyle name="Normal - Style1 2_7-7-1 SM Data" xfId="15772"/>
    <cellStyle name="Normal - Style1 20" xfId="15773"/>
    <cellStyle name="Normal - Style1 20 2" xfId="15774"/>
    <cellStyle name="Normal - Style1 20 2 2" xfId="15775"/>
    <cellStyle name="Normal - Style1 20 2 2 2" xfId="46499"/>
    <cellStyle name="Normal - Style1 20 2 3" xfId="46500"/>
    <cellStyle name="Normal - Style1 20 3" xfId="15776"/>
    <cellStyle name="Normal - Style1 20 3 2" xfId="46501"/>
    <cellStyle name="Normal - Style1 20 4" xfId="15777"/>
    <cellStyle name="Normal - Style1 20 4 2" xfId="46502"/>
    <cellStyle name="Normal - Style1 20 5" xfId="46503"/>
    <cellStyle name="Normal - Style1 21" xfId="15778"/>
    <cellStyle name="Normal - Style1 21 2" xfId="15779"/>
    <cellStyle name="Normal - Style1 21 2 2" xfId="46504"/>
    <cellStyle name="Normal - Style1 21 3" xfId="46505"/>
    <cellStyle name="Normal - Style1 22" xfId="15780"/>
    <cellStyle name="Normal - Style1 22 2" xfId="15781"/>
    <cellStyle name="Normal - Style1 22 2 2" xfId="46506"/>
    <cellStyle name="Normal - Style1 22 3" xfId="46507"/>
    <cellStyle name="Normal - Style1 23" xfId="15782"/>
    <cellStyle name="Normal - Style1 23 2" xfId="46508"/>
    <cellStyle name="Normal - Style1 23 3" xfId="46509"/>
    <cellStyle name="Normal - Style1 3" xfId="15783"/>
    <cellStyle name="Normal - Style1 3 2" xfId="15784"/>
    <cellStyle name="Normal - Style1 3 2 2" xfId="15785"/>
    <cellStyle name="Normal - Style1 3 2 2 2" xfId="46510"/>
    <cellStyle name="Normal - Style1 3 2 3" xfId="15786"/>
    <cellStyle name="Normal - Style1 3 2 3 2" xfId="46511"/>
    <cellStyle name="Normal - Style1 3 2 4" xfId="15787"/>
    <cellStyle name="Normal - Style1 3 2 4 2" xfId="46512"/>
    <cellStyle name="Normal - Style1 3 2 5" xfId="15788"/>
    <cellStyle name="Normal - Style1 3 3" xfId="15789"/>
    <cellStyle name="Normal - Style1 3 3 2" xfId="15790"/>
    <cellStyle name="Normal - Style1 3 3 2 2" xfId="46513"/>
    <cellStyle name="Normal - Style1 3 3 3" xfId="15791"/>
    <cellStyle name="Normal - Style1 3 4" xfId="15792"/>
    <cellStyle name="Normal - Style1 3 4 2" xfId="46514"/>
    <cellStyle name="Normal - Style1 3 5" xfId="15793"/>
    <cellStyle name="Normal - Style1 3 5 2" xfId="46515"/>
    <cellStyle name="Normal - Style1 3 6" xfId="15794"/>
    <cellStyle name="Normal - Style1 4" xfId="15795"/>
    <cellStyle name="Normal - Style1 4 2" xfId="15796"/>
    <cellStyle name="Normal - Style1 4 2 2" xfId="15797"/>
    <cellStyle name="Normal - Style1 4 2 2 2" xfId="46516"/>
    <cellStyle name="Normal - Style1 4 2 3" xfId="15798"/>
    <cellStyle name="Normal - Style1 4 2 3 2" xfId="46517"/>
    <cellStyle name="Normal - Style1 4 2 4" xfId="15799"/>
    <cellStyle name="Normal - Style1 4 2 4 2" xfId="46518"/>
    <cellStyle name="Normal - Style1 4 2 5" xfId="46519"/>
    <cellStyle name="Normal - Style1 4 3" xfId="15800"/>
    <cellStyle name="Normal - Style1 4 3 2" xfId="15801"/>
    <cellStyle name="Normal - Style1 4 3 2 2" xfId="46520"/>
    <cellStyle name="Normal - Style1 4 3 3" xfId="46521"/>
    <cellStyle name="Normal - Style1 4 4" xfId="15802"/>
    <cellStyle name="Normal - Style1 4 4 2" xfId="46522"/>
    <cellStyle name="Normal - Style1 4 5" xfId="15803"/>
    <cellStyle name="Normal - Style1 4 5 2" xfId="46523"/>
    <cellStyle name="Normal - Style1 4 6" xfId="15804"/>
    <cellStyle name="Normal - Style1 4_7-7-1 SM Data" xfId="15805"/>
    <cellStyle name="Normal - Style1 5" xfId="15806"/>
    <cellStyle name="Normal - Style1 5 2" xfId="15807"/>
    <cellStyle name="Normal - Style1 5 2 2" xfId="15808"/>
    <cellStyle name="Normal - Style1 5 2 2 2" xfId="46524"/>
    <cellStyle name="Normal - Style1 5 2 3" xfId="15809"/>
    <cellStyle name="Normal - Style1 5 2 3 2" xfId="46525"/>
    <cellStyle name="Normal - Style1 5 2 4" xfId="15810"/>
    <cellStyle name="Normal - Style1 5 2 4 2" xfId="46526"/>
    <cellStyle name="Normal - Style1 5 2 5" xfId="46527"/>
    <cellStyle name="Normal - Style1 5 3" xfId="15811"/>
    <cellStyle name="Normal - Style1 5 3 2" xfId="15812"/>
    <cellStyle name="Normal - Style1 5 3 2 2" xfId="46528"/>
    <cellStyle name="Normal - Style1 5 3 3" xfId="46529"/>
    <cellStyle name="Normal - Style1 5 4" xfId="15813"/>
    <cellStyle name="Normal - Style1 5 4 2" xfId="46530"/>
    <cellStyle name="Normal - Style1 5 5" xfId="15814"/>
    <cellStyle name="Normal - Style1 5 5 2" xfId="46531"/>
    <cellStyle name="Normal - Style1 5 6" xfId="46532"/>
    <cellStyle name="Normal - Style1 6" xfId="15815"/>
    <cellStyle name="Normal - Style1 6 2" xfId="15816"/>
    <cellStyle name="Normal - Style1 6 2 2" xfId="15817"/>
    <cellStyle name="Normal - Style1 6 2 2 2" xfId="46533"/>
    <cellStyle name="Normal - Style1 6 2 3" xfId="15818"/>
    <cellStyle name="Normal - Style1 6 2 3 2" xfId="46534"/>
    <cellStyle name="Normal - Style1 6 2 4" xfId="15819"/>
    <cellStyle name="Normal - Style1 6 2 4 2" xfId="46535"/>
    <cellStyle name="Normal - Style1 6 2 5" xfId="46536"/>
    <cellStyle name="Normal - Style1 6 3" xfId="15820"/>
    <cellStyle name="Normal - Style1 6 3 2" xfId="15821"/>
    <cellStyle name="Normal - Style1 6 3 2 2" xfId="46537"/>
    <cellStyle name="Normal - Style1 6 3 3" xfId="46538"/>
    <cellStyle name="Normal - Style1 6 4" xfId="15822"/>
    <cellStyle name="Normal - Style1 6 4 2" xfId="46539"/>
    <cellStyle name="Normal - Style1 6 5" xfId="15823"/>
    <cellStyle name="Normal - Style1 6 5 2" xfId="46540"/>
    <cellStyle name="Normal - Style1 6 6" xfId="15824"/>
    <cellStyle name="Normal - Style1 7" xfId="15825"/>
    <cellStyle name="Normal - Style1 7 2" xfId="15826"/>
    <cellStyle name="Normal - Style1 7 2 2" xfId="15827"/>
    <cellStyle name="Normal - Style1 7 2 2 2" xfId="46541"/>
    <cellStyle name="Normal - Style1 7 2 3" xfId="15828"/>
    <cellStyle name="Normal - Style1 7 2 3 2" xfId="46542"/>
    <cellStyle name="Normal - Style1 7 2 4" xfId="15829"/>
    <cellStyle name="Normal - Style1 7 2 4 2" xfId="46543"/>
    <cellStyle name="Normal - Style1 7 2 5" xfId="46544"/>
    <cellStyle name="Normal - Style1 7 3" xfId="15830"/>
    <cellStyle name="Normal - Style1 7 3 2" xfId="15831"/>
    <cellStyle name="Normal - Style1 7 3 2 2" xfId="46545"/>
    <cellStyle name="Normal - Style1 7 3 3" xfId="46546"/>
    <cellStyle name="Normal - Style1 7 4" xfId="15832"/>
    <cellStyle name="Normal - Style1 7 4 2" xfId="46547"/>
    <cellStyle name="Normal - Style1 7 5" xfId="15833"/>
    <cellStyle name="Normal - Style1 7 5 2" xfId="46548"/>
    <cellStyle name="Normal - Style1 7 6" xfId="15834"/>
    <cellStyle name="Normal - Style1 8" xfId="15835"/>
    <cellStyle name="Normal - Style1 8 2" xfId="15836"/>
    <cellStyle name="Normal - Style1 8 2 2" xfId="15837"/>
    <cellStyle name="Normal - Style1 8 2 2 2" xfId="15838"/>
    <cellStyle name="Normal - Style1 8 2 2 2 2" xfId="46549"/>
    <cellStyle name="Normal - Style1 8 2 2 3" xfId="15839"/>
    <cellStyle name="Normal - Style1 8 2 2 3 2" xfId="46550"/>
    <cellStyle name="Normal - Style1 8 2 2 4" xfId="15840"/>
    <cellStyle name="Normal - Style1 8 2 2 4 2" xfId="46551"/>
    <cellStyle name="Normal - Style1 8 2 2 5" xfId="46552"/>
    <cellStyle name="Normal - Style1 8 2 3" xfId="15841"/>
    <cellStyle name="Normal - Style1 8 2 3 2" xfId="15842"/>
    <cellStyle name="Normal - Style1 8 2 3 2 2" xfId="46553"/>
    <cellStyle name="Normal - Style1 8 2 3 3" xfId="15843"/>
    <cellStyle name="Normal - Style1 8 2 3 3 2" xfId="46554"/>
    <cellStyle name="Normal - Style1 8 2 3 4" xfId="15844"/>
    <cellStyle name="Normal - Style1 8 2 3 4 2" xfId="46555"/>
    <cellStyle name="Normal - Style1 8 2 3 5" xfId="46556"/>
    <cellStyle name="Normal - Style1 8 2 4" xfId="15845"/>
    <cellStyle name="Normal - Style1 8 2 4 2" xfId="46557"/>
    <cellStyle name="Normal - Style1 8 2 5" xfId="15846"/>
    <cellStyle name="Normal - Style1 8 2 5 2" xfId="46558"/>
    <cellStyle name="Normal - Style1 8 2 6" xfId="15847"/>
    <cellStyle name="Normal - Style1 8 2 6 2" xfId="46559"/>
    <cellStyle name="Normal - Style1 8 2 7" xfId="46560"/>
    <cellStyle name="Normal - Style1 8 3" xfId="15848"/>
    <cellStyle name="Normal - Style1 8 3 2" xfId="46561"/>
    <cellStyle name="Normal - Style1 8 4" xfId="15849"/>
    <cellStyle name="Normal - Style1 8 4 2" xfId="46562"/>
    <cellStyle name="Normal - Style1 8 5" xfId="15850"/>
    <cellStyle name="Normal - Style1 8 5 2" xfId="46563"/>
    <cellStyle name="Normal - Style1 8 6" xfId="15851"/>
    <cellStyle name="Normal - Style1 9" xfId="15852"/>
    <cellStyle name="Normal - Style1 9 2" xfId="15853"/>
    <cellStyle name="Normal - Style1 9 2 2" xfId="15854"/>
    <cellStyle name="Normal - Style1 9 2 2 2" xfId="46564"/>
    <cellStyle name="Normal - Style1 9 2 3" xfId="15855"/>
    <cellStyle name="Normal - Style1 9 2 3 2" xfId="46565"/>
    <cellStyle name="Normal - Style1 9 2 4" xfId="15856"/>
    <cellStyle name="Normal - Style1 9 2 4 2" xfId="46566"/>
    <cellStyle name="Normal - Style1 9 2 5" xfId="46567"/>
    <cellStyle name="Normal - Style1 9 3" xfId="15857"/>
    <cellStyle name="Normal - Style1 9 3 2" xfId="15858"/>
    <cellStyle name="Normal - Style1 9 3 2 2" xfId="46568"/>
    <cellStyle name="Normal - Style1 9 3 3" xfId="15859"/>
    <cellStyle name="Normal - Style1 9 3 3 2" xfId="46569"/>
    <cellStyle name="Normal - Style1 9 3 4" xfId="15860"/>
    <cellStyle name="Normal - Style1 9 3 4 2" xfId="46570"/>
    <cellStyle name="Normal - Style1 9 3 5" xfId="46571"/>
    <cellStyle name="Normal - Style1 9 4" xfId="15861"/>
    <cellStyle name="Normal - Style1 9 4 2" xfId="46572"/>
    <cellStyle name="Normal - Style1 9 5" xfId="15862"/>
    <cellStyle name="Normal - Style1 9 5 2" xfId="46573"/>
    <cellStyle name="Normal - Style1 9 6" xfId="15863"/>
    <cellStyle name="Normal - Style1 9 6 2" xfId="46574"/>
    <cellStyle name="Normal - Style1 9 7" xfId="15864"/>
    <cellStyle name="Normal - Style1_1595 FIT Support" xfId="15865"/>
    <cellStyle name="Normal 1" xfId="15866"/>
    <cellStyle name="Normal 10" xfId="15867"/>
    <cellStyle name="Normal 10 10" xfId="15868"/>
    <cellStyle name="Normal 10 11" xfId="15869"/>
    <cellStyle name="Normal 10 15" xfId="46575"/>
    <cellStyle name="Normal 10 2" xfId="15870"/>
    <cellStyle name="Normal 10 2 2" xfId="15871"/>
    <cellStyle name="Normal 10 2 2 2" xfId="15872"/>
    <cellStyle name="Normal 10 2 2 2 2" xfId="15873"/>
    <cellStyle name="Normal 10 2 2 2 2 2" xfId="15874"/>
    <cellStyle name="Normal 10 2 2 2 3" xfId="15875"/>
    <cellStyle name="Normal 10 2 2 2 3 2" xfId="15876"/>
    <cellStyle name="Normal 10 2 2 2 4" xfId="15877"/>
    <cellStyle name="Normal 10 2 2 3" xfId="15878"/>
    <cellStyle name="Normal 10 2 2 3 2" xfId="15879"/>
    <cellStyle name="Normal 10 2 2 4" xfId="15880"/>
    <cellStyle name="Normal 10 2 2 4 2" xfId="15881"/>
    <cellStyle name="Normal 10 2 2 5" xfId="15882"/>
    <cellStyle name="Normal 10 2 2 6" xfId="15883"/>
    <cellStyle name="Normal 10 2 3" xfId="15884"/>
    <cellStyle name="Normal 10 2 3 2" xfId="15885"/>
    <cellStyle name="Normal 10 2 3 2 2" xfId="15886"/>
    <cellStyle name="Normal 10 2 3 2 2 2" xfId="15887"/>
    <cellStyle name="Normal 10 2 3 2 3" xfId="15888"/>
    <cellStyle name="Normal 10 2 3 2 3 2" xfId="15889"/>
    <cellStyle name="Normal 10 2 3 2 4" xfId="15890"/>
    <cellStyle name="Normal 10 2 3 3" xfId="15891"/>
    <cellStyle name="Normal 10 2 3 3 2" xfId="15892"/>
    <cellStyle name="Normal 10 2 3 4" xfId="15893"/>
    <cellStyle name="Normal 10 2 3 4 2" xfId="15894"/>
    <cellStyle name="Normal 10 2 3 5" xfId="15895"/>
    <cellStyle name="Normal 10 2 3 6" xfId="15896"/>
    <cellStyle name="Normal 10 2 4" xfId="15897"/>
    <cellStyle name="Normal 10 2 4 2" xfId="15898"/>
    <cellStyle name="Normal 10 2 4 2 2" xfId="15899"/>
    <cellStyle name="Normal 10 2 4 3" xfId="15900"/>
    <cellStyle name="Normal 10 2 4 3 2" xfId="15901"/>
    <cellStyle name="Normal 10 2 4 4" xfId="15902"/>
    <cellStyle name="Normal 10 2 5" xfId="15903"/>
    <cellStyle name="Normal 10 2 5 2" xfId="15904"/>
    <cellStyle name="Normal 10 2 5 2 2" xfId="15905"/>
    <cellStyle name="Normal 10 2 5 3" xfId="15906"/>
    <cellStyle name="Normal 10 2 5 3 2" xfId="15907"/>
    <cellStyle name="Normal 10 2 5 4" xfId="15908"/>
    <cellStyle name="Normal 10 2 6" xfId="15909"/>
    <cellStyle name="Normal 10 2 6 2" xfId="15910"/>
    <cellStyle name="Normal 10 2 7" xfId="15911"/>
    <cellStyle name="Normal 10 2 7 2" xfId="15912"/>
    <cellStyle name="Normal 10 2 8" xfId="15913"/>
    <cellStyle name="Normal 10 2 9" xfId="15914"/>
    <cellStyle name="Normal 10 3" xfId="15915"/>
    <cellStyle name="Normal 10 3 2" xfId="15916"/>
    <cellStyle name="Normal 10 3 2 2" xfId="15917"/>
    <cellStyle name="Normal 10 3 2 2 2" xfId="15918"/>
    <cellStyle name="Normal 10 3 2 2 2 2" xfId="15919"/>
    <cellStyle name="Normal 10 3 2 2 3" xfId="15920"/>
    <cellStyle name="Normal 10 3 2 2 3 2" xfId="15921"/>
    <cellStyle name="Normal 10 3 2 2 4" xfId="15922"/>
    <cellStyle name="Normal 10 3 2 3" xfId="15923"/>
    <cellStyle name="Normal 10 3 2 3 2" xfId="15924"/>
    <cellStyle name="Normal 10 3 2 4" xfId="15925"/>
    <cellStyle name="Normal 10 3 2 4 2" xfId="15926"/>
    <cellStyle name="Normal 10 3 2 5" xfId="15927"/>
    <cellStyle name="Normal 10 3 2 6" xfId="15928"/>
    <cellStyle name="Normal 10 3 3" xfId="15929"/>
    <cellStyle name="Normal 10 3 3 2" xfId="15930"/>
    <cellStyle name="Normal 10 3 3 2 2" xfId="15931"/>
    <cellStyle name="Normal 10 3 3 2 2 2" xfId="15932"/>
    <cellStyle name="Normal 10 3 3 2 3" xfId="15933"/>
    <cellStyle name="Normal 10 3 3 2 3 2" xfId="15934"/>
    <cellStyle name="Normal 10 3 3 2 4" xfId="15935"/>
    <cellStyle name="Normal 10 3 3 3" xfId="15936"/>
    <cellStyle name="Normal 10 3 3 3 2" xfId="15937"/>
    <cellStyle name="Normal 10 3 3 4" xfId="15938"/>
    <cellStyle name="Normal 10 3 3 4 2" xfId="15939"/>
    <cellStyle name="Normal 10 3 3 5" xfId="15940"/>
    <cellStyle name="Normal 10 3 4" xfId="15941"/>
    <cellStyle name="Normal 10 3 4 2" xfId="15942"/>
    <cellStyle name="Normal 10 3 4 2 2" xfId="15943"/>
    <cellStyle name="Normal 10 3 4 3" xfId="15944"/>
    <cellStyle name="Normal 10 3 4 3 2" xfId="15945"/>
    <cellStyle name="Normal 10 3 4 4" xfId="15946"/>
    <cellStyle name="Normal 10 3 5" xfId="15947"/>
    <cellStyle name="Normal 10 3 5 2" xfId="15948"/>
    <cellStyle name="Normal 10 3 6" xfId="15949"/>
    <cellStyle name="Normal 10 3 6 2" xfId="15950"/>
    <cellStyle name="Normal 10 3 7" xfId="15951"/>
    <cellStyle name="Normal 10 3 8" xfId="15952"/>
    <cellStyle name="Normal 10 4" xfId="15953"/>
    <cellStyle name="Normal 10 4 10" xfId="46576"/>
    <cellStyle name="Normal 10 4 11" xfId="46577"/>
    <cellStyle name="Normal 10 4 12" xfId="46578"/>
    <cellStyle name="Normal 10 4 13" xfId="46579"/>
    <cellStyle name="Normal 10 4 14" xfId="46580"/>
    <cellStyle name="Normal 10 4 15" xfId="46581"/>
    <cellStyle name="Normal 10 4 16" xfId="46582"/>
    <cellStyle name="Normal 10 4 2" xfId="15954"/>
    <cellStyle name="Normal 10 4 2 10" xfId="46583"/>
    <cellStyle name="Normal 10 4 2 11" xfId="46584"/>
    <cellStyle name="Normal 10 4 2 2" xfId="15955"/>
    <cellStyle name="Normal 10 4 2 2 2" xfId="15956"/>
    <cellStyle name="Normal 10 4 2 2 2 2" xfId="46585"/>
    <cellStyle name="Normal 10 4 2 2 2 3" xfId="46586"/>
    <cellStyle name="Normal 10 4 2 2 3" xfId="46587"/>
    <cellStyle name="Normal 10 4 2 2 4" xfId="46588"/>
    <cellStyle name="Normal 10 4 2 3" xfId="15957"/>
    <cellStyle name="Normal 10 4 2 3 2" xfId="15958"/>
    <cellStyle name="Normal 10 4 2 3 3" xfId="46589"/>
    <cellStyle name="Normal 10 4 2 4" xfId="15959"/>
    <cellStyle name="Normal 10 4 2 5" xfId="46590"/>
    <cellStyle name="Normal 10 4 2 6" xfId="46591"/>
    <cellStyle name="Normal 10 4 2 7" xfId="46592"/>
    <cellStyle name="Normal 10 4 2 8" xfId="46593"/>
    <cellStyle name="Normal 10 4 2 9" xfId="46594"/>
    <cellStyle name="Normal 10 4 3" xfId="15960"/>
    <cellStyle name="Normal 10 4 3 2" xfId="15961"/>
    <cellStyle name="Normal 10 4 3 2 2" xfId="46595"/>
    <cellStyle name="Normal 10 4 3 2 2 2" xfId="46596"/>
    <cellStyle name="Normal 10 4 3 2 2 3" xfId="46597"/>
    <cellStyle name="Normal 10 4 3 2 3" xfId="46598"/>
    <cellStyle name="Normal 10 4 3 2 4" xfId="46599"/>
    <cellStyle name="Normal 10 4 3 3" xfId="46600"/>
    <cellStyle name="Normal 10 4 3 3 2" xfId="46601"/>
    <cellStyle name="Normal 10 4 3 3 3" xfId="46602"/>
    <cellStyle name="Normal 10 4 3 4" xfId="46603"/>
    <cellStyle name="Normal 10 4 3 5" xfId="46604"/>
    <cellStyle name="Normal 10 4 4" xfId="15962"/>
    <cellStyle name="Normal 10 4 4 2" xfId="15963"/>
    <cellStyle name="Normal 10 4 4 2 2" xfId="46605"/>
    <cellStyle name="Normal 10 4 4 2 3" xfId="46606"/>
    <cellStyle name="Normal 10 4 4 3" xfId="46607"/>
    <cellStyle name="Normal 10 4 4 4" xfId="46608"/>
    <cellStyle name="Normal 10 4 5" xfId="15964"/>
    <cellStyle name="Normal 10 4 5 2" xfId="46609"/>
    <cellStyle name="Normal 10 4 5 3" xfId="46610"/>
    <cellStyle name="Normal 10 4 6" xfId="46611"/>
    <cellStyle name="Normal 10 4 6 2" xfId="46612"/>
    <cellStyle name="Normal 10 4 6 3" xfId="46613"/>
    <cellStyle name="Normal 10 4 7" xfId="46614"/>
    <cellStyle name="Normal 10 4 7 2" xfId="46615"/>
    <cellStyle name="Normal 10 4 7 3" xfId="46616"/>
    <cellStyle name="Normal 10 4 8" xfId="46617"/>
    <cellStyle name="Normal 10 4 9" xfId="46618"/>
    <cellStyle name="Normal 10 5" xfId="15965"/>
    <cellStyle name="Normal 10 5 2" xfId="15966"/>
    <cellStyle name="Normal 10 5 2 2" xfId="15967"/>
    <cellStyle name="Normal 10 5 2 2 2" xfId="15968"/>
    <cellStyle name="Normal 10 5 2 3" xfId="15969"/>
    <cellStyle name="Normal 10 5 2 3 2" xfId="15970"/>
    <cellStyle name="Normal 10 5 2 4" xfId="15971"/>
    <cellStyle name="Normal 10 5 3" xfId="15972"/>
    <cellStyle name="Normal 10 5 3 2" xfId="15973"/>
    <cellStyle name="Normal 10 5 4" xfId="15974"/>
    <cellStyle name="Normal 10 5 4 2" xfId="15975"/>
    <cellStyle name="Normal 10 5 5" xfId="15976"/>
    <cellStyle name="Normal 10 6" xfId="15977"/>
    <cellStyle name="Normal 10 6 10" xfId="46619"/>
    <cellStyle name="Normal 10 6 11" xfId="46620"/>
    <cellStyle name="Normal 10 6 2" xfId="15978"/>
    <cellStyle name="Normal 10 6 2 2" xfId="15979"/>
    <cellStyle name="Normal 10 6 2 2 2" xfId="46621"/>
    <cellStyle name="Normal 10 6 2 2 3" xfId="46622"/>
    <cellStyle name="Normal 10 6 2 3" xfId="46623"/>
    <cellStyle name="Normal 10 6 2 4" xfId="46624"/>
    <cellStyle name="Normal 10 6 3" xfId="15980"/>
    <cellStyle name="Normal 10 6 3 2" xfId="15981"/>
    <cellStyle name="Normal 10 6 3 3" xfId="46625"/>
    <cellStyle name="Normal 10 6 4" xfId="15982"/>
    <cellStyle name="Normal 10 6 5" xfId="46626"/>
    <cellStyle name="Normal 10 6 6" xfId="46627"/>
    <cellStyle name="Normal 10 6 7" xfId="46628"/>
    <cellStyle name="Normal 10 6 8" xfId="46629"/>
    <cellStyle name="Normal 10 6 9" xfId="46630"/>
    <cellStyle name="Normal 10 7" xfId="15983"/>
    <cellStyle name="Normal 10 7 2" xfId="15984"/>
    <cellStyle name="Normal 10 7 2 2" xfId="15985"/>
    <cellStyle name="Normal 10 7 3" xfId="15986"/>
    <cellStyle name="Normal 10 7 3 2" xfId="15987"/>
    <cellStyle name="Normal 10 7 4" xfId="15988"/>
    <cellStyle name="Normal 10 8" xfId="15989"/>
    <cellStyle name="Normal 10 8 2" xfId="15990"/>
    <cellStyle name="Normal 10 8 3" xfId="46631"/>
    <cellStyle name="Normal 10 9" xfId="15991"/>
    <cellStyle name="Normal 10 9 2" xfId="15992"/>
    <cellStyle name="Normal 10_7-7-1 SM Data" xfId="15993"/>
    <cellStyle name="Normal 100" xfId="15994"/>
    <cellStyle name="Normal 100 10" xfId="46632"/>
    <cellStyle name="Normal 100 11" xfId="46633"/>
    <cellStyle name="Normal 100 12" xfId="46634"/>
    <cellStyle name="Normal 100 13" xfId="46635"/>
    <cellStyle name="Normal 100 14" xfId="46636"/>
    <cellStyle name="Normal 100 15" xfId="46637"/>
    <cellStyle name="Normal 100 16" xfId="46638"/>
    <cellStyle name="Normal 100 2" xfId="15995"/>
    <cellStyle name="Normal 100 2 10" xfId="46639"/>
    <cellStyle name="Normal 100 2 11" xfId="46640"/>
    <cellStyle name="Normal 100 2 2" xfId="46641"/>
    <cellStyle name="Normal 100 2 2 2" xfId="46642"/>
    <cellStyle name="Normal 100 2 2 2 2" xfId="46643"/>
    <cellStyle name="Normal 100 2 2 2 3" xfId="46644"/>
    <cellStyle name="Normal 100 2 2 3" xfId="46645"/>
    <cellStyle name="Normal 100 2 2 4" xfId="46646"/>
    <cellStyle name="Normal 100 2 3" xfId="46647"/>
    <cellStyle name="Normal 100 2 3 2" xfId="46648"/>
    <cellStyle name="Normal 100 2 3 3" xfId="46649"/>
    <cellStyle name="Normal 100 2 4" xfId="46650"/>
    <cellStyle name="Normal 100 2 5" xfId="46651"/>
    <cellStyle name="Normal 100 2 6" xfId="46652"/>
    <cellStyle name="Normal 100 2 7" xfId="46653"/>
    <cellStyle name="Normal 100 2 8" xfId="46654"/>
    <cellStyle name="Normal 100 2 9" xfId="46655"/>
    <cellStyle name="Normal 100 3" xfId="46656"/>
    <cellStyle name="Normal 100 3 2" xfId="46657"/>
    <cellStyle name="Normal 100 3 2 2" xfId="46658"/>
    <cellStyle name="Normal 100 3 2 2 2" xfId="46659"/>
    <cellStyle name="Normal 100 3 2 2 3" xfId="46660"/>
    <cellStyle name="Normal 100 3 2 3" xfId="46661"/>
    <cellStyle name="Normal 100 3 2 4" xfId="46662"/>
    <cellStyle name="Normal 100 3 3" xfId="46663"/>
    <cellStyle name="Normal 100 3 3 2" xfId="46664"/>
    <cellStyle name="Normal 100 3 3 3" xfId="46665"/>
    <cellStyle name="Normal 100 3 4" xfId="46666"/>
    <cellStyle name="Normal 100 3 5" xfId="46667"/>
    <cellStyle name="Normal 100 4" xfId="46668"/>
    <cellStyle name="Normal 100 4 2" xfId="46669"/>
    <cellStyle name="Normal 100 4 2 2" xfId="46670"/>
    <cellStyle name="Normal 100 4 2 3" xfId="46671"/>
    <cellStyle name="Normal 100 4 3" xfId="46672"/>
    <cellStyle name="Normal 100 4 4" xfId="46673"/>
    <cellStyle name="Normal 100 5" xfId="46674"/>
    <cellStyle name="Normal 100 5 2" xfId="46675"/>
    <cellStyle name="Normal 100 5 3" xfId="46676"/>
    <cellStyle name="Normal 100 6" xfId="46677"/>
    <cellStyle name="Normal 100 6 2" xfId="46678"/>
    <cellStyle name="Normal 100 6 3" xfId="46679"/>
    <cellStyle name="Normal 100 7" xfId="46680"/>
    <cellStyle name="Normal 100 7 2" xfId="46681"/>
    <cellStyle name="Normal 100 7 3" xfId="46682"/>
    <cellStyle name="Normal 100 8" xfId="46683"/>
    <cellStyle name="Normal 100 9" xfId="46684"/>
    <cellStyle name="Normal 101" xfId="15996"/>
    <cellStyle name="Normal 101 10" xfId="46685"/>
    <cellStyle name="Normal 101 11" xfId="46686"/>
    <cellStyle name="Normal 101 12" xfId="46687"/>
    <cellStyle name="Normal 101 13" xfId="46688"/>
    <cellStyle name="Normal 101 14" xfId="46689"/>
    <cellStyle name="Normal 101 15" xfId="46690"/>
    <cellStyle name="Normal 101 16" xfId="46691"/>
    <cellStyle name="Normal 101 2" xfId="15997"/>
    <cellStyle name="Normal 101 2 10" xfId="46692"/>
    <cellStyle name="Normal 101 2 11" xfId="46693"/>
    <cellStyle name="Normal 101 2 2" xfId="46694"/>
    <cellStyle name="Normal 101 2 2 2" xfId="46695"/>
    <cellStyle name="Normal 101 2 2 2 2" xfId="46696"/>
    <cellStyle name="Normal 101 2 2 2 3" xfId="46697"/>
    <cellStyle name="Normal 101 2 2 3" xfId="46698"/>
    <cellStyle name="Normal 101 2 2 4" xfId="46699"/>
    <cellStyle name="Normal 101 2 3" xfId="46700"/>
    <cellStyle name="Normal 101 2 3 2" xfId="46701"/>
    <cellStyle name="Normal 101 2 3 3" xfId="46702"/>
    <cellStyle name="Normal 101 2 4" xfId="46703"/>
    <cellStyle name="Normal 101 2 5" xfId="46704"/>
    <cellStyle name="Normal 101 2 6" xfId="46705"/>
    <cellStyle name="Normal 101 2 7" xfId="46706"/>
    <cellStyle name="Normal 101 2 8" xfId="46707"/>
    <cellStyle name="Normal 101 2 9" xfId="46708"/>
    <cellStyle name="Normal 101 3" xfId="46709"/>
    <cellStyle name="Normal 101 3 2" xfId="46710"/>
    <cellStyle name="Normal 101 3 2 2" xfId="46711"/>
    <cellStyle name="Normal 101 3 2 2 2" xfId="46712"/>
    <cellStyle name="Normal 101 3 2 2 3" xfId="46713"/>
    <cellStyle name="Normal 101 3 2 3" xfId="46714"/>
    <cellStyle name="Normal 101 3 2 4" xfId="46715"/>
    <cellStyle name="Normal 101 3 3" xfId="46716"/>
    <cellStyle name="Normal 101 3 3 2" xfId="46717"/>
    <cellStyle name="Normal 101 3 3 3" xfId="46718"/>
    <cellStyle name="Normal 101 3 4" xfId="46719"/>
    <cellStyle name="Normal 101 3 5" xfId="46720"/>
    <cellStyle name="Normal 101 4" xfId="46721"/>
    <cellStyle name="Normal 101 4 2" xfId="46722"/>
    <cellStyle name="Normal 101 4 2 2" xfId="46723"/>
    <cellStyle name="Normal 101 4 2 3" xfId="46724"/>
    <cellStyle name="Normal 101 4 3" xfId="46725"/>
    <cellStyle name="Normal 101 4 4" xfId="46726"/>
    <cellStyle name="Normal 101 5" xfId="46727"/>
    <cellStyle name="Normal 101 5 2" xfId="46728"/>
    <cellStyle name="Normal 101 5 3" xfId="46729"/>
    <cellStyle name="Normal 101 6" xfId="46730"/>
    <cellStyle name="Normal 101 6 2" xfId="46731"/>
    <cellStyle name="Normal 101 6 3" xfId="46732"/>
    <cellStyle name="Normal 101 7" xfId="46733"/>
    <cellStyle name="Normal 101 7 2" xfId="46734"/>
    <cellStyle name="Normal 101 7 3" xfId="46735"/>
    <cellStyle name="Normal 101 8" xfId="46736"/>
    <cellStyle name="Normal 101 9" xfId="46737"/>
    <cellStyle name="Normal 102" xfId="15998"/>
    <cellStyle name="Normal 102 10" xfId="15999"/>
    <cellStyle name="Normal 102 10 2" xfId="16000"/>
    <cellStyle name="Normal 102 11" xfId="16001"/>
    <cellStyle name="Normal 102 11 2" xfId="16002"/>
    <cellStyle name="Normal 102 12" xfId="16003"/>
    <cellStyle name="Normal 102 12 2" xfId="16004"/>
    <cellStyle name="Normal 102 13" xfId="16005"/>
    <cellStyle name="Normal 102 14" xfId="16006"/>
    <cellStyle name="Normal 102 15" xfId="16007"/>
    <cellStyle name="Normal 102 16" xfId="46738"/>
    <cellStyle name="Normal 102 2" xfId="16008"/>
    <cellStyle name="Normal 102 2 10" xfId="46739"/>
    <cellStyle name="Normal 102 2 11" xfId="46740"/>
    <cellStyle name="Normal 102 2 2" xfId="16009"/>
    <cellStyle name="Normal 102 2 2 2" xfId="16010"/>
    <cellStyle name="Normal 102 2 2 2 2" xfId="16011"/>
    <cellStyle name="Normal 102 2 2 2 2 2" xfId="16012"/>
    <cellStyle name="Normal 102 2 2 2 3" xfId="16013"/>
    <cellStyle name="Normal 102 2 2 2 3 2" xfId="16014"/>
    <cellStyle name="Normal 102 2 2 2 4" xfId="16015"/>
    <cellStyle name="Normal 102 2 2 2 4 2" xfId="16016"/>
    <cellStyle name="Normal 102 2 2 2 5" xfId="16017"/>
    <cellStyle name="Normal 102 2 2 3" xfId="16018"/>
    <cellStyle name="Normal 102 2 2 3 2" xfId="16019"/>
    <cellStyle name="Normal 102 2 2 4" xfId="16020"/>
    <cellStyle name="Normal 102 2 2 4 2" xfId="16021"/>
    <cellStyle name="Normal 102 2 2 5" xfId="16022"/>
    <cellStyle name="Normal 102 2 2 5 2" xfId="16023"/>
    <cellStyle name="Normal 102 2 2 6" xfId="16024"/>
    <cellStyle name="Normal 102 2 3" xfId="16025"/>
    <cellStyle name="Normal 102 2 3 2" xfId="16026"/>
    <cellStyle name="Normal 102 2 3 2 2" xfId="16027"/>
    <cellStyle name="Normal 102 2 3 3" xfId="16028"/>
    <cellStyle name="Normal 102 2 3 3 2" xfId="16029"/>
    <cellStyle name="Normal 102 2 3 4" xfId="16030"/>
    <cellStyle name="Normal 102 2 3 4 2" xfId="16031"/>
    <cellStyle name="Normal 102 2 3 5" xfId="16032"/>
    <cellStyle name="Normal 102 2 4" xfId="16033"/>
    <cellStyle name="Normal 102 2 4 2" xfId="16034"/>
    <cellStyle name="Normal 102 2 5" xfId="16035"/>
    <cellStyle name="Normal 102 2 5 2" xfId="16036"/>
    <cellStyle name="Normal 102 2 6" xfId="16037"/>
    <cellStyle name="Normal 102 2 6 2" xfId="16038"/>
    <cellStyle name="Normal 102 2 7" xfId="16039"/>
    <cellStyle name="Normal 102 2 8" xfId="16040"/>
    <cellStyle name="Normal 102 2 9" xfId="46741"/>
    <cellStyle name="Normal 102 3" xfId="16041"/>
    <cellStyle name="Normal 102 3 2" xfId="16042"/>
    <cellStyle name="Normal 102 3 2 2" xfId="16043"/>
    <cellStyle name="Normal 102 3 2 2 2" xfId="16044"/>
    <cellStyle name="Normal 102 3 2 2 2 2" xfId="16045"/>
    <cellStyle name="Normal 102 3 2 2 3" xfId="16046"/>
    <cellStyle name="Normal 102 3 2 2 3 2" xfId="16047"/>
    <cellStyle name="Normal 102 3 2 2 4" xfId="16048"/>
    <cellStyle name="Normal 102 3 2 2 4 2" xfId="16049"/>
    <cellStyle name="Normal 102 3 2 2 5" xfId="16050"/>
    <cellStyle name="Normal 102 3 2 3" xfId="16051"/>
    <cellStyle name="Normal 102 3 2 3 2" xfId="16052"/>
    <cellStyle name="Normal 102 3 2 4" xfId="16053"/>
    <cellStyle name="Normal 102 3 2 4 2" xfId="16054"/>
    <cellStyle name="Normal 102 3 2 5" xfId="16055"/>
    <cellStyle name="Normal 102 3 2 5 2" xfId="16056"/>
    <cellStyle name="Normal 102 3 2 6" xfId="16057"/>
    <cellStyle name="Normal 102 3 3" xfId="16058"/>
    <cellStyle name="Normal 102 3 3 2" xfId="16059"/>
    <cellStyle name="Normal 102 3 3 2 2" xfId="16060"/>
    <cellStyle name="Normal 102 3 3 3" xfId="16061"/>
    <cellStyle name="Normal 102 3 3 3 2" xfId="16062"/>
    <cellStyle name="Normal 102 3 3 4" xfId="16063"/>
    <cellStyle name="Normal 102 3 3 4 2" xfId="16064"/>
    <cellStyle name="Normal 102 3 3 5" xfId="16065"/>
    <cellStyle name="Normal 102 3 4" xfId="16066"/>
    <cellStyle name="Normal 102 3 4 2" xfId="16067"/>
    <cellStyle name="Normal 102 3 5" xfId="16068"/>
    <cellStyle name="Normal 102 3 5 2" xfId="16069"/>
    <cellStyle name="Normal 102 3 6" xfId="16070"/>
    <cellStyle name="Normal 102 3 6 2" xfId="16071"/>
    <cellStyle name="Normal 102 3 7" xfId="16072"/>
    <cellStyle name="Normal 102 3 7 2" xfId="16073"/>
    <cellStyle name="Normal 102 3 8" xfId="16074"/>
    <cellStyle name="Normal 102 4" xfId="16075"/>
    <cellStyle name="Normal 102 4 2" xfId="16076"/>
    <cellStyle name="Normal 102 4 2 2" xfId="16077"/>
    <cellStyle name="Normal 102 4 2 2 2" xfId="16078"/>
    <cellStyle name="Normal 102 4 2 2 2 2" xfId="16079"/>
    <cellStyle name="Normal 102 4 2 2 3" xfId="16080"/>
    <cellStyle name="Normal 102 4 2 2 3 2" xfId="16081"/>
    <cellStyle name="Normal 102 4 2 2 4" xfId="16082"/>
    <cellStyle name="Normal 102 4 2 2 4 2" xfId="16083"/>
    <cellStyle name="Normal 102 4 2 2 5" xfId="16084"/>
    <cellStyle name="Normal 102 4 2 3" xfId="16085"/>
    <cellStyle name="Normal 102 4 2 3 2" xfId="16086"/>
    <cellStyle name="Normal 102 4 2 4" xfId="16087"/>
    <cellStyle name="Normal 102 4 2 4 2" xfId="16088"/>
    <cellStyle name="Normal 102 4 2 5" xfId="16089"/>
    <cellStyle name="Normal 102 4 2 5 2" xfId="16090"/>
    <cellStyle name="Normal 102 4 2 6" xfId="16091"/>
    <cellStyle name="Normal 102 4 3" xfId="16092"/>
    <cellStyle name="Normal 102 4 3 2" xfId="16093"/>
    <cellStyle name="Normal 102 4 3 2 2" xfId="16094"/>
    <cellStyle name="Normal 102 4 3 3" xfId="16095"/>
    <cellStyle name="Normal 102 4 3 3 2" xfId="16096"/>
    <cellStyle name="Normal 102 4 3 4" xfId="16097"/>
    <cellStyle name="Normal 102 4 3 4 2" xfId="16098"/>
    <cellStyle name="Normal 102 4 3 5" xfId="16099"/>
    <cellStyle name="Normal 102 4 4" xfId="16100"/>
    <cellStyle name="Normal 102 4 4 2" xfId="16101"/>
    <cellStyle name="Normal 102 4 5" xfId="16102"/>
    <cellStyle name="Normal 102 4 5 2" xfId="16103"/>
    <cellStyle name="Normal 102 4 6" xfId="16104"/>
    <cellStyle name="Normal 102 4 6 2" xfId="16105"/>
    <cellStyle name="Normal 102 4 7" xfId="16106"/>
    <cellStyle name="Normal 102 5" xfId="16107"/>
    <cellStyle name="Normal 102 5 2" xfId="16108"/>
    <cellStyle name="Normal 102 5 2 2" xfId="16109"/>
    <cellStyle name="Normal 102 5 2 2 2" xfId="16110"/>
    <cellStyle name="Normal 102 5 2 3" xfId="16111"/>
    <cellStyle name="Normal 102 5 2 3 2" xfId="16112"/>
    <cellStyle name="Normal 102 5 2 4" xfId="16113"/>
    <cellStyle name="Normal 102 5 2 4 2" xfId="16114"/>
    <cellStyle name="Normal 102 5 2 5" xfId="16115"/>
    <cellStyle name="Normal 102 5 3" xfId="16116"/>
    <cellStyle name="Normal 102 5 3 2" xfId="16117"/>
    <cellStyle name="Normal 102 5 4" xfId="16118"/>
    <cellStyle name="Normal 102 5 4 2" xfId="16119"/>
    <cellStyle name="Normal 102 5 5" xfId="16120"/>
    <cellStyle name="Normal 102 5 5 2" xfId="16121"/>
    <cellStyle name="Normal 102 5 6" xfId="16122"/>
    <cellStyle name="Normal 102 6" xfId="16123"/>
    <cellStyle name="Normal 102 6 2" xfId="16124"/>
    <cellStyle name="Normal 102 6 2 2" xfId="16125"/>
    <cellStyle name="Normal 102 6 3" xfId="16126"/>
    <cellStyle name="Normal 102 6 3 2" xfId="16127"/>
    <cellStyle name="Normal 102 6 4" xfId="16128"/>
    <cellStyle name="Normal 102 6 4 2" xfId="16129"/>
    <cellStyle name="Normal 102 6 5" xfId="16130"/>
    <cellStyle name="Normal 102 7" xfId="16131"/>
    <cellStyle name="Normal 102 7 2" xfId="16132"/>
    <cellStyle name="Normal 102 7 2 2" xfId="16133"/>
    <cellStyle name="Normal 102 7 3" xfId="16134"/>
    <cellStyle name="Normal 102 7 3 2" xfId="16135"/>
    <cellStyle name="Normal 102 7 4" xfId="16136"/>
    <cellStyle name="Normal 102 7 4 2" xfId="16137"/>
    <cellStyle name="Normal 102 7 5" xfId="16138"/>
    <cellStyle name="Normal 102 8" xfId="16139"/>
    <cellStyle name="Normal 102 8 2" xfId="16140"/>
    <cellStyle name="Normal 102 9" xfId="16141"/>
    <cellStyle name="Normal 102 9 2" xfId="16142"/>
    <cellStyle name="Normal 103" xfId="16143"/>
    <cellStyle name="Normal 103 10" xfId="46742"/>
    <cellStyle name="Normal 103 11" xfId="46743"/>
    <cellStyle name="Normal 103 12" xfId="46744"/>
    <cellStyle name="Normal 103 13" xfId="46745"/>
    <cellStyle name="Normal 103 14" xfId="46746"/>
    <cellStyle name="Normal 103 15" xfId="46747"/>
    <cellStyle name="Normal 103 16" xfId="46748"/>
    <cellStyle name="Normal 103 2" xfId="16144"/>
    <cellStyle name="Normal 103 2 10" xfId="16145"/>
    <cellStyle name="Normal 103 2 10 2" xfId="16146"/>
    <cellStyle name="Normal 103 2 11" xfId="16147"/>
    <cellStyle name="Normal 103 2 11 2" xfId="16148"/>
    <cellStyle name="Normal 103 2 12" xfId="16149"/>
    <cellStyle name="Normal 103 2 13" xfId="16150"/>
    <cellStyle name="Normal 103 2 2" xfId="16151"/>
    <cellStyle name="Normal 103 2 2 2" xfId="16152"/>
    <cellStyle name="Normal 103 2 2 2 2" xfId="16153"/>
    <cellStyle name="Normal 103 2 2 2 2 2" xfId="16154"/>
    <cellStyle name="Normal 103 2 2 2 2 2 2" xfId="16155"/>
    <cellStyle name="Normal 103 2 2 2 2 3" xfId="16156"/>
    <cellStyle name="Normal 103 2 2 2 2 3 2" xfId="16157"/>
    <cellStyle name="Normal 103 2 2 2 2 4" xfId="16158"/>
    <cellStyle name="Normal 103 2 2 2 2 4 2" xfId="16159"/>
    <cellStyle name="Normal 103 2 2 2 2 5" xfId="16160"/>
    <cellStyle name="Normal 103 2 2 2 3" xfId="16161"/>
    <cellStyle name="Normal 103 2 2 2 3 2" xfId="16162"/>
    <cellStyle name="Normal 103 2 2 2 4" xfId="16163"/>
    <cellStyle name="Normal 103 2 2 2 4 2" xfId="16164"/>
    <cellStyle name="Normal 103 2 2 2 5" xfId="16165"/>
    <cellStyle name="Normal 103 2 2 2 5 2" xfId="16166"/>
    <cellStyle name="Normal 103 2 2 2 6" xfId="16167"/>
    <cellStyle name="Normal 103 2 2 3" xfId="16168"/>
    <cellStyle name="Normal 103 2 2 3 2" xfId="16169"/>
    <cellStyle name="Normal 103 2 2 3 2 2" xfId="16170"/>
    <cellStyle name="Normal 103 2 2 3 3" xfId="16171"/>
    <cellStyle name="Normal 103 2 2 3 3 2" xfId="16172"/>
    <cellStyle name="Normal 103 2 2 3 4" xfId="16173"/>
    <cellStyle name="Normal 103 2 2 3 4 2" xfId="16174"/>
    <cellStyle name="Normal 103 2 2 3 5" xfId="16175"/>
    <cellStyle name="Normal 103 2 2 4" xfId="16176"/>
    <cellStyle name="Normal 103 2 2 4 2" xfId="16177"/>
    <cellStyle name="Normal 103 2 2 5" xfId="16178"/>
    <cellStyle name="Normal 103 2 2 5 2" xfId="16179"/>
    <cellStyle name="Normal 103 2 2 6" xfId="16180"/>
    <cellStyle name="Normal 103 2 2 6 2" xfId="16181"/>
    <cellStyle name="Normal 103 2 2 7" xfId="16182"/>
    <cellStyle name="Normal 103 2 3" xfId="16183"/>
    <cellStyle name="Normal 103 2 3 2" xfId="16184"/>
    <cellStyle name="Normal 103 2 3 2 2" xfId="16185"/>
    <cellStyle name="Normal 103 2 3 2 2 2" xfId="16186"/>
    <cellStyle name="Normal 103 2 3 2 2 2 2" xfId="16187"/>
    <cellStyle name="Normal 103 2 3 2 2 3" xfId="16188"/>
    <cellStyle name="Normal 103 2 3 2 2 3 2" xfId="16189"/>
    <cellStyle name="Normal 103 2 3 2 2 4" xfId="16190"/>
    <cellStyle name="Normal 103 2 3 2 2 4 2" xfId="16191"/>
    <cellStyle name="Normal 103 2 3 2 2 5" xfId="16192"/>
    <cellStyle name="Normal 103 2 3 2 3" xfId="16193"/>
    <cellStyle name="Normal 103 2 3 2 3 2" xfId="16194"/>
    <cellStyle name="Normal 103 2 3 2 4" xfId="16195"/>
    <cellStyle name="Normal 103 2 3 2 4 2" xfId="16196"/>
    <cellStyle name="Normal 103 2 3 2 5" xfId="16197"/>
    <cellStyle name="Normal 103 2 3 2 5 2" xfId="16198"/>
    <cellStyle name="Normal 103 2 3 2 6" xfId="16199"/>
    <cellStyle name="Normal 103 2 3 3" xfId="16200"/>
    <cellStyle name="Normal 103 2 3 3 2" xfId="16201"/>
    <cellStyle name="Normal 103 2 3 3 2 2" xfId="16202"/>
    <cellStyle name="Normal 103 2 3 3 3" xfId="16203"/>
    <cellStyle name="Normal 103 2 3 3 3 2" xfId="16204"/>
    <cellStyle name="Normal 103 2 3 3 4" xfId="16205"/>
    <cellStyle name="Normal 103 2 3 3 4 2" xfId="16206"/>
    <cellStyle name="Normal 103 2 3 3 5" xfId="16207"/>
    <cellStyle name="Normal 103 2 3 4" xfId="16208"/>
    <cellStyle name="Normal 103 2 3 4 2" xfId="16209"/>
    <cellStyle name="Normal 103 2 3 5" xfId="16210"/>
    <cellStyle name="Normal 103 2 3 5 2" xfId="16211"/>
    <cellStyle name="Normal 103 2 3 6" xfId="16212"/>
    <cellStyle name="Normal 103 2 3 6 2" xfId="16213"/>
    <cellStyle name="Normal 103 2 3 7" xfId="16214"/>
    <cellStyle name="Normal 103 2 4" xfId="16215"/>
    <cellStyle name="Normal 103 2 4 2" xfId="16216"/>
    <cellStyle name="Normal 103 2 4 2 2" xfId="16217"/>
    <cellStyle name="Normal 103 2 4 2 2 2" xfId="16218"/>
    <cellStyle name="Normal 103 2 4 2 2 2 2" xfId="16219"/>
    <cellStyle name="Normal 103 2 4 2 2 3" xfId="16220"/>
    <cellStyle name="Normal 103 2 4 2 2 3 2" xfId="16221"/>
    <cellStyle name="Normal 103 2 4 2 2 4" xfId="16222"/>
    <cellStyle name="Normal 103 2 4 2 2 4 2" xfId="16223"/>
    <cellStyle name="Normal 103 2 4 2 2 5" xfId="16224"/>
    <cellStyle name="Normal 103 2 4 2 3" xfId="16225"/>
    <cellStyle name="Normal 103 2 4 2 3 2" xfId="16226"/>
    <cellStyle name="Normal 103 2 4 2 4" xfId="16227"/>
    <cellStyle name="Normal 103 2 4 2 4 2" xfId="16228"/>
    <cellStyle name="Normal 103 2 4 2 5" xfId="16229"/>
    <cellStyle name="Normal 103 2 4 2 5 2" xfId="16230"/>
    <cellStyle name="Normal 103 2 4 2 6" xfId="16231"/>
    <cellStyle name="Normal 103 2 4 3" xfId="16232"/>
    <cellStyle name="Normal 103 2 4 3 2" xfId="16233"/>
    <cellStyle name="Normal 103 2 4 3 2 2" xfId="16234"/>
    <cellStyle name="Normal 103 2 4 3 3" xfId="16235"/>
    <cellStyle name="Normal 103 2 4 3 3 2" xfId="16236"/>
    <cellStyle name="Normal 103 2 4 3 4" xfId="16237"/>
    <cellStyle name="Normal 103 2 4 3 4 2" xfId="16238"/>
    <cellStyle name="Normal 103 2 4 3 5" xfId="16239"/>
    <cellStyle name="Normal 103 2 4 4" xfId="16240"/>
    <cellStyle name="Normal 103 2 4 4 2" xfId="16241"/>
    <cellStyle name="Normal 103 2 4 5" xfId="16242"/>
    <cellStyle name="Normal 103 2 4 5 2" xfId="16243"/>
    <cellStyle name="Normal 103 2 4 6" xfId="16244"/>
    <cellStyle name="Normal 103 2 4 6 2" xfId="16245"/>
    <cellStyle name="Normal 103 2 4 7" xfId="16246"/>
    <cellStyle name="Normal 103 2 5" xfId="16247"/>
    <cellStyle name="Normal 103 2 5 2" xfId="16248"/>
    <cellStyle name="Normal 103 2 5 2 2" xfId="16249"/>
    <cellStyle name="Normal 103 2 5 2 2 2" xfId="16250"/>
    <cellStyle name="Normal 103 2 5 2 3" xfId="16251"/>
    <cellStyle name="Normal 103 2 5 2 3 2" xfId="16252"/>
    <cellStyle name="Normal 103 2 5 2 4" xfId="16253"/>
    <cellStyle name="Normal 103 2 5 2 4 2" xfId="16254"/>
    <cellStyle name="Normal 103 2 5 2 5" xfId="16255"/>
    <cellStyle name="Normal 103 2 5 3" xfId="16256"/>
    <cellStyle name="Normal 103 2 5 3 2" xfId="16257"/>
    <cellStyle name="Normal 103 2 5 4" xfId="16258"/>
    <cellStyle name="Normal 103 2 5 4 2" xfId="16259"/>
    <cellStyle name="Normal 103 2 5 5" xfId="16260"/>
    <cellStyle name="Normal 103 2 5 5 2" xfId="16261"/>
    <cellStyle name="Normal 103 2 5 6" xfId="16262"/>
    <cellStyle name="Normal 103 2 6" xfId="16263"/>
    <cellStyle name="Normal 103 2 6 2" xfId="16264"/>
    <cellStyle name="Normal 103 2 6 2 2" xfId="16265"/>
    <cellStyle name="Normal 103 2 6 3" xfId="16266"/>
    <cellStyle name="Normal 103 2 6 3 2" xfId="16267"/>
    <cellStyle name="Normal 103 2 6 4" xfId="16268"/>
    <cellStyle name="Normal 103 2 6 4 2" xfId="16269"/>
    <cellStyle name="Normal 103 2 6 5" xfId="16270"/>
    <cellStyle name="Normal 103 2 7" xfId="16271"/>
    <cellStyle name="Normal 103 2 7 2" xfId="16272"/>
    <cellStyle name="Normal 103 2 7 2 2" xfId="16273"/>
    <cellStyle name="Normal 103 2 7 3" xfId="16274"/>
    <cellStyle name="Normal 103 2 7 3 2" xfId="16275"/>
    <cellStyle name="Normal 103 2 7 4" xfId="16276"/>
    <cellStyle name="Normal 103 2 7 4 2" xfId="16277"/>
    <cellStyle name="Normal 103 2 7 5" xfId="16278"/>
    <cellStyle name="Normal 103 2 8" xfId="16279"/>
    <cellStyle name="Normal 103 2 8 2" xfId="16280"/>
    <cellStyle name="Normal 103 2 9" xfId="16281"/>
    <cellStyle name="Normal 103 2 9 2" xfId="16282"/>
    <cellStyle name="Normal 103 3" xfId="16283"/>
    <cellStyle name="Normal 103 3 2" xfId="16284"/>
    <cellStyle name="Normal 103 3 2 2" xfId="16285"/>
    <cellStyle name="Normal 103 3 2 2 2" xfId="46749"/>
    <cellStyle name="Normal 103 3 2 2 3" xfId="46750"/>
    <cellStyle name="Normal 103 3 2 3" xfId="46751"/>
    <cellStyle name="Normal 103 3 2 4" xfId="46752"/>
    <cellStyle name="Normal 103 3 3" xfId="46753"/>
    <cellStyle name="Normal 103 3 3 2" xfId="46754"/>
    <cellStyle name="Normal 103 3 3 3" xfId="46755"/>
    <cellStyle name="Normal 103 3 4" xfId="46756"/>
    <cellStyle name="Normal 103 3 5" xfId="46757"/>
    <cellStyle name="Normal 103 4" xfId="16286"/>
    <cellStyle name="Normal 103 4 2" xfId="16287"/>
    <cellStyle name="Normal 103 4 2 2" xfId="16288"/>
    <cellStyle name="Normal 103 4 2 2 2" xfId="16289"/>
    <cellStyle name="Normal 103 4 2 3" xfId="16290"/>
    <cellStyle name="Normal 103 4 2 3 2" xfId="16291"/>
    <cellStyle name="Normal 103 4 2 4" xfId="16292"/>
    <cellStyle name="Normal 103 4 2 4 2" xfId="16293"/>
    <cellStyle name="Normal 103 4 2 5" xfId="16294"/>
    <cellStyle name="Normal 103 4 3" xfId="16295"/>
    <cellStyle name="Normal 103 4 3 2" xfId="16296"/>
    <cellStyle name="Normal 103 4 4" xfId="16297"/>
    <cellStyle name="Normal 103 4 4 2" xfId="16298"/>
    <cellStyle name="Normal 103 4 5" xfId="16299"/>
    <cellStyle name="Normal 103 4 5 2" xfId="16300"/>
    <cellStyle name="Normal 103 4 6" xfId="16301"/>
    <cellStyle name="Normal 103 5" xfId="16302"/>
    <cellStyle name="Normal 103 5 2" xfId="16303"/>
    <cellStyle name="Normal 103 5 2 2" xfId="16304"/>
    <cellStyle name="Normal 103 5 3" xfId="16305"/>
    <cellStyle name="Normal 103 5 3 2" xfId="16306"/>
    <cellStyle name="Normal 103 5 4" xfId="16307"/>
    <cellStyle name="Normal 103 5 4 2" xfId="16308"/>
    <cellStyle name="Normal 103 5 5" xfId="16309"/>
    <cellStyle name="Normal 103 6" xfId="16310"/>
    <cellStyle name="Normal 103 6 2" xfId="16311"/>
    <cellStyle name="Normal 103 6 3" xfId="46758"/>
    <cellStyle name="Normal 103 7" xfId="16312"/>
    <cellStyle name="Normal 103 7 2" xfId="16313"/>
    <cellStyle name="Normal 103 7 3" xfId="46759"/>
    <cellStyle name="Normal 103 8" xfId="16314"/>
    <cellStyle name="Normal 103 9" xfId="16315"/>
    <cellStyle name="Normal 104" xfId="16316"/>
    <cellStyle name="Normal 104 10" xfId="46760"/>
    <cellStyle name="Normal 104 11" xfId="46761"/>
    <cellStyle name="Normal 104 12" xfId="46762"/>
    <cellStyle name="Normal 104 13" xfId="46763"/>
    <cellStyle name="Normal 104 14" xfId="46764"/>
    <cellStyle name="Normal 104 15" xfId="46765"/>
    <cellStyle name="Normal 104 16" xfId="46766"/>
    <cellStyle name="Normal 104 2" xfId="16317"/>
    <cellStyle name="Normal 104 2 10" xfId="16318"/>
    <cellStyle name="Normal 104 2 10 2" xfId="16319"/>
    <cellStyle name="Normal 104 2 11" xfId="16320"/>
    <cellStyle name="Normal 104 2 11 2" xfId="16321"/>
    <cellStyle name="Normal 104 2 12" xfId="16322"/>
    <cellStyle name="Normal 104 2 13" xfId="16323"/>
    <cellStyle name="Normal 104 2 2" xfId="16324"/>
    <cellStyle name="Normal 104 2 2 2" xfId="16325"/>
    <cellStyle name="Normal 104 2 2 2 2" xfId="16326"/>
    <cellStyle name="Normal 104 2 2 2 2 2" xfId="16327"/>
    <cellStyle name="Normal 104 2 2 2 2 2 2" xfId="16328"/>
    <cellStyle name="Normal 104 2 2 2 2 3" xfId="16329"/>
    <cellStyle name="Normal 104 2 2 2 2 3 2" xfId="16330"/>
    <cellStyle name="Normal 104 2 2 2 2 4" xfId="16331"/>
    <cellStyle name="Normal 104 2 2 2 2 4 2" xfId="16332"/>
    <cellStyle name="Normal 104 2 2 2 2 5" xfId="16333"/>
    <cellStyle name="Normal 104 2 2 2 3" xfId="16334"/>
    <cellStyle name="Normal 104 2 2 2 3 2" xfId="16335"/>
    <cellStyle name="Normal 104 2 2 2 4" xfId="16336"/>
    <cellStyle name="Normal 104 2 2 2 4 2" xfId="16337"/>
    <cellStyle name="Normal 104 2 2 2 5" xfId="16338"/>
    <cellStyle name="Normal 104 2 2 2 5 2" xfId="16339"/>
    <cellStyle name="Normal 104 2 2 2 6" xfId="16340"/>
    <cellStyle name="Normal 104 2 2 3" xfId="16341"/>
    <cellStyle name="Normal 104 2 2 3 2" xfId="16342"/>
    <cellStyle name="Normal 104 2 2 3 2 2" xfId="16343"/>
    <cellStyle name="Normal 104 2 2 3 3" xfId="16344"/>
    <cellStyle name="Normal 104 2 2 3 3 2" xfId="16345"/>
    <cellStyle name="Normal 104 2 2 3 4" xfId="16346"/>
    <cellStyle name="Normal 104 2 2 3 4 2" xfId="16347"/>
    <cellStyle name="Normal 104 2 2 3 5" xfId="16348"/>
    <cellStyle name="Normal 104 2 2 4" xfId="16349"/>
    <cellStyle name="Normal 104 2 2 4 2" xfId="16350"/>
    <cellStyle name="Normal 104 2 2 5" xfId="16351"/>
    <cellStyle name="Normal 104 2 2 5 2" xfId="16352"/>
    <cellStyle name="Normal 104 2 2 6" xfId="16353"/>
    <cellStyle name="Normal 104 2 2 6 2" xfId="16354"/>
    <cellStyle name="Normal 104 2 2 7" xfId="16355"/>
    <cellStyle name="Normal 104 2 3" xfId="16356"/>
    <cellStyle name="Normal 104 2 3 2" xfId="16357"/>
    <cellStyle name="Normal 104 2 3 2 2" xfId="16358"/>
    <cellStyle name="Normal 104 2 3 2 2 2" xfId="16359"/>
    <cellStyle name="Normal 104 2 3 2 2 2 2" xfId="16360"/>
    <cellStyle name="Normal 104 2 3 2 2 3" xfId="16361"/>
    <cellStyle name="Normal 104 2 3 2 2 3 2" xfId="16362"/>
    <cellStyle name="Normal 104 2 3 2 2 4" xfId="16363"/>
    <cellStyle name="Normal 104 2 3 2 2 4 2" xfId="16364"/>
    <cellStyle name="Normal 104 2 3 2 2 5" xfId="16365"/>
    <cellStyle name="Normal 104 2 3 2 3" xfId="16366"/>
    <cellStyle name="Normal 104 2 3 2 3 2" xfId="16367"/>
    <cellStyle name="Normal 104 2 3 2 4" xfId="16368"/>
    <cellStyle name="Normal 104 2 3 2 4 2" xfId="16369"/>
    <cellStyle name="Normal 104 2 3 2 5" xfId="16370"/>
    <cellStyle name="Normal 104 2 3 2 5 2" xfId="16371"/>
    <cellStyle name="Normal 104 2 3 2 6" xfId="16372"/>
    <cellStyle name="Normal 104 2 3 3" xfId="16373"/>
    <cellStyle name="Normal 104 2 3 3 2" xfId="16374"/>
    <cellStyle name="Normal 104 2 3 3 2 2" xfId="16375"/>
    <cellStyle name="Normal 104 2 3 3 3" xfId="16376"/>
    <cellStyle name="Normal 104 2 3 3 3 2" xfId="16377"/>
    <cellStyle name="Normal 104 2 3 3 4" xfId="16378"/>
    <cellStyle name="Normal 104 2 3 3 4 2" xfId="16379"/>
    <cellStyle name="Normal 104 2 3 3 5" xfId="16380"/>
    <cellStyle name="Normal 104 2 3 4" xfId="16381"/>
    <cellStyle name="Normal 104 2 3 4 2" xfId="16382"/>
    <cellStyle name="Normal 104 2 3 5" xfId="16383"/>
    <cellStyle name="Normal 104 2 3 5 2" xfId="16384"/>
    <cellStyle name="Normal 104 2 3 6" xfId="16385"/>
    <cellStyle name="Normal 104 2 3 6 2" xfId="16386"/>
    <cellStyle name="Normal 104 2 3 7" xfId="16387"/>
    <cellStyle name="Normal 104 2 4" xfId="16388"/>
    <cellStyle name="Normal 104 2 4 2" xfId="16389"/>
    <cellStyle name="Normal 104 2 4 2 2" xfId="16390"/>
    <cellStyle name="Normal 104 2 4 2 2 2" xfId="16391"/>
    <cellStyle name="Normal 104 2 4 2 2 2 2" xfId="16392"/>
    <cellStyle name="Normal 104 2 4 2 2 3" xfId="16393"/>
    <cellStyle name="Normal 104 2 4 2 2 3 2" xfId="16394"/>
    <cellStyle name="Normal 104 2 4 2 2 4" xfId="16395"/>
    <cellStyle name="Normal 104 2 4 2 2 4 2" xfId="16396"/>
    <cellStyle name="Normal 104 2 4 2 2 5" xfId="16397"/>
    <cellStyle name="Normal 104 2 4 2 3" xfId="16398"/>
    <cellStyle name="Normal 104 2 4 2 3 2" xfId="16399"/>
    <cellStyle name="Normal 104 2 4 2 4" xfId="16400"/>
    <cellStyle name="Normal 104 2 4 2 4 2" xfId="16401"/>
    <cellStyle name="Normal 104 2 4 2 5" xfId="16402"/>
    <cellStyle name="Normal 104 2 4 2 5 2" xfId="16403"/>
    <cellStyle name="Normal 104 2 4 2 6" xfId="16404"/>
    <cellStyle name="Normal 104 2 4 3" xfId="16405"/>
    <cellStyle name="Normal 104 2 4 3 2" xfId="16406"/>
    <cellStyle name="Normal 104 2 4 3 2 2" xfId="16407"/>
    <cellStyle name="Normal 104 2 4 3 3" xfId="16408"/>
    <cellStyle name="Normal 104 2 4 3 3 2" xfId="16409"/>
    <cellStyle name="Normal 104 2 4 3 4" xfId="16410"/>
    <cellStyle name="Normal 104 2 4 3 4 2" xfId="16411"/>
    <cellStyle name="Normal 104 2 4 3 5" xfId="16412"/>
    <cellStyle name="Normal 104 2 4 4" xfId="16413"/>
    <cellStyle name="Normal 104 2 4 4 2" xfId="16414"/>
    <cellStyle name="Normal 104 2 4 5" xfId="16415"/>
    <cellStyle name="Normal 104 2 4 5 2" xfId="16416"/>
    <cellStyle name="Normal 104 2 4 6" xfId="16417"/>
    <cellStyle name="Normal 104 2 4 6 2" xfId="16418"/>
    <cellStyle name="Normal 104 2 4 7" xfId="16419"/>
    <cellStyle name="Normal 104 2 5" xfId="16420"/>
    <cellStyle name="Normal 104 2 5 2" xfId="16421"/>
    <cellStyle name="Normal 104 2 5 2 2" xfId="16422"/>
    <cellStyle name="Normal 104 2 5 2 2 2" xfId="16423"/>
    <cellStyle name="Normal 104 2 5 2 3" xfId="16424"/>
    <cellStyle name="Normal 104 2 5 2 3 2" xfId="16425"/>
    <cellStyle name="Normal 104 2 5 2 4" xfId="16426"/>
    <cellStyle name="Normal 104 2 5 2 4 2" xfId="16427"/>
    <cellStyle name="Normal 104 2 5 2 5" xfId="16428"/>
    <cellStyle name="Normal 104 2 5 3" xfId="16429"/>
    <cellStyle name="Normal 104 2 5 3 2" xfId="16430"/>
    <cellStyle name="Normal 104 2 5 4" xfId="16431"/>
    <cellStyle name="Normal 104 2 5 4 2" xfId="16432"/>
    <cellStyle name="Normal 104 2 5 5" xfId="16433"/>
    <cellStyle name="Normal 104 2 5 5 2" xfId="16434"/>
    <cellStyle name="Normal 104 2 5 6" xfId="16435"/>
    <cellStyle name="Normal 104 2 6" xfId="16436"/>
    <cellStyle name="Normal 104 2 6 2" xfId="16437"/>
    <cellStyle name="Normal 104 2 6 2 2" xfId="16438"/>
    <cellStyle name="Normal 104 2 6 3" xfId="16439"/>
    <cellStyle name="Normal 104 2 6 3 2" xfId="16440"/>
    <cellStyle name="Normal 104 2 6 4" xfId="16441"/>
    <cellStyle name="Normal 104 2 6 4 2" xfId="16442"/>
    <cellStyle name="Normal 104 2 6 5" xfId="16443"/>
    <cellStyle name="Normal 104 2 7" xfId="16444"/>
    <cellStyle name="Normal 104 2 7 2" xfId="16445"/>
    <cellStyle name="Normal 104 2 7 2 2" xfId="16446"/>
    <cellStyle name="Normal 104 2 7 3" xfId="16447"/>
    <cellStyle name="Normal 104 2 7 3 2" xfId="16448"/>
    <cellStyle name="Normal 104 2 7 4" xfId="16449"/>
    <cellStyle name="Normal 104 2 7 4 2" xfId="16450"/>
    <cellStyle name="Normal 104 2 7 5" xfId="16451"/>
    <cellStyle name="Normal 104 2 8" xfId="16452"/>
    <cellStyle name="Normal 104 2 8 2" xfId="16453"/>
    <cellStyle name="Normal 104 2 9" xfId="16454"/>
    <cellStyle name="Normal 104 2 9 2" xfId="16455"/>
    <cellStyle name="Normal 104 3" xfId="16456"/>
    <cellStyle name="Normal 104 3 2" xfId="16457"/>
    <cellStyle name="Normal 104 3 2 2" xfId="16458"/>
    <cellStyle name="Normal 104 3 2 2 2" xfId="46767"/>
    <cellStyle name="Normal 104 3 2 2 3" xfId="46768"/>
    <cellStyle name="Normal 104 3 2 3" xfId="46769"/>
    <cellStyle name="Normal 104 3 2 4" xfId="46770"/>
    <cellStyle name="Normal 104 3 3" xfId="46771"/>
    <cellStyle name="Normal 104 3 3 2" xfId="46772"/>
    <cellStyle name="Normal 104 3 3 3" xfId="46773"/>
    <cellStyle name="Normal 104 3 4" xfId="46774"/>
    <cellStyle name="Normal 104 3 5" xfId="46775"/>
    <cellStyle name="Normal 104 4" xfId="16459"/>
    <cellStyle name="Normal 104 4 2" xfId="16460"/>
    <cellStyle name="Normal 104 4 2 2" xfId="16461"/>
    <cellStyle name="Normal 104 4 2 2 2" xfId="16462"/>
    <cellStyle name="Normal 104 4 2 3" xfId="16463"/>
    <cellStyle name="Normal 104 4 2 3 2" xfId="16464"/>
    <cellStyle name="Normal 104 4 2 4" xfId="16465"/>
    <cellStyle name="Normal 104 4 2 4 2" xfId="16466"/>
    <cellStyle name="Normal 104 4 2 5" xfId="16467"/>
    <cellStyle name="Normal 104 4 3" xfId="16468"/>
    <cellStyle name="Normal 104 4 3 2" xfId="16469"/>
    <cellStyle name="Normal 104 4 4" xfId="16470"/>
    <cellStyle name="Normal 104 4 4 2" xfId="16471"/>
    <cellStyle name="Normal 104 4 5" xfId="16472"/>
    <cellStyle name="Normal 104 4 5 2" xfId="16473"/>
    <cellStyle name="Normal 104 4 6" xfId="16474"/>
    <cellStyle name="Normal 104 5" xfId="16475"/>
    <cellStyle name="Normal 104 5 2" xfId="16476"/>
    <cellStyle name="Normal 104 5 2 2" xfId="16477"/>
    <cellStyle name="Normal 104 5 3" xfId="16478"/>
    <cellStyle name="Normal 104 5 3 2" xfId="16479"/>
    <cellStyle name="Normal 104 5 4" xfId="16480"/>
    <cellStyle name="Normal 104 5 4 2" xfId="16481"/>
    <cellStyle name="Normal 104 5 5" xfId="16482"/>
    <cellStyle name="Normal 104 6" xfId="16483"/>
    <cellStyle name="Normal 104 6 2" xfId="16484"/>
    <cellStyle name="Normal 104 6 3" xfId="46776"/>
    <cellStyle name="Normal 104 7" xfId="16485"/>
    <cellStyle name="Normal 104 7 2" xfId="16486"/>
    <cellStyle name="Normal 104 7 3" xfId="46777"/>
    <cellStyle name="Normal 104 8" xfId="16487"/>
    <cellStyle name="Normal 104 9" xfId="16488"/>
    <cellStyle name="Normal 105" xfId="16489"/>
    <cellStyle name="Normal 105 10" xfId="16490"/>
    <cellStyle name="Normal 105 11" xfId="46778"/>
    <cellStyle name="Normal 105 12" xfId="46779"/>
    <cellStyle name="Normal 105 13" xfId="46780"/>
    <cellStyle name="Normal 105 14" xfId="46781"/>
    <cellStyle name="Normal 105 15" xfId="46782"/>
    <cellStyle name="Normal 105 16" xfId="46783"/>
    <cellStyle name="Normal 105 2" xfId="16491"/>
    <cellStyle name="Normal 105 2 10" xfId="16492"/>
    <cellStyle name="Normal 105 2 10 2" xfId="16493"/>
    <cellStyle name="Normal 105 2 11" xfId="16494"/>
    <cellStyle name="Normal 105 2 11 2" xfId="16495"/>
    <cellStyle name="Normal 105 2 12" xfId="16496"/>
    <cellStyle name="Normal 105 2 13" xfId="16497"/>
    <cellStyle name="Normal 105 2 2" xfId="16498"/>
    <cellStyle name="Normal 105 2 2 2" xfId="16499"/>
    <cellStyle name="Normal 105 2 2 2 2" xfId="16500"/>
    <cellStyle name="Normal 105 2 2 2 2 2" xfId="16501"/>
    <cellStyle name="Normal 105 2 2 2 2 2 2" xfId="16502"/>
    <cellStyle name="Normal 105 2 2 2 2 3" xfId="16503"/>
    <cellStyle name="Normal 105 2 2 2 2 3 2" xfId="16504"/>
    <cellStyle name="Normal 105 2 2 2 2 4" xfId="16505"/>
    <cellStyle name="Normal 105 2 2 2 2 4 2" xfId="16506"/>
    <cellStyle name="Normal 105 2 2 2 2 5" xfId="16507"/>
    <cellStyle name="Normal 105 2 2 2 3" xfId="16508"/>
    <cellStyle name="Normal 105 2 2 2 3 2" xfId="16509"/>
    <cellStyle name="Normal 105 2 2 2 4" xfId="16510"/>
    <cellStyle name="Normal 105 2 2 2 4 2" xfId="16511"/>
    <cellStyle name="Normal 105 2 2 2 5" xfId="16512"/>
    <cellStyle name="Normal 105 2 2 2 5 2" xfId="16513"/>
    <cellStyle name="Normal 105 2 2 2 6" xfId="16514"/>
    <cellStyle name="Normal 105 2 2 3" xfId="16515"/>
    <cellStyle name="Normal 105 2 2 3 2" xfId="16516"/>
    <cellStyle name="Normal 105 2 2 3 2 2" xfId="16517"/>
    <cellStyle name="Normal 105 2 2 3 3" xfId="16518"/>
    <cellStyle name="Normal 105 2 2 3 3 2" xfId="16519"/>
    <cellStyle name="Normal 105 2 2 3 4" xfId="16520"/>
    <cellStyle name="Normal 105 2 2 3 4 2" xfId="16521"/>
    <cellStyle name="Normal 105 2 2 3 5" xfId="16522"/>
    <cellStyle name="Normal 105 2 2 4" xfId="16523"/>
    <cellStyle name="Normal 105 2 2 4 2" xfId="16524"/>
    <cellStyle name="Normal 105 2 2 5" xfId="16525"/>
    <cellStyle name="Normal 105 2 2 5 2" xfId="16526"/>
    <cellStyle name="Normal 105 2 2 6" xfId="16527"/>
    <cellStyle name="Normal 105 2 2 6 2" xfId="16528"/>
    <cellStyle name="Normal 105 2 2 7" xfId="16529"/>
    <cellStyle name="Normal 105 2 3" xfId="16530"/>
    <cellStyle name="Normal 105 2 3 2" xfId="16531"/>
    <cellStyle name="Normal 105 2 3 2 2" xfId="16532"/>
    <cellStyle name="Normal 105 2 3 2 2 2" xfId="16533"/>
    <cellStyle name="Normal 105 2 3 2 2 2 2" xfId="16534"/>
    <cellStyle name="Normal 105 2 3 2 2 3" xfId="16535"/>
    <cellStyle name="Normal 105 2 3 2 2 3 2" xfId="16536"/>
    <cellStyle name="Normal 105 2 3 2 2 4" xfId="16537"/>
    <cellStyle name="Normal 105 2 3 2 2 4 2" xfId="16538"/>
    <cellStyle name="Normal 105 2 3 2 2 5" xfId="16539"/>
    <cellStyle name="Normal 105 2 3 2 3" xfId="16540"/>
    <cellStyle name="Normal 105 2 3 2 3 2" xfId="16541"/>
    <cellStyle name="Normal 105 2 3 2 4" xfId="16542"/>
    <cellStyle name="Normal 105 2 3 2 4 2" xfId="16543"/>
    <cellStyle name="Normal 105 2 3 2 5" xfId="16544"/>
    <cellStyle name="Normal 105 2 3 2 5 2" xfId="16545"/>
    <cellStyle name="Normal 105 2 3 2 6" xfId="16546"/>
    <cellStyle name="Normal 105 2 3 3" xfId="16547"/>
    <cellStyle name="Normal 105 2 3 3 2" xfId="16548"/>
    <cellStyle name="Normal 105 2 3 3 2 2" xfId="16549"/>
    <cellStyle name="Normal 105 2 3 3 3" xfId="16550"/>
    <cellStyle name="Normal 105 2 3 3 3 2" xfId="16551"/>
    <cellStyle name="Normal 105 2 3 3 4" xfId="16552"/>
    <cellStyle name="Normal 105 2 3 3 4 2" xfId="16553"/>
    <cellStyle name="Normal 105 2 3 3 5" xfId="16554"/>
    <cellStyle name="Normal 105 2 3 4" xfId="16555"/>
    <cellStyle name="Normal 105 2 3 4 2" xfId="16556"/>
    <cellStyle name="Normal 105 2 3 5" xfId="16557"/>
    <cellStyle name="Normal 105 2 3 5 2" xfId="16558"/>
    <cellStyle name="Normal 105 2 3 6" xfId="16559"/>
    <cellStyle name="Normal 105 2 3 6 2" xfId="16560"/>
    <cellStyle name="Normal 105 2 3 7" xfId="16561"/>
    <cellStyle name="Normal 105 2 4" xfId="16562"/>
    <cellStyle name="Normal 105 2 4 2" xfId="16563"/>
    <cellStyle name="Normal 105 2 4 2 2" xfId="16564"/>
    <cellStyle name="Normal 105 2 4 2 2 2" xfId="16565"/>
    <cellStyle name="Normal 105 2 4 2 2 2 2" xfId="16566"/>
    <cellStyle name="Normal 105 2 4 2 2 3" xfId="16567"/>
    <cellStyle name="Normal 105 2 4 2 2 3 2" xfId="16568"/>
    <cellStyle name="Normal 105 2 4 2 2 4" xfId="16569"/>
    <cellStyle name="Normal 105 2 4 2 2 4 2" xfId="16570"/>
    <cellStyle name="Normal 105 2 4 2 2 5" xfId="16571"/>
    <cellStyle name="Normal 105 2 4 2 3" xfId="16572"/>
    <cellStyle name="Normal 105 2 4 2 3 2" xfId="16573"/>
    <cellStyle name="Normal 105 2 4 2 4" xfId="16574"/>
    <cellStyle name="Normal 105 2 4 2 4 2" xfId="16575"/>
    <cellStyle name="Normal 105 2 4 2 5" xfId="16576"/>
    <cellStyle name="Normal 105 2 4 2 5 2" xfId="16577"/>
    <cellStyle name="Normal 105 2 4 2 6" xfId="16578"/>
    <cellStyle name="Normal 105 2 4 3" xfId="16579"/>
    <cellStyle name="Normal 105 2 4 3 2" xfId="16580"/>
    <cellStyle name="Normal 105 2 4 3 2 2" xfId="16581"/>
    <cellStyle name="Normal 105 2 4 3 3" xfId="16582"/>
    <cellStyle name="Normal 105 2 4 3 3 2" xfId="16583"/>
    <cellStyle name="Normal 105 2 4 3 4" xfId="16584"/>
    <cellStyle name="Normal 105 2 4 3 4 2" xfId="16585"/>
    <cellStyle name="Normal 105 2 4 3 5" xfId="16586"/>
    <cellStyle name="Normal 105 2 4 4" xfId="16587"/>
    <cellStyle name="Normal 105 2 4 4 2" xfId="16588"/>
    <cellStyle name="Normal 105 2 4 5" xfId="16589"/>
    <cellStyle name="Normal 105 2 4 5 2" xfId="16590"/>
    <cellStyle name="Normal 105 2 4 6" xfId="16591"/>
    <cellStyle name="Normal 105 2 4 6 2" xfId="16592"/>
    <cellStyle name="Normal 105 2 4 7" xfId="16593"/>
    <cellStyle name="Normal 105 2 5" xfId="16594"/>
    <cellStyle name="Normal 105 2 5 2" xfId="16595"/>
    <cellStyle name="Normal 105 2 5 2 2" xfId="16596"/>
    <cellStyle name="Normal 105 2 5 2 2 2" xfId="16597"/>
    <cellStyle name="Normal 105 2 5 2 3" xfId="16598"/>
    <cellStyle name="Normal 105 2 5 2 3 2" xfId="16599"/>
    <cellStyle name="Normal 105 2 5 2 4" xfId="16600"/>
    <cellStyle name="Normal 105 2 5 2 4 2" xfId="16601"/>
    <cellStyle name="Normal 105 2 5 2 5" xfId="16602"/>
    <cellStyle name="Normal 105 2 5 3" xfId="16603"/>
    <cellStyle name="Normal 105 2 5 3 2" xfId="16604"/>
    <cellStyle name="Normal 105 2 5 4" xfId="16605"/>
    <cellStyle name="Normal 105 2 5 4 2" xfId="16606"/>
    <cellStyle name="Normal 105 2 5 5" xfId="16607"/>
    <cellStyle name="Normal 105 2 5 5 2" xfId="16608"/>
    <cellStyle name="Normal 105 2 5 6" xfId="16609"/>
    <cellStyle name="Normal 105 2 6" xfId="16610"/>
    <cellStyle name="Normal 105 2 6 2" xfId="16611"/>
    <cellStyle name="Normal 105 2 6 2 2" xfId="16612"/>
    <cellStyle name="Normal 105 2 6 3" xfId="16613"/>
    <cellStyle name="Normal 105 2 6 3 2" xfId="16614"/>
    <cellStyle name="Normal 105 2 6 4" xfId="16615"/>
    <cellStyle name="Normal 105 2 6 4 2" xfId="16616"/>
    <cellStyle name="Normal 105 2 6 5" xfId="16617"/>
    <cellStyle name="Normal 105 2 7" xfId="16618"/>
    <cellStyle name="Normal 105 2 7 2" xfId="16619"/>
    <cellStyle name="Normal 105 2 7 2 2" xfId="16620"/>
    <cellStyle name="Normal 105 2 7 3" xfId="16621"/>
    <cellStyle name="Normal 105 2 7 3 2" xfId="16622"/>
    <cellStyle name="Normal 105 2 7 4" xfId="16623"/>
    <cellStyle name="Normal 105 2 7 4 2" xfId="16624"/>
    <cellStyle name="Normal 105 2 7 5" xfId="16625"/>
    <cellStyle name="Normal 105 2 8" xfId="16626"/>
    <cellStyle name="Normal 105 2 8 2" xfId="16627"/>
    <cellStyle name="Normal 105 2 9" xfId="16628"/>
    <cellStyle name="Normal 105 2 9 2" xfId="16629"/>
    <cellStyle name="Normal 105 3" xfId="16630"/>
    <cellStyle name="Normal 105 3 2" xfId="16631"/>
    <cellStyle name="Normal 105 3 2 2" xfId="16632"/>
    <cellStyle name="Normal 105 3 2 2 2" xfId="46784"/>
    <cellStyle name="Normal 105 3 2 2 3" xfId="46785"/>
    <cellStyle name="Normal 105 3 2 3" xfId="46786"/>
    <cellStyle name="Normal 105 3 2 4" xfId="46787"/>
    <cellStyle name="Normal 105 3 3" xfId="46788"/>
    <cellStyle name="Normal 105 3 3 2" xfId="46789"/>
    <cellStyle name="Normal 105 3 3 3" xfId="46790"/>
    <cellStyle name="Normal 105 3 4" xfId="46791"/>
    <cellStyle name="Normal 105 3 5" xfId="46792"/>
    <cellStyle name="Normal 105 4" xfId="16633"/>
    <cellStyle name="Normal 105 4 2" xfId="16634"/>
    <cellStyle name="Normal 105 4 2 2" xfId="16635"/>
    <cellStyle name="Normal 105 4 2 2 2" xfId="16636"/>
    <cellStyle name="Normal 105 4 2 3" xfId="16637"/>
    <cellStyle name="Normal 105 4 2 3 2" xfId="16638"/>
    <cellStyle name="Normal 105 4 2 4" xfId="16639"/>
    <cellStyle name="Normal 105 4 2 4 2" xfId="16640"/>
    <cellStyle name="Normal 105 4 2 5" xfId="16641"/>
    <cellStyle name="Normal 105 4 3" xfId="16642"/>
    <cellStyle name="Normal 105 4 3 2" xfId="16643"/>
    <cellStyle name="Normal 105 4 4" xfId="16644"/>
    <cellStyle name="Normal 105 4 4 2" xfId="16645"/>
    <cellStyle name="Normal 105 4 5" xfId="16646"/>
    <cellStyle name="Normal 105 4 5 2" xfId="16647"/>
    <cellStyle name="Normal 105 4 6" xfId="16648"/>
    <cellStyle name="Normal 105 5" xfId="16649"/>
    <cellStyle name="Normal 105 5 2" xfId="16650"/>
    <cellStyle name="Normal 105 5 2 2" xfId="16651"/>
    <cellStyle name="Normal 105 5 3" xfId="16652"/>
    <cellStyle name="Normal 105 5 3 2" xfId="16653"/>
    <cellStyle name="Normal 105 5 4" xfId="16654"/>
    <cellStyle name="Normal 105 5 4 2" xfId="16655"/>
    <cellStyle name="Normal 105 5 5" xfId="16656"/>
    <cellStyle name="Normal 105 6" xfId="16657"/>
    <cellStyle name="Normal 105 6 2" xfId="16658"/>
    <cellStyle name="Normal 105 6 3" xfId="46793"/>
    <cellStyle name="Normal 105 7" xfId="16659"/>
    <cellStyle name="Normal 105 7 2" xfId="16660"/>
    <cellStyle name="Normal 105 7 3" xfId="46794"/>
    <cellStyle name="Normal 105 8" xfId="16661"/>
    <cellStyle name="Normal 105 9" xfId="16662"/>
    <cellStyle name="Normal 106" xfId="16663"/>
    <cellStyle name="Normal 106 10" xfId="16664"/>
    <cellStyle name="Normal 106 11" xfId="16665"/>
    <cellStyle name="Normal 106 12" xfId="46795"/>
    <cellStyle name="Normal 106 13" xfId="46796"/>
    <cellStyle name="Normal 106 14" xfId="46797"/>
    <cellStyle name="Normal 106 15" xfId="46798"/>
    <cellStyle name="Normal 106 16" xfId="46799"/>
    <cellStyle name="Normal 106 2" xfId="16666"/>
    <cellStyle name="Normal 106 2 10" xfId="16667"/>
    <cellStyle name="Normal 106 2 10 2" xfId="16668"/>
    <cellStyle name="Normal 106 2 11" xfId="16669"/>
    <cellStyle name="Normal 106 2 11 2" xfId="16670"/>
    <cellStyle name="Normal 106 2 12" xfId="16671"/>
    <cellStyle name="Normal 106 2 13" xfId="16672"/>
    <cellStyle name="Normal 106 2 2" xfId="16673"/>
    <cellStyle name="Normal 106 2 2 2" xfId="16674"/>
    <cellStyle name="Normal 106 2 2 2 2" xfId="16675"/>
    <cellStyle name="Normal 106 2 2 2 2 2" xfId="16676"/>
    <cellStyle name="Normal 106 2 2 2 2 2 2" xfId="16677"/>
    <cellStyle name="Normal 106 2 2 2 2 3" xfId="16678"/>
    <cellStyle name="Normal 106 2 2 2 2 3 2" xfId="16679"/>
    <cellStyle name="Normal 106 2 2 2 2 4" xfId="16680"/>
    <cellStyle name="Normal 106 2 2 2 2 4 2" xfId="16681"/>
    <cellStyle name="Normal 106 2 2 2 2 5" xfId="16682"/>
    <cellStyle name="Normal 106 2 2 2 3" xfId="16683"/>
    <cellStyle name="Normal 106 2 2 2 3 2" xfId="16684"/>
    <cellStyle name="Normal 106 2 2 2 4" xfId="16685"/>
    <cellStyle name="Normal 106 2 2 2 4 2" xfId="16686"/>
    <cellStyle name="Normal 106 2 2 2 5" xfId="16687"/>
    <cellStyle name="Normal 106 2 2 2 5 2" xfId="16688"/>
    <cellStyle name="Normal 106 2 2 2 6" xfId="16689"/>
    <cellStyle name="Normal 106 2 2 3" xfId="16690"/>
    <cellStyle name="Normal 106 2 2 3 2" xfId="16691"/>
    <cellStyle name="Normal 106 2 2 3 2 2" xfId="16692"/>
    <cellStyle name="Normal 106 2 2 3 3" xfId="16693"/>
    <cellStyle name="Normal 106 2 2 3 3 2" xfId="16694"/>
    <cellStyle name="Normal 106 2 2 3 4" xfId="16695"/>
    <cellStyle name="Normal 106 2 2 3 4 2" xfId="16696"/>
    <cellStyle name="Normal 106 2 2 3 5" xfId="16697"/>
    <cellStyle name="Normal 106 2 2 4" xfId="16698"/>
    <cellStyle name="Normal 106 2 2 4 2" xfId="16699"/>
    <cellStyle name="Normal 106 2 2 5" xfId="16700"/>
    <cellStyle name="Normal 106 2 2 5 2" xfId="16701"/>
    <cellStyle name="Normal 106 2 2 6" xfId="16702"/>
    <cellStyle name="Normal 106 2 2 6 2" xfId="16703"/>
    <cellStyle name="Normal 106 2 2 7" xfId="16704"/>
    <cellStyle name="Normal 106 2 3" xfId="16705"/>
    <cellStyle name="Normal 106 2 3 2" xfId="16706"/>
    <cellStyle name="Normal 106 2 3 2 2" xfId="16707"/>
    <cellStyle name="Normal 106 2 3 2 2 2" xfId="16708"/>
    <cellStyle name="Normal 106 2 3 2 2 2 2" xfId="16709"/>
    <cellStyle name="Normal 106 2 3 2 2 3" xfId="16710"/>
    <cellStyle name="Normal 106 2 3 2 2 3 2" xfId="16711"/>
    <cellStyle name="Normal 106 2 3 2 2 4" xfId="16712"/>
    <cellStyle name="Normal 106 2 3 2 2 4 2" xfId="16713"/>
    <cellStyle name="Normal 106 2 3 2 2 5" xfId="16714"/>
    <cellStyle name="Normal 106 2 3 2 3" xfId="16715"/>
    <cellStyle name="Normal 106 2 3 2 3 2" xfId="16716"/>
    <cellStyle name="Normal 106 2 3 2 4" xfId="16717"/>
    <cellStyle name="Normal 106 2 3 2 4 2" xfId="16718"/>
    <cellStyle name="Normal 106 2 3 2 5" xfId="16719"/>
    <cellStyle name="Normal 106 2 3 2 5 2" xfId="16720"/>
    <cellStyle name="Normal 106 2 3 2 6" xfId="16721"/>
    <cellStyle name="Normal 106 2 3 3" xfId="16722"/>
    <cellStyle name="Normal 106 2 3 3 2" xfId="16723"/>
    <cellStyle name="Normal 106 2 3 3 2 2" xfId="16724"/>
    <cellStyle name="Normal 106 2 3 3 3" xfId="16725"/>
    <cellStyle name="Normal 106 2 3 3 3 2" xfId="16726"/>
    <cellStyle name="Normal 106 2 3 3 4" xfId="16727"/>
    <cellStyle name="Normal 106 2 3 3 4 2" xfId="16728"/>
    <cellStyle name="Normal 106 2 3 3 5" xfId="16729"/>
    <cellStyle name="Normal 106 2 3 4" xfId="16730"/>
    <cellStyle name="Normal 106 2 3 4 2" xfId="16731"/>
    <cellStyle name="Normal 106 2 3 5" xfId="16732"/>
    <cellStyle name="Normal 106 2 3 5 2" xfId="16733"/>
    <cellStyle name="Normal 106 2 3 6" xfId="16734"/>
    <cellStyle name="Normal 106 2 3 6 2" xfId="16735"/>
    <cellStyle name="Normal 106 2 3 7" xfId="16736"/>
    <cellStyle name="Normal 106 2 4" xfId="16737"/>
    <cellStyle name="Normal 106 2 4 2" xfId="16738"/>
    <cellStyle name="Normal 106 2 4 2 2" xfId="16739"/>
    <cellStyle name="Normal 106 2 4 2 2 2" xfId="16740"/>
    <cellStyle name="Normal 106 2 4 2 2 2 2" xfId="16741"/>
    <cellStyle name="Normal 106 2 4 2 2 3" xfId="16742"/>
    <cellStyle name="Normal 106 2 4 2 2 3 2" xfId="16743"/>
    <cellStyle name="Normal 106 2 4 2 2 4" xfId="16744"/>
    <cellStyle name="Normal 106 2 4 2 2 4 2" xfId="16745"/>
    <cellStyle name="Normal 106 2 4 2 2 5" xfId="16746"/>
    <cellStyle name="Normal 106 2 4 2 3" xfId="16747"/>
    <cellStyle name="Normal 106 2 4 2 3 2" xfId="16748"/>
    <cellStyle name="Normal 106 2 4 2 4" xfId="16749"/>
    <cellStyle name="Normal 106 2 4 2 4 2" xfId="16750"/>
    <cellStyle name="Normal 106 2 4 2 5" xfId="16751"/>
    <cellStyle name="Normal 106 2 4 2 5 2" xfId="16752"/>
    <cellStyle name="Normal 106 2 4 2 6" xfId="16753"/>
    <cellStyle name="Normal 106 2 4 3" xfId="16754"/>
    <cellStyle name="Normal 106 2 4 3 2" xfId="16755"/>
    <cellStyle name="Normal 106 2 4 3 2 2" xfId="16756"/>
    <cellStyle name="Normal 106 2 4 3 3" xfId="16757"/>
    <cellStyle name="Normal 106 2 4 3 3 2" xfId="16758"/>
    <cellStyle name="Normal 106 2 4 3 4" xfId="16759"/>
    <cellStyle name="Normal 106 2 4 3 4 2" xfId="16760"/>
    <cellStyle name="Normal 106 2 4 3 5" xfId="16761"/>
    <cellStyle name="Normal 106 2 4 4" xfId="16762"/>
    <cellStyle name="Normal 106 2 4 4 2" xfId="16763"/>
    <cellStyle name="Normal 106 2 4 5" xfId="16764"/>
    <cellStyle name="Normal 106 2 4 5 2" xfId="16765"/>
    <cellStyle name="Normal 106 2 4 6" xfId="16766"/>
    <cellStyle name="Normal 106 2 4 6 2" xfId="16767"/>
    <cellStyle name="Normal 106 2 4 7" xfId="16768"/>
    <cellStyle name="Normal 106 2 5" xfId="16769"/>
    <cellStyle name="Normal 106 2 5 2" xfId="16770"/>
    <cellStyle name="Normal 106 2 5 2 2" xfId="16771"/>
    <cellStyle name="Normal 106 2 5 2 2 2" xfId="16772"/>
    <cellStyle name="Normal 106 2 5 2 3" xfId="16773"/>
    <cellStyle name="Normal 106 2 5 2 3 2" xfId="16774"/>
    <cellStyle name="Normal 106 2 5 2 4" xfId="16775"/>
    <cellStyle name="Normal 106 2 5 2 4 2" xfId="16776"/>
    <cellStyle name="Normal 106 2 5 2 5" xfId="16777"/>
    <cellStyle name="Normal 106 2 5 3" xfId="16778"/>
    <cellStyle name="Normal 106 2 5 3 2" xfId="16779"/>
    <cellStyle name="Normal 106 2 5 4" xfId="16780"/>
    <cellStyle name="Normal 106 2 5 4 2" xfId="16781"/>
    <cellStyle name="Normal 106 2 5 5" xfId="16782"/>
    <cellStyle name="Normal 106 2 5 5 2" xfId="16783"/>
    <cellStyle name="Normal 106 2 5 6" xfId="16784"/>
    <cellStyle name="Normal 106 2 6" xfId="16785"/>
    <cellStyle name="Normal 106 2 6 2" xfId="16786"/>
    <cellStyle name="Normal 106 2 6 2 2" xfId="16787"/>
    <cellStyle name="Normal 106 2 6 3" xfId="16788"/>
    <cellStyle name="Normal 106 2 6 3 2" xfId="16789"/>
    <cellStyle name="Normal 106 2 6 4" xfId="16790"/>
    <cellStyle name="Normal 106 2 6 4 2" xfId="16791"/>
    <cellStyle name="Normal 106 2 6 5" xfId="16792"/>
    <cellStyle name="Normal 106 2 7" xfId="16793"/>
    <cellStyle name="Normal 106 2 7 2" xfId="16794"/>
    <cellStyle name="Normal 106 2 7 2 2" xfId="16795"/>
    <cellStyle name="Normal 106 2 7 3" xfId="16796"/>
    <cellStyle name="Normal 106 2 7 3 2" xfId="16797"/>
    <cellStyle name="Normal 106 2 7 4" xfId="16798"/>
    <cellStyle name="Normal 106 2 7 4 2" xfId="16799"/>
    <cellStyle name="Normal 106 2 7 5" xfId="16800"/>
    <cellStyle name="Normal 106 2 8" xfId="16801"/>
    <cellStyle name="Normal 106 2 8 2" xfId="16802"/>
    <cellStyle name="Normal 106 2 9" xfId="16803"/>
    <cellStyle name="Normal 106 2 9 2" xfId="16804"/>
    <cellStyle name="Normal 106 3" xfId="16805"/>
    <cellStyle name="Normal 106 3 2" xfId="16806"/>
    <cellStyle name="Normal 106 3 2 2" xfId="16807"/>
    <cellStyle name="Normal 106 3 2 2 2" xfId="46800"/>
    <cellStyle name="Normal 106 3 2 2 3" xfId="46801"/>
    <cellStyle name="Normal 106 3 2 3" xfId="46802"/>
    <cellStyle name="Normal 106 3 2 4" xfId="46803"/>
    <cellStyle name="Normal 106 3 3" xfId="46804"/>
    <cellStyle name="Normal 106 3 3 2" xfId="46805"/>
    <cellStyle name="Normal 106 3 3 3" xfId="46806"/>
    <cellStyle name="Normal 106 3 4" xfId="46807"/>
    <cellStyle name="Normal 106 3 5" xfId="46808"/>
    <cellStyle name="Normal 106 4" xfId="16808"/>
    <cellStyle name="Normal 106 4 2" xfId="46809"/>
    <cellStyle name="Normal 106 4 2 2" xfId="46810"/>
    <cellStyle name="Normal 106 4 2 3" xfId="46811"/>
    <cellStyle name="Normal 106 4 3" xfId="46812"/>
    <cellStyle name="Normal 106 4 4" xfId="46813"/>
    <cellStyle name="Normal 106 5" xfId="16809"/>
    <cellStyle name="Normal 106 5 2" xfId="16810"/>
    <cellStyle name="Normal 106 5 2 2" xfId="16811"/>
    <cellStyle name="Normal 106 5 2 2 2" xfId="16812"/>
    <cellStyle name="Normal 106 5 2 3" xfId="16813"/>
    <cellStyle name="Normal 106 5 2 3 2" xfId="16814"/>
    <cellStyle name="Normal 106 5 2 4" xfId="16815"/>
    <cellStyle name="Normal 106 5 2 4 2" xfId="16816"/>
    <cellStyle name="Normal 106 5 2 5" xfId="16817"/>
    <cellStyle name="Normal 106 5 3" xfId="16818"/>
    <cellStyle name="Normal 106 5 3 2" xfId="16819"/>
    <cellStyle name="Normal 106 5 4" xfId="16820"/>
    <cellStyle name="Normal 106 5 4 2" xfId="16821"/>
    <cellStyle name="Normal 106 5 5" xfId="16822"/>
    <cellStyle name="Normal 106 5 5 2" xfId="16823"/>
    <cellStyle name="Normal 106 5 6" xfId="16824"/>
    <cellStyle name="Normal 106 6" xfId="16825"/>
    <cellStyle name="Normal 106 6 2" xfId="16826"/>
    <cellStyle name="Normal 106 6 2 2" xfId="16827"/>
    <cellStyle name="Normal 106 6 3" xfId="16828"/>
    <cellStyle name="Normal 106 6 3 2" xfId="16829"/>
    <cellStyle name="Normal 106 6 4" xfId="16830"/>
    <cellStyle name="Normal 106 6 4 2" xfId="16831"/>
    <cellStyle name="Normal 106 6 5" xfId="16832"/>
    <cellStyle name="Normal 106 7" xfId="16833"/>
    <cellStyle name="Normal 106 7 2" xfId="16834"/>
    <cellStyle name="Normal 106 7 3" xfId="46814"/>
    <cellStyle name="Normal 106 8" xfId="16835"/>
    <cellStyle name="Normal 106 8 2" xfId="16836"/>
    <cellStyle name="Normal 106 9" xfId="16837"/>
    <cellStyle name="Normal 107" xfId="16838"/>
    <cellStyle name="Normal 107 10" xfId="16839"/>
    <cellStyle name="Normal 107 10 2" xfId="16840"/>
    <cellStyle name="Normal 107 11" xfId="16841"/>
    <cellStyle name="Normal 107 12" xfId="16842"/>
    <cellStyle name="Normal 107 13" xfId="46815"/>
    <cellStyle name="Normal 107 14" xfId="46816"/>
    <cellStyle name="Normal 107 15" xfId="46817"/>
    <cellStyle name="Normal 107 16" xfId="46818"/>
    <cellStyle name="Normal 107 2" xfId="16843"/>
    <cellStyle name="Normal 107 2 10" xfId="16844"/>
    <cellStyle name="Normal 107 2 10 2" xfId="16845"/>
    <cellStyle name="Normal 107 2 11" xfId="16846"/>
    <cellStyle name="Normal 107 2 11 2" xfId="16847"/>
    <cellStyle name="Normal 107 2 12" xfId="16848"/>
    <cellStyle name="Normal 107 2 2" xfId="16849"/>
    <cellStyle name="Normal 107 2 2 2" xfId="16850"/>
    <cellStyle name="Normal 107 2 2 2 2" xfId="16851"/>
    <cellStyle name="Normal 107 2 2 2 2 2" xfId="16852"/>
    <cellStyle name="Normal 107 2 2 2 2 2 2" xfId="16853"/>
    <cellStyle name="Normal 107 2 2 2 2 3" xfId="16854"/>
    <cellStyle name="Normal 107 2 2 2 2 3 2" xfId="16855"/>
    <cellStyle name="Normal 107 2 2 2 2 4" xfId="16856"/>
    <cellStyle name="Normal 107 2 2 2 2 4 2" xfId="16857"/>
    <cellStyle name="Normal 107 2 2 2 2 5" xfId="16858"/>
    <cellStyle name="Normal 107 2 2 2 3" xfId="16859"/>
    <cellStyle name="Normal 107 2 2 2 3 2" xfId="16860"/>
    <cellStyle name="Normal 107 2 2 2 4" xfId="16861"/>
    <cellStyle name="Normal 107 2 2 2 4 2" xfId="16862"/>
    <cellStyle name="Normal 107 2 2 2 5" xfId="16863"/>
    <cellStyle name="Normal 107 2 2 2 5 2" xfId="16864"/>
    <cellStyle name="Normal 107 2 2 2 6" xfId="16865"/>
    <cellStyle name="Normal 107 2 2 3" xfId="16866"/>
    <cellStyle name="Normal 107 2 2 3 2" xfId="16867"/>
    <cellStyle name="Normal 107 2 2 3 2 2" xfId="16868"/>
    <cellStyle name="Normal 107 2 2 3 3" xfId="16869"/>
    <cellStyle name="Normal 107 2 2 3 3 2" xfId="16870"/>
    <cellStyle name="Normal 107 2 2 3 4" xfId="16871"/>
    <cellStyle name="Normal 107 2 2 3 4 2" xfId="16872"/>
    <cellStyle name="Normal 107 2 2 3 5" xfId="16873"/>
    <cellStyle name="Normal 107 2 2 4" xfId="16874"/>
    <cellStyle name="Normal 107 2 2 4 2" xfId="16875"/>
    <cellStyle name="Normal 107 2 2 5" xfId="16876"/>
    <cellStyle name="Normal 107 2 2 5 2" xfId="16877"/>
    <cellStyle name="Normal 107 2 2 6" xfId="16878"/>
    <cellStyle name="Normal 107 2 2 6 2" xfId="16879"/>
    <cellStyle name="Normal 107 2 2 7" xfId="16880"/>
    <cellStyle name="Normal 107 2 3" xfId="16881"/>
    <cellStyle name="Normal 107 2 3 2" xfId="16882"/>
    <cellStyle name="Normal 107 2 3 2 2" xfId="16883"/>
    <cellStyle name="Normal 107 2 3 2 2 2" xfId="16884"/>
    <cellStyle name="Normal 107 2 3 2 2 2 2" xfId="16885"/>
    <cellStyle name="Normal 107 2 3 2 2 3" xfId="16886"/>
    <cellStyle name="Normal 107 2 3 2 2 3 2" xfId="16887"/>
    <cellStyle name="Normal 107 2 3 2 2 4" xfId="16888"/>
    <cellStyle name="Normal 107 2 3 2 2 4 2" xfId="16889"/>
    <cellStyle name="Normal 107 2 3 2 2 5" xfId="16890"/>
    <cellStyle name="Normal 107 2 3 2 3" xfId="16891"/>
    <cellStyle name="Normal 107 2 3 2 3 2" xfId="16892"/>
    <cellStyle name="Normal 107 2 3 2 4" xfId="16893"/>
    <cellStyle name="Normal 107 2 3 2 4 2" xfId="16894"/>
    <cellStyle name="Normal 107 2 3 2 5" xfId="16895"/>
    <cellStyle name="Normal 107 2 3 2 5 2" xfId="16896"/>
    <cellStyle name="Normal 107 2 3 2 6" xfId="16897"/>
    <cellStyle name="Normal 107 2 3 3" xfId="16898"/>
    <cellStyle name="Normal 107 2 3 3 2" xfId="16899"/>
    <cellStyle name="Normal 107 2 3 3 2 2" xfId="16900"/>
    <cellStyle name="Normal 107 2 3 3 3" xfId="16901"/>
    <cellStyle name="Normal 107 2 3 3 3 2" xfId="16902"/>
    <cellStyle name="Normal 107 2 3 3 4" xfId="16903"/>
    <cellStyle name="Normal 107 2 3 3 4 2" xfId="16904"/>
    <cellStyle name="Normal 107 2 3 3 5" xfId="16905"/>
    <cellStyle name="Normal 107 2 3 4" xfId="16906"/>
    <cellStyle name="Normal 107 2 3 4 2" xfId="16907"/>
    <cellStyle name="Normal 107 2 3 5" xfId="16908"/>
    <cellStyle name="Normal 107 2 3 5 2" xfId="16909"/>
    <cellStyle name="Normal 107 2 3 6" xfId="16910"/>
    <cellStyle name="Normal 107 2 3 6 2" xfId="16911"/>
    <cellStyle name="Normal 107 2 3 7" xfId="16912"/>
    <cellStyle name="Normal 107 2 4" xfId="16913"/>
    <cellStyle name="Normal 107 2 4 2" xfId="16914"/>
    <cellStyle name="Normal 107 2 4 2 2" xfId="16915"/>
    <cellStyle name="Normal 107 2 4 2 2 2" xfId="16916"/>
    <cellStyle name="Normal 107 2 4 2 2 2 2" xfId="16917"/>
    <cellStyle name="Normal 107 2 4 2 2 3" xfId="16918"/>
    <cellStyle name="Normal 107 2 4 2 2 3 2" xfId="16919"/>
    <cellStyle name="Normal 107 2 4 2 2 4" xfId="16920"/>
    <cellStyle name="Normal 107 2 4 2 2 4 2" xfId="16921"/>
    <cellStyle name="Normal 107 2 4 2 2 5" xfId="16922"/>
    <cellStyle name="Normal 107 2 4 2 3" xfId="16923"/>
    <cellStyle name="Normal 107 2 4 2 3 2" xfId="16924"/>
    <cellStyle name="Normal 107 2 4 2 4" xfId="16925"/>
    <cellStyle name="Normal 107 2 4 2 4 2" xfId="16926"/>
    <cellStyle name="Normal 107 2 4 2 5" xfId="16927"/>
    <cellStyle name="Normal 107 2 4 2 5 2" xfId="16928"/>
    <cellStyle name="Normal 107 2 4 2 6" xfId="16929"/>
    <cellStyle name="Normal 107 2 4 3" xfId="16930"/>
    <cellStyle name="Normal 107 2 4 3 2" xfId="16931"/>
    <cellStyle name="Normal 107 2 4 3 2 2" xfId="16932"/>
    <cellStyle name="Normal 107 2 4 3 3" xfId="16933"/>
    <cellStyle name="Normal 107 2 4 3 3 2" xfId="16934"/>
    <cellStyle name="Normal 107 2 4 3 4" xfId="16935"/>
    <cellStyle name="Normal 107 2 4 3 4 2" xfId="16936"/>
    <cellStyle name="Normal 107 2 4 3 5" xfId="16937"/>
    <cellStyle name="Normal 107 2 4 4" xfId="16938"/>
    <cellStyle name="Normal 107 2 4 4 2" xfId="16939"/>
    <cellStyle name="Normal 107 2 4 5" xfId="16940"/>
    <cellStyle name="Normal 107 2 4 5 2" xfId="16941"/>
    <cellStyle name="Normal 107 2 4 6" xfId="16942"/>
    <cellStyle name="Normal 107 2 4 6 2" xfId="16943"/>
    <cellStyle name="Normal 107 2 4 7" xfId="16944"/>
    <cellStyle name="Normal 107 2 5" xfId="16945"/>
    <cellStyle name="Normal 107 2 5 2" xfId="16946"/>
    <cellStyle name="Normal 107 2 5 2 2" xfId="16947"/>
    <cellStyle name="Normal 107 2 5 2 2 2" xfId="16948"/>
    <cellStyle name="Normal 107 2 5 2 3" xfId="16949"/>
    <cellStyle name="Normal 107 2 5 2 3 2" xfId="16950"/>
    <cellStyle name="Normal 107 2 5 2 4" xfId="16951"/>
    <cellStyle name="Normal 107 2 5 2 4 2" xfId="16952"/>
    <cellStyle name="Normal 107 2 5 2 5" xfId="16953"/>
    <cellStyle name="Normal 107 2 5 3" xfId="16954"/>
    <cellStyle name="Normal 107 2 5 3 2" xfId="16955"/>
    <cellStyle name="Normal 107 2 5 4" xfId="16956"/>
    <cellStyle name="Normal 107 2 5 4 2" xfId="16957"/>
    <cellStyle name="Normal 107 2 5 5" xfId="16958"/>
    <cellStyle name="Normal 107 2 5 5 2" xfId="16959"/>
    <cellStyle name="Normal 107 2 5 6" xfId="16960"/>
    <cellStyle name="Normal 107 2 6" xfId="16961"/>
    <cellStyle name="Normal 107 2 6 2" xfId="16962"/>
    <cellStyle name="Normal 107 2 6 2 2" xfId="16963"/>
    <cellStyle name="Normal 107 2 6 3" xfId="16964"/>
    <cellStyle name="Normal 107 2 6 3 2" xfId="16965"/>
    <cellStyle name="Normal 107 2 6 4" xfId="16966"/>
    <cellStyle name="Normal 107 2 6 4 2" xfId="16967"/>
    <cellStyle name="Normal 107 2 6 5" xfId="16968"/>
    <cellStyle name="Normal 107 2 7" xfId="16969"/>
    <cellStyle name="Normal 107 2 7 2" xfId="16970"/>
    <cellStyle name="Normal 107 2 7 2 2" xfId="16971"/>
    <cellStyle name="Normal 107 2 7 3" xfId="16972"/>
    <cellStyle name="Normal 107 2 7 3 2" xfId="16973"/>
    <cellStyle name="Normal 107 2 7 4" xfId="16974"/>
    <cellStyle name="Normal 107 2 7 4 2" xfId="16975"/>
    <cellStyle name="Normal 107 2 7 5" xfId="16976"/>
    <cellStyle name="Normal 107 2 8" xfId="16977"/>
    <cellStyle name="Normal 107 2 8 2" xfId="16978"/>
    <cellStyle name="Normal 107 2 9" xfId="16979"/>
    <cellStyle name="Normal 107 2 9 2" xfId="16980"/>
    <cellStyle name="Normal 107 3" xfId="16981"/>
    <cellStyle name="Normal 107 3 2" xfId="46819"/>
    <cellStyle name="Normal 107 3 2 2" xfId="46820"/>
    <cellStyle name="Normal 107 3 2 2 2" xfId="46821"/>
    <cellStyle name="Normal 107 3 2 2 3" xfId="46822"/>
    <cellStyle name="Normal 107 3 2 3" xfId="46823"/>
    <cellStyle name="Normal 107 3 2 4" xfId="46824"/>
    <cellStyle name="Normal 107 3 3" xfId="46825"/>
    <cellStyle name="Normal 107 3 3 2" xfId="46826"/>
    <cellStyle name="Normal 107 3 3 3" xfId="46827"/>
    <cellStyle name="Normal 107 3 4" xfId="46828"/>
    <cellStyle name="Normal 107 3 5" xfId="46829"/>
    <cellStyle name="Normal 107 4" xfId="16982"/>
    <cellStyle name="Normal 107 4 2" xfId="46830"/>
    <cellStyle name="Normal 107 4 2 2" xfId="46831"/>
    <cellStyle name="Normal 107 4 2 3" xfId="46832"/>
    <cellStyle name="Normal 107 4 3" xfId="46833"/>
    <cellStyle name="Normal 107 4 4" xfId="46834"/>
    <cellStyle name="Normal 107 5" xfId="16983"/>
    <cellStyle name="Normal 107 5 2" xfId="16984"/>
    <cellStyle name="Normal 107 5 2 2" xfId="16985"/>
    <cellStyle name="Normal 107 5 2 2 2" xfId="16986"/>
    <cellStyle name="Normal 107 5 2 3" xfId="16987"/>
    <cellStyle name="Normal 107 5 2 3 2" xfId="16988"/>
    <cellStyle name="Normal 107 5 2 4" xfId="16989"/>
    <cellStyle name="Normal 107 5 2 4 2" xfId="16990"/>
    <cellStyle name="Normal 107 5 2 5" xfId="16991"/>
    <cellStyle name="Normal 107 5 3" xfId="16992"/>
    <cellStyle name="Normal 107 5 3 2" xfId="16993"/>
    <cellStyle name="Normal 107 5 4" xfId="16994"/>
    <cellStyle name="Normal 107 5 4 2" xfId="16995"/>
    <cellStyle name="Normal 107 5 5" xfId="16996"/>
    <cellStyle name="Normal 107 5 5 2" xfId="16997"/>
    <cellStyle name="Normal 107 5 6" xfId="16998"/>
    <cellStyle name="Normal 107 6" xfId="16999"/>
    <cellStyle name="Normal 107 6 2" xfId="17000"/>
    <cellStyle name="Normal 107 6 2 2" xfId="17001"/>
    <cellStyle name="Normal 107 6 3" xfId="17002"/>
    <cellStyle name="Normal 107 6 3 2" xfId="17003"/>
    <cellStyle name="Normal 107 6 4" xfId="17004"/>
    <cellStyle name="Normal 107 6 4 2" xfId="17005"/>
    <cellStyle name="Normal 107 6 5" xfId="17006"/>
    <cellStyle name="Normal 107 7" xfId="17007"/>
    <cellStyle name="Normal 107 7 2" xfId="17008"/>
    <cellStyle name="Normal 107 7 3" xfId="46835"/>
    <cellStyle name="Normal 107 8" xfId="17009"/>
    <cellStyle name="Normal 107 8 2" xfId="17010"/>
    <cellStyle name="Normal 107 9" xfId="17011"/>
    <cellStyle name="Normal 107 9 2" xfId="17012"/>
    <cellStyle name="Normal 108" xfId="17013"/>
    <cellStyle name="Normal 108 10" xfId="17014"/>
    <cellStyle name="Normal 108 10 2" xfId="17015"/>
    <cellStyle name="Normal 108 11" xfId="17016"/>
    <cellStyle name="Normal 108 12" xfId="17017"/>
    <cellStyle name="Normal 108 13" xfId="46836"/>
    <cellStyle name="Normal 108 14" xfId="46837"/>
    <cellStyle name="Normal 108 15" xfId="46838"/>
    <cellStyle name="Normal 108 16" xfId="46839"/>
    <cellStyle name="Normal 108 2" xfId="17018"/>
    <cellStyle name="Normal 108 2 10" xfId="17019"/>
    <cellStyle name="Normal 108 2 10 2" xfId="17020"/>
    <cellStyle name="Normal 108 2 11" xfId="17021"/>
    <cellStyle name="Normal 108 2 11 2" xfId="17022"/>
    <cellStyle name="Normal 108 2 12" xfId="17023"/>
    <cellStyle name="Normal 108 2 2" xfId="17024"/>
    <cellStyle name="Normal 108 2 2 2" xfId="17025"/>
    <cellStyle name="Normal 108 2 2 2 2" xfId="17026"/>
    <cellStyle name="Normal 108 2 2 2 2 2" xfId="17027"/>
    <cellStyle name="Normal 108 2 2 2 2 2 2" xfId="17028"/>
    <cellStyle name="Normal 108 2 2 2 2 3" xfId="17029"/>
    <cellStyle name="Normal 108 2 2 2 2 3 2" xfId="17030"/>
    <cellStyle name="Normal 108 2 2 2 2 4" xfId="17031"/>
    <cellStyle name="Normal 108 2 2 2 2 4 2" xfId="17032"/>
    <cellStyle name="Normal 108 2 2 2 2 5" xfId="17033"/>
    <cellStyle name="Normal 108 2 2 2 3" xfId="17034"/>
    <cellStyle name="Normal 108 2 2 2 3 2" xfId="17035"/>
    <cellStyle name="Normal 108 2 2 2 4" xfId="17036"/>
    <cellStyle name="Normal 108 2 2 2 4 2" xfId="17037"/>
    <cellStyle name="Normal 108 2 2 2 5" xfId="17038"/>
    <cellStyle name="Normal 108 2 2 2 5 2" xfId="17039"/>
    <cellStyle name="Normal 108 2 2 2 6" xfId="17040"/>
    <cellStyle name="Normal 108 2 2 3" xfId="17041"/>
    <cellStyle name="Normal 108 2 2 3 2" xfId="17042"/>
    <cellStyle name="Normal 108 2 2 3 2 2" xfId="17043"/>
    <cellStyle name="Normal 108 2 2 3 3" xfId="17044"/>
    <cellStyle name="Normal 108 2 2 3 3 2" xfId="17045"/>
    <cellStyle name="Normal 108 2 2 3 4" xfId="17046"/>
    <cellStyle name="Normal 108 2 2 3 4 2" xfId="17047"/>
    <cellStyle name="Normal 108 2 2 3 5" xfId="17048"/>
    <cellStyle name="Normal 108 2 2 4" xfId="17049"/>
    <cellStyle name="Normal 108 2 2 4 2" xfId="17050"/>
    <cellStyle name="Normal 108 2 2 5" xfId="17051"/>
    <cellStyle name="Normal 108 2 2 5 2" xfId="17052"/>
    <cellStyle name="Normal 108 2 2 6" xfId="17053"/>
    <cellStyle name="Normal 108 2 2 6 2" xfId="17054"/>
    <cellStyle name="Normal 108 2 2 7" xfId="17055"/>
    <cellStyle name="Normal 108 2 3" xfId="17056"/>
    <cellStyle name="Normal 108 2 3 2" xfId="17057"/>
    <cellStyle name="Normal 108 2 3 2 2" xfId="17058"/>
    <cellStyle name="Normal 108 2 3 2 2 2" xfId="17059"/>
    <cellStyle name="Normal 108 2 3 2 2 2 2" xfId="17060"/>
    <cellStyle name="Normal 108 2 3 2 2 3" xfId="17061"/>
    <cellStyle name="Normal 108 2 3 2 2 3 2" xfId="17062"/>
    <cellStyle name="Normal 108 2 3 2 2 4" xfId="17063"/>
    <cellStyle name="Normal 108 2 3 2 2 4 2" xfId="17064"/>
    <cellStyle name="Normal 108 2 3 2 2 5" xfId="17065"/>
    <cellStyle name="Normal 108 2 3 2 3" xfId="17066"/>
    <cellStyle name="Normal 108 2 3 2 3 2" xfId="17067"/>
    <cellStyle name="Normal 108 2 3 2 4" xfId="17068"/>
    <cellStyle name="Normal 108 2 3 2 4 2" xfId="17069"/>
    <cellStyle name="Normal 108 2 3 2 5" xfId="17070"/>
    <cellStyle name="Normal 108 2 3 2 5 2" xfId="17071"/>
    <cellStyle name="Normal 108 2 3 2 6" xfId="17072"/>
    <cellStyle name="Normal 108 2 3 3" xfId="17073"/>
    <cellStyle name="Normal 108 2 3 3 2" xfId="17074"/>
    <cellStyle name="Normal 108 2 3 3 2 2" xfId="17075"/>
    <cellStyle name="Normal 108 2 3 3 3" xfId="17076"/>
    <cellStyle name="Normal 108 2 3 3 3 2" xfId="17077"/>
    <cellStyle name="Normal 108 2 3 3 4" xfId="17078"/>
    <cellStyle name="Normal 108 2 3 3 4 2" xfId="17079"/>
    <cellStyle name="Normal 108 2 3 3 5" xfId="17080"/>
    <cellStyle name="Normal 108 2 3 4" xfId="17081"/>
    <cellStyle name="Normal 108 2 3 4 2" xfId="17082"/>
    <cellStyle name="Normal 108 2 3 5" xfId="17083"/>
    <cellStyle name="Normal 108 2 3 5 2" xfId="17084"/>
    <cellStyle name="Normal 108 2 3 6" xfId="17085"/>
    <cellStyle name="Normal 108 2 3 6 2" xfId="17086"/>
    <cellStyle name="Normal 108 2 3 7" xfId="17087"/>
    <cellStyle name="Normal 108 2 4" xfId="17088"/>
    <cellStyle name="Normal 108 2 4 2" xfId="17089"/>
    <cellStyle name="Normal 108 2 4 2 2" xfId="17090"/>
    <cellStyle name="Normal 108 2 4 2 2 2" xfId="17091"/>
    <cellStyle name="Normal 108 2 4 2 2 2 2" xfId="17092"/>
    <cellStyle name="Normal 108 2 4 2 2 3" xfId="17093"/>
    <cellStyle name="Normal 108 2 4 2 2 3 2" xfId="17094"/>
    <cellStyle name="Normal 108 2 4 2 2 4" xfId="17095"/>
    <cellStyle name="Normal 108 2 4 2 2 4 2" xfId="17096"/>
    <cellStyle name="Normal 108 2 4 2 2 5" xfId="17097"/>
    <cellStyle name="Normal 108 2 4 2 3" xfId="17098"/>
    <cellStyle name="Normal 108 2 4 2 3 2" xfId="17099"/>
    <cellStyle name="Normal 108 2 4 2 4" xfId="17100"/>
    <cellStyle name="Normal 108 2 4 2 4 2" xfId="17101"/>
    <cellStyle name="Normal 108 2 4 2 5" xfId="17102"/>
    <cellStyle name="Normal 108 2 4 2 5 2" xfId="17103"/>
    <cellStyle name="Normal 108 2 4 2 6" xfId="17104"/>
    <cellStyle name="Normal 108 2 4 3" xfId="17105"/>
    <cellStyle name="Normal 108 2 4 3 2" xfId="17106"/>
    <cellStyle name="Normal 108 2 4 3 2 2" xfId="17107"/>
    <cellStyle name="Normal 108 2 4 3 3" xfId="17108"/>
    <cellStyle name="Normal 108 2 4 3 3 2" xfId="17109"/>
    <cellStyle name="Normal 108 2 4 3 4" xfId="17110"/>
    <cellStyle name="Normal 108 2 4 3 4 2" xfId="17111"/>
    <cellStyle name="Normal 108 2 4 3 5" xfId="17112"/>
    <cellStyle name="Normal 108 2 4 4" xfId="17113"/>
    <cellStyle name="Normal 108 2 4 4 2" xfId="17114"/>
    <cellStyle name="Normal 108 2 4 5" xfId="17115"/>
    <cellStyle name="Normal 108 2 4 5 2" xfId="17116"/>
    <cellStyle name="Normal 108 2 4 6" xfId="17117"/>
    <cellStyle name="Normal 108 2 4 6 2" xfId="17118"/>
    <cellStyle name="Normal 108 2 4 7" xfId="17119"/>
    <cellStyle name="Normal 108 2 5" xfId="17120"/>
    <cellStyle name="Normal 108 2 5 2" xfId="17121"/>
    <cellStyle name="Normal 108 2 5 2 2" xfId="17122"/>
    <cellStyle name="Normal 108 2 5 2 2 2" xfId="17123"/>
    <cellStyle name="Normal 108 2 5 2 3" xfId="17124"/>
    <cellStyle name="Normal 108 2 5 2 3 2" xfId="17125"/>
    <cellStyle name="Normal 108 2 5 2 4" xfId="17126"/>
    <cellStyle name="Normal 108 2 5 2 4 2" xfId="17127"/>
    <cellStyle name="Normal 108 2 5 2 5" xfId="17128"/>
    <cellStyle name="Normal 108 2 5 3" xfId="17129"/>
    <cellStyle name="Normal 108 2 5 3 2" xfId="17130"/>
    <cellStyle name="Normal 108 2 5 4" xfId="17131"/>
    <cellStyle name="Normal 108 2 5 4 2" xfId="17132"/>
    <cellStyle name="Normal 108 2 5 5" xfId="17133"/>
    <cellStyle name="Normal 108 2 5 5 2" xfId="17134"/>
    <cellStyle name="Normal 108 2 5 6" xfId="17135"/>
    <cellStyle name="Normal 108 2 6" xfId="17136"/>
    <cellStyle name="Normal 108 2 6 2" xfId="17137"/>
    <cellStyle name="Normal 108 2 6 2 2" xfId="17138"/>
    <cellStyle name="Normal 108 2 6 3" xfId="17139"/>
    <cellStyle name="Normal 108 2 6 3 2" xfId="17140"/>
    <cellStyle name="Normal 108 2 6 4" xfId="17141"/>
    <cellStyle name="Normal 108 2 6 4 2" xfId="17142"/>
    <cellStyle name="Normal 108 2 6 5" xfId="17143"/>
    <cellStyle name="Normal 108 2 7" xfId="17144"/>
    <cellStyle name="Normal 108 2 7 2" xfId="17145"/>
    <cellStyle name="Normal 108 2 7 2 2" xfId="17146"/>
    <cellStyle name="Normal 108 2 7 3" xfId="17147"/>
    <cellStyle name="Normal 108 2 7 3 2" xfId="17148"/>
    <cellStyle name="Normal 108 2 7 4" xfId="17149"/>
    <cellStyle name="Normal 108 2 7 4 2" xfId="17150"/>
    <cellStyle name="Normal 108 2 7 5" xfId="17151"/>
    <cellStyle name="Normal 108 2 8" xfId="17152"/>
    <cellStyle name="Normal 108 2 8 2" xfId="17153"/>
    <cellStyle name="Normal 108 2 9" xfId="17154"/>
    <cellStyle name="Normal 108 2 9 2" xfId="17155"/>
    <cellStyle name="Normal 108 3" xfId="17156"/>
    <cellStyle name="Normal 108 3 2" xfId="46840"/>
    <cellStyle name="Normal 108 3 2 2" xfId="46841"/>
    <cellStyle name="Normal 108 3 2 2 2" xfId="46842"/>
    <cellStyle name="Normal 108 3 2 2 3" xfId="46843"/>
    <cellStyle name="Normal 108 3 2 3" xfId="46844"/>
    <cellStyle name="Normal 108 3 2 4" xfId="46845"/>
    <cellStyle name="Normal 108 3 3" xfId="46846"/>
    <cellStyle name="Normal 108 3 3 2" xfId="46847"/>
    <cellStyle name="Normal 108 3 3 3" xfId="46848"/>
    <cellStyle name="Normal 108 3 4" xfId="46849"/>
    <cellStyle name="Normal 108 3 5" xfId="46850"/>
    <cellStyle name="Normal 108 4" xfId="17157"/>
    <cellStyle name="Normal 108 4 2" xfId="46851"/>
    <cellStyle name="Normal 108 4 2 2" xfId="46852"/>
    <cellStyle name="Normal 108 4 2 3" xfId="46853"/>
    <cellStyle name="Normal 108 4 3" xfId="46854"/>
    <cellStyle name="Normal 108 4 4" xfId="46855"/>
    <cellStyle name="Normal 108 5" xfId="17158"/>
    <cellStyle name="Normal 108 5 2" xfId="17159"/>
    <cellStyle name="Normal 108 5 2 2" xfId="17160"/>
    <cellStyle name="Normal 108 5 2 2 2" xfId="17161"/>
    <cellStyle name="Normal 108 5 2 3" xfId="17162"/>
    <cellStyle name="Normal 108 5 2 3 2" xfId="17163"/>
    <cellStyle name="Normal 108 5 2 4" xfId="17164"/>
    <cellStyle name="Normal 108 5 2 4 2" xfId="17165"/>
    <cellStyle name="Normal 108 5 2 5" xfId="17166"/>
    <cellStyle name="Normal 108 5 3" xfId="17167"/>
    <cellStyle name="Normal 108 5 3 2" xfId="17168"/>
    <cellStyle name="Normal 108 5 4" xfId="17169"/>
    <cellStyle name="Normal 108 5 4 2" xfId="17170"/>
    <cellStyle name="Normal 108 5 5" xfId="17171"/>
    <cellStyle name="Normal 108 5 5 2" xfId="17172"/>
    <cellStyle name="Normal 108 5 6" xfId="17173"/>
    <cellStyle name="Normal 108 6" xfId="17174"/>
    <cellStyle name="Normal 108 6 2" xfId="17175"/>
    <cellStyle name="Normal 108 6 2 2" xfId="17176"/>
    <cellStyle name="Normal 108 6 3" xfId="17177"/>
    <cellStyle name="Normal 108 6 3 2" xfId="17178"/>
    <cellStyle name="Normal 108 6 4" xfId="17179"/>
    <cellStyle name="Normal 108 6 4 2" xfId="17180"/>
    <cellStyle name="Normal 108 6 5" xfId="17181"/>
    <cellStyle name="Normal 108 7" xfId="17182"/>
    <cellStyle name="Normal 108 7 2" xfId="17183"/>
    <cellStyle name="Normal 108 7 3" xfId="46856"/>
    <cellStyle name="Normal 108 8" xfId="17184"/>
    <cellStyle name="Normal 108 8 2" xfId="17185"/>
    <cellStyle name="Normal 108 9" xfId="17186"/>
    <cellStyle name="Normal 108 9 2" xfId="17187"/>
    <cellStyle name="Normal 109" xfId="17188"/>
    <cellStyle name="Normal 109 10" xfId="17189"/>
    <cellStyle name="Normal 109 11" xfId="17190"/>
    <cellStyle name="Normal 109 12" xfId="46857"/>
    <cellStyle name="Normal 109 13" xfId="46858"/>
    <cellStyle name="Normal 109 14" xfId="46859"/>
    <cellStyle name="Normal 109 15" xfId="46860"/>
    <cellStyle name="Normal 109 16" xfId="46861"/>
    <cellStyle name="Normal 109 2" xfId="17191"/>
    <cellStyle name="Normal 109 2 10" xfId="17192"/>
    <cellStyle name="Normal 109 2 10 2" xfId="17193"/>
    <cellStyle name="Normal 109 2 11" xfId="17194"/>
    <cellStyle name="Normal 109 2 11 2" xfId="17195"/>
    <cellStyle name="Normal 109 2 12" xfId="17196"/>
    <cellStyle name="Normal 109 2 2" xfId="17197"/>
    <cellStyle name="Normal 109 2 2 2" xfId="17198"/>
    <cellStyle name="Normal 109 2 2 2 2" xfId="17199"/>
    <cellStyle name="Normal 109 2 2 2 2 2" xfId="17200"/>
    <cellStyle name="Normal 109 2 2 2 2 2 2" xfId="17201"/>
    <cellStyle name="Normal 109 2 2 2 2 3" xfId="17202"/>
    <cellStyle name="Normal 109 2 2 2 2 3 2" xfId="17203"/>
    <cellStyle name="Normal 109 2 2 2 2 4" xfId="17204"/>
    <cellStyle name="Normal 109 2 2 2 2 4 2" xfId="17205"/>
    <cellStyle name="Normal 109 2 2 2 2 5" xfId="17206"/>
    <cellStyle name="Normal 109 2 2 2 3" xfId="17207"/>
    <cellStyle name="Normal 109 2 2 2 3 2" xfId="17208"/>
    <cellStyle name="Normal 109 2 2 2 4" xfId="17209"/>
    <cellStyle name="Normal 109 2 2 2 4 2" xfId="17210"/>
    <cellStyle name="Normal 109 2 2 2 5" xfId="17211"/>
    <cellStyle name="Normal 109 2 2 2 5 2" xfId="17212"/>
    <cellStyle name="Normal 109 2 2 2 6" xfId="17213"/>
    <cellStyle name="Normal 109 2 2 3" xfId="17214"/>
    <cellStyle name="Normal 109 2 2 3 2" xfId="17215"/>
    <cellStyle name="Normal 109 2 2 3 2 2" xfId="17216"/>
    <cellStyle name="Normal 109 2 2 3 3" xfId="17217"/>
    <cellStyle name="Normal 109 2 2 3 3 2" xfId="17218"/>
    <cellStyle name="Normal 109 2 2 3 4" xfId="17219"/>
    <cellStyle name="Normal 109 2 2 3 4 2" xfId="17220"/>
    <cellStyle name="Normal 109 2 2 3 5" xfId="17221"/>
    <cellStyle name="Normal 109 2 2 4" xfId="17222"/>
    <cellStyle name="Normal 109 2 2 4 2" xfId="17223"/>
    <cellStyle name="Normal 109 2 2 5" xfId="17224"/>
    <cellStyle name="Normal 109 2 2 5 2" xfId="17225"/>
    <cellStyle name="Normal 109 2 2 6" xfId="17226"/>
    <cellStyle name="Normal 109 2 2 6 2" xfId="17227"/>
    <cellStyle name="Normal 109 2 2 7" xfId="17228"/>
    <cellStyle name="Normal 109 2 3" xfId="17229"/>
    <cellStyle name="Normal 109 2 3 2" xfId="17230"/>
    <cellStyle name="Normal 109 2 3 2 2" xfId="17231"/>
    <cellStyle name="Normal 109 2 3 2 2 2" xfId="17232"/>
    <cellStyle name="Normal 109 2 3 2 2 2 2" xfId="17233"/>
    <cellStyle name="Normal 109 2 3 2 2 3" xfId="17234"/>
    <cellStyle name="Normal 109 2 3 2 2 3 2" xfId="17235"/>
    <cellStyle name="Normal 109 2 3 2 2 4" xfId="17236"/>
    <cellStyle name="Normal 109 2 3 2 2 4 2" xfId="17237"/>
    <cellStyle name="Normal 109 2 3 2 2 5" xfId="17238"/>
    <cellStyle name="Normal 109 2 3 2 3" xfId="17239"/>
    <cellStyle name="Normal 109 2 3 2 3 2" xfId="17240"/>
    <cellStyle name="Normal 109 2 3 2 4" xfId="17241"/>
    <cellStyle name="Normal 109 2 3 2 4 2" xfId="17242"/>
    <cellStyle name="Normal 109 2 3 2 5" xfId="17243"/>
    <cellStyle name="Normal 109 2 3 2 5 2" xfId="17244"/>
    <cellStyle name="Normal 109 2 3 2 6" xfId="17245"/>
    <cellStyle name="Normal 109 2 3 3" xfId="17246"/>
    <cellStyle name="Normal 109 2 3 3 2" xfId="17247"/>
    <cellStyle name="Normal 109 2 3 3 2 2" xfId="17248"/>
    <cellStyle name="Normal 109 2 3 3 3" xfId="17249"/>
    <cellStyle name="Normal 109 2 3 3 3 2" xfId="17250"/>
    <cellStyle name="Normal 109 2 3 3 4" xfId="17251"/>
    <cellStyle name="Normal 109 2 3 3 4 2" xfId="17252"/>
    <cellStyle name="Normal 109 2 3 3 5" xfId="17253"/>
    <cellStyle name="Normal 109 2 3 4" xfId="17254"/>
    <cellStyle name="Normal 109 2 3 4 2" xfId="17255"/>
    <cellStyle name="Normal 109 2 3 5" xfId="17256"/>
    <cellStyle name="Normal 109 2 3 5 2" xfId="17257"/>
    <cellStyle name="Normal 109 2 3 6" xfId="17258"/>
    <cellStyle name="Normal 109 2 3 6 2" xfId="17259"/>
    <cellStyle name="Normal 109 2 3 7" xfId="17260"/>
    <cellStyle name="Normal 109 2 4" xfId="17261"/>
    <cellStyle name="Normal 109 2 4 2" xfId="17262"/>
    <cellStyle name="Normal 109 2 4 2 2" xfId="17263"/>
    <cellStyle name="Normal 109 2 4 2 2 2" xfId="17264"/>
    <cellStyle name="Normal 109 2 4 2 2 2 2" xfId="17265"/>
    <cellStyle name="Normal 109 2 4 2 2 3" xfId="17266"/>
    <cellStyle name="Normal 109 2 4 2 2 3 2" xfId="17267"/>
    <cellStyle name="Normal 109 2 4 2 2 4" xfId="17268"/>
    <cellStyle name="Normal 109 2 4 2 2 4 2" xfId="17269"/>
    <cellStyle name="Normal 109 2 4 2 2 5" xfId="17270"/>
    <cellStyle name="Normal 109 2 4 2 3" xfId="17271"/>
    <cellStyle name="Normal 109 2 4 2 3 2" xfId="17272"/>
    <cellStyle name="Normal 109 2 4 2 4" xfId="17273"/>
    <cellStyle name="Normal 109 2 4 2 4 2" xfId="17274"/>
    <cellStyle name="Normal 109 2 4 2 5" xfId="17275"/>
    <cellStyle name="Normal 109 2 4 2 5 2" xfId="17276"/>
    <cellStyle name="Normal 109 2 4 2 6" xfId="17277"/>
    <cellStyle name="Normal 109 2 4 3" xfId="17278"/>
    <cellStyle name="Normal 109 2 4 3 2" xfId="17279"/>
    <cellStyle name="Normal 109 2 4 3 2 2" xfId="17280"/>
    <cellStyle name="Normal 109 2 4 3 3" xfId="17281"/>
    <cellStyle name="Normal 109 2 4 3 3 2" xfId="17282"/>
    <cellStyle name="Normal 109 2 4 3 4" xfId="17283"/>
    <cellStyle name="Normal 109 2 4 3 4 2" xfId="17284"/>
    <cellStyle name="Normal 109 2 4 3 5" xfId="17285"/>
    <cellStyle name="Normal 109 2 4 4" xfId="17286"/>
    <cellStyle name="Normal 109 2 4 4 2" xfId="17287"/>
    <cellStyle name="Normal 109 2 4 5" xfId="17288"/>
    <cellStyle name="Normal 109 2 4 5 2" xfId="17289"/>
    <cellStyle name="Normal 109 2 4 6" xfId="17290"/>
    <cellStyle name="Normal 109 2 4 6 2" xfId="17291"/>
    <cellStyle name="Normal 109 2 4 7" xfId="17292"/>
    <cellStyle name="Normal 109 2 5" xfId="17293"/>
    <cellStyle name="Normal 109 2 5 2" xfId="17294"/>
    <cellStyle name="Normal 109 2 5 2 2" xfId="17295"/>
    <cellStyle name="Normal 109 2 5 2 2 2" xfId="17296"/>
    <cellStyle name="Normal 109 2 5 2 3" xfId="17297"/>
    <cellStyle name="Normal 109 2 5 2 3 2" xfId="17298"/>
    <cellStyle name="Normal 109 2 5 2 4" xfId="17299"/>
    <cellStyle name="Normal 109 2 5 2 4 2" xfId="17300"/>
    <cellStyle name="Normal 109 2 5 2 5" xfId="17301"/>
    <cellStyle name="Normal 109 2 5 3" xfId="17302"/>
    <cellStyle name="Normal 109 2 5 3 2" xfId="17303"/>
    <cellStyle name="Normal 109 2 5 4" xfId="17304"/>
    <cellStyle name="Normal 109 2 5 4 2" xfId="17305"/>
    <cellStyle name="Normal 109 2 5 5" xfId="17306"/>
    <cellStyle name="Normal 109 2 5 5 2" xfId="17307"/>
    <cellStyle name="Normal 109 2 5 6" xfId="17308"/>
    <cellStyle name="Normal 109 2 6" xfId="17309"/>
    <cellStyle name="Normal 109 2 6 2" xfId="17310"/>
    <cellStyle name="Normal 109 2 6 2 2" xfId="17311"/>
    <cellStyle name="Normal 109 2 6 3" xfId="17312"/>
    <cellStyle name="Normal 109 2 6 3 2" xfId="17313"/>
    <cellStyle name="Normal 109 2 6 4" xfId="17314"/>
    <cellStyle name="Normal 109 2 6 4 2" xfId="17315"/>
    <cellStyle name="Normal 109 2 6 5" xfId="17316"/>
    <cellStyle name="Normal 109 2 7" xfId="17317"/>
    <cellStyle name="Normal 109 2 7 2" xfId="17318"/>
    <cellStyle name="Normal 109 2 7 2 2" xfId="17319"/>
    <cellStyle name="Normal 109 2 7 3" xfId="17320"/>
    <cellStyle name="Normal 109 2 7 3 2" xfId="17321"/>
    <cellStyle name="Normal 109 2 7 4" xfId="17322"/>
    <cellStyle name="Normal 109 2 7 4 2" xfId="17323"/>
    <cellStyle name="Normal 109 2 7 5" xfId="17324"/>
    <cellStyle name="Normal 109 2 8" xfId="17325"/>
    <cellStyle name="Normal 109 2 8 2" xfId="17326"/>
    <cellStyle name="Normal 109 2 9" xfId="17327"/>
    <cellStyle name="Normal 109 2 9 2" xfId="17328"/>
    <cellStyle name="Normal 109 3" xfId="17329"/>
    <cellStyle name="Normal 109 3 2" xfId="46862"/>
    <cellStyle name="Normal 109 3 2 2" xfId="46863"/>
    <cellStyle name="Normal 109 3 2 2 2" xfId="46864"/>
    <cellStyle name="Normal 109 3 2 2 3" xfId="46865"/>
    <cellStyle name="Normal 109 3 2 3" xfId="46866"/>
    <cellStyle name="Normal 109 3 2 4" xfId="46867"/>
    <cellStyle name="Normal 109 3 3" xfId="46868"/>
    <cellStyle name="Normal 109 3 3 2" xfId="46869"/>
    <cellStyle name="Normal 109 3 3 3" xfId="46870"/>
    <cellStyle name="Normal 109 3 4" xfId="46871"/>
    <cellStyle name="Normal 109 3 5" xfId="46872"/>
    <cellStyle name="Normal 109 4" xfId="17330"/>
    <cellStyle name="Normal 109 4 2" xfId="17331"/>
    <cellStyle name="Normal 109 4 2 2" xfId="17332"/>
    <cellStyle name="Normal 109 4 2 2 2" xfId="17333"/>
    <cellStyle name="Normal 109 4 2 3" xfId="17334"/>
    <cellStyle name="Normal 109 4 2 3 2" xfId="17335"/>
    <cellStyle name="Normal 109 4 2 4" xfId="17336"/>
    <cellStyle name="Normal 109 4 2 4 2" xfId="17337"/>
    <cellStyle name="Normal 109 4 2 5" xfId="17338"/>
    <cellStyle name="Normal 109 4 3" xfId="17339"/>
    <cellStyle name="Normal 109 4 3 2" xfId="17340"/>
    <cellStyle name="Normal 109 4 4" xfId="17341"/>
    <cellStyle name="Normal 109 4 4 2" xfId="17342"/>
    <cellStyle name="Normal 109 4 5" xfId="17343"/>
    <cellStyle name="Normal 109 4 5 2" xfId="17344"/>
    <cellStyle name="Normal 109 4 6" xfId="17345"/>
    <cellStyle name="Normal 109 5" xfId="17346"/>
    <cellStyle name="Normal 109 5 2" xfId="17347"/>
    <cellStyle name="Normal 109 5 2 2" xfId="17348"/>
    <cellStyle name="Normal 109 5 3" xfId="17349"/>
    <cellStyle name="Normal 109 5 3 2" xfId="17350"/>
    <cellStyle name="Normal 109 5 4" xfId="17351"/>
    <cellStyle name="Normal 109 5 4 2" xfId="17352"/>
    <cellStyle name="Normal 109 5 5" xfId="17353"/>
    <cellStyle name="Normal 109 6" xfId="17354"/>
    <cellStyle name="Normal 109 6 2" xfId="17355"/>
    <cellStyle name="Normal 109 6 3" xfId="46873"/>
    <cellStyle name="Normal 109 7" xfId="17356"/>
    <cellStyle name="Normal 109 7 2" xfId="17357"/>
    <cellStyle name="Normal 109 7 3" xfId="46874"/>
    <cellStyle name="Normal 109 8" xfId="17358"/>
    <cellStyle name="Normal 109 8 2" xfId="17359"/>
    <cellStyle name="Normal 109 9" xfId="17360"/>
    <cellStyle name="Normal 109 9 2" xfId="17361"/>
    <cellStyle name="Normal 11" xfId="17362"/>
    <cellStyle name="Normal 11 10" xfId="17363"/>
    <cellStyle name="Normal 11 11" xfId="17364"/>
    <cellStyle name="Normal 11 2" xfId="17365"/>
    <cellStyle name="Normal 11 2 2" xfId="17366"/>
    <cellStyle name="Normal 11 2 2 2" xfId="17367"/>
    <cellStyle name="Normal 11 2 2 2 2" xfId="17368"/>
    <cellStyle name="Normal 11 2 2 2 2 2" xfId="17369"/>
    <cellStyle name="Normal 11 2 2 2 3" xfId="17370"/>
    <cellStyle name="Normal 11 2 2 2 3 2" xfId="17371"/>
    <cellStyle name="Normal 11 2 2 2 4" xfId="17372"/>
    <cellStyle name="Normal 11 2 2 3" xfId="17373"/>
    <cellStyle name="Normal 11 2 2 3 2" xfId="17374"/>
    <cellStyle name="Normal 11 2 2 4" xfId="17375"/>
    <cellStyle name="Normal 11 2 2 4 2" xfId="17376"/>
    <cellStyle name="Normal 11 2 2 5" xfId="17377"/>
    <cellStyle name="Normal 11 2 3" xfId="17378"/>
    <cellStyle name="Normal 11 2 3 2" xfId="17379"/>
    <cellStyle name="Normal 11 2 3 2 2" xfId="17380"/>
    <cellStyle name="Normal 11 2 3 2 2 2" xfId="17381"/>
    <cellStyle name="Normal 11 2 3 2 3" xfId="17382"/>
    <cellStyle name="Normal 11 2 3 2 3 2" xfId="17383"/>
    <cellStyle name="Normal 11 2 3 2 4" xfId="17384"/>
    <cellStyle name="Normal 11 2 3 3" xfId="17385"/>
    <cellStyle name="Normal 11 2 3 3 2" xfId="17386"/>
    <cellStyle name="Normal 11 2 3 4" xfId="17387"/>
    <cellStyle name="Normal 11 2 3 4 2" xfId="17388"/>
    <cellStyle name="Normal 11 2 3 5" xfId="17389"/>
    <cellStyle name="Normal 11 2 4" xfId="17390"/>
    <cellStyle name="Normal 11 2 4 2" xfId="17391"/>
    <cellStyle name="Normal 11 2 4 2 10" xfId="46875"/>
    <cellStyle name="Normal 11 2 4 2 11" xfId="46876"/>
    <cellStyle name="Normal 11 2 4 2 2" xfId="17392"/>
    <cellStyle name="Normal 11 2 4 2 2 2" xfId="46877"/>
    <cellStyle name="Normal 11 2 4 2 2 2 2" xfId="46878"/>
    <cellStyle name="Normal 11 2 4 2 2 2 3" xfId="46879"/>
    <cellStyle name="Normal 11 2 4 2 2 3" xfId="46880"/>
    <cellStyle name="Normal 11 2 4 2 2 4" xfId="46881"/>
    <cellStyle name="Normal 11 2 4 2 3" xfId="46882"/>
    <cellStyle name="Normal 11 2 4 2 3 2" xfId="46883"/>
    <cellStyle name="Normal 11 2 4 2 3 3" xfId="46884"/>
    <cellStyle name="Normal 11 2 4 2 4" xfId="46885"/>
    <cellStyle name="Normal 11 2 4 2 5" xfId="46886"/>
    <cellStyle name="Normal 11 2 4 2 6" xfId="46887"/>
    <cellStyle name="Normal 11 2 4 2 7" xfId="46888"/>
    <cellStyle name="Normal 11 2 4 2 8" xfId="46889"/>
    <cellStyle name="Normal 11 2 4 2 9" xfId="46890"/>
    <cellStyle name="Normal 11 2 4 3" xfId="17393"/>
    <cellStyle name="Normal 11 2 4 3 2" xfId="17394"/>
    <cellStyle name="Normal 11 2 4 4" xfId="17395"/>
    <cellStyle name="Normal 11 2 5" xfId="17396"/>
    <cellStyle name="Normal 11 2 5 2" xfId="17397"/>
    <cellStyle name="Normal 11 2 5 2 2" xfId="17398"/>
    <cellStyle name="Normal 11 2 5 3" xfId="17399"/>
    <cellStyle name="Normal 11 2 5 3 2" xfId="17400"/>
    <cellStyle name="Normal 11 2 5 4" xfId="17401"/>
    <cellStyle name="Normal 11 2 6" xfId="17402"/>
    <cellStyle name="Normal 11 2 6 2" xfId="17403"/>
    <cellStyle name="Normal 11 2 7" xfId="17404"/>
    <cellStyle name="Normal 11 2 7 2" xfId="17405"/>
    <cellStyle name="Normal 11 2 8" xfId="17406"/>
    <cellStyle name="Normal 11 2 9" xfId="17407"/>
    <cellStyle name="Normal 11 3" xfId="17408"/>
    <cellStyle name="Normal 11 3 2" xfId="17409"/>
    <cellStyle name="Normal 11 3 2 2" xfId="17410"/>
    <cellStyle name="Normal 11 3 2 2 2" xfId="17411"/>
    <cellStyle name="Normal 11 3 2 2 2 2" xfId="17412"/>
    <cellStyle name="Normal 11 3 2 2 3" xfId="17413"/>
    <cellStyle name="Normal 11 3 2 2 3 2" xfId="17414"/>
    <cellStyle name="Normal 11 3 2 2 4" xfId="17415"/>
    <cellStyle name="Normal 11 3 2 3" xfId="17416"/>
    <cellStyle name="Normal 11 3 2 3 2" xfId="17417"/>
    <cellStyle name="Normal 11 3 2 4" xfId="17418"/>
    <cellStyle name="Normal 11 3 2 4 2" xfId="17419"/>
    <cellStyle name="Normal 11 3 2 5" xfId="17420"/>
    <cellStyle name="Normal 11 3 3" xfId="17421"/>
    <cellStyle name="Normal 11 3 3 2" xfId="17422"/>
    <cellStyle name="Normal 11 3 3 2 2" xfId="17423"/>
    <cellStyle name="Normal 11 3 3 2 2 2" xfId="17424"/>
    <cellStyle name="Normal 11 3 3 2 3" xfId="17425"/>
    <cellStyle name="Normal 11 3 3 2 3 2" xfId="17426"/>
    <cellStyle name="Normal 11 3 3 2 4" xfId="17427"/>
    <cellStyle name="Normal 11 3 3 3" xfId="17428"/>
    <cellStyle name="Normal 11 3 3 3 2" xfId="17429"/>
    <cellStyle name="Normal 11 3 3 4" xfId="17430"/>
    <cellStyle name="Normal 11 3 3 4 2" xfId="17431"/>
    <cellStyle name="Normal 11 3 3 5" xfId="17432"/>
    <cellStyle name="Normal 11 3 4" xfId="17433"/>
    <cellStyle name="Normal 11 3 4 2" xfId="17434"/>
    <cellStyle name="Normal 11 3 4 2 2" xfId="17435"/>
    <cellStyle name="Normal 11 3 4 3" xfId="17436"/>
    <cellStyle name="Normal 11 3 4 3 2" xfId="17437"/>
    <cellStyle name="Normal 11 3 4 4" xfId="17438"/>
    <cellStyle name="Normal 11 3 5" xfId="17439"/>
    <cellStyle name="Normal 11 3 5 2" xfId="17440"/>
    <cellStyle name="Normal 11 3 6" xfId="17441"/>
    <cellStyle name="Normal 11 3 6 2" xfId="17442"/>
    <cellStyle name="Normal 11 3 7" xfId="17443"/>
    <cellStyle name="Normal 11 4" xfId="17444"/>
    <cellStyle name="Normal 11 4 2" xfId="17445"/>
    <cellStyle name="Normal 11 4 2 2" xfId="17446"/>
    <cellStyle name="Normal 11 4 2 2 2" xfId="17447"/>
    <cellStyle name="Normal 11 4 2 3" xfId="17448"/>
    <cellStyle name="Normal 11 4 2 3 2" xfId="17449"/>
    <cellStyle name="Normal 11 4 2 4" xfId="17450"/>
    <cellStyle name="Normal 11 4 3" xfId="17451"/>
    <cellStyle name="Normal 11 4 3 2" xfId="17452"/>
    <cellStyle name="Normal 11 4 4" xfId="17453"/>
    <cellStyle name="Normal 11 4 4 2" xfId="17454"/>
    <cellStyle name="Normal 11 4 5" xfId="17455"/>
    <cellStyle name="Normal 11 5" xfId="17456"/>
    <cellStyle name="Normal 11 5 2" xfId="17457"/>
    <cellStyle name="Normal 11 5 2 2" xfId="17458"/>
    <cellStyle name="Normal 11 5 2 2 2" xfId="17459"/>
    <cellStyle name="Normal 11 5 2 3" xfId="17460"/>
    <cellStyle name="Normal 11 5 2 3 2" xfId="17461"/>
    <cellStyle name="Normal 11 5 2 4" xfId="17462"/>
    <cellStyle name="Normal 11 5 3" xfId="17463"/>
    <cellStyle name="Normal 11 5 3 10" xfId="46891"/>
    <cellStyle name="Normal 11 5 3 11" xfId="46892"/>
    <cellStyle name="Normal 11 5 3 2" xfId="17464"/>
    <cellStyle name="Normal 11 5 3 2 2" xfId="46893"/>
    <cellStyle name="Normal 11 5 3 2 2 2" xfId="46894"/>
    <cellStyle name="Normal 11 5 3 2 2 3" xfId="46895"/>
    <cellStyle name="Normal 11 5 3 2 3" xfId="46896"/>
    <cellStyle name="Normal 11 5 3 2 4" xfId="46897"/>
    <cellStyle name="Normal 11 5 3 3" xfId="46898"/>
    <cellStyle name="Normal 11 5 3 3 2" xfId="46899"/>
    <cellStyle name="Normal 11 5 3 3 3" xfId="46900"/>
    <cellStyle name="Normal 11 5 3 4" xfId="46901"/>
    <cellStyle name="Normal 11 5 3 5" xfId="46902"/>
    <cellStyle name="Normal 11 5 3 6" xfId="46903"/>
    <cellStyle name="Normal 11 5 3 7" xfId="46904"/>
    <cellStyle name="Normal 11 5 3 8" xfId="46905"/>
    <cellStyle name="Normal 11 5 3 9" xfId="46906"/>
    <cellStyle name="Normal 11 5 4" xfId="17465"/>
    <cellStyle name="Normal 11 5 4 10" xfId="46907"/>
    <cellStyle name="Normal 11 5 4 11" xfId="46908"/>
    <cellStyle name="Normal 11 5 4 2" xfId="17466"/>
    <cellStyle name="Normal 11 5 4 2 2" xfId="46909"/>
    <cellStyle name="Normal 11 5 4 2 2 2" xfId="46910"/>
    <cellStyle name="Normal 11 5 4 2 2 3" xfId="46911"/>
    <cellStyle name="Normal 11 5 4 2 3" xfId="46912"/>
    <cellStyle name="Normal 11 5 4 2 4" xfId="46913"/>
    <cellStyle name="Normal 11 5 4 3" xfId="46914"/>
    <cellStyle name="Normal 11 5 4 3 2" xfId="46915"/>
    <cellStyle name="Normal 11 5 4 3 3" xfId="46916"/>
    <cellStyle name="Normal 11 5 4 4" xfId="46917"/>
    <cellStyle name="Normal 11 5 4 5" xfId="46918"/>
    <cellStyle name="Normal 11 5 4 6" xfId="46919"/>
    <cellStyle name="Normal 11 5 4 7" xfId="46920"/>
    <cellStyle name="Normal 11 5 4 8" xfId="46921"/>
    <cellStyle name="Normal 11 5 4 9" xfId="46922"/>
    <cellStyle name="Normal 11 5 5" xfId="17467"/>
    <cellStyle name="Normal 11 5 6" xfId="46923"/>
    <cellStyle name="Normal 11 5 6 2" xfId="46924"/>
    <cellStyle name="Normal 11 5 6 3" xfId="46925"/>
    <cellStyle name="Normal 11 6" xfId="17468"/>
    <cellStyle name="Normal 11 6 10" xfId="46926"/>
    <cellStyle name="Normal 11 6 11" xfId="46927"/>
    <cellStyle name="Normal 11 6 2" xfId="17469"/>
    <cellStyle name="Normal 11 6 2 2" xfId="17470"/>
    <cellStyle name="Normal 11 6 2 2 2" xfId="46928"/>
    <cellStyle name="Normal 11 6 2 2 3" xfId="46929"/>
    <cellStyle name="Normal 11 6 2 3" xfId="46930"/>
    <cellStyle name="Normal 11 6 2 4" xfId="46931"/>
    <cellStyle name="Normal 11 6 3" xfId="17471"/>
    <cellStyle name="Normal 11 6 3 2" xfId="17472"/>
    <cellStyle name="Normal 11 6 3 3" xfId="46932"/>
    <cellStyle name="Normal 11 6 4" xfId="17473"/>
    <cellStyle name="Normal 11 6 5" xfId="46933"/>
    <cellStyle name="Normal 11 6 6" xfId="46934"/>
    <cellStyle name="Normal 11 6 7" xfId="46935"/>
    <cellStyle name="Normal 11 6 8" xfId="46936"/>
    <cellStyle name="Normal 11 6 9" xfId="46937"/>
    <cellStyle name="Normal 11 7" xfId="17474"/>
    <cellStyle name="Normal 11 7 2" xfId="17475"/>
    <cellStyle name="Normal 11 7 2 2" xfId="17476"/>
    <cellStyle name="Normal 11 7 3" xfId="17477"/>
    <cellStyle name="Normal 11 7 3 2" xfId="17478"/>
    <cellStyle name="Normal 11 7 4" xfId="17479"/>
    <cellStyle name="Normal 11 8" xfId="17480"/>
    <cellStyle name="Normal 11 8 2" xfId="17481"/>
    <cellStyle name="Normal 11 9" xfId="17482"/>
    <cellStyle name="Normal 11 9 2" xfId="17483"/>
    <cellStyle name="Normal 11_7-7-1 SM Data" xfId="17484"/>
    <cellStyle name="Normal 110" xfId="17485"/>
    <cellStyle name="Normal 110 10" xfId="17486"/>
    <cellStyle name="Normal 110 10 2" xfId="17487"/>
    <cellStyle name="Normal 110 11" xfId="17488"/>
    <cellStyle name="Normal 110 11 2" xfId="17489"/>
    <cellStyle name="Normal 110 12" xfId="17490"/>
    <cellStyle name="Normal 110 12 2" xfId="17491"/>
    <cellStyle name="Normal 110 13" xfId="17492"/>
    <cellStyle name="Normal 110 13 2" xfId="17493"/>
    <cellStyle name="Normal 110 14" xfId="17494"/>
    <cellStyle name="Normal 110 15" xfId="17495"/>
    <cellStyle name="Normal 110 16" xfId="46938"/>
    <cellStyle name="Normal 110 2" xfId="17496"/>
    <cellStyle name="Normal 110 2 10" xfId="46939"/>
    <cellStyle name="Normal 110 2 11" xfId="46940"/>
    <cellStyle name="Normal 110 2 2" xfId="17497"/>
    <cellStyle name="Normal 110 2 2 2" xfId="17498"/>
    <cellStyle name="Normal 110 2 2 2 2" xfId="17499"/>
    <cellStyle name="Normal 110 2 2 2 2 2" xfId="17500"/>
    <cellStyle name="Normal 110 2 2 2 3" xfId="17501"/>
    <cellStyle name="Normal 110 2 2 2 3 2" xfId="17502"/>
    <cellStyle name="Normal 110 2 2 2 4" xfId="17503"/>
    <cellStyle name="Normal 110 2 2 2 4 2" xfId="17504"/>
    <cellStyle name="Normal 110 2 2 2 5" xfId="17505"/>
    <cellStyle name="Normal 110 2 2 3" xfId="17506"/>
    <cellStyle name="Normal 110 2 2 3 2" xfId="17507"/>
    <cellStyle name="Normal 110 2 2 4" xfId="17508"/>
    <cellStyle name="Normal 110 2 2 4 2" xfId="17509"/>
    <cellStyle name="Normal 110 2 2 5" xfId="17510"/>
    <cellStyle name="Normal 110 2 2 5 2" xfId="17511"/>
    <cellStyle name="Normal 110 2 2 6" xfId="17512"/>
    <cellStyle name="Normal 110 2 3" xfId="17513"/>
    <cellStyle name="Normal 110 2 3 2" xfId="17514"/>
    <cellStyle name="Normal 110 2 3 2 2" xfId="17515"/>
    <cellStyle name="Normal 110 2 3 3" xfId="17516"/>
    <cellStyle name="Normal 110 2 3 3 2" xfId="17517"/>
    <cellStyle name="Normal 110 2 3 4" xfId="17518"/>
    <cellStyle name="Normal 110 2 3 4 2" xfId="17519"/>
    <cellStyle name="Normal 110 2 3 5" xfId="17520"/>
    <cellStyle name="Normal 110 2 4" xfId="17521"/>
    <cellStyle name="Normal 110 2 4 2" xfId="17522"/>
    <cellStyle name="Normal 110 2 5" xfId="17523"/>
    <cellStyle name="Normal 110 2 5 2" xfId="17524"/>
    <cellStyle name="Normal 110 2 6" xfId="17525"/>
    <cellStyle name="Normal 110 2 6 2" xfId="17526"/>
    <cellStyle name="Normal 110 2 7" xfId="17527"/>
    <cellStyle name="Normal 110 2 8" xfId="46941"/>
    <cellStyle name="Normal 110 2 9" xfId="46942"/>
    <cellStyle name="Normal 110 3" xfId="17528"/>
    <cellStyle name="Normal 110 3 2" xfId="17529"/>
    <cellStyle name="Normal 110 3 2 2" xfId="17530"/>
    <cellStyle name="Normal 110 3 2 2 2" xfId="17531"/>
    <cellStyle name="Normal 110 3 2 2 2 2" xfId="17532"/>
    <cellStyle name="Normal 110 3 2 2 3" xfId="17533"/>
    <cellStyle name="Normal 110 3 2 2 3 2" xfId="17534"/>
    <cellStyle name="Normal 110 3 2 2 4" xfId="17535"/>
    <cellStyle name="Normal 110 3 2 2 4 2" xfId="17536"/>
    <cellStyle name="Normal 110 3 2 2 5" xfId="17537"/>
    <cellStyle name="Normal 110 3 2 3" xfId="17538"/>
    <cellStyle name="Normal 110 3 2 3 2" xfId="17539"/>
    <cellStyle name="Normal 110 3 2 4" xfId="17540"/>
    <cellStyle name="Normal 110 3 2 4 2" xfId="17541"/>
    <cellStyle name="Normal 110 3 2 5" xfId="17542"/>
    <cellStyle name="Normal 110 3 2 5 2" xfId="17543"/>
    <cellStyle name="Normal 110 3 2 6" xfId="17544"/>
    <cellStyle name="Normal 110 3 3" xfId="17545"/>
    <cellStyle name="Normal 110 3 3 2" xfId="17546"/>
    <cellStyle name="Normal 110 3 3 2 2" xfId="17547"/>
    <cellStyle name="Normal 110 3 3 3" xfId="17548"/>
    <cellStyle name="Normal 110 3 3 3 2" xfId="17549"/>
    <cellStyle name="Normal 110 3 3 4" xfId="17550"/>
    <cellStyle name="Normal 110 3 3 4 2" xfId="17551"/>
    <cellStyle name="Normal 110 3 3 5" xfId="17552"/>
    <cellStyle name="Normal 110 3 4" xfId="17553"/>
    <cellStyle name="Normal 110 3 4 2" xfId="17554"/>
    <cellStyle name="Normal 110 3 5" xfId="17555"/>
    <cellStyle name="Normal 110 3 5 2" xfId="17556"/>
    <cellStyle name="Normal 110 3 6" xfId="17557"/>
    <cellStyle name="Normal 110 3 6 2" xfId="17558"/>
    <cellStyle name="Normal 110 3 7" xfId="17559"/>
    <cellStyle name="Normal 110 4" xfId="17560"/>
    <cellStyle name="Normal 110 4 2" xfId="17561"/>
    <cellStyle name="Normal 110 4 2 2" xfId="17562"/>
    <cellStyle name="Normal 110 4 2 2 2" xfId="17563"/>
    <cellStyle name="Normal 110 4 2 2 2 2" xfId="17564"/>
    <cellStyle name="Normal 110 4 2 2 3" xfId="17565"/>
    <cellStyle name="Normal 110 4 2 2 3 2" xfId="17566"/>
    <cellStyle name="Normal 110 4 2 2 4" xfId="17567"/>
    <cellStyle name="Normal 110 4 2 2 4 2" xfId="17568"/>
    <cellStyle name="Normal 110 4 2 2 5" xfId="17569"/>
    <cellStyle name="Normal 110 4 2 3" xfId="17570"/>
    <cellStyle name="Normal 110 4 2 3 2" xfId="17571"/>
    <cellStyle name="Normal 110 4 2 4" xfId="17572"/>
    <cellStyle name="Normal 110 4 2 4 2" xfId="17573"/>
    <cellStyle name="Normal 110 4 2 5" xfId="17574"/>
    <cellStyle name="Normal 110 4 2 5 2" xfId="17575"/>
    <cellStyle name="Normal 110 4 2 6" xfId="17576"/>
    <cellStyle name="Normal 110 4 3" xfId="17577"/>
    <cellStyle name="Normal 110 4 3 2" xfId="17578"/>
    <cellStyle name="Normal 110 4 3 2 2" xfId="17579"/>
    <cellStyle name="Normal 110 4 3 3" xfId="17580"/>
    <cellStyle name="Normal 110 4 3 3 2" xfId="17581"/>
    <cellStyle name="Normal 110 4 3 4" xfId="17582"/>
    <cellStyle name="Normal 110 4 3 4 2" xfId="17583"/>
    <cellStyle name="Normal 110 4 3 5" xfId="17584"/>
    <cellStyle name="Normal 110 4 4" xfId="17585"/>
    <cellStyle name="Normal 110 4 4 2" xfId="17586"/>
    <cellStyle name="Normal 110 4 5" xfId="17587"/>
    <cellStyle name="Normal 110 4 5 2" xfId="17588"/>
    <cellStyle name="Normal 110 4 6" xfId="17589"/>
    <cellStyle name="Normal 110 4 6 2" xfId="17590"/>
    <cellStyle name="Normal 110 4 7" xfId="17591"/>
    <cellStyle name="Normal 110 5" xfId="17592"/>
    <cellStyle name="Normal 110 5 2" xfId="17593"/>
    <cellStyle name="Normal 110 5 2 2" xfId="17594"/>
    <cellStyle name="Normal 110 5 2 2 2" xfId="17595"/>
    <cellStyle name="Normal 110 5 2 3" xfId="17596"/>
    <cellStyle name="Normal 110 5 2 3 2" xfId="17597"/>
    <cellStyle name="Normal 110 5 2 4" xfId="17598"/>
    <cellStyle name="Normal 110 5 2 4 2" xfId="17599"/>
    <cellStyle name="Normal 110 5 2 5" xfId="17600"/>
    <cellStyle name="Normal 110 5 3" xfId="17601"/>
    <cellStyle name="Normal 110 5 3 2" xfId="17602"/>
    <cellStyle name="Normal 110 5 4" xfId="17603"/>
    <cellStyle name="Normal 110 5 4 2" xfId="17604"/>
    <cellStyle name="Normal 110 5 5" xfId="17605"/>
    <cellStyle name="Normal 110 5 5 2" xfId="17606"/>
    <cellStyle name="Normal 110 5 6" xfId="17607"/>
    <cellStyle name="Normal 110 6" xfId="17608"/>
    <cellStyle name="Normal 110 6 2" xfId="17609"/>
    <cellStyle name="Normal 110 6 2 2" xfId="17610"/>
    <cellStyle name="Normal 110 6 3" xfId="17611"/>
    <cellStyle name="Normal 110 6 3 2" xfId="17612"/>
    <cellStyle name="Normal 110 6 4" xfId="17613"/>
    <cellStyle name="Normal 110 6 4 2" xfId="17614"/>
    <cellStyle name="Normal 110 6 5" xfId="17615"/>
    <cellStyle name="Normal 110 7" xfId="17616"/>
    <cellStyle name="Normal 110 7 2" xfId="17617"/>
    <cellStyle name="Normal 110 7 2 2" xfId="17618"/>
    <cellStyle name="Normal 110 7 3" xfId="17619"/>
    <cellStyle name="Normal 110 7 3 2" xfId="17620"/>
    <cellStyle name="Normal 110 7 4" xfId="17621"/>
    <cellStyle name="Normal 110 7 4 2" xfId="17622"/>
    <cellStyle name="Normal 110 7 5" xfId="17623"/>
    <cellStyle name="Normal 110 8" xfId="17624"/>
    <cellStyle name="Normal 110 8 2" xfId="17625"/>
    <cellStyle name="Normal 110 9" xfId="17626"/>
    <cellStyle name="Normal 110 9 2" xfId="17627"/>
    <cellStyle name="Normal 111" xfId="17628"/>
    <cellStyle name="Normal 111 10" xfId="17629"/>
    <cellStyle name="Normal 111 10 2" xfId="17630"/>
    <cellStyle name="Normal 111 11" xfId="17631"/>
    <cellStyle name="Normal 111 11 2" xfId="17632"/>
    <cellStyle name="Normal 111 12" xfId="17633"/>
    <cellStyle name="Normal 111 13" xfId="17634"/>
    <cellStyle name="Normal 111 13 2" xfId="17635"/>
    <cellStyle name="Normal 111 14" xfId="17636"/>
    <cellStyle name="Normal 111 15" xfId="17637"/>
    <cellStyle name="Normal 111 16" xfId="46943"/>
    <cellStyle name="Normal 111 2" xfId="17638"/>
    <cellStyle name="Normal 111 2 10" xfId="46944"/>
    <cellStyle name="Normal 111 2 11" xfId="46945"/>
    <cellStyle name="Normal 111 2 2" xfId="17639"/>
    <cellStyle name="Normal 111 2 2 2" xfId="17640"/>
    <cellStyle name="Normal 111 2 2 2 2" xfId="17641"/>
    <cellStyle name="Normal 111 2 2 2 2 2" xfId="17642"/>
    <cellStyle name="Normal 111 2 2 2 3" xfId="17643"/>
    <cellStyle name="Normal 111 2 2 2 3 2" xfId="17644"/>
    <cellStyle name="Normal 111 2 2 2 4" xfId="17645"/>
    <cellStyle name="Normal 111 2 2 2 4 2" xfId="17646"/>
    <cellStyle name="Normal 111 2 2 2 5" xfId="17647"/>
    <cellStyle name="Normal 111 2 2 3" xfId="17648"/>
    <cellStyle name="Normal 111 2 2 3 2" xfId="17649"/>
    <cellStyle name="Normal 111 2 2 4" xfId="17650"/>
    <cellStyle name="Normal 111 2 2 4 2" xfId="17651"/>
    <cellStyle name="Normal 111 2 2 5" xfId="17652"/>
    <cellStyle name="Normal 111 2 2 5 2" xfId="17653"/>
    <cellStyle name="Normal 111 2 2 6" xfId="17654"/>
    <cellStyle name="Normal 111 2 3" xfId="17655"/>
    <cellStyle name="Normal 111 2 3 2" xfId="17656"/>
    <cellStyle name="Normal 111 2 3 2 2" xfId="17657"/>
    <cellStyle name="Normal 111 2 3 3" xfId="17658"/>
    <cellStyle name="Normal 111 2 3 3 2" xfId="17659"/>
    <cellStyle name="Normal 111 2 3 4" xfId="17660"/>
    <cellStyle name="Normal 111 2 3 4 2" xfId="17661"/>
    <cellStyle name="Normal 111 2 3 5" xfId="17662"/>
    <cellStyle name="Normal 111 2 4" xfId="17663"/>
    <cellStyle name="Normal 111 2 4 2" xfId="17664"/>
    <cellStyle name="Normal 111 2 5" xfId="17665"/>
    <cellStyle name="Normal 111 2 5 2" xfId="17666"/>
    <cellStyle name="Normal 111 2 6" xfId="17667"/>
    <cellStyle name="Normal 111 2 6 2" xfId="17668"/>
    <cellStyle name="Normal 111 2 7" xfId="17669"/>
    <cellStyle name="Normal 111 2 8" xfId="17670"/>
    <cellStyle name="Normal 111 2 9" xfId="46946"/>
    <cellStyle name="Normal 111 3" xfId="17671"/>
    <cellStyle name="Normal 111 3 2" xfId="17672"/>
    <cellStyle name="Normal 111 3 2 2" xfId="17673"/>
    <cellStyle name="Normal 111 3 2 2 2" xfId="17674"/>
    <cellStyle name="Normal 111 3 2 2 2 2" xfId="17675"/>
    <cellStyle name="Normal 111 3 2 2 3" xfId="17676"/>
    <cellStyle name="Normal 111 3 2 2 3 2" xfId="17677"/>
    <cellStyle name="Normal 111 3 2 2 4" xfId="17678"/>
    <cellStyle name="Normal 111 3 2 2 4 2" xfId="17679"/>
    <cellStyle name="Normal 111 3 2 2 5" xfId="17680"/>
    <cellStyle name="Normal 111 3 2 3" xfId="17681"/>
    <cellStyle name="Normal 111 3 2 3 2" xfId="17682"/>
    <cellStyle name="Normal 111 3 2 4" xfId="17683"/>
    <cellStyle name="Normal 111 3 2 4 2" xfId="17684"/>
    <cellStyle name="Normal 111 3 2 5" xfId="17685"/>
    <cellStyle name="Normal 111 3 2 5 2" xfId="17686"/>
    <cellStyle name="Normal 111 3 2 6" xfId="17687"/>
    <cellStyle name="Normal 111 3 3" xfId="17688"/>
    <cellStyle name="Normal 111 3 3 2" xfId="17689"/>
    <cellStyle name="Normal 111 3 3 2 2" xfId="17690"/>
    <cellStyle name="Normal 111 3 3 3" xfId="17691"/>
    <cellStyle name="Normal 111 3 3 3 2" xfId="17692"/>
    <cellStyle name="Normal 111 3 3 4" xfId="17693"/>
    <cellStyle name="Normal 111 3 3 4 2" xfId="17694"/>
    <cellStyle name="Normal 111 3 3 5" xfId="17695"/>
    <cellStyle name="Normal 111 3 4" xfId="17696"/>
    <cellStyle name="Normal 111 3 4 2" xfId="17697"/>
    <cellStyle name="Normal 111 3 5" xfId="17698"/>
    <cellStyle name="Normal 111 3 5 2" xfId="17699"/>
    <cellStyle name="Normal 111 3 6" xfId="17700"/>
    <cellStyle name="Normal 111 3 6 2" xfId="17701"/>
    <cellStyle name="Normal 111 3 7" xfId="17702"/>
    <cellStyle name="Normal 111 4" xfId="17703"/>
    <cellStyle name="Normal 111 4 2" xfId="17704"/>
    <cellStyle name="Normal 111 4 2 2" xfId="17705"/>
    <cellStyle name="Normal 111 4 2 2 2" xfId="17706"/>
    <cellStyle name="Normal 111 4 2 2 2 2" xfId="17707"/>
    <cellStyle name="Normal 111 4 2 2 3" xfId="17708"/>
    <cellStyle name="Normal 111 4 2 2 3 2" xfId="17709"/>
    <cellStyle name="Normal 111 4 2 2 4" xfId="17710"/>
    <cellStyle name="Normal 111 4 2 2 4 2" xfId="17711"/>
    <cellStyle name="Normal 111 4 2 2 5" xfId="17712"/>
    <cellStyle name="Normal 111 4 2 3" xfId="17713"/>
    <cellStyle name="Normal 111 4 2 3 2" xfId="17714"/>
    <cellStyle name="Normal 111 4 2 4" xfId="17715"/>
    <cellStyle name="Normal 111 4 2 4 2" xfId="17716"/>
    <cellStyle name="Normal 111 4 2 5" xfId="17717"/>
    <cellStyle name="Normal 111 4 2 5 2" xfId="17718"/>
    <cellStyle name="Normal 111 4 2 6" xfId="17719"/>
    <cellStyle name="Normal 111 4 3" xfId="17720"/>
    <cellStyle name="Normal 111 4 3 2" xfId="17721"/>
    <cellStyle name="Normal 111 4 3 2 2" xfId="17722"/>
    <cellStyle name="Normal 111 4 3 3" xfId="17723"/>
    <cellStyle name="Normal 111 4 3 3 2" xfId="17724"/>
    <cellStyle name="Normal 111 4 3 4" xfId="17725"/>
    <cellStyle name="Normal 111 4 3 4 2" xfId="17726"/>
    <cellStyle name="Normal 111 4 3 5" xfId="17727"/>
    <cellStyle name="Normal 111 4 4" xfId="17728"/>
    <cellStyle name="Normal 111 4 4 2" xfId="17729"/>
    <cellStyle name="Normal 111 4 5" xfId="17730"/>
    <cellStyle name="Normal 111 4 5 2" xfId="17731"/>
    <cellStyle name="Normal 111 4 6" xfId="17732"/>
    <cellStyle name="Normal 111 4 6 2" xfId="17733"/>
    <cellStyle name="Normal 111 4 7" xfId="17734"/>
    <cellStyle name="Normal 111 5" xfId="17735"/>
    <cellStyle name="Normal 111 5 2" xfId="17736"/>
    <cellStyle name="Normal 111 5 2 2" xfId="17737"/>
    <cellStyle name="Normal 111 5 2 2 2" xfId="17738"/>
    <cellStyle name="Normal 111 5 2 3" xfId="17739"/>
    <cellStyle name="Normal 111 5 2 3 2" xfId="17740"/>
    <cellStyle name="Normal 111 5 2 4" xfId="17741"/>
    <cellStyle name="Normal 111 5 2 4 2" xfId="17742"/>
    <cellStyle name="Normal 111 5 2 5" xfId="17743"/>
    <cellStyle name="Normal 111 5 3" xfId="17744"/>
    <cellStyle name="Normal 111 5 3 2" xfId="17745"/>
    <cellStyle name="Normal 111 5 4" xfId="17746"/>
    <cellStyle name="Normal 111 5 4 2" xfId="17747"/>
    <cellStyle name="Normal 111 5 5" xfId="17748"/>
    <cellStyle name="Normal 111 5 5 2" xfId="17749"/>
    <cellStyle name="Normal 111 5 6" xfId="17750"/>
    <cellStyle name="Normal 111 6" xfId="17751"/>
    <cellStyle name="Normal 111 6 2" xfId="17752"/>
    <cellStyle name="Normal 111 6 2 2" xfId="17753"/>
    <cellStyle name="Normal 111 6 3" xfId="17754"/>
    <cellStyle name="Normal 111 6 3 2" xfId="17755"/>
    <cellStyle name="Normal 111 6 4" xfId="17756"/>
    <cellStyle name="Normal 111 6 4 2" xfId="17757"/>
    <cellStyle name="Normal 111 6 5" xfId="17758"/>
    <cellStyle name="Normal 111 7" xfId="17759"/>
    <cellStyle name="Normal 111 7 2" xfId="17760"/>
    <cellStyle name="Normal 111 7 2 2" xfId="17761"/>
    <cellStyle name="Normal 111 7 3" xfId="17762"/>
    <cellStyle name="Normal 111 7 3 2" xfId="17763"/>
    <cellStyle name="Normal 111 7 4" xfId="17764"/>
    <cellStyle name="Normal 111 7 4 2" xfId="17765"/>
    <cellStyle name="Normal 111 7 5" xfId="17766"/>
    <cellStyle name="Normal 111 8" xfId="17767"/>
    <cellStyle name="Normal 111 8 2" xfId="17768"/>
    <cellStyle name="Normal 111 9" xfId="17769"/>
    <cellStyle name="Normal 111 9 2" xfId="17770"/>
    <cellStyle name="Normal 112" xfId="17771"/>
    <cellStyle name="Normal 112 10" xfId="17772"/>
    <cellStyle name="Normal 112 10 2" xfId="17773"/>
    <cellStyle name="Normal 112 11" xfId="17774"/>
    <cellStyle name="Normal 112 11 2" xfId="17775"/>
    <cellStyle name="Normal 112 12" xfId="17776"/>
    <cellStyle name="Normal 112 13" xfId="17777"/>
    <cellStyle name="Normal 112 13 2" xfId="17778"/>
    <cellStyle name="Normal 112 14" xfId="17779"/>
    <cellStyle name="Normal 112 15" xfId="17780"/>
    <cellStyle name="Normal 112 16" xfId="46947"/>
    <cellStyle name="Normal 112 2" xfId="17781"/>
    <cellStyle name="Normal 112 2 10" xfId="46948"/>
    <cellStyle name="Normal 112 2 11" xfId="46949"/>
    <cellStyle name="Normal 112 2 2" xfId="17782"/>
    <cellStyle name="Normal 112 2 2 2" xfId="17783"/>
    <cellStyle name="Normal 112 2 2 2 2" xfId="17784"/>
    <cellStyle name="Normal 112 2 2 2 2 2" xfId="17785"/>
    <cellStyle name="Normal 112 2 2 2 3" xfId="17786"/>
    <cellStyle name="Normal 112 2 2 2 3 2" xfId="17787"/>
    <cellStyle name="Normal 112 2 2 2 4" xfId="17788"/>
    <cellStyle name="Normal 112 2 2 2 4 2" xfId="17789"/>
    <cellStyle name="Normal 112 2 2 2 5" xfId="17790"/>
    <cellStyle name="Normal 112 2 2 3" xfId="17791"/>
    <cellStyle name="Normal 112 2 2 3 2" xfId="17792"/>
    <cellStyle name="Normal 112 2 2 4" xfId="17793"/>
    <cellStyle name="Normal 112 2 2 4 2" xfId="17794"/>
    <cellStyle name="Normal 112 2 2 5" xfId="17795"/>
    <cellStyle name="Normal 112 2 2 5 2" xfId="17796"/>
    <cellStyle name="Normal 112 2 2 6" xfId="17797"/>
    <cellStyle name="Normal 112 2 3" xfId="17798"/>
    <cellStyle name="Normal 112 2 3 2" xfId="17799"/>
    <cellStyle name="Normal 112 2 3 2 2" xfId="17800"/>
    <cellStyle name="Normal 112 2 3 3" xfId="17801"/>
    <cellStyle name="Normal 112 2 3 3 2" xfId="17802"/>
    <cellStyle name="Normal 112 2 3 4" xfId="17803"/>
    <cellStyle name="Normal 112 2 3 4 2" xfId="17804"/>
    <cellStyle name="Normal 112 2 3 5" xfId="17805"/>
    <cellStyle name="Normal 112 2 4" xfId="17806"/>
    <cellStyle name="Normal 112 2 4 2" xfId="17807"/>
    <cellStyle name="Normal 112 2 5" xfId="17808"/>
    <cellStyle name="Normal 112 2 5 2" xfId="17809"/>
    <cellStyle name="Normal 112 2 6" xfId="17810"/>
    <cellStyle name="Normal 112 2 6 2" xfId="17811"/>
    <cellStyle name="Normal 112 2 7" xfId="17812"/>
    <cellStyle name="Normal 112 2 8" xfId="17813"/>
    <cellStyle name="Normal 112 2 9" xfId="46950"/>
    <cellStyle name="Normal 112 3" xfId="17814"/>
    <cellStyle name="Normal 112 3 2" xfId="17815"/>
    <cellStyle name="Normal 112 3 2 2" xfId="17816"/>
    <cellStyle name="Normal 112 3 2 2 2" xfId="17817"/>
    <cellStyle name="Normal 112 3 2 2 2 2" xfId="17818"/>
    <cellStyle name="Normal 112 3 2 2 3" xfId="17819"/>
    <cellStyle name="Normal 112 3 2 2 3 2" xfId="17820"/>
    <cellStyle name="Normal 112 3 2 2 4" xfId="17821"/>
    <cellStyle name="Normal 112 3 2 2 4 2" xfId="17822"/>
    <cellStyle name="Normal 112 3 2 2 5" xfId="17823"/>
    <cellStyle name="Normal 112 3 2 3" xfId="17824"/>
    <cellStyle name="Normal 112 3 2 3 2" xfId="17825"/>
    <cellStyle name="Normal 112 3 2 4" xfId="17826"/>
    <cellStyle name="Normal 112 3 2 4 2" xfId="17827"/>
    <cellStyle name="Normal 112 3 2 5" xfId="17828"/>
    <cellStyle name="Normal 112 3 2 5 2" xfId="17829"/>
    <cellStyle name="Normal 112 3 2 6" xfId="17830"/>
    <cellStyle name="Normal 112 3 3" xfId="17831"/>
    <cellStyle name="Normal 112 3 3 2" xfId="17832"/>
    <cellStyle name="Normal 112 3 3 2 2" xfId="17833"/>
    <cellStyle name="Normal 112 3 3 3" xfId="17834"/>
    <cellStyle name="Normal 112 3 3 3 2" xfId="17835"/>
    <cellStyle name="Normal 112 3 3 4" xfId="17836"/>
    <cellStyle name="Normal 112 3 3 4 2" xfId="17837"/>
    <cellStyle name="Normal 112 3 3 5" xfId="17838"/>
    <cellStyle name="Normal 112 3 4" xfId="17839"/>
    <cellStyle name="Normal 112 3 4 2" xfId="17840"/>
    <cellStyle name="Normal 112 3 5" xfId="17841"/>
    <cellStyle name="Normal 112 3 5 2" xfId="17842"/>
    <cellStyle name="Normal 112 3 6" xfId="17843"/>
    <cellStyle name="Normal 112 3 6 2" xfId="17844"/>
    <cellStyle name="Normal 112 3 7" xfId="17845"/>
    <cellStyle name="Normal 112 4" xfId="17846"/>
    <cellStyle name="Normal 112 4 2" xfId="17847"/>
    <cellStyle name="Normal 112 4 2 2" xfId="17848"/>
    <cellStyle name="Normal 112 4 2 2 2" xfId="17849"/>
    <cellStyle name="Normal 112 4 2 2 2 2" xfId="17850"/>
    <cellStyle name="Normal 112 4 2 2 3" xfId="17851"/>
    <cellStyle name="Normal 112 4 2 2 3 2" xfId="17852"/>
    <cellStyle name="Normal 112 4 2 2 4" xfId="17853"/>
    <cellStyle name="Normal 112 4 2 2 4 2" xfId="17854"/>
    <cellStyle name="Normal 112 4 2 2 5" xfId="17855"/>
    <cellStyle name="Normal 112 4 2 3" xfId="17856"/>
    <cellStyle name="Normal 112 4 2 3 2" xfId="17857"/>
    <cellStyle name="Normal 112 4 2 4" xfId="17858"/>
    <cellStyle name="Normal 112 4 2 4 2" xfId="17859"/>
    <cellStyle name="Normal 112 4 2 5" xfId="17860"/>
    <cellStyle name="Normal 112 4 2 5 2" xfId="17861"/>
    <cellStyle name="Normal 112 4 2 6" xfId="17862"/>
    <cellStyle name="Normal 112 4 3" xfId="17863"/>
    <cellStyle name="Normal 112 4 3 2" xfId="17864"/>
    <cellStyle name="Normal 112 4 3 2 2" xfId="17865"/>
    <cellStyle name="Normal 112 4 3 3" xfId="17866"/>
    <cellStyle name="Normal 112 4 3 3 2" xfId="17867"/>
    <cellStyle name="Normal 112 4 3 4" xfId="17868"/>
    <cellStyle name="Normal 112 4 3 4 2" xfId="17869"/>
    <cellStyle name="Normal 112 4 3 5" xfId="17870"/>
    <cellStyle name="Normal 112 4 4" xfId="17871"/>
    <cellStyle name="Normal 112 4 4 2" xfId="17872"/>
    <cellStyle name="Normal 112 4 5" xfId="17873"/>
    <cellStyle name="Normal 112 4 5 2" xfId="17874"/>
    <cellStyle name="Normal 112 4 6" xfId="17875"/>
    <cellStyle name="Normal 112 4 6 2" xfId="17876"/>
    <cellStyle name="Normal 112 4 7" xfId="17877"/>
    <cellStyle name="Normal 112 5" xfId="17878"/>
    <cellStyle name="Normal 112 5 2" xfId="17879"/>
    <cellStyle name="Normal 112 5 2 2" xfId="17880"/>
    <cellStyle name="Normal 112 5 2 2 2" xfId="17881"/>
    <cellStyle name="Normal 112 5 2 3" xfId="17882"/>
    <cellStyle name="Normal 112 5 2 3 2" xfId="17883"/>
    <cellStyle name="Normal 112 5 2 4" xfId="17884"/>
    <cellStyle name="Normal 112 5 2 4 2" xfId="17885"/>
    <cellStyle name="Normal 112 5 2 5" xfId="17886"/>
    <cellStyle name="Normal 112 5 3" xfId="17887"/>
    <cellStyle name="Normal 112 5 3 2" xfId="17888"/>
    <cellStyle name="Normal 112 5 4" xfId="17889"/>
    <cellStyle name="Normal 112 5 4 2" xfId="17890"/>
    <cellStyle name="Normal 112 5 5" xfId="17891"/>
    <cellStyle name="Normal 112 5 5 2" xfId="17892"/>
    <cellStyle name="Normal 112 5 6" xfId="17893"/>
    <cellStyle name="Normal 112 6" xfId="17894"/>
    <cellStyle name="Normal 112 6 2" xfId="17895"/>
    <cellStyle name="Normal 112 6 2 2" xfId="17896"/>
    <cellStyle name="Normal 112 6 3" xfId="17897"/>
    <cellStyle name="Normal 112 6 3 2" xfId="17898"/>
    <cellStyle name="Normal 112 6 4" xfId="17899"/>
    <cellStyle name="Normal 112 6 4 2" xfId="17900"/>
    <cellStyle name="Normal 112 6 5" xfId="17901"/>
    <cellStyle name="Normal 112 7" xfId="17902"/>
    <cellStyle name="Normal 112 7 2" xfId="17903"/>
    <cellStyle name="Normal 112 7 2 2" xfId="17904"/>
    <cellStyle name="Normal 112 7 3" xfId="17905"/>
    <cellStyle name="Normal 112 7 3 2" xfId="17906"/>
    <cellStyle name="Normal 112 7 4" xfId="17907"/>
    <cellStyle name="Normal 112 7 4 2" xfId="17908"/>
    <cellStyle name="Normal 112 7 5" xfId="17909"/>
    <cellStyle name="Normal 112 8" xfId="17910"/>
    <cellStyle name="Normal 112 8 2" xfId="17911"/>
    <cellStyle name="Normal 112 9" xfId="17912"/>
    <cellStyle name="Normal 112 9 2" xfId="17913"/>
    <cellStyle name="Normal 113" xfId="17914"/>
    <cellStyle name="Normal 113 10" xfId="17915"/>
    <cellStyle name="Normal 113 10 2" xfId="17916"/>
    <cellStyle name="Normal 113 11" xfId="17917"/>
    <cellStyle name="Normal 113 11 2" xfId="17918"/>
    <cellStyle name="Normal 113 12" xfId="17919"/>
    <cellStyle name="Normal 113 13" xfId="17920"/>
    <cellStyle name="Normal 113 13 2" xfId="17921"/>
    <cellStyle name="Normal 113 14" xfId="17922"/>
    <cellStyle name="Normal 113 15" xfId="17923"/>
    <cellStyle name="Normal 113 16" xfId="46951"/>
    <cellStyle name="Normal 113 2" xfId="17924"/>
    <cellStyle name="Normal 113 2 10" xfId="46952"/>
    <cellStyle name="Normal 113 2 11" xfId="46953"/>
    <cellStyle name="Normal 113 2 2" xfId="17925"/>
    <cellStyle name="Normal 113 2 2 2" xfId="17926"/>
    <cellStyle name="Normal 113 2 2 2 2" xfId="17927"/>
    <cellStyle name="Normal 113 2 2 2 2 2" xfId="17928"/>
    <cellStyle name="Normal 113 2 2 2 3" xfId="17929"/>
    <cellStyle name="Normal 113 2 2 2 3 2" xfId="17930"/>
    <cellStyle name="Normal 113 2 2 2 4" xfId="17931"/>
    <cellStyle name="Normal 113 2 2 2 4 2" xfId="17932"/>
    <cellStyle name="Normal 113 2 2 2 5" xfId="17933"/>
    <cellStyle name="Normal 113 2 2 3" xfId="17934"/>
    <cellStyle name="Normal 113 2 2 3 2" xfId="17935"/>
    <cellStyle name="Normal 113 2 2 4" xfId="17936"/>
    <cellStyle name="Normal 113 2 2 4 2" xfId="17937"/>
    <cellStyle name="Normal 113 2 2 5" xfId="17938"/>
    <cellStyle name="Normal 113 2 2 5 2" xfId="17939"/>
    <cellStyle name="Normal 113 2 2 6" xfId="17940"/>
    <cellStyle name="Normal 113 2 3" xfId="17941"/>
    <cellStyle name="Normal 113 2 3 2" xfId="17942"/>
    <cellStyle name="Normal 113 2 3 2 2" xfId="17943"/>
    <cellStyle name="Normal 113 2 3 3" xfId="17944"/>
    <cellStyle name="Normal 113 2 3 3 2" xfId="17945"/>
    <cellStyle name="Normal 113 2 3 4" xfId="17946"/>
    <cellStyle name="Normal 113 2 3 4 2" xfId="17947"/>
    <cellStyle name="Normal 113 2 3 5" xfId="17948"/>
    <cellStyle name="Normal 113 2 4" xfId="17949"/>
    <cellStyle name="Normal 113 2 4 2" xfId="17950"/>
    <cellStyle name="Normal 113 2 5" xfId="17951"/>
    <cellStyle name="Normal 113 2 5 2" xfId="17952"/>
    <cellStyle name="Normal 113 2 6" xfId="17953"/>
    <cellStyle name="Normal 113 2 6 2" xfId="17954"/>
    <cellStyle name="Normal 113 2 7" xfId="17955"/>
    <cellStyle name="Normal 113 2 8" xfId="17956"/>
    <cellStyle name="Normal 113 2 9" xfId="46954"/>
    <cellStyle name="Normal 113 3" xfId="17957"/>
    <cellStyle name="Normal 113 3 2" xfId="17958"/>
    <cellStyle name="Normal 113 3 2 2" xfId="17959"/>
    <cellStyle name="Normal 113 3 2 2 2" xfId="17960"/>
    <cellStyle name="Normal 113 3 2 2 2 2" xfId="17961"/>
    <cellStyle name="Normal 113 3 2 2 3" xfId="17962"/>
    <cellStyle name="Normal 113 3 2 2 3 2" xfId="17963"/>
    <cellStyle name="Normal 113 3 2 2 4" xfId="17964"/>
    <cellStyle name="Normal 113 3 2 2 4 2" xfId="17965"/>
    <cellStyle name="Normal 113 3 2 2 5" xfId="17966"/>
    <cellStyle name="Normal 113 3 2 3" xfId="17967"/>
    <cellStyle name="Normal 113 3 2 3 2" xfId="17968"/>
    <cellStyle name="Normal 113 3 2 4" xfId="17969"/>
    <cellStyle name="Normal 113 3 2 4 2" xfId="17970"/>
    <cellStyle name="Normal 113 3 2 5" xfId="17971"/>
    <cellStyle name="Normal 113 3 2 5 2" xfId="17972"/>
    <cellStyle name="Normal 113 3 2 6" xfId="17973"/>
    <cellStyle name="Normal 113 3 3" xfId="17974"/>
    <cellStyle name="Normal 113 3 3 2" xfId="17975"/>
    <cellStyle name="Normal 113 3 3 2 2" xfId="17976"/>
    <cellStyle name="Normal 113 3 3 3" xfId="17977"/>
    <cellStyle name="Normal 113 3 3 3 2" xfId="17978"/>
    <cellStyle name="Normal 113 3 3 4" xfId="17979"/>
    <cellStyle name="Normal 113 3 3 4 2" xfId="17980"/>
    <cellStyle name="Normal 113 3 3 5" xfId="17981"/>
    <cellStyle name="Normal 113 3 4" xfId="17982"/>
    <cellStyle name="Normal 113 3 4 2" xfId="17983"/>
    <cellStyle name="Normal 113 3 5" xfId="17984"/>
    <cellStyle name="Normal 113 3 5 2" xfId="17985"/>
    <cellStyle name="Normal 113 3 6" xfId="17986"/>
    <cellStyle name="Normal 113 3 6 2" xfId="17987"/>
    <cellStyle name="Normal 113 3 7" xfId="17988"/>
    <cellStyle name="Normal 113 4" xfId="17989"/>
    <cellStyle name="Normal 113 4 2" xfId="17990"/>
    <cellStyle name="Normal 113 4 2 2" xfId="17991"/>
    <cellStyle name="Normal 113 4 2 2 2" xfId="17992"/>
    <cellStyle name="Normal 113 4 2 2 2 2" xfId="17993"/>
    <cellStyle name="Normal 113 4 2 2 3" xfId="17994"/>
    <cellStyle name="Normal 113 4 2 2 3 2" xfId="17995"/>
    <cellStyle name="Normal 113 4 2 2 4" xfId="17996"/>
    <cellStyle name="Normal 113 4 2 2 4 2" xfId="17997"/>
    <cellStyle name="Normal 113 4 2 2 5" xfId="17998"/>
    <cellStyle name="Normal 113 4 2 3" xfId="17999"/>
    <cellStyle name="Normal 113 4 2 3 2" xfId="18000"/>
    <cellStyle name="Normal 113 4 2 4" xfId="18001"/>
    <cellStyle name="Normal 113 4 2 4 2" xfId="18002"/>
    <cellStyle name="Normal 113 4 2 5" xfId="18003"/>
    <cellStyle name="Normal 113 4 2 5 2" xfId="18004"/>
    <cellStyle name="Normal 113 4 2 6" xfId="18005"/>
    <cellStyle name="Normal 113 4 3" xfId="18006"/>
    <cellStyle name="Normal 113 4 3 2" xfId="18007"/>
    <cellStyle name="Normal 113 4 3 2 2" xfId="18008"/>
    <cellStyle name="Normal 113 4 3 3" xfId="18009"/>
    <cellStyle name="Normal 113 4 3 3 2" xfId="18010"/>
    <cellStyle name="Normal 113 4 3 4" xfId="18011"/>
    <cellStyle name="Normal 113 4 3 4 2" xfId="18012"/>
    <cellStyle name="Normal 113 4 3 5" xfId="18013"/>
    <cellStyle name="Normal 113 4 4" xfId="18014"/>
    <cellStyle name="Normal 113 4 4 2" xfId="18015"/>
    <cellStyle name="Normal 113 4 5" xfId="18016"/>
    <cellStyle name="Normal 113 4 5 2" xfId="18017"/>
    <cellStyle name="Normal 113 4 6" xfId="18018"/>
    <cellStyle name="Normal 113 4 6 2" xfId="18019"/>
    <cellStyle name="Normal 113 4 7" xfId="18020"/>
    <cellStyle name="Normal 113 5" xfId="18021"/>
    <cellStyle name="Normal 113 5 2" xfId="18022"/>
    <cellStyle name="Normal 113 5 2 2" xfId="18023"/>
    <cellStyle name="Normal 113 5 2 2 2" xfId="18024"/>
    <cellStyle name="Normal 113 5 2 3" xfId="18025"/>
    <cellStyle name="Normal 113 5 2 3 2" xfId="18026"/>
    <cellStyle name="Normal 113 5 2 4" xfId="18027"/>
    <cellStyle name="Normal 113 5 2 4 2" xfId="18028"/>
    <cellStyle name="Normal 113 5 2 5" xfId="18029"/>
    <cellStyle name="Normal 113 5 3" xfId="18030"/>
    <cellStyle name="Normal 113 5 3 2" xfId="18031"/>
    <cellStyle name="Normal 113 5 4" xfId="18032"/>
    <cellStyle name="Normal 113 5 4 2" xfId="18033"/>
    <cellStyle name="Normal 113 5 5" xfId="18034"/>
    <cellStyle name="Normal 113 5 5 2" xfId="18035"/>
    <cellStyle name="Normal 113 5 6" xfId="18036"/>
    <cellStyle name="Normal 113 6" xfId="18037"/>
    <cellStyle name="Normal 113 6 2" xfId="18038"/>
    <cellStyle name="Normal 113 6 2 2" xfId="18039"/>
    <cellStyle name="Normal 113 6 3" xfId="18040"/>
    <cellStyle name="Normal 113 6 3 2" xfId="18041"/>
    <cellStyle name="Normal 113 6 4" xfId="18042"/>
    <cellStyle name="Normal 113 6 4 2" xfId="18043"/>
    <cellStyle name="Normal 113 6 5" xfId="18044"/>
    <cellStyle name="Normal 113 7" xfId="18045"/>
    <cellStyle name="Normal 113 7 2" xfId="18046"/>
    <cellStyle name="Normal 113 7 2 2" xfId="18047"/>
    <cellStyle name="Normal 113 7 3" xfId="18048"/>
    <cellStyle name="Normal 113 7 3 2" xfId="18049"/>
    <cellStyle name="Normal 113 7 4" xfId="18050"/>
    <cellStyle name="Normal 113 7 4 2" xfId="18051"/>
    <cellStyle name="Normal 113 7 5" xfId="18052"/>
    <cellStyle name="Normal 113 8" xfId="18053"/>
    <cellStyle name="Normal 113 8 2" xfId="18054"/>
    <cellStyle name="Normal 113 9" xfId="18055"/>
    <cellStyle name="Normal 113 9 2" xfId="18056"/>
    <cellStyle name="Normal 114" xfId="18057"/>
    <cellStyle name="Normal 114 10" xfId="18058"/>
    <cellStyle name="Normal 114 10 2" xfId="18059"/>
    <cellStyle name="Normal 114 11" xfId="18060"/>
    <cellStyle name="Normal 114 11 2" xfId="18061"/>
    <cellStyle name="Normal 114 12" xfId="18062"/>
    <cellStyle name="Normal 114 12 2" xfId="18063"/>
    <cellStyle name="Normal 114 13" xfId="18064"/>
    <cellStyle name="Normal 114 14" xfId="18065"/>
    <cellStyle name="Normal 114 15" xfId="46955"/>
    <cellStyle name="Normal 114 16" xfId="46956"/>
    <cellStyle name="Normal 114 2" xfId="18066"/>
    <cellStyle name="Normal 114 2 10" xfId="46957"/>
    <cellStyle name="Normal 114 2 11" xfId="46958"/>
    <cellStyle name="Normal 114 2 2" xfId="18067"/>
    <cellStyle name="Normal 114 2 2 2" xfId="18068"/>
    <cellStyle name="Normal 114 2 2 2 2" xfId="18069"/>
    <cellStyle name="Normal 114 2 2 2 2 2" xfId="18070"/>
    <cellStyle name="Normal 114 2 2 2 3" xfId="18071"/>
    <cellStyle name="Normal 114 2 2 2 3 2" xfId="18072"/>
    <cellStyle name="Normal 114 2 2 2 4" xfId="18073"/>
    <cellStyle name="Normal 114 2 2 2 4 2" xfId="18074"/>
    <cellStyle name="Normal 114 2 2 2 5" xfId="18075"/>
    <cellStyle name="Normal 114 2 2 3" xfId="18076"/>
    <cellStyle name="Normal 114 2 2 3 2" xfId="18077"/>
    <cellStyle name="Normal 114 2 2 4" xfId="18078"/>
    <cellStyle name="Normal 114 2 2 4 2" xfId="18079"/>
    <cellStyle name="Normal 114 2 2 5" xfId="18080"/>
    <cellStyle name="Normal 114 2 2 5 2" xfId="18081"/>
    <cellStyle name="Normal 114 2 2 6" xfId="18082"/>
    <cellStyle name="Normal 114 2 3" xfId="18083"/>
    <cellStyle name="Normal 114 2 3 2" xfId="18084"/>
    <cellStyle name="Normal 114 2 3 2 2" xfId="18085"/>
    <cellStyle name="Normal 114 2 3 3" xfId="18086"/>
    <cellStyle name="Normal 114 2 3 3 2" xfId="18087"/>
    <cellStyle name="Normal 114 2 3 4" xfId="18088"/>
    <cellStyle name="Normal 114 2 3 4 2" xfId="18089"/>
    <cellStyle name="Normal 114 2 3 5" xfId="18090"/>
    <cellStyle name="Normal 114 2 4" xfId="18091"/>
    <cellStyle name="Normal 114 2 4 2" xfId="18092"/>
    <cellStyle name="Normal 114 2 5" xfId="18093"/>
    <cellStyle name="Normal 114 2 5 2" xfId="18094"/>
    <cellStyle name="Normal 114 2 6" xfId="18095"/>
    <cellStyle name="Normal 114 2 6 2" xfId="18096"/>
    <cellStyle name="Normal 114 2 7" xfId="18097"/>
    <cellStyle name="Normal 114 2 8" xfId="46959"/>
    <cellStyle name="Normal 114 2 9" xfId="46960"/>
    <cellStyle name="Normal 114 3" xfId="18098"/>
    <cellStyle name="Normal 114 3 2" xfId="18099"/>
    <cellStyle name="Normal 114 3 2 2" xfId="18100"/>
    <cellStyle name="Normal 114 3 2 2 2" xfId="18101"/>
    <cellStyle name="Normal 114 3 2 2 2 2" xfId="18102"/>
    <cellStyle name="Normal 114 3 2 2 3" xfId="18103"/>
    <cellStyle name="Normal 114 3 2 2 3 2" xfId="18104"/>
    <cellStyle name="Normal 114 3 2 2 4" xfId="18105"/>
    <cellStyle name="Normal 114 3 2 2 4 2" xfId="18106"/>
    <cellStyle name="Normal 114 3 2 2 5" xfId="18107"/>
    <cellStyle name="Normal 114 3 2 3" xfId="18108"/>
    <cellStyle name="Normal 114 3 2 3 2" xfId="18109"/>
    <cellStyle name="Normal 114 3 2 4" xfId="18110"/>
    <cellStyle name="Normal 114 3 2 4 2" xfId="18111"/>
    <cellStyle name="Normal 114 3 2 5" xfId="18112"/>
    <cellStyle name="Normal 114 3 2 5 2" xfId="18113"/>
    <cellStyle name="Normal 114 3 2 6" xfId="18114"/>
    <cellStyle name="Normal 114 3 3" xfId="18115"/>
    <cellStyle name="Normal 114 3 3 2" xfId="18116"/>
    <cellStyle name="Normal 114 3 3 2 2" xfId="18117"/>
    <cellStyle name="Normal 114 3 3 3" xfId="18118"/>
    <cellStyle name="Normal 114 3 3 3 2" xfId="18119"/>
    <cellStyle name="Normal 114 3 3 4" xfId="18120"/>
    <cellStyle name="Normal 114 3 3 4 2" xfId="18121"/>
    <cellStyle name="Normal 114 3 3 5" xfId="18122"/>
    <cellStyle name="Normal 114 3 4" xfId="18123"/>
    <cellStyle name="Normal 114 3 4 2" xfId="18124"/>
    <cellStyle name="Normal 114 3 5" xfId="18125"/>
    <cellStyle name="Normal 114 3 5 2" xfId="18126"/>
    <cellStyle name="Normal 114 3 6" xfId="18127"/>
    <cellStyle name="Normal 114 3 6 2" xfId="18128"/>
    <cellStyle name="Normal 114 3 7" xfId="18129"/>
    <cellStyle name="Normal 114 4" xfId="18130"/>
    <cellStyle name="Normal 114 4 2" xfId="18131"/>
    <cellStyle name="Normal 114 4 2 2" xfId="18132"/>
    <cellStyle name="Normal 114 4 2 2 2" xfId="18133"/>
    <cellStyle name="Normal 114 4 2 2 2 2" xfId="18134"/>
    <cellStyle name="Normal 114 4 2 2 3" xfId="18135"/>
    <cellStyle name="Normal 114 4 2 2 3 2" xfId="18136"/>
    <cellStyle name="Normal 114 4 2 2 4" xfId="18137"/>
    <cellStyle name="Normal 114 4 2 2 4 2" xfId="18138"/>
    <cellStyle name="Normal 114 4 2 2 5" xfId="18139"/>
    <cellStyle name="Normal 114 4 2 3" xfId="18140"/>
    <cellStyle name="Normal 114 4 2 3 2" xfId="18141"/>
    <cellStyle name="Normal 114 4 2 4" xfId="18142"/>
    <cellStyle name="Normal 114 4 2 4 2" xfId="18143"/>
    <cellStyle name="Normal 114 4 2 5" xfId="18144"/>
    <cellStyle name="Normal 114 4 2 5 2" xfId="18145"/>
    <cellStyle name="Normal 114 4 2 6" xfId="18146"/>
    <cellStyle name="Normal 114 4 3" xfId="18147"/>
    <cellStyle name="Normal 114 4 3 2" xfId="18148"/>
    <cellStyle name="Normal 114 4 3 2 2" xfId="18149"/>
    <cellStyle name="Normal 114 4 3 3" xfId="18150"/>
    <cellStyle name="Normal 114 4 3 3 2" xfId="18151"/>
    <cellStyle name="Normal 114 4 3 4" xfId="18152"/>
    <cellStyle name="Normal 114 4 3 4 2" xfId="18153"/>
    <cellStyle name="Normal 114 4 3 5" xfId="18154"/>
    <cellStyle name="Normal 114 4 4" xfId="18155"/>
    <cellStyle name="Normal 114 4 4 2" xfId="18156"/>
    <cellStyle name="Normal 114 4 5" xfId="18157"/>
    <cellStyle name="Normal 114 4 5 2" xfId="18158"/>
    <cellStyle name="Normal 114 4 6" xfId="18159"/>
    <cellStyle name="Normal 114 4 6 2" xfId="18160"/>
    <cellStyle name="Normal 114 4 7" xfId="18161"/>
    <cellStyle name="Normal 114 5" xfId="18162"/>
    <cellStyle name="Normal 114 5 2" xfId="18163"/>
    <cellStyle name="Normal 114 5 2 2" xfId="18164"/>
    <cellStyle name="Normal 114 5 2 2 2" xfId="18165"/>
    <cellStyle name="Normal 114 5 2 3" xfId="18166"/>
    <cellStyle name="Normal 114 5 2 3 2" xfId="18167"/>
    <cellStyle name="Normal 114 5 2 4" xfId="18168"/>
    <cellStyle name="Normal 114 5 2 4 2" xfId="18169"/>
    <cellStyle name="Normal 114 5 2 5" xfId="18170"/>
    <cellStyle name="Normal 114 5 3" xfId="18171"/>
    <cellStyle name="Normal 114 5 3 2" xfId="18172"/>
    <cellStyle name="Normal 114 5 4" xfId="18173"/>
    <cellStyle name="Normal 114 5 4 2" xfId="18174"/>
    <cellStyle name="Normal 114 5 5" xfId="18175"/>
    <cellStyle name="Normal 114 5 5 2" xfId="18176"/>
    <cellStyle name="Normal 114 5 6" xfId="18177"/>
    <cellStyle name="Normal 114 6" xfId="18178"/>
    <cellStyle name="Normal 114 6 2" xfId="18179"/>
    <cellStyle name="Normal 114 6 2 2" xfId="18180"/>
    <cellStyle name="Normal 114 6 3" xfId="18181"/>
    <cellStyle name="Normal 114 6 3 2" xfId="18182"/>
    <cellStyle name="Normal 114 6 4" xfId="18183"/>
    <cellStyle name="Normal 114 6 4 2" xfId="18184"/>
    <cellStyle name="Normal 114 6 5" xfId="18185"/>
    <cellStyle name="Normal 114 7" xfId="18186"/>
    <cellStyle name="Normal 114 7 2" xfId="18187"/>
    <cellStyle name="Normal 114 7 2 2" xfId="18188"/>
    <cellStyle name="Normal 114 7 3" xfId="18189"/>
    <cellStyle name="Normal 114 7 3 2" xfId="18190"/>
    <cellStyle name="Normal 114 7 4" xfId="18191"/>
    <cellStyle name="Normal 114 7 4 2" xfId="18192"/>
    <cellStyle name="Normal 114 7 5" xfId="18193"/>
    <cellStyle name="Normal 114 8" xfId="18194"/>
    <cellStyle name="Normal 114 8 2" xfId="18195"/>
    <cellStyle name="Normal 114 9" xfId="18196"/>
    <cellStyle name="Normal 114 9 2" xfId="18197"/>
    <cellStyle name="Normal 115" xfId="18198"/>
    <cellStyle name="Normal 115 10" xfId="18199"/>
    <cellStyle name="Normal 115 10 2" xfId="18200"/>
    <cellStyle name="Normal 115 11" xfId="18201"/>
    <cellStyle name="Normal 115 11 2" xfId="18202"/>
    <cellStyle name="Normal 115 12" xfId="18203"/>
    <cellStyle name="Normal 115 12 2" xfId="18204"/>
    <cellStyle name="Normal 115 13" xfId="18205"/>
    <cellStyle name="Normal 115 14" xfId="18206"/>
    <cellStyle name="Normal 115 15" xfId="46961"/>
    <cellStyle name="Normal 115 16" xfId="46962"/>
    <cellStyle name="Normal 115 2" xfId="18207"/>
    <cellStyle name="Normal 115 2 10" xfId="46963"/>
    <cellStyle name="Normal 115 2 11" xfId="46964"/>
    <cellStyle name="Normal 115 2 2" xfId="18208"/>
    <cellStyle name="Normal 115 2 2 2" xfId="18209"/>
    <cellStyle name="Normal 115 2 2 2 2" xfId="18210"/>
    <cellStyle name="Normal 115 2 2 2 2 2" xfId="18211"/>
    <cellStyle name="Normal 115 2 2 2 3" xfId="18212"/>
    <cellStyle name="Normal 115 2 2 2 3 2" xfId="18213"/>
    <cellStyle name="Normal 115 2 2 2 4" xfId="18214"/>
    <cellStyle name="Normal 115 2 2 2 4 2" xfId="18215"/>
    <cellStyle name="Normal 115 2 2 2 5" xfId="18216"/>
    <cellStyle name="Normal 115 2 2 3" xfId="18217"/>
    <cellStyle name="Normal 115 2 2 3 2" xfId="18218"/>
    <cellStyle name="Normal 115 2 2 4" xfId="18219"/>
    <cellStyle name="Normal 115 2 2 4 2" xfId="18220"/>
    <cellStyle name="Normal 115 2 2 5" xfId="18221"/>
    <cellStyle name="Normal 115 2 2 5 2" xfId="18222"/>
    <cellStyle name="Normal 115 2 2 6" xfId="18223"/>
    <cellStyle name="Normal 115 2 3" xfId="18224"/>
    <cellStyle name="Normal 115 2 3 2" xfId="18225"/>
    <cellStyle name="Normal 115 2 3 2 2" xfId="18226"/>
    <cellStyle name="Normal 115 2 3 3" xfId="18227"/>
    <cellStyle name="Normal 115 2 3 3 2" xfId="18228"/>
    <cellStyle name="Normal 115 2 3 4" xfId="18229"/>
    <cellStyle name="Normal 115 2 3 4 2" xfId="18230"/>
    <cellStyle name="Normal 115 2 3 5" xfId="18231"/>
    <cellStyle name="Normal 115 2 4" xfId="18232"/>
    <cellStyle name="Normal 115 2 4 2" xfId="18233"/>
    <cellStyle name="Normal 115 2 5" xfId="18234"/>
    <cellStyle name="Normal 115 2 5 2" xfId="18235"/>
    <cellStyle name="Normal 115 2 6" xfId="18236"/>
    <cellStyle name="Normal 115 2 6 2" xfId="18237"/>
    <cellStyle name="Normal 115 2 7" xfId="18238"/>
    <cellStyle name="Normal 115 2 8" xfId="46965"/>
    <cellStyle name="Normal 115 2 9" xfId="46966"/>
    <cellStyle name="Normal 115 3" xfId="18239"/>
    <cellStyle name="Normal 115 3 2" xfId="18240"/>
    <cellStyle name="Normal 115 3 2 2" xfId="18241"/>
    <cellStyle name="Normal 115 3 2 2 2" xfId="18242"/>
    <cellStyle name="Normal 115 3 2 2 2 2" xfId="18243"/>
    <cellStyle name="Normal 115 3 2 2 3" xfId="18244"/>
    <cellStyle name="Normal 115 3 2 2 3 2" xfId="18245"/>
    <cellStyle name="Normal 115 3 2 2 4" xfId="18246"/>
    <cellStyle name="Normal 115 3 2 2 4 2" xfId="18247"/>
    <cellStyle name="Normal 115 3 2 2 5" xfId="18248"/>
    <cellStyle name="Normal 115 3 2 3" xfId="18249"/>
    <cellStyle name="Normal 115 3 2 3 2" xfId="18250"/>
    <cellStyle name="Normal 115 3 2 4" xfId="18251"/>
    <cellStyle name="Normal 115 3 2 4 2" xfId="18252"/>
    <cellStyle name="Normal 115 3 2 5" xfId="18253"/>
    <cellStyle name="Normal 115 3 2 5 2" xfId="18254"/>
    <cellStyle name="Normal 115 3 2 6" xfId="18255"/>
    <cellStyle name="Normal 115 3 3" xfId="18256"/>
    <cellStyle name="Normal 115 3 3 2" xfId="18257"/>
    <cellStyle name="Normal 115 3 3 2 2" xfId="18258"/>
    <cellStyle name="Normal 115 3 3 3" xfId="18259"/>
    <cellStyle name="Normal 115 3 3 3 2" xfId="18260"/>
    <cellStyle name="Normal 115 3 3 4" xfId="18261"/>
    <cellStyle name="Normal 115 3 3 4 2" xfId="18262"/>
    <cellStyle name="Normal 115 3 3 5" xfId="18263"/>
    <cellStyle name="Normal 115 3 4" xfId="18264"/>
    <cellStyle name="Normal 115 3 4 2" xfId="18265"/>
    <cellStyle name="Normal 115 3 5" xfId="18266"/>
    <cellStyle name="Normal 115 3 5 2" xfId="18267"/>
    <cellStyle name="Normal 115 3 6" xfId="18268"/>
    <cellStyle name="Normal 115 3 6 2" xfId="18269"/>
    <cellStyle name="Normal 115 3 7" xfId="18270"/>
    <cellStyle name="Normal 115 4" xfId="18271"/>
    <cellStyle name="Normal 115 4 2" xfId="18272"/>
    <cellStyle name="Normal 115 4 2 2" xfId="18273"/>
    <cellStyle name="Normal 115 4 2 2 2" xfId="18274"/>
    <cellStyle name="Normal 115 4 2 2 2 2" xfId="18275"/>
    <cellStyle name="Normal 115 4 2 2 3" xfId="18276"/>
    <cellStyle name="Normal 115 4 2 2 3 2" xfId="18277"/>
    <cellStyle name="Normal 115 4 2 2 4" xfId="18278"/>
    <cellStyle name="Normal 115 4 2 2 4 2" xfId="18279"/>
    <cellStyle name="Normal 115 4 2 2 5" xfId="18280"/>
    <cellStyle name="Normal 115 4 2 3" xfId="18281"/>
    <cellStyle name="Normal 115 4 2 3 2" xfId="18282"/>
    <cellStyle name="Normal 115 4 2 4" xfId="18283"/>
    <cellStyle name="Normal 115 4 2 4 2" xfId="18284"/>
    <cellStyle name="Normal 115 4 2 5" xfId="18285"/>
    <cellStyle name="Normal 115 4 2 5 2" xfId="18286"/>
    <cellStyle name="Normal 115 4 2 6" xfId="18287"/>
    <cellStyle name="Normal 115 4 3" xfId="18288"/>
    <cellStyle name="Normal 115 4 3 2" xfId="18289"/>
    <cellStyle name="Normal 115 4 3 2 2" xfId="18290"/>
    <cellStyle name="Normal 115 4 3 3" xfId="18291"/>
    <cellStyle name="Normal 115 4 3 3 2" xfId="18292"/>
    <cellStyle name="Normal 115 4 3 4" xfId="18293"/>
    <cellStyle name="Normal 115 4 3 4 2" xfId="18294"/>
    <cellStyle name="Normal 115 4 3 5" xfId="18295"/>
    <cellStyle name="Normal 115 4 4" xfId="18296"/>
    <cellStyle name="Normal 115 4 4 2" xfId="18297"/>
    <cellStyle name="Normal 115 4 5" xfId="18298"/>
    <cellStyle name="Normal 115 4 5 2" xfId="18299"/>
    <cellStyle name="Normal 115 4 6" xfId="18300"/>
    <cellStyle name="Normal 115 4 6 2" xfId="18301"/>
    <cellStyle name="Normal 115 4 7" xfId="18302"/>
    <cellStyle name="Normal 115 5" xfId="18303"/>
    <cellStyle name="Normal 115 5 2" xfId="18304"/>
    <cellStyle name="Normal 115 5 2 2" xfId="18305"/>
    <cellStyle name="Normal 115 5 2 2 2" xfId="18306"/>
    <cellStyle name="Normal 115 5 2 3" xfId="18307"/>
    <cellStyle name="Normal 115 5 2 3 2" xfId="18308"/>
    <cellStyle name="Normal 115 5 2 4" xfId="18309"/>
    <cellStyle name="Normal 115 5 2 4 2" xfId="18310"/>
    <cellStyle name="Normal 115 5 2 5" xfId="18311"/>
    <cellStyle name="Normal 115 5 3" xfId="18312"/>
    <cellStyle name="Normal 115 5 3 2" xfId="18313"/>
    <cellStyle name="Normal 115 5 4" xfId="18314"/>
    <cellStyle name="Normal 115 5 4 2" xfId="18315"/>
    <cellStyle name="Normal 115 5 5" xfId="18316"/>
    <cellStyle name="Normal 115 5 5 2" xfId="18317"/>
    <cellStyle name="Normal 115 5 6" xfId="18318"/>
    <cellStyle name="Normal 115 6" xfId="18319"/>
    <cellStyle name="Normal 115 6 2" xfId="18320"/>
    <cellStyle name="Normal 115 6 2 2" xfId="18321"/>
    <cellStyle name="Normal 115 6 3" xfId="18322"/>
    <cellStyle name="Normal 115 6 3 2" xfId="18323"/>
    <cellStyle name="Normal 115 6 4" xfId="18324"/>
    <cellStyle name="Normal 115 6 4 2" xfId="18325"/>
    <cellStyle name="Normal 115 6 5" xfId="18326"/>
    <cellStyle name="Normal 115 7" xfId="18327"/>
    <cellStyle name="Normal 115 7 2" xfId="18328"/>
    <cellStyle name="Normal 115 7 2 2" xfId="18329"/>
    <cellStyle name="Normal 115 7 3" xfId="18330"/>
    <cellStyle name="Normal 115 7 3 2" xfId="18331"/>
    <cellStyle name="Normal 115 7 4" xfId="18332"/>
    <cellStyle name="Normal 115 7 4 2" xfId="18333"/>
    <cellStyle name="Normal 115 7 5" xfId="18334"/>
    <cellStyle name="Normal 115 8" xfId="18335"/>
    <cellStyle name="Normal 115 8 2" xfId="18336"/>
    <cellStyle name="Normal 115 9" xfId="18337"/>
    <cellStyle name="Normal 115 9 2" xfId="18338"/>
    <cellStyle name="Normal 116" xfId="18339"/>
    <cellStyle name="Normal 116 10" xfId="46967"/>
    <cellStyle name="Normal 116 11" xfId="46968"/>
    <cellStyle name="Normal 116 12" xfId="46969"/>
    <cellStyle name="Normal 116 13" xfId="46970"/>
    <cellStyle name="Normal 116 14" xfId="46971"/>
    <cellStyle name="Normal 116 15" xfId="46972"/>
    <cellStyle name="Normal 116 16" xfId="46973"/>
    <cellStyle name="Normal 116 2" xfId="18340"/>
    <cellStyle name="Normal 116 2 10" xfId="46974"/>
    <cellStyle name="Normal 116 2 11" xfId="46975"/>
    <cellStyle name="Normal 116 2 2" xfId="46976"/>
    <cellStyle name="Normal 116 2 2 2" xfId="46977"/>
    <cellStyle name="Normal 116 2 2 2 2" xfId="46978"/>
    <cellStyle name="Normal 116 2 2 2 3" xfId="46979"/>
    <cellStyle name="Normal 116 2 2 3" xfId="46980"/>
    <cellStyle name="Normal 116 2 2 4" xfId="46981"/>
    <cellStyle name="Normal 116 2 3" xfId="46982"/>
    <cellStyle name="Normal 116 2 3 2" xfId="46983"/>
    <cellStyle name="Normal 116 2 3 3" xfId="46984"/>
    <cellStyle name="Normal 116 2 4" xfId="46985"/>
    <cellStyle name="Normal 116 2 5" xfId="46986"/>
    <cellStyle name="Normal 116 2 6" xfId="46987"/>
    <cellStyle name="Normal 116 2 7" xfId="46988"/>
    <cellStyle name="Normal 116 2 8" xfId="46989"/>
    <cellStyle name="Normal 116 2 9" xfId="46990"/>
    <cellStyle name="Normal 116 3" xfId="46991"/>
    <cellStyle name="Normal 116 3 2" xfId="46992"/>
    <cellStyle name="Normal 116 3 2 2" xfId="46993"/>
    <cellStyle name="Normal 116 3 2 2 2" xfId="46994"/>
    <cellStyle name="Normal 116 3 2 2 3" xfId="46995"/>
    <cellStyle name="Normal 116 3 2 3" xfId="46996"/>
    <cellStyle name="Normal 116 3 2 4" xfId="46997"/>
    <cellStyle name="Normal 116 3 3" xfId="46998"/>
    <cellStyle name="Normal 116 3 3 2" xfId="46999"/>
    <cellStyle name="Normal 116 3 3 3" xfId="47000"/>
    <cellStyle name="Normal 116 3 4" xfId="47001"/>
    <cellStyle name="Normal 116 3 5" xfId="47002"/>
    <cellStyle name="Normal 116 4" xfId="47003"/>
    <cellStyle name="Normal 116 4 2" xfId="47004"/>
    <cellStyle name="Normal 116 4 2 2" xfId="47005"/>
    <cellStyle name="Normal 116 4 2 3" xfId="47006"/>
    <cellStyle name="Normal 116 4 3" xfId="47007"/>
    <cellStyle name="Normal 116 4 4" xfId="47008"/>
    <cellStyle name="Normal 116 5" xfId="47009"/>
    <cellStyle name="Normal 116 5 2" xfId="47010"/>
    <cellStyle name="Normal 116 5 3" xfId="47011"/>
    <cellStyle name="Normal 116 6" xfId="47012"/>
    <cellStyle name="Normal 116 6 2" xfId="47013"/>
    <cellStyle name="Normal 116 6 3" xfId="47014"/>
    <cellStyle name="Normal 116 7" xfId="47015"/>
    <cellStyle name="Normal 116 7 2" xfId="47016"/>
    <cellStyle name="Normal 116 7 3" xfId="47017"/>
    <cellStyle name="Normal 116 8" xfId="47018"/>
    <cellStyle name="Normal 116 9" xfId="47019"/>
    <cellStyle name="Normal 117" xfId="18341"/>
    <cellStyle name="Normal 117 10" xfId="47020"/>
    <cellStyle name="Normal 117 11" xfId="47021"/>
    <cellStyle name="Normal 117 12" xfId="47022"/>
    <cellStyle name="Normal 117 13" xfId="47023"/>
    <cellStyle name="Normal 117 14" xfId="47024"/>
    <cellStyle name="Normal 117 15" xfId="47025"/>
    <cellStyle name="Normal 117 16" xfId="47026"/>
    <cellStyle name="Normal 117 2" xfId="18342"/>
    <cellStyle name="Normal 117 2 10" xfId="47027"/>
    <cellStyle name="Normal 117 2 11" xfId="47028"/>
    <cellStyle name="Normal 117 2 2" xfId="47029"/>
    <cellStyle name="Normal 117 2 2 2" xfId="47030"/>
    <cellStyle name="Normal 117 2 2 2 2" xfId="47031"/>
    <cellStyle name="Normal 117 2 2 2 3" xfId="47032"/>
    <cellStyle name="Normal 117 2 2 3" xfId="47033"/>
    <cellStyle name="Normal 117 2 2 4" xfId="47034"/>
    <cellStyle name="Normal 117 2 3" xfId="47035"/>
    <cellStyle name="Normal 117 2 3 2" xfId="47036"/>
    <cellStyle name="Normal 117 2 3 3" xfId="47037"/>
    <cellStyle name="Normal 117 2 4" xfId="47038"/>
    <cellStyle name="Normal 117 2 5" xfId="47039"/>
    <cellStyle name="Normal 117 2 6" xfId="47040"/>
    <cellStyle name="Normal 117 2 7" xfId="47041"/>
    <cellStyle name="Normal 117 2 8" xfId="47042"/>
    <cellStyle name="Normal 117 2 9" xfId="47043"/>
    <cellStyle name="Normal 117 3" xfId="47044"/>
    <cellStyle name="Normal 117 3 2" xfId="47045"/>
    <cellStyle name="Normal 117 3 2 2" xfId="47046"/>
    <cellStyle name="Normal 117 3 2 2 2" xfId="47047"/>
    <cellStyle name="Normal 117 3 2 2 3" xfId="47048"/>
    <cellStyle name="Normal 117 3 2 3" xfId="47049"/>
    <cellStyle name="Normal 117 3 2 4" xfId="47050"/>
    <cellStyle name="Normal 117 3 3" xfId="47051"/>
    <cellStyle name="Normal 117 3 3 2" xfId="47052"/>
    <cellStyle name="Normal 117 3 3 3" xfId="47053"/>
    <cellStyle name="Normal 117 3 4" xfId="47054"/>
    <cellStyle name="Normal 117 3 5" xfId="47055"/>
    <cellStyle name="Normal 117 4" xfId="47056"/>
    <cellStyle name="Normal 117 4 2" xfId="47057"/>
    <cellStyle name="Normal 117 4 2 2" xfId="47058"/>
    <cellStyle name="Normal 117 4 2 3" xfId="47059"/>
    <cellStyle name="Normal 117 4 3" xfId="47060"/>
    <cellStyle name="Normal 117 4 4" xfId="47061"/>
    <cellStyle name="Normal 117 5" xfId="47062"/>
    <cellStyle name="Normal 117 5 2" xfId="47063"/>
    <cellStyle name="Normal 117 5 3" xfId="47064"/>
    <cellStyle name="Normal 117 6" xfId="47065"/>
    <cellStyle name="Normal 117 6 2" xfId="47066"/>
    <cellStyle name="Normal 117 6 3" xfId="47067"/>
    <cellStyle name="Normal 117 7" xfId="47068"/>
    <cellStyle name="Normal 117 7 2" xfId="47069"/>
    <cellStyle name="Normal 117 7 3" xfId="47070"/>
    <cellStyle name="Normal 117 8" xfId="47071"/>
    <cellStyle name="Normal 117 9" xfId="47072"/>
    <cellStyle name="Normal 118" xfId="18343"/>
    <cellStyle name="Normal 118 10" xfId="47073"/>
    <cellStyle name="Normal 118 11" xfId="47074"/>
    <cellStyle name="Normal 118 12" xfId="47075"/>
    <cellStyle name="Normal 118 13" xfId="47076"/>
    <cellStyle name="Normal 118 14" xfId="47077"/>
    <cellStyle name="Normal 118 15" xfId="47078"/>
    <cellStyle name="Normal 118 16" xfId="47079"/>
    <cellStyle name="Normal 118 2" xfId="18344"/>
    <cellStyle name="Normal 118 2 10" xfId="47080"/>
    <cellStyle name="Normal 118 2 11" xfId="47081"/>
    <cellStyle name="Normal 118 2 2" xfId="47082"/>
    <cellStyle name="Normal 118 2 2 2" xfId="47083"/>
    <cellStyle name="Normal 118 2 2 2 2" xfId="47084"/>
    <cellStyle name="Normal 118 2 2 2 3" xfId="47085"/>
    <cellStyle name="Normal 118 2 2 3" xfId="47086"/>
    <cellStyle name="Normal 118 2 2 4" xfId="47087"/>
    <cellStyle name="Normal 118 2 3" xfId="47088"/>
    <cellStyle name="Normal 118 2 3 2" xfId="47089"/>
    <cellStyle name="Normal 118 2 3 3" xfId="47090"/>
    <cellStyle name="Normal 118 2 4" xfId="47091"/>
    <cellStyle name="Normal 118 2 5" xfId="47092"/>
    <cellStyle name="Normal 118 2 6" xfId="47093"/>
    <cellStyle name="Normal 118 2 7" xfId="47094"/>
    <cellStyle name="Normal 118 2 8" xfId="47095"/>
    <cellStyle name="Normal 118 2 9" xfId="47096"/>
    <cellStyle name="Normal 118 3" xfId="47097"/>
    <cellStyle name="Normal 118 3 2" xfId="47098"/>
    <cellStyle name="Normal 118 3 2 2" xfId="47099"/>
    <cellStyle name="Normal 118 3 2 2 2" xfId="47100"/>
    <cellStyle name="Normal 118 3 2 2 3" xfId="47101"/>
    <cellStyle name="Normal 118 3 2 3" xfId="47102"/>
    <cellStyle name="Normal 118 3 2 4" xfId="47103"/>
    <cellStyle name="Normal 118 3 3" xfId="47104"/>
    <cellStyle name="Normal 118 3 3 2" xfId="47105"/>
    <cellStyle name="Normal 118 3 3 3" xfId="47106"/>
    <cellStyle name="Normal 118 3 4" xfId="47107"/>
    <cellStyle name="Normal 118 3 5" xfId="47108"/>
    <cellStyle name="Normal 118 4" xfId="47109"/>
    <cellStyle name="Normal 118 4 2" xfId="47110"/>
    <cellStyle name="Normal 118 4 2 2" xfId="47111"/>
    <cellStyle name="Normal 118 4 2 3" xfId="47112"/>
    <cellStyle name="Normal 118 4 3" xfId="47113"/>
    <cellStyle name="Normal 118 4 4" xfId="47114"/>
    <cellStyle name="Normal 118 5" xfId="47115"/>
    <cellStyle name="Normal 118 5 2" xfId="47116"/>
    <cellStyle name="Normal 118 5 3" xfId="47117"/>
    <cellStyle name="Normal 118 6" xfId="47118"/>
    <cellStyle name="Normal 118 6 2" xfId="47119"/>
    <cellStyle name="Normal 118 6 3" xfId="47120"/>
    <cellStyle name="Normal 118 7" xfId="47121"/>
    <cellStyle name="Normal 118 7 2" xfId="47122"/>
    <cellStyle name="Normal 118 7 3" xfId="47123"/>
    <cellStyle name="Normal 118 8" xfId="47124"/>
    <cellStyle name="Normal 118 9" xfId="47125"/>
    <cellStyle name="Normal 119" xfId="18345"/>
    <cellStyle name="Normal 119 10" xfId="47126"/>
    <cellStyle name="Normal 119 11" xfId="47127"/>
    <cellStyle name="Normal 119 12" xfId="47128"/>
    <cellStyle name="Normal 119 13" xfId="47129"/>
    <cellStyle name="Normal 119 14" xfId="47130"/>
    <cellStyle name="Normal 119 15" xfId="47131"/>
    <cellStyle name="Normal 119 16" xfId="47132"/>
    <cellStyle name="Normal 119 2" xfId="18346"/>
    <cellStyle name="Normal 119 2 10" xfId="47133"/>
    <cellStyle name="Normal 119 2 11" xfId="47134"/>
    <cellStyle name="Normal 119 2 2" xfId="47135"/>
    <cellStyle name="Normal 119 2 2 2" xfId="47136"/>
    <cellStyle name="Normal 119 2 2 2 2" xfId="47137"/>
    <cellStyle name="Normal 119 2 2 2 3" xfId="47138"/>
    <cellStyle name="Normal 119 2 2 3" xfId="47139"/>
    <cellStyle name="Normal 119 2 2 4" xfId="47140"/>
    <cellStyle name="Normal 119 2 3" xfId="47141"/>
    <cellStyle name="Normal 119 2 3 2" xfId="47142"/>
    <cellStyle name="Normal 119 2 3 3" xfId="47143"/>
    <cellStyle name="Normal 119 2 4" xfId="47144"/>
    <cellStyle name="Normal 119 2 5" xfId="47145"/>
    <cellStyle name="Normal 119 2 6" xfId="47146"/>
    <cellStyle name="Normal 119 2 7" xfId="47147"/>
    <cellStyle name="Normal 119 2 8" xfId="47148"/>
    <cellStyle name="Normal 119 2 9" xfId="47149"/>
    <cellStyle name="Normal 119 3" xfId="47150"/>
    <cellStyle name="Normal 119 3 2" xfId="47151"/>
    <cellStyle name="Normal 119 3 2 2" xfId="47152"/>
    <cellStyle name="Normal 119 3 2 2 2" xfId="47153"/>
    <cellStyle name="Normal 119 3 2 2 3" xfId="47154"/>
    <cellStyle name="Normal 119 3 2 3" xfId="47155"/>
    <cellStyle name="Normal 119 3 2 4" xfId="47156"/>
    <cellStyle name="Normal 119 3 3" xfId="47157"/>
    <cellStyle name="Normal 119 3 3 2" xfId="47158"/>
    <cellStyle name="Normal 119 3 3 3" xfId="47159"/>
    <cellStyle name="Normal 119 3 4" xfId="47160"/>
    <cellStyle name="Normal 119 3 5" xfId="47161"/>
    <cellStyle name="Normal 119 4" xfId="47162"/>
    <cellStyle name="Normal 119 4 2" xfId="47163"/>
    <cellStyle name="Normal 119 4 2 2" xfId="47164"/>
    <cellStyle name="Normal 119 4 2 3" xfId="47165"/>
    <cellStyle name="Normal 119 4 3" xfId="47166"/>
    <cellStyle name="Normal 119 4 4" xfId="47167"/>
    <cellStyle name="Normal 119 5" xfId="47168"/>
    <cellStyle name="Normal 119 5 2" xfId="47169"/>
    <cellStyle name="Normal 119 5 3" xfId="47170"/>
    <cellStyle name="Normal 119 6" xfId="47171"/>
    <cellStyle name="Normal 119 6 2" xfId="47172"/>
    <cellStyle name="Normal 119 6 3" xfId="47173"/>
    <cellStyle name="Normal 119 7" xfId="47174"/>
    <cellStyle name="Normal 119 7 2" xfId="47175"/>
    <cellStyle name="Normal 119 7 3" xfId="47176"/>
    <cellStyle name="Normal 119 8" xfId="47177"/>
    <cellStyle name="Normal 119 9" xfId="47178"/>
    <cellStyle name="Normal 12" xfId="18347"/>
    <cellStyle name="Normal 12 2" xfId="18348"/>
    <cellStyle name="Normal 12 2 2" xfId="18349"/>
    <cellStyle name="Normal 12 2 2 2" xfId="18350"/>
    <cellStyle name="Normal 12 2 2 2 2" xfId="47179"/>
    <cellStyle name="Normal 12 2 2 3" xfId="18351"/>
    <cellStyle name="Normal 12 2 2 3 2" xfId="47180"/>
    <cellStyle name="Normal 12 2 2 4" xfId="18352"/>
    <cellStyle name="Normal 12 2 2 4 2" xfId="47181"/>
    <cellStyle name="Normal 12 2 2 5" xfId="18353"/>
    <cellStyle name="Normal 12 2 3" xfId="18354"/>
    <cellStyle name="Normal 12 2 3 2" xfId="18355"/>
    <cellStyle name="Normal 12 2 3 2 2" xfId="47182"/>
    <cellStyle name="Normal 12 2 3 3" xfId="18356"/>
    <cellStyle name="Normal 12 2 3 3 2" xfId="47183"/>
    <cellStyle name="Normal 12 2 3 4" xfId="18357"/>
    <cellStyle name="Normal 12 2 3 4 2" xfId="47184"/>
    <cellStyle name="Normal 12 2 3 5" xfId="18358"/>
    <cellStyle name="Normal 12 2 4" xfId="18359"/>
    <cellStyle name="Normal 12 2 4 2" xfId="47185"/>
    <cellStyle name="Normal 12 2 5" xfId="18360"/>
    <cellStyle name="Normal 12 2 5 2" xfId="47186"/>
    <cellStyle name="Normal 12 2 6" xfId="18361"/>
    <cellStyle name="Normal 12 2 6 2" xfId="47187"/>
    <cellStyle name="Normal 12 2 7" xfId="18362"/>
    <cellStyle name="Normal 12 2 8" xfId="18363"/>
    <cellStyle name="Normal 12 3" xfId="18364"/>
    <cellStyle name="Normal 12 3 2" xfId="18365"/>
    <cellStyle name="Normal 12 3 2 2" xfId="47188"/>
    <cellStyle name="Normal 12 3 3" xfId="18366"/>
    <cellStyle name="Normal 12 3 3 2" xfId="47189"/>
    <cellStyle name="Normal 12 3 4" xfId="18367"/>
    <cellStyle name="Normal 12 3 4 2" xfId="47190"/>
    <cellStyle name="Normal 12 3 5" xfId="18368"/>
    <cellStyle name="Normal 12 4" xfId="18369"/>
    <cellStyle name="Normal 12 4 10" xfId="47191"/>
    <cellStyle name="Normal 12 4 11" xfId="47192"/>
    <cellStyle name="Normal 12 4 2" xfId="18370"/>
    <cellStyle name="Normal 12 4 2 2" xfId="47193"/>
    <cellStyle name="Normal 12 4 2 2 2" xfId="47194"/>
    <cellStyle name="Normal 12 4 2 2 3" xfId="47195"/>
    <cellStyle name="Normal 12 4 2 3" xfId="47196"/>
    <cellStyle name="Normal 12 4 2 4" xfId="47197"/>
    <cellStyle name="Normal 12 4 3" xfId="47198"/>
    <cellStyle name="Normal 12 4 3 2" xfId="47199"/>
    <cellStyle name="Normal 12 4 3 3" xfId="47200"/>
    <cellStyle name="Normal 12 4 4" xfId="47201"/>
    <cellStyle name="Normal 12 4 5" xfId="47202"/>
    <cellStyle name="Normal 12 4 6" xfId="47203"/>
    <cellStyle name="Normal 12 4 7" xfId="47204"/>
    <cellStyle name="Normal 12 4 8" xfId="47205"/>
    <cellStyle name="Normal 12 4 9" xfId="47206"/>
    <cellStyle name="Normal 12 5" xfId="18371"/>
    <cellStyle name="Normal 12 6" xfId="18372"/>
    <cellStyle name="Normal 12_7-7-1 SM Data" xfId="18373"/>
    <cellStyle name="Normal 120" xfId="18374"/>
    <cellStyle name="Normal 120 10" xfId="18375"/>
    <cellStyle name="Normal 120 10 2" xfId="18376"/>
    <cellStyle name="Normal 120 11" xfId="18377"/>
    <cellStyle name="Normal 120 11 2" xfId="18378"/>
    <cellStyle name="Normal 120 12" xfId="18379"/>
    <cellStyle name="Normal 120 12 2" xfId="18380"/>
    <cellStyle name="Normal 120 13" xfId="18381"/>
    <cellStyle name="Normal 120 14" xfId="18382"/>
    <cellStyle name="Normal 120 15" xfId="47207"/>
    <cellStyle name="Normal 120 16" xfId="47208"/>
    <cellStyle name="Normal 120 2" xfId="18383"/>
    <cellStyle name="Normal 120 2 10" xfId="47209"/>
    <cellStyle name="Normal 120 2 11" xfId="47210"/>
    <cellStyle name="Normal 120 2 2" xfId="18384"/>
    <cellStyle name="Normal 120 2 2 2" xfId="18385"/>
    <cellStyle name="Normal 120 2 2 2 2" xfId="18386"/>
    <cellStyle name="Normal 120 2 2 2 2 2" xfId="18387"/>
    <cellStyle name="Normal 120 2 2 2 3" xfId="18388"/>
    <cellStyle name="Normal 120 2 2 2 3 2" xfId="18389"/>
    <cellStyle name="Normal 120 2 2 2 4" xfId="18390"/>
    <cellStyle name="Normal 120 2 2 2 4 2" xfId="18391"/>
    <cellStyle name="Normal 120 2 2 2 5" xfId="18392"/>
    <cellStyle name="Normal 120 2 2 3" xfId="18393"/>
    <cellStyle name="Normal 120 2 2 3 2" xfId="18394"/>
    <cellStyle name="Normal 120 2 2 4" xfId="18395"/>
    <cellStyle name="Normal 120 2 2 4 2" xfId="18396"/>
    <cellStyle name="Normal 120 2 2 5" xfId="18397"/>
    <cellStyle name="Normal 120 2 2 5 2" xfId="18398"/>
    <cellStyle name="Normal 120 2 2 6" xfId="18399"/>
    <cellStyle name="Normal 120 2 3" xfId="18400"/>
    <cellStyle name="Normal 120 2 3 2" xfId="18401"/>
    <cellStyle name="Normal 120 2 3 2 2" xfId="18402"/>
    <cellStyle name="Normal 120 2 3 3" xfId="18403"/>
    <cellStyle name="Normal 120 2 3 3 2" xfId="18404"/>
    <cellStyle name="Normal 120 2 3 4" xfId="18405"/>
    <cellStyle name="Normal 120 2 3 4 2" xfId="18406"/>
    <cellStyle name="Normal 120 2 3 5" xfId="18407"/>
    <cellStyle name="Normal 120 2 4" xfId="18408"/>
    <cellStyle name="Normal 120 2 4 2" xfId="18409"/>
    <cellStyle name="Normal 120 2 5" xfId="18410"/>
    <cellStyle name="Normal 120 2 5 2" xfId="18411"/>
    <cellStyle name="Normal 120 2 6" xfId="18412"/>
    <cellStyle name="Normal 120 2 6 2" xfId="18413"/>
    <cellStyle name="Normal 120 2 7" xfId="18414"/>
    <cellStyle name="Normal 120 2 8" xfId="47211"/>
    <cellStyle name="Normal 120 2 9" xfId="47212"/>
    <cellStyle name="Normal 120 3" xfId="18415"/>
    <cellStyle name="Normal 120 3 2" xfId="18416"/>
    <cellStyle name="Normal 120 3 2 2" xfId="18417"/>
    <cellStyle name="Normal 120 3 2 2 2" xfId="18418"/>
    <cellStyle name="Normal 120 3 2 2 2 2" xfId="18419"/>
    <cellStyle name="Normal 120 3 2 2 3" xfId="18420"/>
    <cellStyle name="Normal 120 3 2 2 3 2" xfId="18421"/>
    <cellStyle name="Normal 120 3 2 2 4" xfId="18422"/>
    <cellStyle name="Normal 120 3 2 2 4 2" xfId="18423"/>
    <cellStyle name="Normal 120 3 2 2 5" xfId="18424"/>
    <cellStyle name="Normal 120 3 2 3" xfId="18425"/>
    <cellStyle name="Normal 120 3 2 3 2" xfId="18426"/>
    <cellStyle name="Normal 120 3 2 4" xfId="18427"/>
    <cellStyle name="Normal 120 3 2 4 2" xfId="18428"/>
    <cellStyle name="Normal 120 3 2 5" xfId="18429"/>
    <cellStyle name="Normal 120 3 2 5 2" xfId="18430"/>
    <cellStyle name="Normal 120 3 2 6" xfId="18431"/>
    <cellStyle name="Normal 120 3 3" xfId="18432"/>
    <cellStyle name="Normal 120 3 3 2" xfId="18433"/>
    <cellStyle name="Normal 120 3 3 2 2" xfId="18434"/>
    <cellStyle name="Normal 120 3 3 3" xfId="18435"/>
    <cellStyle name="Normal 120 3 3 3 2" xfId="18436"/>
    <cellStyle name="Normal 120 3 3 4" xfId="18437"/>
    <cellStyle name="Normal 120 3 3 4 2" xfId="18438"/>
    <cellStyle name="Normal 120 3 3 5" xfId="18439"/>
    <cellStyle name="Normal 120 3 4" xfId="18440"/>
    <cellStyle name="Normal 120 3 4 2" xfId="18441"/>
    <cellStyle name="Normal 120 3 5" xfId="18442"/>
    <cellStyle name="Normal 120 3 5 2" xfId="18443"/>
    <cellStyle name="Normal 120 3 6" xfId="18444"/>
    <cellStyle name="Normal 120 3 6 2" xfId="18445"/>
    <cellStyle name="Normal 120 3 7" xfId="18446"/>
    <cellStyle name="Normal 120 4" xfId="18447"/>
    <cellStyle name="Normal 120 4 2" xfId="18448"/>
    <cellStyle name="Normal 120 4 2 2" xfId="18449"/>
    <cellStyle name="Normal 120 4 2 2 2" xfId="18450"/>
    <cellStyle name="Normal 120 4 2 2 2 2" xfId="18451"/>
    <cellStyle name="Normal 120 4 2 2 3" xfId="18452"/>
    <cellStyle name="Normal 120 4 2 2 3 2" xfId="18453"/>
    <cellStyle name="Normal 120 4 2 2 4" xfId="18454"/>
    <cellStyle name="Normal 120 4 2 2 4 2" xfId="18455"/>
    <cellStyle name="Normal 120 4 2 2 5" xfId="18456"/>
    <cellStyle name="Normal 120 4 2 3" xfId="18457"/>
    <cellStyle name="Normal 120 4 2 3 2" xfId="18458"/>
    <cellStyle name="Normal 120 4 2 4" xfId="18459"/>
    <cellStyle name="Normal 120 4 2 4 2" xfId="18460"/>
    <cellStyle name="Normal 120 4 2 5" xfId="18461"/>
    <cellStyle name="Normal 120 4 2 5 2" xfId="18462"/>
    <cellStyle name="Normal 120 4 2 6" xfId="18463"/>
    <cellStyle name="Normal 120 4 3" xfId="18464"/>
    <cellStyle name="Normal 120 4 3 2" xfId="18465"/>
    <cellStyle name="Normal 120 4 3 2 2" xfId="18466"/>
    <cellStyle name="Normal 120 4 3 3" xfId="18467"/>
    <cellStyle name="Normal 120 4 3 3 2" xfId="18468"/>
    <cellStyle name="Normal 120 4 3 4" xfId="18469"/>
    <cellStyle name="Normal 120 4 3 4 2" xfId="18470"/>
    <cellStyle name="Normal 120 4 3 5" xfId="18471"/>
    <cellStyle name="Normal 120 4 4" xfId="18472"/>
    <cellStyle name="Normal 120 4 4 2" xfId="18473"/>
    <cellStyle name="Normal 120 4 5" xfId="18474"/>
    <cellStyle name="Normal 120 4 5 2" xfId="18475"/>
    <cellStyle name="Normal 120 4 6" xfId="18476"/>
    <cellStyle name="Normal 120 4 6 2" xfId="18477"/>
    <cellStyle name="Normal 120 4 7" xfId="18478"/>
    <cellStyle name="Normal 120 5" xfId="18479"/>
    <cellStyle name="Normal 120 5 2" xfId="18480"/>
    <cellStyle name="Normal 120 5 2 2" xfId="18481"/>
    <cellStyle name="Normal 120 5 2 2 2" xfId="18482"/>
    <cellStyle name="Normal 120 5 2 3" xfId="18483"/>
    <cellStyle name="Normal 120 5 2 3 2" xfId="18484"/>
    <cellStyle name="Normal 120 5 2 4" xfId="18485"/>
    <cellStyle name="Normal 120 5 2 4 2" xfId="18486"/>
    <cellStyle name="Normal 120 5 2 5" xfId="18487"/>
    <cellStyle name="Normal 120 5 3" xfId="18488"/>
    <cellStyle name="Normal 120 5 3 2" xfId="18489"/>
    <cellStyle name="Normal 120 5 4" xfId="18490"/>
    <cellStyle name="Normal 120 5 4 2" xfId="18491"/>
    <cellStyle name="Normal 120 5 5" xfId="18492"/>
    <cellStyle name="Normal 120 5 5 2" xfId="18493"/>
    <cellStyle name="Normal 120 5 6" xfId="18494"/>
    <cellStyle name="Normal 120 6" xfId="18495"/>
    <cellStyle name="Normal 120 6 2" xfId="18496"/>
    <cellStyle name="Normal 120 6 2 2" xfId="18497"/>
    <cellStyle name="Normal 120 6 3" xfId="18498"/>
    <cellStyle name="Normal 120 6 3 2" xfId="18499"/>
    <cellStyle name="Normal 120 6 4" xfId="18500"/>
    <cellStyle name="Normal 120 6 4 2" xfId="18501"/>
    <cellStyle name="Normal 120 6 5" xfId="18502"/>
    <cellStyle name="Normal 120 7" xfId="18503"/>
    <cellStyle name="Normal 120 7 2" xfId="18504"/>
    <cellStyle name="Normal 120 7 2 2" xfId="18505"/>
    <cellStyle name="Normal 120 7 3" xfId="18506"/>
    <cellStyle name="Normal 120 7 3 2" xfId="18507"/>
    <cellStyle name="Normal 120 7 4" xfId="18508"/>
    <cellStyle name="Normal 120 7 4 2" xfId="18509"/>
    <cellStyle name="Normal 120 7 5" xfId="18510"/>
    <cellStyle name="Normal 120 8" xfId="18511"/>
    <cellStyle name="Normal 120 8 2" xfId="18512"/>
    <cellStyle name="Normal 120 9" xfId="18513"/>
    <cellStyle name="Normal 120 9 2" xfId="18514"/>
    <cellStyle name="Normal 121" xfId="18515"/>
    <cellStyle name="Normal 121 10" xfId="18516"/>
    <cellStyle name="Normal 121 10 2" xfId="18517"/>
    <cellStyle name="Normal 121 11" xfId="18518"/>
    <cellStyle name="Normal 121 11 2" xfId="18519"/>
    <cellStyle name="Normal 121 12" xfId="18520"/>
    <cellStyle name="Normal 121 12 2" xfId="18521"/>
    <cellStyle name="Normal 121 13" xfId="18522"/>
    <cellStyle name="Normal 121 14" xfId="18523"/>
    <cellStyle name="Normal 121 15" xfId="47213"/>
    <cellStyle name="Normal 121 16" xfId="47214"/>
    <cellStyle name="Normal 121 2" xfId="18524"/>
    <cellStyle name="Normal 121 2 10" xfId="47215"/>
    <cellStyle name="Normal 121 2 11" xfId="47216"/>
    <cellStyle name="Normal 121 2 2" xfId="18525"/>
    <cellStyle name="Normal 121 2 2 2" xfId="18526"/>
    <cellStyle name="Normal 121 2 2 2 2" xfId="18527"/>
    <cellStyle name="Normal 121 2 2 2 2 2" xfId="18528"/>
    <cellStyle name="Normal 121 2 2 2 3" xfId="18529"/>
    <cellStyle name="Normal 121 2 2 2 3 2" xfId="18530"/>
    <cellStyle name="Normal 121 2 2 2 4" xfId="18531"/>
    <cellStyle name="Normal 121 2 2 2 4 2" xfId="18532"/>
    <cellStyle name="Normal 121 2 2 2 5" xfId="18533"/>
    <cellStyle name="Normal 121 2 2 3" xfId="18534"/>
    <cellStyle name="Normal 121 2 2 3 2" xfId="18535"/>
    <cellStyle name="Normal 121 2 2 4" xfId="18536"/>
    <cellStyle name="Normal 121 2 2 4 2" xfId="18537"/>
    <cellStyle name="Normal 121 2 2 5" xfId="18538"/>
    <cellStyle name="Normal 121 2 2 5 2" xfId="18539"/>
    <cellStyle name="Normal 121 2 2 6" xfId="18540"/>
    <cellStyle name="Normal 121 2 3" xfId="18541"/>
    <cellStyle name="Normal 121 2 3 2" xfId="18542"/>
    <cellStyle name="Normal 121 2 3 2 2" xfId="18543"/>
    <cellStyle name="Normal 121 2 3 3" xfId="18544"/>
    <cellStyle name="Normal 121 2 3 3 2" xfId="18545"/>
    <cellStyle name="Normal 121 2 3 4" xfId="18546"/>
    <cellStyle name="Normal 121 2 3 4 2" xfId="18547"/>
    <cellStyle name="Normal 121 2 3 5" xfId="18548"/>
    <cellStyle name="Normal 121 2 4" xfId="18549"/>
    <cellStyle name="Normal 121 2 4 2" xfId="18550"/>
    <cellStyle name="Normal 121 2 5" xfId="18551"/>
    <cellStyle name="Normal 121 2 5 2" xfId="18552"/>
    <cellStyle name="Normal 121 2 6" xfId="18553"/>
    <cellStyle name="Normal 121 2 6 2" xfId="18554"/>
    <cellStyle name="Normal 121 2 7" xfId="18555"/>
    <cellStyle name="Normal 121 2 8" xfId="47217"/>
    <cellStyle name="Normal 121 2 9" xfId="47218"/>
    <cellStyle name="Normal 121 3" xfId="18556"/>
    <cellStyle name="Normal 121 3 2" xfId="18557"/>
    <cellStyle name="Normal 121 3 2 2" xfId="18558"/>
    <cellStyle name="Normal 121 3 2 2 2" xfId="18559"/>
    <cellStyle name="Normal 121 3 2 2 2 2" xfId="18560"/>
    <cellStyle name="Normal 121 3 2 2 3" xfId="18561"/>
    <cellStyle name="Normal 121 3 2 2 3 2" xfId="18562"/>
    <cellStyle name="Normal 121 3 2 2 4" xfId="18563"/>
    <cellStyle name="Normal 121 3 2 2 4 2" xfId="18564"/>
    <cellStyle name="Normal 121 3 2 2 5" xfId="18565"/>
    <cellStyle name="Normal 121 3 2 3" xfId="18566"/>
    <cellStyle name="Normal 121 3 2 3 2" xfId="18567"/>
    <cellStyle name="Normal 121 3 2 4" xfId="18568"/>
    <cellStyle name="Normal 121 3 2 4 2" xfId="18569"/>
    <cellStyle name="Normal 121 3 2 5" xfId="18570"/>
    <cellStyle name="Normal 121 3 2 5 2" xfId="18571"/>
    <cellStyle name="Normal 121 3 2 6" xfId="18572"/>
    <cellStyle name="Normal 121 3 3" xfId="18573"/>
    <cellStyle name="Normal 121 3 3 2" xfId="18574"/>
    <cellStyle name="Normal 121 3 3 2 2" xfId="18575"/>
    <cellStyle name="Normal 121 3 3 3" xfId="18576"/>
    <cellStyle name="Normal 121 3 3 3 2" xfId="18577"/>
    <cellStyle name="Normal 121 3 3 4" xfId="18578"/>
    <cellStyle name="Normal 121 3 3 4 2" xfId="18579"/>
    <cellStyle name="Normal 121 3 3 5" xfId="18580"/>
    <cellStyle name="Normal 121 3 4" xfId="18581"/>
    <cellStyle name="Normal 121 3 4 2" xfId="18582"/>
    <cellStyle name="Normal 121 3 5" xfId="18583"/>
    <cellStyle name="Normal 121 3 5 2" xfId="18584"/>
    <cellStyle name="Normal 121 3 6" xfId="18585"/>
    <cellStyle name="Normal 121 3 6 2" xfId="18586"/>
    <cellStyle name="Normal 121 3 7" xfId="18587"/>
    <cellStyle name="Normal 121 4" xfId="18588"/>
    <cellStyle name="Normal 121 4 2" xfId="18589"/>
    <cellStyle name="Normal 121 4 2 2" xfId="18590"/>
    <cellStyle name="Normal 121 4 2 2 2" xfId="18591"/>
    <cellStyle name="Normal 121 4 2 2 2 2" xfId="18592"/>
    <cellStyle name="Normal 121 4 2 2 3" xfId="18593"/>
    <cellStyle name="Normal 121 4 2 2 3 2" xfId="18594"/>
    <cellStyle name="Normal 121 4 2 2 4" xfId="18595"/>
    <cellStyle name="Normal 121 4 2 2 4 2" xfId="18596"/>
    <cellStyle name="Normal 121 4 2 2 5" xfId="18597"/>
    <cellStyle name="Normal 121 4 2 3" xfId="18598"/>
    <cellStyle name="Normal 121 4 2 3 2" xfId="18599"/>
    <cellStyle name="Normal 121 4 2 4" xfId="18600"/>
    <cellStyle name="Normal 121 4 2 4 2" xfId="18601"/>
    <cellStyle name="Normal 121 4 2 5" xfId="18602"/>
    <cellStyle name="Normal 121 4 2 5 2" xfId="18603"/>
    <cellStyle name="Normal 121 4 2 6" xfId="18604"/>
    <cellStyle name="Normal 121 4 3" xfId="18605"/>
    <cellStyle name="Normal 121 4 3 2" xfId="18606"/>
    <cellStyle name="Normal 121 4 3 2 2" xfId="18607"/>
    <cellStyle name="Normal 121 4 3 3" xfId="18608"/>
    <cellStyle name="Normal 121 4 3 3 2" xfId="18609"/>
    <cellStyle name="Normal 121 4 3 4" xfId="18610"/>
    <cellStyle name="Normal 121 4 3 4 2" xfId="18611"/>
    <cellStyle name="Normal 121 4 3 5" xfId="18612"/>
    <cellStyle name="Normal 121 4 4" xfId="18613"/>
    <cellStyle name="Normal 121 4 4 2" xfId="18614"/>
    <cellStyle name="Normal 121 4 5" xfId="18615"/>
    <cellStyle name="Normal 121 4 5 2" xfId="18616"/>
    <cellStyle name="Normal 121 4 6" xfId="18617"/>
    <cellStyle name="Normal 121 4 6 2" xfId="18618"/>
    <cellStyle name="Normal 121 4 7" xfId="18619"/>
    <cellStyle name="Normal 121 5" xfId="18620"/>
    <cellStyle name="Normal 121 5 2" xfId="18621"/>
    <cellStyle name="Normal 121 5 2 2" xfId="18622"/>
    <cellStyle name="Normal 121 5 2 2 2" xfId="18623"/>
    <cellStyle name="Normal 121 5 2 3" xfId="18624"/>
    <cellStyle name="Normal 121 5 2 3 2" xfId="18625"/>
    <cellStyle name="Normal 121 5 2 4" xfId="18626"/>
    <cellStyle name="Normal 121 5 2 4 2" xfId="18627"/>
    <cellStyle name="Normal 121 5 2 5" xfId="18628"/>
    <cellStyle name="Normal 121 5 3" xfId="18629"/>
    <cellStyle name="Normal 121 5 3 2" xfId="18630"/>
    <cellStyle name="Normal 121 5 4" xfId="18631"/>
    <cellStyle name="Normal 121 5 4 2" xfId="18632"/>
    <cellStyle name="Normal 121 5 5" xfId="18633"/>
    <cellStyle name="Normal 121 5 5 2" xfId="18634"/>
    <cellStyle name="Normal 121 5 6" xfId="18635"/>
    <cellStyle name="Normal 121 6" xfId="18636"/>
    <cellStyle name="Normal 121 6 2" xfId="18637"/>
    <cellStyle name="Normal 121 6 2 2" xfId="18638"/>
    <cellStyle name="Normal 121 6 3" xfId="18639"/>
    <cellStyle name="Normal 121 6 3 2" xfId="18640"/>
    <cellStyle name="Normal 121 6 4" xfId="18641"/>
    <cellStyle name="Normal 121 6 4 2" xfId="18642"/>
    <cellStyle name="Normal 121 6 5" xfId="18643"/>
    <cellStyle name="Normal 121 7" xfId="18644"/>
    <cellStyle name="Normal 121 7 2" xfId="18645"/>
    <cellStyle name="Normal 121 7 2 2" xfId="18646"/>
    <cellStyle name="Normal 121 7 3" xfId="18647"/>
    <cellStyle name="Normal 121 7 3 2" xfId="18648"/>
    <cellStyle name="Normal 121 7 4" xfId="18649"/>
    <cellStyle name="Normal 121 7 4 2" xfId="18650"/>
    <cellStyle name="Normal 121 7 5" xfId="18651"/>
    <cellStyle name="Normal 121 8" xfId="18652"/>
    <cellStyle name="Normal 121 8 2" xfId="18653"/>
    <cellStyle name="Normal 121 9" xfId="18654"/>
    <cellStyle name="Normal 121 9 2" xfId="18655"/>
    <cellStyle name="Normal 122" xfId="18656"/>
    <cellStyle name="Normal 122 10" xfId="18657"/>
    <cellStyle name="Normal 122 10 2" xfId="18658"/>
    <cellStyle name="Normal 122 11" xfId="18659"/>
    <cellStyle name="Normal 122 11 2" xfId="18660"/>
    <cellStyle name="Normal 122 12" xfId="18661"/>
    <cellStyle name="Normal 122 12 2" xfId="18662"/>
    <cellStyle name="Normal 122 13" xfId="18663"/>
    <cellStyle name="Normal 122 14" xfId="18664"/>
    <cellStyle name="Normal 122 15" xfId="47219"/>
    <cellStyle name="Normal 122 16" xfId="47220"/>
    <cellStyle name="Normal 122 2" xfId="18665"/>
    <cellStyle name="Normal 122 2 10" xfId="47221"/>
    <cellStyle name="Normal 122 2 11" xfId="47222"/>
    <cellStyle name="Normal 122 2 2" xfId="18666"/>
    <cellStyle name="Normal 122 2 2 2" xfId="18667"/>
    <cellStyle name="Normal 122 2 2 2 2" xfId="18668"/>
    <cellStyle name="Normal 122 2 2 2 2 2" xfId="18669"/>
    <cellStyle name="Normal 122 2 2 2 3" xfId="18670"/>
    <cellStyle name="Normal 122 2 2 2 3 2" xfId="18671"/>
    <cellStyle name="Normal 122 2 2 2 4" xfId="18672"/>
    <cellStyle name="Normal 122 2 2 2 4 2" xfId="18673"/>
    <cellStyle name="Normal 122 2 2 2 5" xfId="18674"/>
    <cellStyle name="Normal 122 2 2 3" xfId="18675"/>
    <cellStyle name="Normal 122 2 2 3 2" xfId="18676"/>
    <cellStyle name="Normal 122 2 2 4" xfId="18677"/>
    <cellStyle name="Normal 122 2 2 4 2" xfId="18678"/>
    <cellStyle name="Normal 122 2 2 5" xfId="18679"/>
    <cellStyle name="Normal 122 2 2 5 2" xfId="18680"/>
    <cellStyle name="Normal 122 2 2 6" xfId="18681"/>
    <cellStyle name="Normal 122 2 3" xfId="18682"/>
    <cellStyle name="Normal 122 2 3 2" xfId="18683"/>
    <cellStyle name="Normal 122 2 3 2 2" xfId="18684"/>
    <cellStyle name="Normal 122 2 3 3" xfId="18685"/>
    <cellStyle name="Normal 122 2 3 3 2" xfId="18686"/>
    <cellStyle name="Normal 122 2 3 4" xfId="18687"/>
    <cellStyle name="Normal 122 2 3 4 2" xfId="18688"/>
    <cellStyle name="Normal 122 2 3 5" xfId="18689"/>
    <cellStyle name="Normal 122 2 4" xfId="18690"/>
    <cellStyle name="Normal 122 2 4 2" xfId="18691"/>
    <cellStyle name="Normal 122 2 5" xfId="18692"/>
    <cellStyle name="Normal 122 2 5 2" xfId="18693"/>
    <cellStyle name="Normal 122 2 6" xfId="18694"/>
    <cellStyle name="Normal 122 2 6 2" xfId="18695"/>
    <cellStyle name="Normal 122 2 7" xfId="18696"/>
    <cellStyle name="Normal 122 2 8" xfId="47223"/>
    <cellStyle name="Normal 122 2 9" xfId="47224"/>
    <cellStyle name="Normal 122 3" xfId="18697"/>
    <cellStyle name="Normal 122 3 2" xfId="18698"/>
    <cellStyle name="Normal 122 3 2 2" xfId="18699"/>
    <cellStyle name="Normal 122 3 2 2 2" xfId="18700"/>
    <cellStyle name="Normal 122 3 2 2 2 2" xfId="18701"/>
    <cellStyle name="Normal 122 3 2 2 3" xfId="18702"/>
    <cellStyle name="Normal 122 3 2 2 3 2" xfId="18703"/>
    <cellStyle name="Normal 122 3 2 2 4" xfId="18704"/>
    <cellStyle name="Normal 122 3 2 2 4 2" xfId="18705"/>
    <cellStyle name="Normal 122 3 2 2 5" xfId="18706"/>
    <cellStyle name="Normal 122 3 2 3" xfId="18707"/>
    <cellStyle name="Normal 122 3 2 3 2" xfId="18708"/>
    <cellStyle name="Normal 122 3 2 4" xfId="18709"/>
    <cellStyle name="Normal 122 3 2 4 2" xfId="18710"/>
    <cellStyle name="Normal 122 3 2 5" xfId="18711"/>
    <cellStyle name="Normal 122 3 2 5 2" xfId="18712"/>
    <cellStyle name="Normal 122 3 2 6" xfId="18713"/>
    <cellStyle name="Normal 122 3 3" xfId="18714"/>
    <cellStyle name="Normal 122 3 3 2" xfId="18715"/>
    <cellStyle name="Normal 122 3 3 2 2" xfId="18716"/>
    <cellStyle name="Normal 122 3 3 3" xfId="18717"/>
    <cellStyle name="Normal 122 3 3 3 2" xfId="18718"/>
    <cellStyle name="Normal 122 3 3 4" xfId="18719"/>
    <cellStyle name="Normal 122 3 3 4 2" xfId="18720"/>
    <cellStyle name="Normal 122 3 3 5" xfId="18721"/>
    <cellStyle name="Normal 122 3 4" xfId="18722"/>
    <cellStyle name="Normal 122 3 4 2" xfId="18723"/>
    <cellStyle name="Normal 122 3 5" xfId="18724"/>
    <cellStyle name="Normal 122 3 5 2" xfId="18725"/>
    <cellStyle name="Normal 122 3 6" xfId="18726"/>
    <cellStyle name="Normal 122 3 6 2" xfId="18727"/>
    <cellStyle name="Normal 122 3 7" xfId="18728"/>
    <cellStyle name="Normal 122 4" xfId="18729"/>
    <cellStyle name="Normal 122 4 2" xfId="18730"/>
    <cellStyle name="Normal 122 4 2 2" xfId="18731"/>
    <cellStyle name="Normal 122 4 2 2 2" xfId="18732"/>
    <cellStyle name="Normal 122 4 2 2 2 2" xfId="18733"/>
    <cellStyle name="Normal 122 4 2 2 3" xfId="18734"/>
    <cellStyle name="Normal 122 4 2 2 3 2" xfId="18735"/>
    <cellStyle name="Normal 122 4 2 2 4" xfId="18736"/>
    <cellStyle name="Normal 122 4 2 2 4 2" xfId="18737"/>
    <cellStyle name="Normal 122 4 2 2 5" xfId="18738"/>
    <cellStyle name="Normal 122 4 2 3" xfId="18739"/>
    <cellStyle name="Normal 122 4 2 3 2" xfId="18740"/>
    <cellStyle name="Normal 122 4 2 4" xfId="18741"/>
    <cellStyle name="Normal 122 4 2 4 2" xfId="18742"/>
    <cellStyle name="Normal 122 4 2 5" xfId="18743"/>
    <cellStyle name="Normal 122 4 2 5 2" xfId="18744"/>
    <cellStyle name="Normal 122 4 2 6" xfId="18745"/>
    <cellStyle name="Normal 122 4 3" xfId="18746"/>
    <cellStyle name="Normal 122 4 3 2" xfId="18747"/>
    <cellStyle name="Normal 122 4 3 2 2" xfId="18748"/>
    <cellStyle name="Normal 122 4 3 3" xfId="18749"/>
    <cellStyle name="Normal 122 4 3 3 2" xfId="18750"/>
    <cellStyle name="Normal 122 4 3 4" xfId="18751"/>
    <cellStyle name="Normal 122 4 3 4 2" xfId="18752"/>
    <cellStyle name="Normal 122 4 3 5" xfId="18753"/>
    <cellStyle name="Normal 122 4 4" xfId="18754"/>
    <cellStyle name="Normal 122 4 4 2" xfId="18755"/>
    <cellStyle name="Normal 122 4 5" xfId="18756"/>
    <cellStyle name="Normal 122 4 5 2" xfId="18757"/>
    <cellStyle name="Normal 122 4 6" xfId="18758"/>
    <cellStyle name="Normal 122 4 6 2" xfId="18759"/>
    <cellStyle name="Normal 122 4 7" xfId="18760"/>
    <cellStyle name="Normal 122 5" xfId="18761"/>
    <cellStyle name="Normal 122 5 2" xfId="18762"/>
    <cellStyle name="Normal 122 5 2 2" xfId="18763"/>
    <cellStyle name="Normal 122 5 2 2 2" xfId="18764"/>
    <cellStyle name="Normal 122 5 2 3" xfId="18765"/>
    <cellStyle name="Normal 122 5 2 3 2" xfId="18766"/>
    <cellStyle name="Normal 122 5 2 4" xfId="18767"/>
    <cellStyle name="Normal 122 5 2 4 2" xfId="18768"/>
    <cellStyle name="Normal 122 5 2 5" xfId="18769"/>
    <cellStyle name="Normal 122 5 3" xfId="18770"/>
    <cellStyle name="Normal 122 5 3 2" xfId="18771"/>
    <cellStyle name="Normal 122 5 4" xfId="18772"/>
    <cellStyle name="Normal 122 5 4 2" xfId="18773"/>
    <cellStyle name="Normal 122 5 5" xfId="18774"/>
    <cellStyle name="Normal 122 5 5 2" xfId="18775"/>
    <cellStyle name="Normal 122 5 6" xfId="18776"/>
    <cellStyle name="Normal 122 6" xfId="18777"/>
    <cellStyle name="Normal 122 6 2" xfId="18778"/>
    <cellStyle name="Normal 122 6 2 2" xfId="18779"/>
    <cellStyle name="Normal 122 6 3" xfId="18780"/>
    <cellStyle name="Normal 122 6 3 2" xfId="18781"/>
    <cellStyle name="Normal 122 6 4" xfId="18782"/>
    <cellStyle name="Normal 122 6 4 2" xfId="18783"/>
    <cellStyle name="Normal 122 6 5" xfId="18784"/>
    <cellStyle name="Normal 122 7" xfId="18785"/>
    <cellStyle name="Normal 122 7 2" xfId="18786"/>
    <cellStyle name="Normal 122 7 2 2" xfId="18787"/>
    <cellStyle name="Normal 122 7 3" xfId="18788"/>
    <cellStyle name="Normal 122 7 3 2" xfId="18789"/>
    <cellStyle name="Normal 122 7 4" xfId="18790"/>
    <cellStyle name="Normal 122 7 4 2" xfId="18791"/>
    <cellStyle name="Normal 122 7 5" xfId="18792"/>
    <cellStyle name="Normal 122 8" xfId="18793"/>
    <cellStyle name="Normal 122 8 2" xfId="18794"/>
    <cellStyle name="Normal 122 9" xfId="18795"/>
    <cellStyle name="Normal 122 9 2" xfId="18796"/>
    <cellStyle name="Normal 123" xfId="18797"/>
    <cellStyle name="Normal 123 10" xfId="18798"/>
    <cellStyle name="Normal 123 10 2" xfId="18799"/>
    <cellStyle name="Normal 123 11" xfId="18800"/>
    <cellStyle name="Normal 123 11 2" xfId="18801"/>
    <cellStyle name="Normal 123 12" xfId="18802"/>
    <cellStyle name="Normal 123 12 2" xfId="18803"/>
    <cellStyle name="Normal 123 13" xfId="18804"/>
    <cellStyle name="Normal 123 14" xfId="18805"/>
    <cellStyle name="Normal 123 15" xfId="47225"/>
    <cellStyle name="Normal 123 16" xfId="47226"/>
    <cellStyle name="Normal 123 2" xfId="18806"/>
    <cellStyle name="Normal 123 2 10" xfId="47227"/>
    <cellStyle name="Normal 123 2 11" xfId="47228"/>
    <cellStyle name="Normal 123 2 2" xfId="18807"/>
    <cellStyle name="Normal 123 2 2 2" xfId="18808"/>
    <cellStyle name="Normal 123 2 2 2 2" xfId="18809"/>
    <cellStyle name="Normal 123 2 2 2 2 2" xfId="18810"/>
    <cellStyle name="Normal 123 2 2 2 3" xfId="18811"/>
    <cellStyle name="Normal 123 2 2 2 3 2" xfId="18812"/>
    <cellStyle name="Normal 123 2 2 2 4" xfId="18813"/>
    <cellStyle name="Normal 123 2 2 2 4 2" xfId="18814"/>
    <cellStyle name="Normal 123 2 2 2 5" xfId="18815"/>
    <cellStyle name="Normal 123 2 2 3" xfId="18816"/>
    <cellStyle name="Normal 123 2 2 3 2" xfId="18817"/>
    <cellStyle name="Normal 123 2 2 4" xfId="18818"/>
    <cellStyle name="Normal 123 2 2 4 2" xfId="18819"/>
    <cellStyle name="Normal 123 2 2 5" xfId="18820"/>
    <cellStyle name="Normal 123 2 2 5 2" xfId="18821"/>
    <cellStyle name="Normal 123 2 2 6" xfId="18822"/>
    <cellStyle name="Normal 123 2 3" xfId="18823"/>
    <cellStyle name="Normal 123 2 3 2" xfId="18824"/>
    <cellStyle name="Normal 123 2 3 2 2" xfId="18825"/>
    <cellStyle name="Normal 123 2 3 3" xfId="18826"/>
    <cellStyle name="Normal 123 2 3 3 2" xfId="18827"/>
    <cellStyle name="Normal 123 2 3 4" xfId="18828"/>
    <cellStyle name="Normal 123 2 3 4 2" xfId="18829"/>
    <cellStyle name="Normal 123 2 3 5" xfId="18830"/>
    <cellStyle name="Normal 123 2 4" xfId="18831"/>
    <cellStyle name="Normal 123 2 4 2" xfId="18832"/>
    <cellStyle name="Normal 123 2 5" xfId="18833"/>
    <cellStyle name="Normal 123 2 5 2" xfId="18834"/>
    <cellStyle name="Normal 123 2 6" xfId="18835"/>
    <cellStyle name="Normal 123 2 6 2" xfId="18836"/>
    <cellStyle name="Normal 123 2 7" xfId="18837"/>
    <cellStyle name="Normal 123 2 8" xfId="47229"/>
    <cellStyle name="Normal 123 2 9" xfId="47230"/>
    <cellStyle name="Normal 123 3" xfId="18838"/>
    <cellStyle name="Normal 123 3 2" xfId="18839"/>
    <cellStyle name="Normal 123 3 2 2" xfId="18840"/>
    <cellStyle name="Normal 123 3 2 2 2" xfId="18841"/>
    <cellStyle name="Normal 123 3 2 2 2 2" xfId="18842"/>
    <cellStyle name="Normal 123 3 2 2 3" xfId="18843"/>
    <cellStyle name="Normal 123 3 2 2 3 2" xfId="18844"/>
    <cellStyle name="Normal 123 3 2 2 4" xfId="18845"/>
    <cellStyle name="Normal 123 3 2 2 4 2" xfId="18846"/>
    <cellStyle name="Normal 123 3 2 2 5" xfId="18847"/>
    <cellStyle name="Normal 123 3 2 3" xfId="18848"/>
    <cellStyle name="Normal 123 3 2 3 2" xfId="18849"/>
    <cellStyle name="Normal 123 3 2 4" xfId="18850"/>
    <cellStyle name="Normal 123 3 2 4 2" xfId="18851"/>
    <cellStyle name="Normal 123 3 2 5" xfId="18852"/>
    <cellStyle name="Normal 123 3 2 5 2" xfId="18853"/>
    <cellStyle name="Normal 123 3 2 6" xfId="18854"/>
    <cellStyle name="Normal 123 3 3" xfId="18855"/>
    <cellStyle name="Normal 123 3 3 2" xfId="18856"/>
    <cellStyle name="Normal 123 3 3 2 2" xfId="18857"/>
    <cellStyle name="Normal 123 3 3 3" xfId="18858"/>
    <cellStyle name="Normal 123 3 3 3 2" xfId="18859"/>
    <cellStyle name="Normal 123 3 3 4" xfId="18860"/>
    <cellStyle name="Normal 123 3 3 4 2" xfId="18861"/>
    <cellStyle name="Normal 123 3 3 5" xfId="18862"/>
    <cellStyle name="Normal 123 3 4" xfId="18863"/>
    <cellStyle name="Normal 123 3 4 2" xfId="18864"/>
    <cellStyle name="Normal 123 3 5" xfId="18865"/>
    <cellStyle name="Normal 123 3 5 2" xfId="18866"/>
    <cellStyle name="Normal 123 3 6" xfId="18867"/>
    <cellStyle name="Normal 123 3 6 2" xfId="18868"/>
    <cellStyle name="Normal 123 3 7" xfId="18869"/>
    <cellStyle name="Normal 123 4" xfId="18870"/>
    <cellStyle name="Normal 123 4 2" xfId="18871"/>
    <cellStyle name="Normal 123 4 2 2" xfId="18872"/>
    <cellStyle name="Normal 123 4 2 2 2" xfId="18873"/>
    <cellStyle name="Normal 123 4 2 2 2 2" xfId="18874"/>
    <cellStyle name="Normal 123 4 2 2 3" xfId="18875"/>
    <cellStyle name="Normal 123 4 2 2 3 2" xfId="18876"/>
    <cellStyle name="Normal 123 4 2 2 4" xfId="18877"/>
    <cellStyle name="Normal 123 4 2 2 4 2" xfId="18878"/>
    <cellStyle name="Normal 123 4 2 2 5" xfId="18879"/>
    <cellStyle name="Normal 123 4 2 3" xfId="18880"/>
    <cellStyle name="Normal 123 4 2 3 2" xfId="18881"/>
    <cellStyle name="Normal 123 4 2 4" xfId="18882"/>
    <cellStyle name="Normal 123 4 2 4 2" xfId="18883"/>
    <cellStyle name="Normal 123 4 2 5" xfId="18884"/>
    <cellStyle name="Normal 123 4 2 5 2" xfId="18885"/>
    <cellStyle name="Normal 123 4 2 6" xfId="18886"/>
    <cellStyle name="Normal 123 4 3" xfId="18887"/>
    <cellStyle name="Normal 123 4 3 2" xfId="18888"/>
    <cellStyle name="Normal 123 4 3 2 2" xfId="18889"/>
    <cellStyle name="Normal 123 4 3 3" xfId="18890"/>
    <cellStyle name="Normal 123 4 3 3 2" xfId="18891"/>
    <cellStyle name="Normal 123 4 3 4" xfId="18892"/>
    <cellStyle name="Normal 123 4 3 4 2" xfId="18893"/>
    <cellStyle name="Normal 123 4 3 5" xfId="18894"/>
    <cellStyle name="Normal 123 4 4" xfId="18895"/>
    <cellStyle name="Normal 123 4 4 2" xfId="18896"/>
    <cellStyle name="Normal 123 4 5" xfId="18897"/>
    <cellStyle name="Normal 123 4 5 2" xfId="18898"/>
    <cellStyle name="Normal 123 4 6" xfId="18899"/>
    <cellStyle name="Normal 123 4 6 2" xfId="18900"/>
    <cellStyle name="Normal 123 4 7" xfId="18901"/>
    <cellStyle name="Normal 123 5" xfId="18902"/>
    <cellStyle name="Normal 123 5 2" xfId="18903"/>
    <cellStyle name="Normal 123 5 2 2" xfId="18904"/>
    <cellStyle name="Normal 123 5 2 2 2" xfId="18905"/>
    <cellStyle name="Normal 123 5 2 3" xfId="18906"/>
    <cellStyle name="Normal 123 5 2 3 2" xfId="18907"/>
    <cellStyle name="Normal 123 5 2 4" xfId="18908"/>
    <cellStyle name="Normal 123 5 2 4 2" xfId="18909"/>
    <cellStyle name="Normal 123 5 2 5" xfId="18910"/>
    <cellStyle name="Normal 123 5 3" xfId="18911"/>
    <cellStyle name="Normal 123 5 3 2" xfId="18912"/>
    <cellStyle name="Normal 123 5 4" xfId="18913"/>
    <cellStyle name="Normal 123 5 4 2" xfId="18914"/>
    <cellStyle name="Normal 123 5 5" xfId="18915"/>
    <cellStyle name="Normal 123 5 5 2" xfId="18916"/>
    <cellStyle name="Normal 123 5 6" xfId="18917"/>
    <cellStyle name="Normal 123 6" xfId="18918"/>
    <cellStyle name="Normal 123 6 2" xfId="18919"/>
    <cellStyle name="Normal 123 6 2 2" xfId="18920"/>
    <cellStyle name="Normal 123 6 3" xfId="18921"/>
    <cellStyle name="Normal 123 6 3 2" xfId="18922"/>
    <cellStyle name="Normal 123 6 4" xfId="18923"/>
    <cellStyle name="Normal 123 6 4 2" xfId="18924"/>
    <cellStyle name="Normal 123 6 5" xfId="18925"/>
    <cellStyle name="Normal 123 7" xfId="18926"/>
    <cellStyle name="Normal 123 7 2" xfId="18927"/>
    <cellStyle name="Normal 123 7 2 2" xfId="18928"/>
    <cellStyle name="Normal 123 7 3" xfId="18929"/>
    <cellStyle name="Normal 123 7 3 2" xfId="18930"/>
    <cellStyle name="Normal 123 7 4" xfId="18931"/>
    <cellStyle name="Normal 123 7 4 2" xfId="18932"/>
    <cellStyle name="Normal 123 7 5" xfId="18933"/>
    <cellStyle name="Normal 123 8" xfId="18934"/>
    <cellStyle name="Normal 123 8 2" xfId="18935"/>
    <cellStyle name="Normal 123 9" xfId="18936"/>
    <cellStyle name="Normal 123 9 2" xfId="18937"/>
    <cellStyle name="Normal 124" xfId="18938"/>
    <cellStyle name="Normal 124 10" xfId="18939"/>
    <cellStyle name="Normal 124 10 2" xfId="18940"/>
    <cellStyle name="Normal 124 11" xfId="18941"/>
    <cellStyle name="Normal 124 11 2" xfId="18942"/>
    <cellStyle name="Normal 124 12" xfId="18943"/>
    <cellStyle name="Normal 124 12 2" xfId="18944"/>
    <cellStyle name="Normal 124 13" xfId="18945"/>
    <cellStyle name="Normal 124 14" xfId="18946"/>
    <cellStyle name="Normal 124 2" xfId="18947"/>
    <cellStyle name="Normal 124 2 2" xfId="18948"/>
    <cellStyle name="Normal 124 2 2 2" xfId="18949"/>
    <cellStyle name="Normal 124 2 2 2 2" xfId="18950"/>
    <cellStyle name="Normal 124 2 2 2 2 2" xfId="18951"/>
    <cellStyle name="Normal 124 2 2 2 3" xfId="18952"/>
    <cellStyle name="Normal 124 2 2 2 3 2" xfId="18953"/>
    <cellStyle name="Normal 124 2 2 2 4" xfId="18954"/>
    <cellStyle name="Normal 124 2 2 2 4 2" xfId="18955"/>
    <cellStyle name="Normal 124 2 2 2 5" xfId="18956"/>
    <cellStyle name="Normal 124 2 2 3" xfId="18957"/>
    <cellStyle name="Normal 124 2 2 3 2" xfId="18958"/>
    <cellStyle name="Normal 124 2 2 4" xfId="18959"/>
    <cellStyle name="Normal 124 2 2 4 2" xfId="18960"/>
    <cellStyle name="Normal 124 2 2 5" xfId="18961"/>
    <cellStyle name="Normal 124 2 2 5 2" xfId="18962"/>
    <cellStyle name="Normal 124 2 2 6" xfId="18963"/>
    <cellStyle name="Normal 124 2 3" xfId="18964"/>
    <cellStyle name="Normal 124 2 3 2" xfId="18965"/>
    <cellStyle name="Normal 124 2 3 2 2" xfId="18966"/>
    <cellStyle name="Normal 124 2 3 3" xfId="18967"/>
    <cellStyle name="Normal 124 2 3 3 2" xfId="18968"/>
    <cellStyle name="Normal 124 2 3 4" xfId="18969"/>
    <cellStyle name="Normal 124 2 3 4 2" xfId="18970"/>
    <cellStyle name="Normal 124 2 3 5" xfId="18971"/>
    <cellStyle name="Normal 124 2 4" xfId="18972"/>
    <cellStyle name="Normal 124 2 4 2" xfId="18973"/>
    <cellStyle name="Normal 124 2 5" xfId="18974"/>
    <cellStyle name="Normal 124 2 5 2" xfId="18975"/>
    <cellStyle name="Normal 124 2 6" xfId="18976"/>
    <cellStyle name="Normal 124 2 6 2" xfId="18977"/>
    <cellStyle name="Normal 124 2 7" xfId="18978"/>
    <cellStyle name="Normal 124 3" xfId="18979"/>
    <cellStyle name="Normal 124 3 2" xfId="18980"/>
    <cellStyle name="Normal 124 3 2 2" xfId="18981"/>
    <cellStyle name="Normal 124 3 2 2 2" xfId="18982"/>
    <cellStyle name="Normal 124 3 2 2 2 2" xfId="18983"/>
    <cellStyle name="Normal 124 3 2 2 3" xfId="18984"/>
    <cellStyle name="Normal 124 3 2 2 3 2" xfId="18985"/>
    <cellStyle name="Normal 124 3 2 2 4" xfId="18986"/>
    <cellStyle name="Normal 124 3 2 2 4 2" xfId="18987"/>
    <cellStyle name="Normal 124 3 2 2 5" xfId="18988"/>
    <cellStyle name="Normal 124 3 2 3" xfId="18989"/>
    <cellStyle name="Normal 124 3 2 3 2" xfId="18990"/>
    <cellStyle name="Normal 124 3 2 4" xfId="18991"/>
    <cellStyle name="Normal 124 3 2 4 2" xfId="18992"/>
    <cellStyle name="Normal 124 3 2 5" xfId="18993"/>
    <cellStyle name="Normal 124 3 2 5 2" xfId="18994"/>
    <cellStyle name="Normal 124 3 2 6" xfId="18995"/>
    <cellStyle name="Normal 124 3 3" xfId="18996"/>
    <cellStyle name="Normal 124 3 3 2" xfId="18997"/>
    <cellStyle name="Normal 124 3 3 2 2" xfId="18998"/>
    <cellStyle name="Normal 124 3 3 3" xfId="18999"/>
    <cellStyle name="Normal 124 3 3 3 2" xfId="19000"/>
    <cellStyle name="Normal 124 3 3 4" xfId="19001"/>
    <cellStyle name="Normal 124 3 3 4 2" xfId="19002"/>
    <cellStyle name="Normal 124 3 3 5" xfId="19003"/>
    <cellStyle name="Normal 124 3 4" xfId="19004"/>
    <cellStyle name="Normal 124 3 4 2" xfId="19005"/>
    <cellStyle name="Normal 124 3 5" xfId="19006"/>
    <cellStyle name="Normal 124 3 5 2" xfId="19007"/>
    <cellStyle name="Normal 124 3 6" xfId="19008"/>
    <cellStyle name="Normal 124 3 6 2" xfId="19009"/>
    <cellStyle name="Normal 124 3 7" xfId="19010"/>
    <cellStyle name="Normal 124 4" xfId="19011"/>
    <cellStyle name="Normal 124 4 2" xfId="19012"/>
    <cellStyle name="Normal 124 4 2 2" xfId="19013"/>
    <cellStyle name="Normal 124 4 2 2 2" xfId="19014"/>
    <cellStyle name="Normal 124 4 2 2 2 2" xfId="19015"/>
    <cellStyle name="Normal 124 4 2 2 3" xfId="19016"/>
    <cellStyle name="Normal 124 4 2 2 3 2" xfId="19017"/>
    <cellStyle name="Normal 124 4 2 2 4" xfId="19018"/>
    <cellStyle name="Normal 124 4 2 2 4 2" xfId="19019"/>
    <cellStyle name="Normal 124 4 2 2 5" xfId="19020"/>
    <cellStyle name="Normal 124 4 2 3" xfId="19021"/>
    <cellStyle name="Normal 124 4 2 3 2" xfId="19022"/>
    <cellStyle name="Normal 124 4 2 4" xfId="19023"/>
    <cellStyle name="Normal 124 4 2 4 2" xfId="19024"/>
    <cellStyle name="Normal 124 4 2 5" xfId="19025"/>
    <cellStyle name="Normal 124 4 2 5 2" xfId="19026"/>
    <cellStyle name="Normal 124 4 2 6" xfId="19027"/>
    <cellStyle name="Normal 124 4 3" xfId="19028"/>
    <cellStyle name="Normal 124 4 3 2" xfId="19029"/>
    <cellStyle name="Normal 124 4 3 2 2" xfId="19030"/>
    <cellStyle name="Normal 124 4 3 3" xfId="19031"/>
    <cellStyle name="Normal 124 4 3 3 2" xfId="19032"/>
    <cellStyle name="Normal 124 4 3 4" xfId="19033"/>
    <cellStyle name="Normal 124 4 3 4 2" xfId="19034"/>
    <cellStyle name="Normal 124 4 3 5" xfId="19035"/>
    <cellStyle name="Normal 124 4 4" xfId="19036"/>
    <cellStyle name="Normal 124 4 4 2" xfId="19037"/>
    <cellStyle name="Normal 124 4 5" xfId="19038"/>
    <cellStyle name="Normal 124 4 5 2" xfId="19039"/>
    <cellStyle name="Normal 124 4 6" xfId="19040"/>
    <cellStyle name="Normal 124 4 6 2" xfId="19041"/>
    <cellStyle name="Normal 124 4 7" xfId="19042"/>
    <cellStyle name="Normal 124 5" xfId="19043"/>
    <cellStyle name="Normal 124 5 2" xfId="19044"/>
    <cellStyle name="Normal 124 5 2 2" xfId="19045"/>
    <cellStyle name="Normal 124 5 2 2 2" xfId="19046"/>
    <cellStyle name="Normal 124 5 2 3" xfId="19047"/>
    <cellStyle name="Normal 124 5 2 3 2" xfId="19048"/>
    <cellStyle name="Normal 124 5 2 4" xfId="19049"/>
    <cellStyle name="Normal 124 5 2 4 2" xfId="19050"/>
    <cellStyle name="Normal 124 5 2 5" xfId="19051"/>
    <cellStyle name="Normal 124 5 3" xfId="19052"/>
    <cellStyle name="Normal 124 5 3 2" xfId="19053"/>
    <cellStyle name="Normal 124 5 4" xfId="19054"/>
    <cellStyle name="Normal 124 5 4 2" xfId="19055"/>
    <cellStyle name="Normal 124 5 5" xfId="19056"/>
    <cellStyle name="Normal 124 5 5 2" xfId="19057"/>
    <cellStyle name="Normal 124 5 6" xfId="19058"/>
    <cellStyle name="Normal 124 6" xfId="19059"/>
    <cellStyle name="Normal 124 6 2" xfId="19060"/>
    <cellStyle name="Normal 124 6 2 2" xfId="19061"/>
    <cellStyle name="Normal 124 6 3" xfId="19062"/>
    <cellStyle name="Normal 124 6 3 2" xfId="19063"/>
    <cellStyle name="Normal 124 6 4" xfId="19064"/>
    <cellStyle name="Normal 124 6 4 2" xfId="19065"/>
    <cellStyle name="Normal 124 6 5" xfId="19066"/>
    <cellStyle name="Normal 124 7" xfId="19067"/>
    <cellStyle name="Normal 124 7 2" xfId="19068"/>
    <cellStyle name="Normal 124 7 2 2" xfId="19069"/>
    <cellStyle name="Normal 124 7 3" xfId="19070"/>
    <cellStyle name="Normal 124 7 3 2" xfId="19071"/>
    <cellStyle name="Normal 124 7 4" xfId="19072"/>
    <cellStyle name="Normal 124 7 4 2" xfId="19073"/>
    <cellStyle name="Normal 124 7 5" xfId="19074"/>
    <cellStyle name="Normal 124 8" xfId="19075"/>
    <cellStyle name="Normal 124 8 2" xfId="19076"/>
    <cellStyle name="Normal 124 9" xfId="19077"/>
    <cellStyle name="Normal 124 9 2" xfId="19078"/>
    <cellStyle name="Normal 125" xfId="19079"/>
    <cellStyle name="Normal 125 10" xfId="19080"/>
    <cellStyle name="Normal 125 10 2" xfId="19081"/>
    <cellStyle name="Normal 125 11" xfId="19082"/>
    <cellStyle name="Normal 125 11 2" xfId="19083"/>
    <cellStyle name="Normal 125 12" xfId="19084"/>
    <cellStyle name="Normal 125 12 2" xfId="19085"/>
    <cellStyle name="Normal 125 13" xfId="19086"/>
    <cellStyle name="Normal 125 14" xfId="19087"/>
    <cellStyle name="Normal 125 2" xfId="19088"/>
    <cellStyle name="Normal 125 2 2" xfId="19089"/>
    <cellStyle name="Normal 125 2 2 2" xfId="19090"/>
    <cellStyle name="Normal 125 2 2 2 2" xfId="19091"/>
    <cellStyle name="Normal 125 2 2 2 2 2" xfId="19092"/>
    <cellStyle name="Normal 125 2 2 2 3" xfId="19093"/>
    <cellStyle name="Normal 125 2 2 2 3 2" xfId="19094"/>
    <cellStyle name="Normal 125 2 2 2 4" xfId="19095"/>
    <cellStyle name="Normal 125 2 2 2 4 2" xfId="19096"/>
    <cellStyle name="Normal 125 2 2 2 5" xfId="19097"/>
    <cellStyle name="Normal 125 2 2 3" xfId="19098"/>
    <cellStyle name="Normal 125 2 2 3 2" xfId="19099"/>
    <cellStyle name="Normal 125 2 2 4" xfId="19100"/>
    <cellStyle name="Normal 125 2 2 4 2" xfId="19101"/>
    <cellStyle name="Normal 125 2 2 5" xfId="19102"/>
    <cellStyle name="Normal 125 2 2 5 2" xfId="19103"/>
    <cellStyle name="Normal 125 2 2 6" xfId="19104"/>
    <cellStyle name="Normal 125 2 3" xfId="19105"/>
    <cellStyle name="Normal 125 2 3 2" xfId="19106"/>
    <cellStyle name="Normal 125 2 3 2 2" xfId="19107"/>
    <cellStyle name="Normal 125 2 3 3" xfId="19108"/>
    <cellStyle name="Normal 125 2 3 3 2" xfId="19109"/>
    <cellStyle name="Normal 125 2 3 4" xfId="19110"/>
    <cellStyle name="Normal 125 2 3 4 2" xfId="19111"/>
    <cellStyle name="Normal 125 2 3 5" xfId="19112"/>
    <cellStyle name="Normal 125 2 4" xfId="19113"/>
    <cellStyle name="Normal 125 2 4 2" xfId="19114"/>
    <cellStyle name="Normal 125 2 5" xfId="19115"/>
    <cellStyle name="Normal 125 2 5 2" xfId="19116"/>
    <cellStyle name="Normal 125 2 6" xfId="19117"/>
    <cellStyle name="Normal 125 2 6 2" xfId="19118"/>
    <cellStyle name="Normal 125 2 7" xfId="19119"/>
    <cellStyle name="Normal 125 3" xfId="19120"/>
    <cellStyle name="Normal 125 3 2" xfId="19121"/>
    <cellStyle name="Normal 125 3 2 2" xfId="19122"/>
    <cellStyle name="Normal 125 3 2 2 2" xfId="19123"/>
    <cellStyle name="Normal 125 3 2 2 2 2" xfId="19124"/>
    <cellStyle name="Normal 125 3 2 2 3" xfId="19125"/>
    <cellStyle name="Normal 125 3 2 2 3 2" xfId="19126"/>
    <cellStyle name="Normal 125 3 2 2 4" xfId="19127"/>
    <cellStyle name="Normal 125 3 2 2 4 2" xfId="19128"/>
    <cellStyle name="Normal 125 3 2 2 5" xfId="19129"/>
    <cellStyle name="Normal 125 3 2 3" xfId="19130"/>
    <cellStyle name="Normal 125 3 2 3 2" xfId="19131"/>
    <cellStyle name="Normal 125 3 2 4" xfId="19132"/>
    <cellStyle name="Normal 125 3 2 4 2" xfId="19133"/>
    <cellStyle name="Normal 125 3 2 5" xfId="19134"/>
    <cellStyle name="Normal 125 3 2 5 2" xfId="19135"/>
    <cellStyle name="Normal 125 3 2 6" xfId="19136"/>
    <cellStyle name="Normal 125 3 3" xfId="19137"/>
    <cellStyle name="Normal 125 3 3 2" xfId="19138"/>
    <cellStyle name="Normal 125 3 3 2 2" xfId="19139"/>
    <cellStyle name="Normal 125 3 3 3" xfId="19140"/>
    <cellStyle name="Normal 125 3 3 3 2" xfId="19141"/>
    <cellStyle name="Normal 125 3 3 4" xfId="19142"/>
    <cellStyle name="Normal 125 3 3 4 2" xfId="19143"/>
    <cellStyle name="Normal 125 3 3 5" xfId="19144"/>
    <cellStyle name="Normal 125 3 4" xfId="19145"/>
    <cellStyle name="Normal 125 3 4 2" xfId="19146"/>
    <cellStyle name="Normal 125 3 5" xfId="19147"/>
    <cellStyle name="Normal 125 3 5 2" xfId="19148"/>
    <cellStyle name="Normal 125 3 6" xfId="19149"/>
    <cellStyle name="Normal 125 3 6 2" xfId="19150"/>
    <cellStyle name="Normal 125 3 7" xfId="19151"/>
    <cellStyle name="Normal 125 4" xfId="19152"/>
    <cellStyle name="Normal 125 4 2" xfId="19153"/>
    <cellStyle name="Normal 125 4 2 2" xfId="19154"/>
    <cellStyle name="Normal 125 4 2 2 2" xfId="19155"/>
    <cellStyle name="Normal 125 4 2 2 2 2" xfId="19156"/>
    <cellStyle name="Normal 125 4 2 2 3" xfId="19157"/>
    <cellStyle name="Normal 125 4 2 2 3 2" xfId="19158"/>
    <cellStyle name="Normal 125 4 2 2 4" xfId="19159"/>
    <cellStyle name="Normal 125 4 2 2 4 2" xfId="19160"/>
    <cellStyle name="Normal 125 4 2 2 5" xfId="19161"/>
    <cellStyle name="Normal 125 4 2 3" xfId="19162"/>
    <cellStyle name="Normal 125 4 2 3 2" xfId="19163"/>
    <cellStyle name="Normal 125 4 2 4" xfId="19164"/>
    <cellStyle name="Normal 125 4 2 4 2" xfId="19165"/>
    <cellStyle name="Normal 125 4 2 5" xfId="19166"/>
    <cellStyle name="Normal 125 4 2 5 2" xfId="19167"/>
    <cellStyle name="Normal 125 4 2 6" xfId="19168"/>
    <cellStyle name="Normal 125 4 3" xfId="19169"/>
    <cellStyle name="Normal 125 4 3 2" xfId="19170"/>
    <cellStyle name="Normal 125 4 3 2 2" xfId="19171"/>
    <cellStyle name="Normal 125 4 3 3" xfId="19172"/>
    <cellStyle name="Normal 125 4 3 3 2" xfId="19173"/>
    <cellStyle name="Normal 125 4 3 4" xfId="19174"/>
    <cellStyle name="Normal 125 4 3 4 2" xfId="19175"/>
    <cellStyle name="Normal 125 4 3 5" xfId="19176"/>
    <cellStyle name="Normal 125 4 4" xfId="19177"/>
    <cellStyle name="Normal 125 4 4 2" xfId="19178"/>
    <cellStyle name="Normal 125 4 5" xfId="19179"/>
    <cellStyle name="Normal 125 4 5 2" xfId="19180"/>
    <cellStyle name="Normal 125 4 6" xfId="19181"/>
    <cellStyle name="Normal 125 4 6 2" xfId="19182"/>
    <cellStyle name="Normal 125 4 7" xfId="19183"/>
    <cellStyle name="Normal 125 5" xfId="19184"/>
    <cellStyle name="Normal 125 5 2" xfId="19185"/>
    <cellStyle name="Normal 125 5 2 2" xfId="19186"/>
    <cellStyle name="Normal 125 5 2 2 2" xfId="19187"/>
    <cellStyle name="Normal 125 5 2 3" xfId="19188"/>
    <cellStyle name="Normal 125 5 2 3 2" xfId="19189"/>
    <cellStyle name="Normal 125 5 2 4" xfId="19190"/>
    <cellStyle name="Normal 125 5 2 4 2" xfId="19191"/>
    <cellStyle name="Normal 125 5 2 5" xfId="19192"/>
    <cellStyle name="Normal 125 5 3" xfId="19193"/>
    <cellStyle name="Normal 125 5 3 2" xfId="19194"/>
    <cellStyle name="Normal 125 5 4" xfId="19195"/>
    <cellStyle name="Normal 125 5 4 2" xfId="19196"/>
    <cellStyle name="Normal 125 5 5" xfId="19197"/>
    <cellStyle name="Normal 125 5 5 2" xfId="19198"/>
    <cellStyle name="Normal 125 5 6" xfId="19199"/>
    <cellStyle name="Normal 125 6" xfId="19200"/>
    <cellStyle name="Normal 125 6 2" xfId="19201"/>
    <cellStyle name="Normal 125 6 2 2" xfId="19202"/>
    <cellStyle name="Normal 125 6 3" xfId="19203"/>
    <cellStyle name="Normal 125 6 3 2" xfId="19204"/>
    <cellStyle name="Normal 125 6 4" xfId="19205"/>
    <cellStyle name="Normal 125 6 4 2" xfId="19206"/>
    <cellStyle name="Normal 125 6 5" xfId="19207"/>
    <cellStyle name="Normal 125 7" xfId="19208"/>
    <cellStyle name="Normal 125 7 2" xfId="19209"/>
    <cellStyle name="Normal 125 7 2 2" xfId="19210"/>
    <cellStyle name="Normal 125 7 3" xfId="19211"/>
    <cellStyle name="Normal 125 7 3 2" xfId="19212"/>
    <cellStyle name="Normal 125 7 4" xfId="19213"/>
    <cellStyle name="Normal 125 7 4 2" xfId="19214"/>
    <cellStyle name="Normal 125 7 5" xfId="19215"/>
    <cellStyle name="Normal 125 8" xfId="19216"/>
    <cellStyle name="Normal 125 8 2" xfId="19217"/>
    <cellStyle name="Normal 125 9" xfId="19218"/>
    <cellStyle name="Normal 125 9 2" xfId="19219"/>
    <cellStyle name="Normal 126" xfId="19220"/>
    <cellStyle name="Normal 126 10" xfId="19221"/>
    <cellStyle name="Normal 126 10 2" xfId="19222"/>
    <cellStyle name="Normal 126 11" xfId="19223"/>
    <cellStyle name="Normal 126 11 2" xfId="19224"/>
    <cellStyle name="Normal 126 12" xfId="19225"/>
    <cellStyle name="Normal 126 12 2" xfId="19226"/>
    <cellStyle name="Normal 126 13" xfId="19227"/>
    <cellStyle name="Normal 126 14" xfId="19228"/>
    <cellStyle name="Normal 126 2" xfId="19229"/>
    <cellStyle name="Normal 126 2 2" xfId="19230"/>
    <cellStyle name="Normal 126 2 2 2" xfId="19231"/>
    <cellStyle name="Normal 126 2 2 2 2" xfId="19232"/>
    <cellStyle name="Normal 126 2 2 2 2 2" xfId="19233"/>
    <cellStyle name="Normal 126 2 2 2 3" xfId="19234"/>
    <cellStyle name="Normal 126 2 2 2 3 2" xfId="19235"/>
    <cellStyle name="Normal 126 2 2 2 4" xfId="19236"/>
    <cellStyle name="Normal 126 2 2 2 4 2" xfId="19237"/>
    <cellStyle name="Normal 126 2 2 2 5" xfId="19238"/>
    <cellStyle name="Normal 126 2 2 3" xfId="19239"/>
    <cellStyle name="Normal 126 2 2 3 2" xfId="19240"/>
    <cellStyle name="Normal 126 2 2 4" xfId="19241"/>
    <cellStyle name="Normal 126 2 2 4 2" xfId="19242"/>
    <cellStyle name="Normal 126 2 2 5" xfId="19243"/>
    <cellStyle name="Normal 126 2 2 5 2" xfId="19244"/>
    <cellStyle name="Normal 126 2 2 6" xfId="19245"/>
    <cellStyle name="Normal 126 2 3" xfId="19246"/>
    <cellStyle name="Normal 126 2 3 2" xfId="19247"/>
    <cellStyle name="Normal 126 2 3 2 2" xfId="19248"/>
    <cellStyle name="Normal 126 2 3 3" xfId="19249"/>
    <cellStyle name="Normal 126 2 3 3 2" xfId="19250"/>
    <cellStyle name="Normal 126 2 3 4" xfId="19251"/>
    <cellStyle name="Normal 126 2 3 4 2" xfId="19252"/>
    <cellStyle name="Normal 126 2 3 5" xfId="19253"/>
    <cellStyle name="Normal 126 2 4" xfId="19254"/>
    <cellStyle name="Normal 126 2 4 2" xfId="19255"/>
    <cellStyle name="Normal 126 2 5" xfId="19256"/>
    <cellStyle name="Normal 126 2 5 2" xfId="19257"/>
    <cellStyle name="Normal 126 2 6" xfId="19258"/>
    <cellStyle name="Normal 126 2 6 2" xfId="19259"/>
    <cellStyle name="Normal 126 2 7" xfId="19260"/>
    <cellStyle name="Normal 126 3" xfId="19261"/>
    <cellStyle name="Normal 126 3 2" xfId="19262"/>
    <cellStyle name="Normal 126 3 2 2" xfId="19263"/>
    <cellStyle name="Normal 126 3 2 2 2" xfId="19264"/>
    <cellStyle name="Normal 126 3 2 2 2 2" xfId="19265"/>
    <cellStyle name="Normal 126 3 2 2 3" xfId="19266"/>
    <cellStyle name="Normal 126 3 2 2 3 2" xfId="19267"/>
    <cellStyle name="Normal 126 3 2 2 4" xfId="19268"/>
    <cellStyle name="Normal 126 3 2 2 4 2" xfId="19269"/>
    <cellStyle name="Normal 126 3 2 2 5" xfId="19270"/>
    <cellStyle name="Normal 126 3 2 3" xfId="19271"/>
    <cellStyle name="Normal 126 3 2 3 2" xfId="19272"/>
    <cellStyle name="Normal 126 3 2 4" xfId="19273"/>
    <cellStyle name="Normal 126 3 2 4 2" xfId="19274"/>
    <cellStyle name="Normal 126 3 2 5" xfId="19275"/>
    <cellStyle name="Normal 126 3 2 5 2" xfId="19276"/>
    <cellStyle name="Normal 126 3 2 6" xfId="19277"/>
    <cellStyle name="Normal 126 3 3" xfId="19278"/>
    <cellStyle name="Normal 126 3 3 2" xfId="19279"/>
    <cellStyle name="Normal 126 3 3 2 2" xfId="19280"/>
    <cellStyle name="Normal 126 3 3 3" xfId="19281"/>
    <cellStyle name="Normal 126 3 3 3 2" xfId="19282"/>
    <cellStyle name="Normal 126 3 3 4" xfId="19283"/>
    <cellStyle name="Normal 126 3 3 4 2" xfId="19284"/>
    <cellStyle name="Normal 126 3 3 5" xfId="19285"/>
    <cellStyle name="Normal 126 3 4" xfId="19286"/>
    <cellStyle name="Normal 126 3 4 2" xfId="19287"/>
    <cellStyle name="Normal 126 3 5" xfId="19288"/>
    <cellStyle name="Normal 126 3 5 2" xfId="19289"/>
    <cellStyle name="Normal 126 3 6" xfId="19290"/>
    <cellStyle name="Normal 126 3 6 2" xfId="19291"/>
    <cellStyle name="Normal 126 3 7" xfId="19292"/>
    <cellStyle name="Normal 126 4" xfId="19293"/>
    <cellStyle name="Normal 126 4 2" xfId="19294"/>
    <cellStyle name="Normal 126 4 2 2" xfId="19295"/>
    <cellStyle name="Normal 126 4 2 2 2" xfId="19296"/>
    <cellStyle name="Normal 126 4 2 2 2 2" xfId="19297"/>
    <cellStyle name="Normal 126 4 2 2 3" xfId="19298"/>
    <cellStyle name="Normal 126 4 2 2 3 2" xfId="19299"/>
    <cellStyle name="Normal 126 4 2 2 4" xfId="19300"/>
    <cellStyle name="Normal 126 4 2 2 4 2" xfId="19301"/>
    <cellStyle name="Normal 126 4 2 2 5" xfId="19302"/>
    <cellStyle name="Normal 126 4 2 3" xfId="19303"/>
    <cellStyle name="Normal 126 4 2 3 2" xfId="19304"/>
    <cellStyle name="Normal 126 4 2 4" xfId="19305"/>
    <cellStyle name="Normal 126 4 2 4 2" xfId="19306"/>
    <cellStyle name="Normal 126 4 2 5" xfId="19307"/>
    <cellStyle name="Normal 126 4 2 5 2" xfId="19308"/>
    <cellStyle name="Normal 126 4 2 6" xfId="19309"/>
    <cellStyle name="Normal 126 4 3" xfId="19310"/>
    <cellStyle name="Normal 126 4 3 2" xfId="19311"/>
    <cellStyle name="Normal 126 4 3 2 2" xfId="19312"/>
    <cellStyle name="Normal 126 4 3 3" xfId="19313"/>
    <cellStyle name="Normal 126 4 3 3 2" xfId="19314"/>
    <cellStyle name="Normal 126 4 3 4" xfId="19315"/>
    <cellStyle name="Normal 126 4 3 4 2" xfId="19316"/>
    <cellStyle name="Normal 126 4 3 5" xfId="19317"/>
    <cellStyle name="Normal 126 4 4" xfId="19318"/>
    <cellStyle name="Normal 126 4 4 2" xfId="19319"/>
    <cellStyle name="Normal 126 4 5" xfId="19320"/>
    <cellStyle name="Normal 126 4 5 2" xfId="19321"/>
    <cellStyle name="Normal 126 4 6" xfId="19322"/>
    <cellStyle name="Normal 126 4 6 2" xfId="19323"/>
    <cellStyle name="Normal 126 4 7" xfId="19324"/>
    <cellStyle name="Normal 126 5" xfId="19325"/>
    <cellStyle name="Normal 126 5 2" xfId="19326"/>
    <cellStyle name="Normal 126 5 2 2" xfId="19327"/>
    <cellStyle name="Normal 126 5 2 2 2" xfId="19328"/>
    <cellStyle name="Normal 126 5 2 3" xfId="19329"/>
    <cellStyle name="Normal 126 5 2 3 2" xfId="19330"/>
    <cellStyle name="Normal 126 5 2 4" xfId="19331"/>
    <cellStyle name="Normal 126 5 2 4 2" xfId="19332"/>
    <cellStyle name="Normal 126 5 2 5" xfId="19333"/>
    <cellStyle name="Normal 126 5 3" xfId="19334"/>
    <cellStyle name="Normal 126 5 3 2" xfId="19335"/>
    <cellStyle name="Normal 126 5 4" xfId="19336"/>
    <cellStyle name="Normal 126 5 4 2" xfId="19337"/>
    <cellStyle name="Normal 126 5 5" xfId="19338"/>
    <cellStyle name="Normal 126 5 5 2" xfId="19339"/>
    <cellStyle name="Normal 126 5 6" xfId="19340"/>
    <cellStyle name="Normal 126 6" xfId="19341"/>
    <cellStyle name="Normal 126 6 2" xfId="19342"/>
    <cellStyle name="Normal 126 6 2 2" xfId="19343"/>
    <cellStyle name="Normal 126 6 3" xfId="19344"/>
    <cellStyle name="Normal 126 6 3 2" xfId="19345"/>
    <cellStyle name="Normal 126 6 4" xfId="19346"/>
    <cellStyle name="Normal 126 6 4 2" xfId="19347"/>
    <cellStyle name="Normal 126 6 5" xfId="19348"/>
    <cellStyle name="Normal 126 7" xfId="19349"/>
    <cellStyle name="Normal 126 7 2" xfId="19350"/>
    <cellStyle name="Normal 126 7 2 2" xfId="19351"/>
    <cellStyle name="Normal 126 7 3" xfId="19352"/>
    <cellStyle name="Normal 126 7 3 2" xfId="19353"/>
    <cellStyle name="Normal 126 7 4" xfId="19354"/>
    <cellStyle name="Normal 126 7 4 2" xfId="19355"/>
    <cellStyle name="Normal 126 7 5" xfId="19356"/>
    <cellStyle name="Normal 126 8" xfId="19357"/>
    <cellStyle name="Normal 126 8 2" xfId="19358"/>
    <cellStyle name="Normal 126 9" xfId="19359"/>
    <cellStyle name="Normal 126 9 2" xfId="19360"/>
    <cellStyle name="Normal 127" xfId="19361"/>
    <cellStyle name="Normal 127 2" xfId="19362"/>
    <cellStyle name="Normal 127 2 2" xfId="47231"/>
    <cellStyle name="Normal 127 3" xfId="19363"/>
    <cellStyle name="Normal 127 3 2" xfId="47232"/>
    <cellStyle name="Normal 127 4" xfId="19364"/>
    <cellStyle name="Normal 127 4 2" xfId="47233"/>
    <cellStyle name="Normal 127 5" xfId="47234"/>
    <cellStyle name="Normal 128" xfId="19365"/>
    <cellStyle name="Normal 128 10" xfId="19366"/>
    <cellStyle name="Normal 128 10 2" xfId="19367"/>
    <cellStyle name="Normal 128 11" xfId="19368"/>
    <cellStyle name="Normal 128 11 2" xfId="19369"/>
    <cellStyle name="Normal 128 12" xfId="19370"/>
    <cellStyle name="Normal 128 12 2" xfId="19371"/>
    <cellStyle name="Normal 128 13" xfId="19372"/>
    <cellStyle name="Normal 128 14" xfId="19373"/>
    <cellStyle name="Normal 128 2" xfId="19374"/>
    <cellStyle name="Normal 128 2 2" xfId="19375"/>
    <cellStyle name="Normal 128 2 2 2" xfId="19376"/>
    <cellStyle name="Normal 128 2 2 2 2" xfId="19377"/>
    <cellStyle name="Normal 128 2 2 2 2 2" xfId="19378"/>
    <cellStyle name="Normal 128 2 2 2 3" xfId="19379"/>
    <cellStyle name="Normal 128 2 2 2 3 2" xfId="19380"/>
    <cellStyle name="Normal 128 2 2 2 4" xfId="19381"/>
    <cellStyle name="Normal 128 2 2 2 4 2" xfId="19382"/>
    <cellStyle name="Normal 128 2 2 2 5" xfId="19383"/>
    <cellStyle name="Normal 128 2 2 3" xfId="19384"/>
    <cellStyle name="Normal 128 2 2 3 2" xfId="19385"/>
    <cellStyle name="Normal 128 2 2 4" xfId="19386"/>
    <cellStyle name="Normal 128 2 2 4 2" xfId="19387"/>
    <cellStyle name="Normal 128 2 2 5" xfId="19388"/>
    <cellStyle name="Normal 128 2 2 5 2" xfId="19389"/>
    <cellStyle name="Normal 128 2 2 6" xfId="19390"/>
    <cellStyle name="Normal 128 2 3" xfId="19391"/>
    <cellStyle name="Normal 128 2 3 2" xfId="19392"/>
    <cellStyle name="Normal 128 2 3 2 2" xfId="19393"/>
    <cellStyle name="Normal 128 2 3 3" xfId="19394"/>
    <cellStyle name="Normal 128 2 3 3 2" xfId="19395"/>
    <cellStyle name="Normal 128 2 3 4" xfId="19396"/>
    <cellStyle name="Normal 128 2 3 4 2" xfId="19397"/>
    <cellStyle name="Normal 128 2 3 5" xfId="19398"/>
    <cellStyle name="Normal 128 2 4" xfId="19399"/>
    <cellStyle name="Normal 128 2 4 2" xfId="19400"/>
    <cellStyle name="Normal 128 2 5" xfId="19401"/>
    <cellStyle name="Normal 128 2 5 2" xfId="19402"/>
    <cellStyle name="Normal 128 2 6" xfId="19403"/>
    <cellStyle name="Normal 128 2 6 2" xfId="19404"/>
    <cellStyle name="Normal 128 2 7" xfId="19405"/>
    <cellStyle name="Normal 128 3" xfId="19406"/>
    <cellStyle name="Normal 128 3 2" xfId="19407"/>
    <cellStyle name="Normal 128 3 2 2" xfId="19408"/>
    <cellStyle name="Normal 128 3 2 2 2" xfId="19409"/>
    <cellStyle name="Normal 128 3 2 2 2 2" xfId="19410"/>
    <cellStyle name="Normal 128 3 2 2 3" xfId="19411"/>
    <cellStyle name="Normal 128 3 2 2 3 2" xfId="19412"/>
    <cellStyle name="Normal 128 3 2 2 4" xfId="19413"/>
    <cellStyle name="Normal 128 3 2 2 4 2" xfId="19414"/>
    <cellStyle name="Normal 128 3 2 2 5" xfId="19415"/>
    <cellStyle name="Normal 128 3 2 3" xfId="19416"/>
    <cellStyle name="Normal 128 3 2 3 2" xfId="19417"/>
    <cellStyle name="Normal 128 3 2 4" xfId="19418"/>
    <cellStyle name="Normal 128 3 2 4 2" xfId="19419"/>
    <cellStyle name="Normal 128 3 2 5" xfId="19420"/>
    <cellStyle name="Normal 128 3 2 5 2" xfId="19421"/>
    <cellStyle name="Normal 128 3 2 6" xfId="19422"/>
    <cellStyle name="Normal 128 3 3" xfId="19423"/>
    <cellStyle name="Normal 128 3 3 2" xfId="19424"/>
    <cellStyle name="Normal 128 3 3 2 2" xfId="19425"/>
    <cellStyle name="Normal 128 3 3 3" xfId="19426"/>
    <cellStyle name="Normal 128 3 3 3 2" xfId="19427"/>
    <cellStyle name="Normal 128 3 3 4" xfId="19428"/>
    <cellStyle name="Normal 128 3 3 4 2" xfId="19429"/>
    <cellStyle name="Normal 128 3 3 5" xfId="19430"/>
    <cellStyle name="Normal 128 3 4" xfId="19431"/>
    <cellStyle name="Normal 128 3 4 2" xfId="19432"/>
    <cellStyle name="Normal 128 3 5" xfId="19433"/>
    <cellStyle name="Normal 128 3 5 2" xfId="19434"/>
    <cellStyle name="Normal 128 3 6" xfId="19435"/>
    <cellStyle name="Normal 128 3 6 2" xfId="19436"/>
    <cellStyle name="Normal 128 3 7" xfId="19437"/>
    <cellStyle name="Normal 128 4" xfId="19438"/>
    <cellStyle name="Normal 128 4 2" xfId="19439"/>
    <cellStyle name="Normal 128 4 2 2" xfId="19440"/>
    <cellStyle name="Normal 128 4 2 2 2" xfId="19441"/>
    <cellStyle name="Normal 128 4 2 2 2 2" xfId="19442"/>
    <cellStyle name="Normal 128 4 2 2 3" xfId="19443"/>
    <cellStyle name="Normal 128 4 2 2 3 2" xfId="19444"/>
    <cellStyle name="Normal 128 4 2 2 4" xfId="19445"/>
    <cellStyle name="Normal 128 4 2 2 4 2" xfId="19446"/>
    <cellStyle name="Normal 128 4 2 2 5" xfId="19447"/>
    <cellStyle name="Normal 128 4 2 3" xfId="19448"/>
    <cellStyle name="Normal 128 4 2 3 2" xfId="19449"/>
    <cellStyle name="Normal 128 4 2 4" xfId="19450"/>
    <cellStyle name="Normal 128 4 2 4 2" xfId="19451"/>
    <cellStyle name="Normal 128 4 2 5" xfId="19452"/>
    <cellStyle name="Normal 128 4 2 5 2" xfId="19453"/>
    <cellStyle name="Normal 128 4 2 6" xfId="19454"/>
    <cellStyle name="Normal 128 4 3" xfId="19455"/>
    <cellStyle name="Normal 128 4 3 2" xfId="19456"/>
    <cellStyle name="Normal 128 4 3 2 2" xfId="19457"/>
    <cellStyle name="Normal 128 4 3 3" xfId="19458"/>
    <cellStyle name="Normal 128 4 3 3 2" xfId="19459"/>
    <cellStyle name="Normal 128 4 3 4" xfId="19460"/>
    <cellStyle name="Normal 128 4 3 4 2" xfId="19461"/>
    <cellStyle name="Normal 128 4 3 5" xfId="19462"/>
    <cellStyle name="Normal 128 4 4" xfId="19463"/>
    <cellStyle name="Normal 128 4 4 2" xfId="19464"/>
    <cellStyle name="Normal 128 4 5" xfId="19465"/>
    <cellStyle name="Normal 128 4 5 2" xfId="19466"/>
    <cellStyle name="Normal 128 4 6" xfId="19467"/>
    <cellStyle name="Normal 128 4 6 2" xfId="19468"/>
    <cellStyle name="Normal 128 4 7" xfId="19469"/>
    <cellStyle name="Normal 128 5" xfId="19470"/>
    <cellStyle name="Normal 128 5 2" xfId="19471"/>
    <cellStyle name="Normal 128 5 2 2" xfId="19472"/>
    <cellStyle name="Normal 128 5 2 2 2" xfId="19473"/>
    <cellStyle name="Normal 128 5 2 3" xfId="19474"/>
    <cellStyle name="Normal 128 5 2 3 2" xfId="19475"/>
    <cellStyle name="Normal 128 5 2 4" xfId="19476"/>
    <cellStyle name="Normal 128 5 2 4 2" xfId="19477"/>
    <cellStyle name="Normal 128 5 2 5" xfId="19478"/>
    <cellStyle name="Normal 128 5 3" xfId="19479"/>
    <cellStyle name="Normal 128 5 3 2" xfId="19480"/>
    <cellStyle name="Normal 128 5 4" xfId="19481"/>
    <cellStyle name="Normal 128 5 4 2" xfId="19482"/>
    <cellStyle name="Normal 128 5 5" xfId="19483"/>
    <cellStyle name="Normal 128 5 5 2" xfId="19484"/>
    <cellStyle name="Normal 128 5 6" xfId="19485"/>
    <cellStyle name="Normal 128 6" xfId="19486"/>
    <cellStyle name="Normal 128 6 2" xfId="19487"/>
    <cellStyle name="Normal 128 6 2 2" xfId="19488"/>
    <cellStyle name="Normal 128 6 3" xfId="19489"/>
    <cellStyle name="Normal 128 6 3 2" xfId="19490"/>
    <cellStyle name="Normal 128 6 4" xfId="19491"/>
    <cellStyle name="Normal 128 6 4 2" xfId="19492"/>
    <cellStyle name="Normal 128 6 5" xfId="19493"/>
    <cellStyle name="Normal 128 7" xfId="19494"/>
    <cellStyle name="Normal 128 7 2" xfId="19495"/>
    <cellStyle name="Normal 128 7 2 2" xfId="19496"/>
    <cellStyle name="Normal 128 7 3" xfId="19497"/>
    <cellStyle name="Normal 128 7 3 2" xfId="19498"/>
    <cellStyle name="Normal 128 7 4" xfId="19499"/>
    <cellStyle name="Normal 128 7 4 2" xfId="19500"/>
    <cellStyle name="Normal 128 7 5" xfId="19501"/>
    <cellStyle name="Normal 128 8" xfId="19502"/>
    <cellStyle name="Normal 128 8 2" xfId="19503"/>
    <cellStyle name="Normal 128 9" xfId="19504"/>
    <cellStyle name="Normal 128 9 2" xfId="19505"/>
    <cellStyle name="Normal 129" xfId="19506"/>
    <cellStyle name="Normal 129 10" xfId="19507"/>
    <cellStyle name="Normal 129 10 2" xfId="19508"/>
    <cellStyle name="Normal 129 11" xfId="19509"/>
    <cellStyle name="Normal 129 11 2" xfId="19510"/>
    <cellStyle name="Normal 129 12" xfId="19511"/>
    <cellStyle name="Normal 129 12 2" xfId="19512"/>
    <cellStyle name="Normal 129 13" xfId="19513"/>
    <cellStyle name="Normal 129 14" xfId="19514"/>
    <cellStyle name="Normal 129 15" xfId="47235"/>
    <cellStyle name="Normal 129 16" xfId="47236"/>
    <cellStyle name="Normal 129 2" xfId="19515"/>
    <cellStyle name="Normal 129 2 10" xfId="47237"/>
    <cellStyle name="Normal 129 2 11" xfId="47238"/>
    <cellStyle name="Normal 129 2 2" xfId="19516"/>
    <cellStyle name="Normal 129 2 2 2" xfId="19517"/>
    <cellStyle name="Normal 129 2 2 2 2" xfId="19518"/>
    <cellStyle name="Normal 129 2 2 2 2 2" xfId="19519"/>
    <cellStyle name="Normal 129 2 2 2 3" xfId="19520"/>
    <cellStyle name="Normal 129 2 2 2 3 2" xfId="19521"/>
    <cellStyle name="Normal 129 2 2 2 4" xfId="19522"/>
    <cellStyle name="Normal 129 2 2 2 4 2" xfId="19523"/>
    <cellStyle name="Normal 129 2 2 2 5" xfId="19524"/>
    <cellStyle name="Normal 129 2 2 3" xfId="19525"/>
    <cellStyle name="Normal 129 2 2 3 2" xfId="19526"/>
    <cellStyle name="Normal 129 2 2 4" xfId="19527"/>
    <cellStyle name="Normal 129 2 2 4 2" xfId="19528"/>
    <cellStyle name="Normal 129 2 2 5" xfId="19529"/>
    <cellStyle name="Normal 129 2 2 5 2" xfId="19530"/>
    <cellStyle name="Normal 129 2 2 6" xfId="19531"/>
    <cellStyle name="Normal 129 2 3" xfId="19532"/>
    <cellStyle name="Normal 129 2 3 2" xfId="19533"/>
    <cellStyle name="Normal 129 2 3 2 2" xfId="19534"/>
    <cellStyle name="Normal 129 2 3 3" xfId="19535"/>
    <cellStyle name="Normal 129 2 3 3 2" xfId="19536"/>
    <cellStyle name="Normal 129 2 3 4" xfId="19537"/>
    <cellStyle name="Normal 129 2 3 4 2" xfId="19538"/>
    <cellStyle name="Normal 129 2 3 5" xfId="19539"/>
    <cellStyle name="Normal 129 2 4" xfId="19540"/>
    <cellStyle name="Normal 129 2 4 2" xfId="19541"/>
    <cellStyle name="Normal 129 2 5" xfId="19542"/>
    <cellStyle name="Normal 129 2 5 2" xfId="19543"/>
    <cellStyle name="Normal 129 2 6" xfId="19544"/>
    <cellStyle name="Normal 129 2 6 2" xfId="19545"/>
    <cellStyle name="Normal 129 2 7" xfId="19546"/>
    <cellStyle name="Normal 129 2 8" xfId="47239"/>
    <cellStyle name="Normal 129 2 9" xfId="47240"/>
    <cellStyle name="Normal 129 3" xfId="19547"/>
    <cellStyle name="Normal 129 3 2" xfId="19548"/>
    <cellStyle name="Normal 129 3 2 2" xfId="19549"/>
    <cellStyle name="Normal 129 3 2 2 2" xfId="19550"/>
    <cellStyle name="Normal 129 3 2 2 2 2" xfId="19551"/>
    <cellStyle name="Normal 129 3 2 2 3" xfId="19552"/>
    <cellStyle name="Normal 129 3 2 2 3 2" xfId="19553"/>
    <cellStyle name="Normal 129 3 2 2 4" xfId="19554"/>
    <cellStyle name="Normal 129 3 2 2 4 2" xfId="19555"/>
    <cellStyle name="Normal 129 3 2 2 5" xfId="19556"/>
    <cellStyle name="Normal 129 3 2 3" xfId="19557"/>
    <cellStyle name="Normal 129 3 2 3 2" xfId="19558"/>
    <cellStyle name="Normal 129 3 2 4" xfId="19559"/>
    <cellStyle name="Normal 129 3 2 4 2" xfId="19560"/>
    <cellStyle name="Normal 129 3 2 5" xfId="19561"/>
    <cellStyle name="Normal 129 3 2 5 2" xfId="19562"/>
    <cellStyle name="Normal 129 3 2 6" xfId="19563"/>
    <cellStyle name="Normal 129 3 3" xfId="19564"/>
    <cellStyle name="Normal 129 3 3 2" xfId="19565"/>
    <cellStyle name="Normal 129 3 3 2 2" xfId="19566"/>
    <cellStyle name="Normal 129 3 3 3" xfId="19567"/>
    <cellStyle name="Normal 129 3 3 3 2" xfId="19568"/>
    <cellStyle name="Normal 129 3 3 4" xfId="19569"/>
    <cellStyle name="Normal 129 3 3 4 2" xfId="19570"/>
    <cellStyle name="Normal 129 3 3 5" xfId="19571"/>
    <cellStyle name="Normal 129 3 4" xfId="19572"/>
    <cellStyle name="Normal 129 3 4 2" xfId="19573"/>
    <cellStyle name="Normal 129 3 5" xfId="19574"/>
    <cellStyle name="Normal 129 3 5 2" xfId="19575"/>
    <cellStyle name="Normal 129 3 6" xfId="19576"/>
    <cellStyle name="Normal 129 3 6 2" xfId="19577"/>
    <cellStyle name="Normal 129 3 7" xfId="19578"/>
    <cellStyle name="Normal 129 4" xfId="19579"/>
    <cellStyle name="Normal 129 4 2" xfId="19580"/>
    <cellStyle name="Normal 129 4 2 2" xfId="19581"/>
    <cellStyle name="Normal 129 4 2 2 2" xfId="19582"/>
    <cellStyle name="Normal 129 4 2 2 2 2" xfId="19583"/>
    <cellStyle name="Normal 129 4 2 2 3" xfId="19584"/>
    <cellStyle name="Normal 129 4 2 2 3 2" xfId="19585"/>
    <cellStyle name="Normal 129 4 2 2 4" xfId="19586"/>
    <cellStyle name="Normal 129 4 2 2 4 2" xfId="19587"/>
    <cellStyle name="Normal 129 4 2 2 5" xfId="19588"/>
    <cellStyle name="Normal 129 4 2 3" xfId="19589"/>
    <cellStyle name="Normal 129 4 2 3 2" xfId="19590"/>
    <cellStyle name="Normal 129 4 2 4" xfId="19591"/>
    <cellStyle name="Normal 129 4 2 4 2" xfId="19592"/>
    <cellStyle name="Normal 129 4 2 5" xfId="19593"/>
    <cellStyle name="Normal 129 4 2 5 2" xfId="19594"/>
    <cellStyle name="Normal 129 4 2 6" xfId="19595"/>
    <cellStyle name="Normal 129 4 3" xfId="19596"/>
    <cellStyle name="Normal 129 4 3 2" xfId="19597"/>
    <cellStyle name="Normal 129 4 3 2 2" xfId="19598"/>
    <cellStyle name="Normal 129 4 3 3" xfId="19599"/>
    <cellStyle name="Normal 129 4 3 3 2" xfId="19600"/>
    <cellStyle name="Normal 129 4 3 4" xfId="19601"/>
    <cellStyle name="Normal 129 4 3 4 2" xfId="19602"/>
    <cellStyle name="Normal 129 4 3 5" xfId="19603"/>
    <cellStyle name="Normal 129 4 4" xfId="19604"/>
    <cellStyle name="Normal 129 4 4 2" xfId="19605"/>
    <cellStyle name="Normal 129 4 5" xfId="19606"/>
    <cellStyle name="Normal 129 4 5 2" xfId="19607"/>
    <cellStyle name="Normal 129 4 6" xfId="19608"/>
    <cellStyle name="Normal 129 4 6 2" xfId="19609"/>
    <cellStyle name="Normal 129 4 7" xfId="19610"/>
    <cellStyle name="Normal 129 5" xfId="19611"/>
    <cellStyle name="Normal 129 5 2" xfId="19612"/>
    <cellStyle name="Normal 129 5 2 2" xfId="19613"/>
    <cellStyle name="Normal 129 5 2 2 2" xfId="19614"/>
    <cellStyle name="Normal 129 5 2 3" xfId="19615"/>
    <cellStyle name="Normal 129 5 2 3 2" xfId="19616"/>
    <cellStyle name="Normal 129 5 2 4" xfId="19617"/>
    <cellStyle name="Normal 129 5 2 4 2" xfId="19618"/>
    <cellStyle name="Normal 129 5 2 5" xfId="19619"/>
    <cellStyle name="Normal 129 5 3" xfId="19620"/>
    <cellStyle name="Normal 129 5 3 2" xfId="19621"/>
    <cellStyle name="Normal 129 5 4" xfId="19622"/>
    <cellStyle name="Normal 129 5 4 2" xfId="19623"/>
    <cellStyle name="Normal 129 5 5" xfId="19624"/>
    <cellStyle name="Normal 129 5 5 2" xfId="19625"/>
    <cellStyle name="Normal 129 5 6" xfId="19626"/>
    <cellStyle name="Normal 129 6" xfId="19627"/>
    <cellStyle name="Normal 129 6 2" xfId="19628"/>
    <cellStyle name="Normal 129 6 2 2" xfId="19629"/>
    <cellStyle name="Normal 129 6 3" xfId="19630"/>
    <cellStyle name="Normal 129 6 3 2" xfId="19631"/>
    <cellStyle name="Normal 129 6 4" xfId="19632"/>
    <cellStyle name="Normal 129 6 4 2" xfId="19633"/>
    <cellStyle name="Normal 129 6 5" xfId="19634"/>
    <cellStyle name="Normal 129 7" xfId="19635"/>
    <cellStyle name="Normal 129 7 2" xfId="19636"/>
    <cellStyle name="Normal 129 7 2 2" xfId="19637"/>
    <cellStyle name="Normal 129 7 3" xfId="19638"/>
    <cellStyle name="Normal 129 7 3 2" xfId="19639"/>
    <cellStyle name="Normal 129 7 4" xfId="19640"/>
    <cellStyle name="Normal 129 7 4 2" xfId="19641"/>
    <cellStyle name="Normal 129 7 5" xfId="19642"/>
    <cellStyle name="Normal 129 8" xfId="19643"/>
    <cellStyle name="Normal 129 8 2" xfId="19644"/>
    <cellStyle name="Normal 129 9" xfId="19645"/>
    <cellStyle name="Normal 129 9 2" xfId="19646"/>
    <cellStyle name="Normal 13" xfId="19647"/>
    <cellStyle name="Normal 13 2" xfId="19648"/>
    <cellStyle name="Normal 13 2 2" xfId="19649"/>
    <cellStyle name="Normal 13 2 2 2" xfId="19650"/>
    <cellStyle name="Normal 13 2 2 2 2" xfId="47241"/>
    <cellStyle name="Normal 13 2 2 3" xfId="19651"/>
    <cellStyle name="Normal 13 2 2 3 2" xfId="47242"/>
    <cellStyle name="Normal 13 2 2 4" xfId="19652"/>
    <cellStyle name="Normal 13 2 2 4 2" xfId="47243"/>
    <cellStyle name="Normal 13 2 2 5" xfId="19653"/>
    <cellStyle name="Normal 13 2 3" xfId="19654"/>
    <cellStyle name="Normal 13 2 3 2" xfId="19655"/>
    <cellStyle name="Normal 13 2 3 2 2" xfId="47244"/>
    <cellStyle name="Normal 13 2 3 3" xfId="19656"/>
    <cellStyle name="Normal 13 2 3 3 2" xfId="47245"/>
    <cellStyle name="Normal 13 2 3 4" xfId="19657"/>
    <cellStyle name="Normal 13 2 3 4 2" xfId="47246"/>
    <cellStyle name="Normal 13 2 3 5" xfId="19658"/>
    <cellStyle name="Normal 13 2 4" xfId="19659"/>
    <cellStyle name="Normal 13 2 4 2" xfId="47247"/>
    <cellStyle name="Normal 13 2 5" xfId="19660"/>
    <cellStyle name="Normal 13 2 5 2" xfId="47248"/>
    <cellStyle name="Normal 13 2 6" xfId="19661"/>
    <cellStyle name="Normal 13 2 6 2" xfId="47249"/>
    <cellStyle name="Normal 13 2 7" xfId="19662"/>
    <cellStyle name="Normal 13 3" xfId="19663"/>
    <cellStyle name="Normal 13 3 2" xfId="19664"/>
    <cellStyle name="Normal 13 3 2 2" xfId="47250"/>
    <cellStyle name="Normal 13 3 3" xfId="19665"/>
    <cellStyle name="Normal 13 3 3 2" xfId="47251"/>
    <cellStyle name="Normal 13 3 4" xfId="19666"/>
    <cellStyle name="Normal 13 3 4 2" xfId="47252"/>
    <cellStyle name="Normal 13 3 5" xfId="19667"/>
    <cellStyle name="Normal 13 4" xfId="19668"/>
    <cellStyle name="Normal 13 4 2" xfId="19669"/>
    <cellStyle name="Normal 13 5" xfId="19670"/>
    <cellStyle name="Normal 13_7-7-1 SM Data" xfId="19671"/>
    <cellStyle name="Normal 130" xfId="19672"/>
    <cellStyle name="Normal 130 10" xfId="19673"/>
    <cellStyle name="Normal 130 10 2" xfId="19674"/>
    <cellStyle name="Normal 130 11" xfId="19675"/>
    <cellStyle name="Normal 130 11 2" xfId="19676"/>
    <cellStyle name="Normal 130 12" xfId="19677"/>
    <cellStyle name="Normal 130 12 2" xfId="19678"/>
    <cellStyle name="Normal 130 13" xfId="19679"/>
    <cellStyle name="Normal 130 14" xfId="19680"/>
    <cellStyle name="Normal 130 15" xfId="47253"/>
    <cellStyle name="Normal 130 16" xfId="47254"/>
    <cellStyle name="Normal 130 2" xfId="19681"/>
    <cellStyle name="Normal 130 2 10" xfId="47255"/>
    <cellStyle name="Normal 130 2 11" xfId="47256"/>
    <cellStyle name="Normal 130 2 2" xfId="19682"/>
    <cellStyle name="Normal 130 2 2 2" xfId="19683"/>
    <cellStyle name="Normal 130 2 2 2 2" xfId="19684"/>
    <cellStyle name="Normal 130 2 2 2 2 2" xfId="19685"/>
    <cellStyle name="Normal 130 2 2 2 3" xfId="19686"/>
    <cellStyle name="Normal 130 2 2 2 3 2" xfId="19687"/>
    <cellStyle name="Normal 130 2 2 2 4" xfId="19688"/>
    <cellStyle name="Normal 130 2 2 2 4 2" xfId="19689"/>
    <cellStyle name="Normal 130 2 2 2 5" xfId="19690"/>
    <cellStyle name="Normal 130 2 2 3" xfId="19691"/>
    <cellStyle name="Normal 130 2 2 3 2" xfId="19692"/>
    <cellStyle name="Normal 130 2 2 4" xfId="19693"/>
    <cellStyle name="Normal 130 2 2 4 2" xfId="19694"/>
    <cellStyle name="Normal 130 2 2 5" xfId="19695"/>
    <cellStyle name="Normal 130 2 2 5 2" xfId="19696"/>
    <cellStyle name="Normal 130 2 2 6" xfId="19697"/>
    <cellStyle name="Normal 130 2 3" xfId="19698"/>
    <cellStyle name="Normal 130 2 3 2" xfId="19699"/>
    <cellStyle name="Normal 130 2 3 2 2" xfId="19700"/>
    <cellStyle name="Normal 130 2 3 3" xfId="19701"/>
    <cellStyle name="Normal 130 2 3 3 2" xfId="19702"/>
    <cellStyle name="Normal 130 2 3 4" xfId="19703"/>
    <cellStyle name="Normal 130 2 3 4 2" xfId="19704"/>
    <cellStyle name="Normal 130 2 3 5" xfId="19705"/>
    <cellStyle name="Normal 130 2 4" xfId="19706"/>
    <cellStyle name="Normal 130 2 4 2" xfId="19707"/>
    <cellStyle name="Normal 130 2 5" xfId="19708"/>
    <cellStyle name="Normal 130 2 5 2" xfId="19709"/>
    <cellStyle name="Normal 130 2 6" xfId="19710"/>
    <cellStyle name="Normal 130 2 6 2" xfId="19711"/>
    <cellStyle name="Normal 130 2 7" xfId="19712"/>
    <cellStyle name="Normal 130 2 8" xfId="47257"/>
    <cellStyle name="Normal 130 2 9" xfId="47258"/>
    <cellStyle name="Normal 130 3" xfId="19713"/>
    <cellStyle name="Normal 130 3 2" xfId="19714"/>
    <cellStyle name="Normal 130 3 2 2" xfId="19715"/>
    <cellStyle name="Normal 130 3 2 2 2" xfId="19716"/>
    <cellStyle name="Normal 130 3 2 2 2 2" xfId="19717"/>
    <cellStyle name="Normal 130 3 2 2 3" xfId="19718"/>
    <cellStyle name="Normal 130 3 2 2 3 2" xfId="19719"/>
    <cellStyle name="Normal 130 3 2 2 4" xfId="19720"/>
    <cellStyle name="Normal 130 3 2 2 4 2" xfId="19721"/>
    <cellStyle name="Normal 130 3 2 2 5" xfId="19722"/>
    <cellStyle name="Normal 130 3 2 3" xfId="19723"/>
    <cellStyle name="Normal 130 3 2 3 2" xfId="19724"/>
    <cellStyle name="Normal 130 3 2 4" xfId="19725"/>
    <cellStyle name="Normal 130 3 2 4 2" xfId="19726"/>
    <cellStyle name="Normal 130 3 2 5" xfId="19727"/>
    <cellStyle name="Normal 130 3 2 5 2" xfId="19728"/>
    <cellStyle name="Normal 130 3 2 6" xfId="19729"/>
    <cellStyle name="Normal 130 3 3" xfId="19730"/>
    <cellStyle name="Normal 130 3 3 2" xfId="19731"/>
    <cellStyle name="Normal 130 3 3 2 2" xfId="19732"/>
    <cellStyle name="Normal 130 3 3 3" xfId="19733"/>
    <cellStyle name="Normal 130 3 3 3 2" xfId="19734"/>
    <cellStyle name="Normal 130 3 3 4" xfId="19735"/>
    <cellStyle name="Normal 130 3 3 4 2" xfId="19736"/>
    <cellStyle name="Normal 130 3 3 5" xfId="19737"/>
    <cellStyle name="Normal 130 3 4" xfId="19738"/>
    <cellStyle name="Normal 130 3 4 2" xfId="19739"/>
    <cellStyle name="Normal 130 3 5" xfId="19740"/>
    <cellStyle name="Normal 130 3 5 2" xfId="19741"/>
    <cellStyle name="Normal 130 3 6" xfId="19742"/>
    <cellStyle name="Normal 130 3 6 2" xfId="19743"/>
    <cellStyle name="Normal 130 3 7" xfId="19744"/>
    <cellStyle name="Normal 130 4" xfId="19745"/>
    <cellStyle name="Normal 130 4 2" xfId="19746"/>
    <cellStyle name="Normal 130 4 2 2" xfId="19747"/>
    <cellStyle name="Normal 130 4 2 2 2" xfId="19748"/>
    <cellStyle name="Normal 130 4 2 2 2 2" xfId="19749"/>
    <cellStyle name="Normal 130 4 2 2 3" xfId="19750"/>
    <cellStyle name="Normal 130 4 2 2 3 2" xfId="19751"/>
    <cellStyle name="Normal 130 4 2 2 4" xfId="19752"/>
    <cellStyle name="Normal 130 4 2 2 4 2" xfId="19753"/>
    <cellStyle name="Normal 130 4 2 2 5" xfId="19754"/>
    <cellStyle name="Normal 130 4 2 3" xfId="19755"/>
    <cellStyle name="Normal 130 4 2 3 2" xfId="19756"/>
    <cellStyle name="Normal 130 4 2 4" xfId="19757"/>
    <cellStyle name="Normal 130 4 2 4 2" xfId="19758"/>
    <cellStyle name="Normal 130 4 2 5" xfId="19759"/>
    <cellStyle name="Normal 130 4 2 5 2" xfId="19760"/>
    <cellStyle name="Normal 130 4 2 6" xfId="19761"/>
    <cellStyle name="Normal 130 4 3" xfId="19762"/>
    <cellStyle name="Normal 130 4 3 2" xfId="19763"/>
    <cellStyle name="Normal 130 4 3 2 2" xfId="19764"/>
    <cellStyle name="Normal 130 4 3 3" xfId="19765"/>
    <cellStyle name="Normal 130 4 3 3 2" xfId="19766"/>
    <cellStyle name="Normal 130 4 3 4" xfId="19767"/>
    <cellStyle name="Normal 130 4 3 4 2" xfId="19768"/>
    <cellStyle name="Normal 130 4 3 5" xfId="19769"/>
    <cellStyle name="Normal 130 4 4" xfId="19770"/>
    <cellStyle name="Normal 130 4 4 2" xfId="19771"/>
    <cellStyle name="Normal 130 4 5" xfId="19772"/>
    <cellStyle name="Normal 130 4 5 2" xfId="19773"/>
    <cellStyle name="Normal 130 4 6" xfId="19774"/>
    <cellStyle name="Normal 130 4 6 2" xfId="19775"/>
    <cellStyle name="Normal 130 4 7" xfId="19776"/>
    <cellStyle name="Normal 130 5" xfId="19777"/>
    <cellStyle name="Normal 130 5 2" xfId="19778"/>
    <cellStyle name="Normal 130 5 2 2" xfId="19779"/>
    <cellStyle name="Normal 130 5 2 2 2" xfId="19780"/>
    <cellStyle name="Normal 130 5 2 3" xfId="19781"/>
    <cellStyle name="Normal 130 5 2 3 2" xfId="19782"/>
    <cellStyle name="Normal 130 5 2 4" xfId="19783"/>
    <cellStyle name="Normal 130 5 2 4 2" xfId="19784"/>
    <cellStyle name="Normal 130 5 2 5" xfId="19785"/>
    <cellStyle name="Normal 130 5 3" xfId="19786"/>
    <cellStyle name="Normal 130 5 3 2" xfId="19787"/>
    <cellStyle name="Normal 130 5 4" xfId="19788"/>
    <cellStyle name="Normal 130 5 4 2" xfId="19789"/>
    <cellStyle name="Normal 130 5 5" xfId="19790"/>
    <cellStyle name="Normal 130 5 5 2" xfId="19791"/>
    <cellStyle name="Normal 130 5 6" xfId="19792"/>
    <cellStyle name="Normal 130 6" xfId="19793"/>
    <cellStyle name="Normal 130 6 2" xfId="19794"/>
    <cellStyle name="Normal 130 6 2 2" xfId="19795"/>
    <cellStyle name="Normal 130 6 3" xfId="19796"/>
    <cellStyle name="Normal 130 6 3 2" xfId="19797"/>
    <cellStyle name="Normal 130 6 4" xfId="19798"/>
    <cellStyle name="Normal 130 6 4 2" xfId="19799"/>
    <cellStyle name="Normal 130 6 5" xfId="19800"/>
    <cellStyle name="Normal 130 7" xfId="19801"/>
    <cellStyle name="Normal 130 7 2" xfId="19802"/>
    <cellStyle name="Normal 130 7 2 2" xfId="19803"/>
    <cellStyle name="Normal 130 7 3" xfId="19804"/>
    <cellStyle name="Normal 130 7 3 2" xfId="19805"/>
    <cellStyle name="Normal 130 7 4" xfId="19806"/>
    <cellStyle name="Normal 130 7 4 2" xfId="19807"/>
    <cellStyle name="Normal 130 7 5" xfId="19808"/>
    <cellStyle name="Normal 130 8" xfId="19809"/>
    <cellStyle name="Normal 130 8 2" xfId="19810"/>
    <cellStyle name="Normal 130 9" xfId="19811"/>
    <cellStyle name="Normal 130 9 2" xfId="19812"/>
    <cellStyle name="Normal 131" xfId="19813"/>
    <cellStyle name="Normal 131 10" xfId="19814"/>
    <cellStyle name="Normal 131 10 2" xfId="19815"/>
    <cellStyle name="Normal 131 11" xfId="19816"/>
    <cellStyle name="Normal 131 11 2" xfId="19817"/>
    <cellStyle name="Normal 131 12" xfId="19818"/>
    <cellStyle name="Normal 131 12 2" xfId="19819"/>
    <cellStyle name="Normal 131 13" xfId="19820"/>
    <cellStyle name="Normal 131 14" xfId="19821"/>
    <cellStyle name="Normal 131 15" xfId="47259"/>
    <cellStyle name="Normal 131 16" xfId="47260"/>
    <cellStyle name="Normal 131 2" xfId="19822"/>
    <cellStyle name="Normal 131 2 10" xfId="47261"/>
    <cellStyle name="Normal 131 2 11" xfId="47262"/>
    <cellStyle name="Normal 131 2 2" xfId="19823"/>
    <cellStyle name="Normal 131 2 2 2" xfId="19824"/>
    <cellStyle name="Normal 131 2 2 2 2" xfId="19825"/>
    <cellStyle name="Normal 131 2 2 2 2 2" xfId="19826"/>
    <cellStyle name="Normal 131 2 2 2 3" xfId="19827"/>
    <cellStyle name="Normal 131 2 2 2 3 2" xfId="19828"/>
    <cellStyle name="Normal 131 2 2 2 4" xfId="19829"/>
    <cellStyle name="Normal 131 2 2 2 4 2" xfId="19830"/>
    <cellStyle name="Normal 131 2 2 2 5" xfId="19831"/>
    <cellStyle name="Normal 131 2 2 3" xfId="19832"/>
    <cellStyle name="Normal 131 2 2 3 2" xfId="19833"/>
    <cellStyle name="Normal 131 2 2 4" xfId="19834"/>
    <cellStyle name="Normal 131 2 2 4 2" xfId="19835"/>
    <cellStyle name="Normal 131 2 2 5" xfId="19836"/>
    <cellStyle name="Normal 131 2 2 5 2" xfId="19837"/>
    <cellStyle name="Normal 131 2 2 6" xfId="19838"/>
    <cellStyle name="Normal 131 2 3" xfId="19839"/>
    <cellStyle name="Normal 131 2 3 2" xfId="19840"/>
    <cellStyle name="Normal 131 2 3 2 2" xfId="19841"/>
    <cellStyle name="Normal 131 2 3 3" xfId="19842"/>
    <cellStyle name="Normal 131 2 3 3 2" xfId="19843"/>
    <cellStyle name="Normal 131 2 3 4" xfId="19844"/>
    <cellStyle name="Normal 131 2 3 4 2" xfId="19845"/>
    <cellStyle name="Normal 131 2 3 5" xfId="19846"/>
    <cellStyle name="Normal 131 2 4" xfId="19847"/>
    <cellStyle name="Normal 131 2 4 2" xfId="19848"/>
    <cellStyle name="Normal 131 2 5" xfId="19849"/>
    <cellStyle name="Normal 131 2 5 2" xfId="19850"/>
    <cellStyle name="Normal 131 2 6" xfId="19851"/>
    <cellStyle name="Normal 131 2 6 2" xfId="19852"/>
    <cellStyle name="Normal 131 2 7" xfId="19853"/>
    <cellStyle name="Normal 131 2 8" xfId="47263"/>
    <cellStyle name="Normal 131 2 9" xfId="47264"/>
    <cellStyle name="Normal 131 3" xfId="19854"/>
    <cellStyle name="Normal 131 3 2" xfId="19855"/>
    <cellStyle name="Normal 131 3 2 2" xfId="19856"/>
    <cellStyle name="Normal 131 3 2 2 2" xfId="19857"/>
    <cellStyle name="Normal 131 3 2 2 2 2" xfId="19858"/>
    <cellStyle name="Normal 131 3 2 2 3" xfId="19859"/>
    <cellStyle name="Normal 131 3 2 2 3 2" xfId="19860"/>
    <cellStyle name="Normal 131 3 2 2 4" xfId="19861"/>
    <cellStyle name="Normal 131 3 2 2 4 2" xfId="19862"/>
    <cellStyle name="Normal 131 3 2 2 5" xfId="19863"/>
    <cellStyle name="Normal 131 3 2 3" xfId="19864"/>
    <cellStyle name="Normal 131 3 2 3 2" xfId="19865"/>
    <cellStyle name="Normal 131 3 2 4" xfId="19866"/>
    <cellStyle name="Normal 131 3 2 4 2" xfId="19867"/>
    <cellStyle name="Normal 131 3 2 5" xfId="19868"/>
    <cellStyle name="Normal 131 3 2 5 2" xfId="19869"/>
    <cellStyle name="Normal 131 3 2 6" xfId="19870"/>
    <cellStyle name="Normal 131 3 3" xfId="19871"/>
    <cellStyle name="Normal 131 3 3 2" xfId="19872"/>
    <cellStyle name="Normal 131 3 3 2 2" xfId="19873"/>
    <cellStyle name="Normal 131 3 3 3" xfId="19874"/>
    <cellStyle name="Normal 131 3 3 3 2" xfId="19875"/>
    <cellStyle name="Normal 131 3 3 4" xfId="19876"/>
    <cellStyle name="Normal 131 3 3 4 2" xfId="19877"/>
    <cellStyle name="Normal 131 3 3 5" xfId="19878"/>
    <cellStyle name="Normal 131 3 4" xfId="19879"/>
    <cellStyle name="Normal 131 3 4 2" xfId="19880"/>
    <cellStyle name="Normal 131 3 5" xfId="19881"/>
    <cellStyle name="Normal 131 3 5 2" xfId="19882"/>
    <cellStyle name="Normal 131 3 6" xfId="19883"/>
    <cellStyle name="Normal 131 3 6 2" xfId="19884"/>
    <cellStyle name="Normal 131 3 7" xfId="19885"/>
    <cellStyle name="Normal 131 4" xfId="19886"/>
    <cellStyle name="Normal 131 4 2" xfId="19887"/>
    <cellStyle name="Normal 131 4 2 2" xfId="19888"/>
    <cellStyle name="Normal 131 4 2 2 2" xfId="19889"/>
    <cellStyle name="Normal 131 4 2 2 2 2" xfId="19890"/>
    <cellStyle name="Normal 131 4 2 2 3" xfId="19891"/>
    <cellStyle name="Normal 131 4 2 2 3 2" xfId="19892"/>
    <cellStyle name="Normal 131 4 2 2 4" xfId="19893"/>
    <cellStyle name="Normal 131 4 2 2 4 2" xfId="19894"/>
    <cellStyle name="Normal 131 4 2 2 5" xfId="19895"/>
    <cellStyle name="Normal 131 4 2 3" xfId="19896"/>
    <cellStyle name="Normal 131 4 2 3 2" xfId="19897"/>
    <cellStyle name="Normal 131 4 2 4" xfId="19898"/>
    <cellStyle name="Normal 131 4 2 4 2" xfId="19899"/>
    <cellStyle name="Normal 131 4 2 5" xfId="19900"/>
    <cellStyle name="Normal 131 4 2 5 2" xfId="19901"/>
    <cellStyle name="Normal 131 4 2 6" xfId="19902"/>
    <cellStyle name="Normal 131 4 3" xfId="19903"/>
    <cellStyle name="Normal 131 4 3 2" xfId="19904"/>
    <cellStyle name="Normal 131 4 3 2 2" xfId="19905"/>
    <cellStyle name="Normal 131 4 3 3" xfId="19906"/>
    <cellStyle name="Normal 131 4 3 3 2" xfId="19907"/>
    <cellStyle name="Normal 131 4 3 4" xfId="19908"/>
    <cellStyle name="Normal 131 4 3 4 2" xfId="19909"/>
    <cellStyle name="Normal 131 4 3 5" xfId="19910"/>
    <cellStyle name="Normal 131 4 4" xfId="19911"/>
    <cellStyle name="Normal 131 4 4 2" xfId="19912"/>
    <cellStyle name="Normal 131 4 5" xfId="19913"/>
    <cellStyle name="Normal 131 4 5 2" xfId="19914"/>
    <cellStyle name="Normal 131 4 6" xfId="19915"/>
    <cellStyle name="Normal 131 4 6 2" xfId="19916"/>
    <cellStyle name="Normal 131 4 7" xfId="19917"/>
    <cellStyle name="Normal 131 5" xfId="19918"/>
    <cellStyle name="Normal 131 5 2" xfId="19919"/>
    <cellStyle name="Normal 131 5 2 2" xfId="19920"/>
    <cellStyle name="Normal 131 5 2 2 2" xfId="19921"/>
    <cellStyle name="Normal 131 5 2 3" xfId="19922"/>
    <cellStyle name="Normal 131 5 2 3 2" xfId="19923"/>
    <cellStyle name="Normal 131 5 2 4" xfId="19924"/>
    <cellStyle name="Normal 131 5 2 4 2" xfId="19925"/>
    <cellStyle name="Normal 131 5 2 5" xfId="19926"/>
    <cellStyle name="Normal 131 5 3" xfId="19927"/>
    <cellStyle name="Normal 131 5 3 2" xfId="19928"/>
    <cellStyle name="Normal 131 5 4" xfId="19929"/>
    <cellStyle name="Normal 131 5 4 2" xfId="19930"/>
    <cellStyle name="Normal 131 5 5" xfId="19931"/>
    <cellStyle name="Normal 131 5 5 2" xfId="19932"/>
    <cellStyle name="Normal 131 5 6" xfId="19933"/>
    <cellStyle name="Normal 131 6" xfId="19934"/>
    <cellStyle name="Normal 131 6 2" xfId="19935"/>
    <cellStyle name="Normal 131 6 2 2" xfId="19936"/>
    <cellStyle name="Normal 131 6 3" xfId="19937"/>
    <cellStyle name="Normal 131 6 3 2" xfId="19938"/>
    <cellStyle name="Normal 131 6 4" xfId="19939"/>
    <cellStyle name="Normal 131 6 4 2" xfId="19940"/>
    <cellStyle name="Normal 131 6 5" xfId="19941"/>
    <cellStyle name="Normal 131 7" xfId="19942"/>
    <cellStyle name="Normal 131 7 2" xfId="19943"/>
    <cellStyle name="Normal 131 7 2 2" xfId="19944"/>
    <cellStyle name="Normal 131 7 3" xfId="19945"/>
    <cellStyle name="Normal 131 7 3 2" xfId="19946"/>
    <cellStyle name="Normal 131 7 4" xfId="19947"/>
    <cellStyle name="Normal 131 7 4 2" xfId="19948"/>
    <cellStyle name="Normal 131 7 5" xfId="19949"/>
    <cellStyle name="Normal 131 8" xfId="19950"/>
    <cellStyle name="Normal 131 8 2" xfId="19951"/>
    <cellStyle name="Normal 131 9" xfId="19952"/>
    <cellStyle name="Normal 131 9 2" xfId="19953"/>
    <cellStyle name="Normal 132" xfId="19954"/>
    <cellStyle name="Normal 132 10" xfId="47265"/>
    <cellStyle name="Normal 132 11" xfId="47266"/>
    <cellStyle name="Normal 132 12" xfId="47267"/>
    <cellStyle name="Normal 132 13" xfId="47268"/>
    <cellStyle name="Normal 132 14" xfId="47269"/>
    <cellStyle name="Normal 132 15" xfId="47270"/>
    <cellStyle name="Normal 132 16" xfId="47271"/>
    <cellStyle name="Normal 132 2" xfId="19955"/>
    <cellStyle name="Normal 132 2 10" xfId="47272"/>
    <cellStyle name="Normal 132 2 11" xfId="47273"/>
    <cellStyle name="Normal 132 2 2" xfId="47274"/>
    <cellStyle name="Normal 132 2 2 2" xfId="47275"/>
    <cellStyle name="Normal 132 2 2 2 2" xfId="47276"/>
    <cellStyle name="Normal 132 2 2 2 3" xfId="47277"/>
    <cellStyle name="Normal 132 2 2 3" xfId="47278"/>
    <cellStyle name="Normal 132 2 2 4" xfId="47279"/>
    <cellStyle name="Normal 132 2 3" xfId="47280"/>
    <cellStyle name="Normal 132 2 3 2" xfId="47281"/>
    <cellStyle name="Normal 132 2 3 3" xfId="47282"/>
    <cellStyle name="Normal 132 2 4" xfId="47283"/>
    <cellStyle name="Normal 132 2 5" xfId="47284"/>
    <cellStyle name="Normal 132 2 6" xfId="47285"/>
    <cellStyle name="Normal 132 2 7" xfId="47286"/>
    <cellStyle name="Normal 132 2 8" xfId="47287"/>
    <cellStyle name="Normal 132 2 9" xfId="47288"/>
    <cellStyle name="Normal 132 3" xfId="19956"/>
    <cellStyle name="Normal 132 3 2" xfId="47289"/>
    <cellStyle name="Normal 132 3 2 2" xfId="47290"/>
    <cellStyle name="Normal 132 3 2 2 2" xfId="47291"/>
    <cellStyle name="Normal 132 3 2 2 3" xfId="47292"/>
    <cellStyle name="Normal 132 3 2 3" xfId="47293"/>
    <cellStyle name="Normal 132 3 2 4" xfId="47294"/>
    <cellStyle name="Normal 132 3 3" xfId="47295"/>
    <cellStyle name="Normal 132 3 3 2" xfId="47296"/>
    <cellStyle name="Normal 132 3 3 3" xfId="47297"/>
    <cellStyle name="Normal 132 3 4" xfId="47298"/>
    <cellStyle name="Normal 132 3 5" xfId="47299"/>
    <cellStyle name="Normal 132 4" xfId="47300"/>
    <cellStyle name="Normal 132 4 2" xfId="47301"/>
    <cellStyle name="Normal 132 4 2 2" xfId="47302"/>
    <cellStyle name="Normal 132 4 2 3" xfId="47303"/>
    <cellStyle name="Normal 132 4 3" xfId="47304"/>
    <cellStyle name="Normal 132 4 4" xfId="47305"/>
    <cellStyle name="Normal 132 5" xfId="47306"/>
    <cellStyle name="Normal 132 5 2" xfId="47307"/>
    <cellStyle name="Normal 132 5 3" xfId="47308"/>
    <cellStyle name="Normal 132 6" xfId="47309"/>
    <cellStyle name="Normal 132 6 2" xfId="47310"/>
    <cellStyle name="Normal 132 6 3" xfId="47311"/>
    <cellStyle name="Normal 132 7" xfId="47312"/>
    <cellStyle name="Normal 132 7 2" xfId="47313"/>
    <cellStyle name="Normal 132 7 3" xfId="47314"/>
    <cellStyle name="Normal 132 8" xfId="47315"/>
    <cellStyle name="Normal 132 9" xfId="47316"/>
    <cellStyle name="Normal 133" xfId="19957"/>
    <cellStyle name="Normal 133 10" xfId="47317"/>
    <cellStyle name="Normal 133 11" xfId="47318"/>
    <cellStyle name="Normal 133 12" xfId="47319"/>
    <cellStyle name="Normal 133 13" xfId="47320"/>
    <cellStyle name="Normal 133 14" xfId="47321"/>
    <cellStyle name="Normal 133 15" xfId="47322"/>
    <cellStyle name="Normal 133 16" xfId="47323"/>
    <cellStyle name="Normal 133 2" xfId="19958"/>
    <cellStyle name="Normal 133 2 10" xfId="47324"/>
    <cellStyle name="Normal 133 2 11" xfId="47325"/>
    <cellStyle name="Normal 133 2 2" xfId="47326"/>
    <cellStyle name="Normal 133 2 2 2" xfId="47327"/>
    <cellStyle name="Normal 133 2 2 2 2" xfId="47328"/>
    <cellStyle name="Normal 133 2 2 2 3" xfId="47329"/>
    <cellStyle name="Normal 133 2 2 3" xfId="47330"/>
    <cellStyle name="Normal 133 2 2 4" xfId="47331"/>
    <cellStyle name="Normal 133 2 3" xfId="47332"/>
    <cellStyle name="Normal 133 2 3 2" xfId="47333"/>
    <cellStyle name="Normal 133 2 3 3" xfId="47334"/>
    <cellStyle name="Normal 133 2 4" xfId="47335"/>
    <cellStyle name="Normal 133 2 5" xfId="47336"/>
    <cellStyle name="Normal 133 2 6" xfId="47337"/>
    <cellStyle name="Normal 133 2 7" xfId="47338"/>
    <cellStyle name="Normal 133 2 8" xfId="47339"/>
    <cellStyle name="Normal 133 2 9" xfId="47340"/>
    <cellStyle name="Normal 133 3" xfId="19959"/>
    <cellStyle name="Normal 133 3 2" xfId="47341"/>
    <cellStyle name="Normal 133 3 2 2" xfId="47342"/>
    <cellStyle name="Normal 133 3 2 2 2" xfId="47343"/>
    <cellStyle name="Normal 133 3 2 2 3" xfId="47344"/>
    <cellStyle name="Normal 133 3 2 3" xfId="47345"/>
    <cellStyle name="Normal 133 3 2 4" xfId="47346"/>
    <cellStyle name="Normal 133 3 3" xfId="47347"/>
    <cellStyle name="Normal 133 3 3 2" xfId="47348"/>
    <cellStyle name="Normal 133 3 3 3" xfId="47349"/>
    <cellStyle name="Normal 133 3 4" xfId="47350"/>
    <cellStyle name="Normal 133 3 5" xfId="47351"/>
    <cellStyle name="Normal 133 4" xfId="19960"/>
    <cellStyle name="Normal 133 4 2" xfId="19961"/>
    <cellStyle name="Normal 133 4 2 2" xfId="19962"/>
    <cellStyle name="Normal 133 4 2 2 2" xfId="19963"/>
    <cellStyle name="Normal 133 4 2 3" xfId="19964"/>
    <cellStyle name="Normal 133 4 2 3 2" xfId="19965"/>
    <cellStyle name="Normal 133 4 2 4" xfId="19966"/>
    <cellStyle name="Normal 133 4 2 4 2" xfId="19967"/>
    <cellStyle name="Normal 133 4 2 5" xfId="19968"/>
    <cellStyle name="Normal 133 4 3" xfId="19969"/>
    <cellStyle name="Normal 133 4 3 2" xfId="19970"/>
    <cellStyle name="Normal 133 4 4" xfId="19971"/>
    <cellStyle name="Normal 133 4 4 2" xfId="19972"/>
    <cellStyle name="Normal 133 4 5" xfId="19973"/>
    <cellStyle name="Normal 133 4 5 2" xfId="19974"/>
    <cellStyle name="Normal 133 4 6" xfId="19975"/>
    <cellStyle name="Normal 133 5" xfId="19976"/>
    <cellStyle name="Normal 133 5 2" xfId="47352"/>
    <cellStyle name="Normal 133 5 3" xfId="47353"/>
    <cellStyle name="Normal 133 6" xfId="19977"/>
    <cellStyle name="Normal 133 6 2" xfId="47354"/>
    <cellStyle name="Normal 133 6 3" xfId="47355"/>
    <cellStyle name="Normal 133 7" xfId="47356"/>
    <cellStyle name="Normal 133 7 2" xfId="47357"/>
    <cellStyle name="Normal 133 7 3" xfId="47358"/>
    <cellStyle name="Normal 133 8" xfId="47359"/>
    <cellStyle name="Normal 133 9" xfId="47360"/>
    <cellStyle name="Normal 134" xfId="19978"/>
    <cellStyle name="Normal 134 10" xfId="47361"/>
    <cellStyle name="Normal 134 11" xfId="47362"/>
    <cellStyle name="Normal 134 12" xfId="47363"/>
    <cellStyle name="Normal 134 13" xfId="47364"/>
    <cellStyle name="Normal 134 14" xfId="47365"/>
    <cellStyle name="Normal 134 15" xfId="47366"/>
    <cellStyle name="Normal 134 16" xfId="47367"/>
    <cellStyle name="Normal 134 2" xfId="19979"/>
    <cellStyle name="Normal 134 2 10" xfId="47368"/>
    <cellStyle name="Normal 134 2 11" xfId="47369"/>
    <cellStyle name="Normal 134 2 2" xfId="47370"/>
    <cellStyle name="Normal 134 2 2 2" xfId="47371"/>
    <cellStyle name="Normal 134 2 2 2 2" xfId="47372"/>
    <cellStyle name="Normal 134 2 2 2 3" xfId="47373"/>
    <cellStyle name="Normal 134 2 2 3" xfId="47374"/>
    <cellStyle name="Normal 134 2 2 4" xfId="47375"/>
    <cellStyle name="Normal 134 2 3" xfId="47376"/>
    <cellStyle name="Normal 134 2 3 2" xfId="47377"/>
    <cellStyle name="Normal 134 2 3 3" xfId="47378"/>
    <cellStyle name="Normal 134 2 4" xfId="47379"/>
    <cellStyle name="Normal 134 2 5" xfId="47380"/>
    <cellStyle name="Normal 134 2 6" xfId="47381"/>
    <cellStyle name="Normal 134 2 7" xfId="47382"/>
    <cellStyle name="Normal 134 2 8" xfId="47383"/>
    <cellStyle name="Normal 134 2 9" xfId="47384"/>
    <cellStyle name="Normal 134 3" xfId="19980"/>
    <cellStyle name="Normal 134 3 2" xfId="47385"/>
    <cellStyle name="Normal 134 3 2 2" xfId="47386"/>
    <cellStyle name="Normal 134 3 2 2 2" xfId="47387"/>
    <cellStyle name="Normal 134 3 2 2 3" xfId="47388"/>
    <cellStyle name="Normal 134 3 2 3" xfId="47389"/>
    <cellStyle name="Normal 134 3 2 4" xfId="47390"/>
    <cellStyle name="Normal 134 3 3" xfId="47391"/>
    <cellStyle name="Normal 134 3 3 2" xfId="47392"/>
    <cellStyle name="Normal 134 3 3 3" xfId="47393"/>
    <cellStyle name="Normal 134 3 4" xfId="47394"/>
    <cellStyle name="Normal 134 3 5" xfId="47395"/>
    <cellStyle name="Normal 134 4" xfId="19981"/>
    <cellStyle name="Normal 134 4 2" xfId="19982"/>
    <cellStyle name="Normal 134 4 2 2" xfId="19983"/>
    <cellStyle name="Normal 134 4 2 2 2" xfId="19984"/>
    <cellStyle name="Normal 134 4 2 3" xfId="19985"/>
    <cellStyle name="Normal 134 4 2 3 2" xfId="19986"/>
    <cellStyle name="Normal 134 4 2 4" xfId="19987"/>
    <cellStyle name="Normal 134 4 2 4 2" xfId="19988"/>
    <cellStyle name="Normal 134 4 2 5" xfId="19989"/>
    <cellStyle name="Normal 134 4 3" xfId="19990"/>
    <cellStyle name="Normal 134 4 3 2" xfId="19991"/>
    <cellStyle name="Normal 134 4 4" xfId="19992"/>
    <cellStyle name="Normal 134 4 4 2" xfId="19993"/>
    <cellStyle name="Normal 134 4 5" xfId="19994"/>
    <cellStyle name="Normal 134 4 5 2" xfId="19995"/>
    <cellStyle name="Normal 134 4 6" xfId="19996"/>
    <cellStyle name="Normal 134 5" xfId="19997"/>
    <cellStyle name="Normal 134 5 2" xfId="47396"/>
    <cellStyle name="Normal 134 5 3" xfId="47397"/>
    <cellStyle name="Normal 134 6" xfId="47398"/>
    <cellStyle name="Normal 134 6 2" xfId="47399"/>
    <cellStyle name="Normal 134 6 3" xfId="47400"/>
    <cellStyle name="Normal 134 7" xfId="47401"/>
    <cellStyle name="Normal 134 7 2" xfId="47402"/>
    <cellStyle name="Normal 134 7 3" xfId="47403"/>
    <cellStyle name="Normal 134 8" xfId="47404"/>
    <cellStyle name="Normal 134 9" xfId="47405"/>
    <cellStyle name="Normal 135" xfId="19998"/>
    <cellStyle name="Normal 135 10" xfId="47406"/>
    <cellStyle name="Normal 135 11" xfId="47407"/>
    <cellStyle name="Normal 135 12" xfId="47408"/>
    <cellStyle name="Normal 135 13" xfId="47409"/>
    <cellStyle name="Normal 135 14" xfId="47410"/>
    <cellStyle name="Normal 135 15" xfId="47411"/>
    <cellStyle name="Normal 135 16" xfId="47412"/>
    <cellStyle name="Normal 135 2" xfId="19999"/>
    <cellStyle name="Normal 135 2 10" xfId="20000"/>
    <cellStyle name="Normal 135 2 10 2" xfId="20001"/>
    <cellStyle name="Normal 135 2 11" xfId="20002"/>
    <cellStyle name="Normal 135 2 11 2" xfId="20003"/>
    <cellStyle name="Normal 135 2 12" xfId="20004"/>
    <cellStyle name="Normal 135 2 2" xfId="20005"/>
    <cellStyle name="Normal 135 2 2 2" xfId="20006"/>
    <cellStyle name="Normal 135 2 2 2 2" xfId="20007"/>
    <cellStyle name="Normal 135 2 2 2 2 2" xfId="20008"/>
    <cellStyle name="Normal 135 2 2 2 2 2 2" xfId="20009"/>
    <cellStyle name="Normal 135 2 2 2 2 3" xfId="20010"/>
    <cellStyle name="Normal 135 2 2 2 2 3 2" xfId="20011"/>
    <cellStyle name="Normal 135 2 2 2 2 4" xfId="20012"/>
    <cellStyle name="Normal 135 2 2 2 2 4 2" xfId="20013"/>
    <cellStyle name="Normal 135 2 2 2 2 5" xfId="20014"/>
    <cellStyle name="Normal 135 2 2 2 3" xfId="20015"/>
    <cellStyle name="Normal 135 2 2 2 3 2" xfId="20016"/>
    <cellStyle name="Normal 135 2 2 2 4" xfId="20017"/>
    <cellStyle name="Normal 135 2 2 2 4 2" xfId="20018"/>
    <cellStyle name="Normal 135 2 2 2 5" xfId="20019"/>
    <cellStyle name="Normal 135 2 2 2 5 2" xfId="20020"/>
    <cellStyle name="Normal 135 2 2 2 6" xfId="20021"/>
    <cellStyle name="Normal 135 2 2 3" xfId="20022"/>
    <cellStyle name="Normal 135 2 2 3 2" xfId="20023"/>
    <cellStyle name="Normal 135 2 2 3 2 2" xfId="20024"/>
    <cellStyle name="Normal 135 2 2 3 3" xfId="20025"/>
    <cellStyle name="Normal 135 2 2 3 3 2" xfId="20026"/>
    <cellStyle name="Normal 135 2 2 3 4" xfId="20027"/>
    <cellStyle name="Normal 135 2 2 3 4 2" xfId="20028"/>
    <cellStyle name="Normal 135 2 2 3 5" xfId="20029"/>
    <cellStyle name="Normal 135 2 2 4" xfId="20030"/>
    <cellStyle name="Normal 135 2 2 4 2" xfId="20031"/>
    <cellStyle name="Normal 135 2 2 5" xfId="20032"/>
    <cellStyle name="Normal 135 2 2 5 2" xfId="20033"/>
    <cellStyle name="Normal 135 2 2 6" xfId="20034"/>
    <cellStyle name="Normal 135 2 2 6 2" xfId="20035"/>
    <cellStyle name="Normal 135 2 2 7" xfId="20036"/>
    <cellStyle name="Normal 135 2 3" xfId="20037"/>
    <cellStyle name="Normal 135 2 3 2" xfId="20038"/>
    <cellStyle name="Normal 135 2 3 2 2" xfId="20039"/>
    <cellStyle name="Normal 135 2 3 2 2 2" xfId="20040"/>
    <cellStyle name="Normal 135 2 3 2 2 2 2" xfId="20041"/>
    <cellStyle name="Normal 135 2 3 2 2 3" xfId="20042"/>
    <cellStyle name="Normal 135 2 3 2 2 3 2" xfId="20043"/>
    <cellStyle name="Normal 135 2 3 2 2 4" xfId="20044"/>
    <cellStyle name="Normal 135 2 3 2 2 4 2" xfId="20045"/>
    <cellStyle name="Normal 135 2 3 2 2 5" xfId="20046"/>
    <cellStyle name="Normal 135 2 3 2 3" xfId="20047"/>
    <cellStyle name="Normal 135 2 3 2 3 2" xfId="20048"/>
    <cellStyle name="Normal 135 2 3 2 4" xfId="20049"/>
    <cellStyle name="Normal 135 2 3 2 4 2" xfId="20050"/>
    <cellStyle name="Normal 135 2 3 2 5" xfId="20051"/>
    <cellStyle name="Normal 135 2 3 2 5 2" xfId="20052"/>
    <cellStyle name="Normal 135 2 3 2 6" xfId="20053"/>
    <cellStyle name="Normal 135 2 3 3" xfId="20054"/>
    <cellStyle name="Normal 135 2 3 3 2" xfId="20055"/>
    <cellStyle name="Normal 135 2 3 3 2 2" xfId="20056"/>
    <cellStyle name="Normal 135 2 3 3 3" xfId="20057"/>
    <cellStyle name="Normal 135 2 3 3 3 2" xfId="20058"/>
    <cellStyle name="Normal 135 2 3 3 4" xfId="20059"/>
    <cellStyle name="Normal 135 2 3 3 4 2" xfId="20060"/>
    <cellStyle name="Normal 135 2 3 3 5" xfId="20061"/>
    <cellStyle name="Normal 135 2 3 4" xfId="20062"/>
    <cellStyle name="Normal 135 2 3 4 2" xfId="20063"/>
    <cellStyle name="Normal 135 2 3 5" xfId="20064"/>
    <cellStyle name="Normal 135 2 3 5 2" xfId="20065"/>
    <cellStyle name="Normal 135 2 3 6" xfId="20066"/>
    <cellStyle name="Normal 135 2 3 6 2" xfId="20067"/>
    <cellStyle name="Normal 135 2 3 7" xfId="20068"/>
    <cellStyle name="Normal 135 2 4" xfId="20069"/>
    <cellStyle name="Normal 135 2 4 2" xfId="20070"/>
    <cellStyle name="Normal 135 2 4 2 2" xfId="20071"/>
    <cellStyle name="Normal 135 2 4 2 2 2" xfId="20072"/>
    <cellStyle name="Normal 135 2 4 2 2 2 2" xfId="20073"/>
    <cellStyle name="Normal 135 2 4 2 2 3" xfId="20074"/>
    <cellStyle name="Normal 135 2 4 2 2 3 2" xfId="20075"/>
    <cellStyle name="Normal 135 2 4 2 2 4" xfId="20076"/>
    <cellStyle name="Normal 135 2 4 2 2 4 2" xfId="20077"/>
    <cellStyle name="Normal 135 2 4 2 2 5" xfId="20078"/>
    <cellStyle name="Normal 135 2 4 2 3" xfId="20079"/>
    <cellStyle name="Normal 135 2 4 2 3 2" xfId="20080"/>
    <cellStyle name="Normal 135 2 4 2 4" xfId="20081"/>
    <cellStyle name="Normal 135 2 4 2 4 2" xfId="20082"/>
    <cellStyle name="Normal 135 2 4 2 5" xfId="20083"/>
    <cellStyle name="Normal 135 2 4 2 5 2" xfId="20084"/>
    <cellStyle name="Normal 135 2 4 2 6" xfId="20085"/>
    <cellStyle name="Normal 135 2 4 3" xfId="20086"/>
    <cellStyle name="Normal 135 2 4 3 2" xfId="20087"/>
    <cellStyle name="Normal 135 2 4 3 2 2" xfId="20088"/>
    <cellStyle name="Normal 135 2 4 3 3" xfId="20089"/>
    <cellStyle name="Normal 135 2 4 3 3 2" xfId="20090"/>
    <cellStyle name="Normal 135 2 4 3 4" xfId="20091"/>
    <cellStyle name="Normal 135 2 4 3 4 2" xfId="20092"/>
    <cellStyle name="Normal 135 2 4 3 5" xfId="20093"/>
    <cellStyle name="Normal 135 2 4 4" xfId="20094"/>
    <cellStyle name="Normal 135 2 4 4 2" xfId="20095"/>
    <cellStyle name="Normal 135 2 4 5" xfId="20096"/>
    <cellStyle name="Normal 135 2 4 5 2" xfId="20097"/>
    <cellStyle name="Normal 135 2 4 6" xfId="20098"/>
    <cellStyle name="Normal 135 2 4 6 2" xfId="20099"/>
    <cellStyle name="Normal 135 2 4 7" xfId="20100"/>
    <cellStyle name="Normal 135 2 5" xfId="20101"/>
    <cellStyle name="Normal 135 2 5 2" xfId="20102"/>
    <cellStyle name="Normal 135 2 5 2 2" xfId="20103"/>
    <cellStyle name="Normal 135 2 5 2 2 2" xfId="20104"/>
    <cellStyle name="Normal 135 2 5 2 3" xfId="20105"/>
    <cellStyle name="Normal 135 2 5 2 3 2" xfId="20106"/>
    <cellStyle name="Normal 135 2 5 2 4" xfId="20107"/>
    <cellStyle name="Normal 135 2 5 2 4 2" xfId="20108"/>
    <cellStyle name="Normal 135 2 5 2 5" xfId="20109"/>
    <cellStyle name="Normal 135 2 5 3" xfId="20110"/>
    <cellStyle name="Normal 135 2 5 3 2" xfId="20111"/>
    <cellStyle name="Normal 135 2 5 4" xfId="20112"/>
    <cellStyle name="Normal 135 2 5 4 2" xfId="20113"/>
    <cellStyle name="Normal 135 2 5 5" xfId="20114"/>
    <cellStyle name="Normal 135 2 5 5 2" xfId="20115"/>
    <cellStyle name="Normal 135 2 5 6" xfId="20116"/>
    <cellStyle name="Normal 135 2 6" xfId="20117"/>
    <cellStyle name="Normal 135 2 6 2" xfId="20118"/>
    <cellStyle name="Normal 135 2 6 2 2" xfId="20119"/>
    <cellStyle name="Normal 135 2 6 3" xfId="20120"/>
    <cellStyle name="Normal 135 2 6 3 2" xfId="20121"/>
    <cellStyle name="Normal 135 2 6 4" xfId="20122"/>
    <cellStyle name="Normal 135 2 6 4 2" xfId="20123"/>
    <cellStyle name="Normal 135 2 6 5" xfId="20124"/>
    <cellStyle name="Normal 135 2 7" xfId="20125"/>
    <cellStyle name="Normal 135 2 7 2" xfId="20126"/>
    <cellStyle name="Normal 135 2 7 2 2" xfId="20127"/>
    <cellStyle name="Normal 135 2 7 3" xfId="20128"/>
    <cellStyle name="Normal 135 2 7 3 2" xfId="20129"/>
    <cellStyle name="Normal 135 2 7 4" xfId="20130"/>
    <cellStyle name="Normal 135 2 7 4 2" xfId="20131"/>
    <cellStyle name="Normal 135 2 7 5" xfId="20132"/>
    <cellStyle name="Normal 135 2 8" xfId="20133"/>
    <cellStyle name="Normal 135 2 8 2" xfId="20134"/>
    <cellStyle name="Normal 135 2 9" xfId="20135"/>
    <cellStyle name="Normal 135 2 9 2" xfId="20136"/>
    <cellStyle name="Normal 135 3" xfId="20137"/>
    <cellStyle name="Normal 135 3 2" xfId="47413"/>
    <cellStyle name="Normal 135 3 2 2" xfId="47414"/>
    <cellStyle name="Normal 135 3 2 2 2" xfId="47415"/>
    <cellStyle name="Normal 135 3 2 2 3" xfId="47416"/>
    <cellStyle name="Normal 135 3 2 3" xfId="47417"/>
    <cellStyle name="Normal 135 3 2 4" xfId="47418"/>
    <cellStyle name="Normal 135 3 3" xfId="47419"/>
    <cellStyle name="Normal 135 3 3 2" xfId="47420"/>
    <cellStyle name="Normal 135 3 3 3" xfId="47421"/>
    <cellStyle name="Normal 135 3 4" xfId="47422"/>
    <cellStyle name="Normal 135 3 5" xfId="47423"/>
    <cellStyle name="Normal 135 4" xfId="20138"/>
    <cellStyle name="Normal 135 4 2" xfId="20139"/>
    <cellStyle name="Normal 135 4 2 2" xfId="20140"/>
    <cellStyle name="Normal 135 4 2 2 2" xfId="20141"/>
    <cellStyle name="Normal 135 4 2 3" xfId="20142"/>
    <cellStyle name="Normal 135 4 2 3 2" xfId="20143"/>
    <cellStyle name="Normal 135 4 2 4" xfId="20144"/>
    <cellStyle name="Normal 135 4 2 4 2" xfId="20145"/>
    <cellStyle name="Normal 135 4 2 5" xfId="20146"/>
    <cellStyle name="Normal 135 4 3" xfId="20147"/>
    <cellStyle name="Normal 135 4 3 2" xfId="20148"/>
    <cellStyle name="Normal 135 4 4" xfId="20149"/>
    <cellStyle name="Normal 135 4 4 2" xfId="20150"/>
    <cellStyle name="Normal 135 4 5" xfId="20151"/>
    <cellStyle name="Normal 135 4 5 2" xfId="20152"/>
    <cellStyle name="Normal 135 4 6" xfId="20153"/>
    <cellStyle name="Normal 135 5" xfId="20154"/>
    <cellStyle name="Normal 135 5 2" xfId="47424"/>
    <cellStyle name="Normal 135 5 3" xfId="47425"/>
    <cellStyle name="Normal 135 6" xfId="47426"/>
    <cellStyle name="Normal 135 6 2" xfId="47427"/>
    <cellStyle name="Normal 135 6 3" xfId="47428"/>
    <cellStyle name="Normal 135 7" xfId="47429"/>
    <cellStyle name="Normal 135 7 2" xfId="47430"/>
    <cellStyle name="Normal 135 7 3" xfId="47431"/>
    <cellStyle name="Normal 135 8" xfId="47432"/>
    <cellStyle name="Normal 135 9" xfId="47433"/>
    <cellStyle name="Normal 136" xfId="20155"/>
    <cellStyle name="Normal 136 10" xfId="47434"/>
    <cellStyle name="Normal 136 11" xfId="47435"/>
    <cellStyle name="Normal 136 12" xfId="47436"/>
    <cellStyle name="Normal 136 13" xfId="47437"/>
    <cellStyle name="Normal 136 14" xfId="47438"/>
    <cellStyle name="Normal 136 15" xfId="47439"/>
    <cellStyle name="Normal 136 16" xfId="47440"/>
    <cellStyle name="Normal 136 2" xfId="20156"/>
    <cellStyle name="Normal 136 2 10" xfId="20157"/>
    <cellStyle name="Normal 136 2 10 2" xfId="20158"/>
    <cellStyle name="Normal 136 2 11" xfId="20159"/>
    <cellStyle name="Normal 136 2 11 2" xfId="20160"/>
    <cellStyle name="Normal 136 2 12" xfId="20161"/>
    <cellStyle name="Normal 136 2 2" xfId="20162"/>
    <cellStyle name="Normal 136 2 2 2" xfId="20163"/>
    <cellStyle name="Normal 136 2 2 2 2" xfId="20164"/>
    <cellStyle name="Normal 136 2 2 2 2 2" xfId="20165"/>
    <cellStyle name="Normal 136 2 2 2 2 2 2" xfId="20166"/>
    <cellStyle name="Normal 136 2 2 2 2 3" xfId="20167"/>
    <cellStyle name="Normal 136 2 2 2 2 3 2" xfId="20168"/>
    <cellStyle name="Normal 136 2 2 2 2 4" xfId="20169"/>
    <cellStyle name="Normal 136 2 2 2 2 4 2" xfId="20170"/>
    <cellStyle name="Normal 136 2 2 2 2 5" xfId="20171"/>
    <cellStyle name="Normal 136 2 2 2 3" xfId="20172"/>
    <cellStyle name="Normal 136 2 2 2 3 2" xfId="20173"/>
    <cellStyle name="Normal 136 2 2 2 4" xfId="20174"/>
    <cellStyle name="Normal 136 2 2 2 4 2" xfId="20175"/>
    <cellStyle name="Normal 136 2 2 2 5" xfId="20176"/>
    <cellStyle name="Normal 136 2 2 2 5 2" xfId="20177"/>
    <cellStyle name="Normal 136 2 2 2 6" xfId="20178"/>
    <cellStyle name="Normal 136 2 2 3" xfId="20179"/>
    <cellStyle name="Normal 136 2 2 3 2" xfId="20180"/>
    <cellStyle name="Normal 136 2 2 3 2 2" xfId="20181"/>
    <cellStyle name="Normal 136 2 2 3 3" xfId="20182"/>
    <cellStyle name="Normal 136 2 2 3 3 2" xfId="20183"/>
    <cellStyle name="Normal 136 2 2 3 4" xfId="20184"/>
    <cellStyle name="Normal 136 2 2 3 4 2" xfId="20185"/>
    <cellStyle name="Normal 136 2 2 3 5" xfId="20186"/>
    <cellStyle name="Normal 136 2 2 4" xfId="20187"/>
    <cellStyle name="Normal 136 2 2 4 2" xfId="20188"/>
    <cellStyle name="Normal 136 2 2 5" xfId="20189"/>
    <cellStyle name="Normal 136 2 2 5 2" xfId="20190"/>
    <cellStyle name="Normal 136 2 2 6" xfId="20191"/>
    <cellStyle name="Normal 136 2 2 6 2" xfId="20192"/>
    <cellStyle name="Normal 136 2 2 7" xfId="20193"/>
    <cellStyle name="Normal 136 2 3" xfId="20194"/>
    <cellStyle name="Normal 136 2 3 2" xfId="20195"/>
    <cellStyle name="Normal 136 2 3 2 2" xfId="20196"/>
    <cellStyle name="Normal 136 2 3 2 2 2" xfId="20197"/>
    <cellStyle name="Normal 136 2 3 2 2 2 2" xfId="20198"/>
    <cellStyle name="Normal 136 2 3 2 2 3" xfId="20199"/>
    <cellStyle name="Normal 136 2 3 2 2 3 2" xfId="20200"/>
    <cellStyle name="Normal 136 2 3 2 2 4" xfId="20201"/>
    <cellStyle name="Normal 136 2 3 2 2 4 2" xfId="20202"/>
    <cellStyle name="Normal 136 2 3 2 2 5" xfId="20203"/>
    <cellStyle name="Normal 136 2 3 2 3" xfId="20204"/>
    <cellStyle name="Normal 136 2 3 2 3 2" xfId="20205"/>
    <cellStyle name="Normal 136 2 3 2 4" xfId="20206"/>
    <cellStyle name="Normal 136 2 3 2 4 2" xfId="20207"/>
    <cellStyle name="Normal 136 2 3 2 5" xfId="20208"/>
    <cellStyle name="Normal 136 2 3 2 5 2" xfId="20209"/>
    <cellStyle name="Normal 136 2 3 2 6" xfId="20210"/>
    <cellStyle name="Normal 136 2 3 3" xfId="20211"/>
    <cellStyle name="Normal 136 2 3 3 2" xfId="20212"/>
    <cellStyle name="Normal 136 2 3 3 2 2" xfId="20213"/>
    <cellStyle name="Normal 136 2 3 3 3" xfId="20214"/>
    <cellStyle name="Normal 136 2 3 3 3 2" xfId="20215"/>
    <cellStyle name="Normal 136 2 3 3 4" xfId="20216"/>
    <cellStyle name="Normal 136 2 3 3 4 2" xfId="20217"/>
    <cellStyle name="Normal 136 2 3 3 5" xfId="20218"/>
    <cellStyle name="Normal 136 2 3 4" xfId="20219"/>
    <cellStyle name="Normal 136 2 3 4 2" xfId="20220"/>
    <cellStyle name="Normal 136 2 3 5" xfId="20221"/>
    <cellStyle name="Normal 136 2 3 5 2" xfId="20222"/>
    <cellStyle name="Normal 136 2 3 6" xfId="20223"/>
    <cellStyle name="Normal 136 2 3 6 2" xfId="20224"/>
    <cellStyle name="Normal 136 2 3 7" xfId="20225"/>
    <cellStyle name="Normal 136 2 4" xfId="20226"/>
    <cellStyle name="Normal 136 2 4 2" xfId="20227"/>
    <cellStyle name="Normal 136 2 4 2 2" xfId="20228"/>
    <cellStyle name="Normal 136 2 4 2 2 2" xfId="20229"/>
    <cellStyle name="Normal 136 2 4 2 2 2 2" xfId="20230"/>
    <cellStyle name="Normal 136 2 4 2 2 3" xfId="20231"/>
    <cellStyle name="Normal 136 2 4 2 2 3 2" xfId="20232"/>
    <cellStyle name="Normal 136 2 4 2 2 4" xfId="20233"/>
    <cellStyle name="Normal 136 2 4 2 2 4 2" xfId="20234"/>
    <cellStyle name="Normal 136 2 4 2 2 5" xfId="20235"/>
    <cellStyle name="Normal 136 2 4 2 3" xfId="20236"/>
    <cellStyle name="Normal 136 2 4 2 3 2" xfId="20237"/>
    <cellStyle name="Normal 136 2 4 2 4" xfId="20238"/>
    <cellStyle name="Normal 136 2 4 2 4 2" xfId="20239"/>
    <cellStyle name="Normal 136 2 4 2 5" xfId="20240"/>
    <cellStyle name="Normal 136 2 4 2 5 2" xfId="20241"/>
    <cellStyle name="Normal 136 2 4 2 6" xfId="20242"/>
    <cellStyle name="Normal 136 2 4 3" xfId="20243"/>
    <cellStyle name="Normal 136 2 4 3 2" xfId="20244"/>
    <cellStyle name="Normal 136 2 4 3 2 2" xfId="20245"/>
    <cellStyle name="Normal 136 2 4 3 3" xfId="20246"/>
    <cellStyle name="Normal 136 2 4 3 3 2" xfId="20247"/>
    <cellStyle name="Normal 136 2 4 3 4" xfId="20248"/>
    <cellStyle name="Normal 136 2 4 3 4 2" xfId="20249"/>
    <cellStyle name="Normal 136 2 4 3 5" xfId="20250"/>
    <cellStyle name="Normal 136 2 4 4" xfId="20251"/>
    <cellStyle name="Normal 136 2 4 4 2" xfId="20252"/>
    <cellStyle name="Normal 136 2 4 5" xfId="20253"/>
    <cellStyle name="Normal 136 2 4 5 2" xfId="20254"/>
    <cellStyle name="Normal 136 2 4 6" xfId="20255"/>
    <cellStyle name="Normal 136 2 4 6 2" xfId="20256"/>
    <cellStyle name="Normal 136 2 4 7" xfId="20257"/>
    <cellStyle name="Normal 136 2 5" xfId="20258"/>
    <cellStyle name="Normal 136 2 5 2" xfId="20259"/>
    <cellStyle name="Normal 136 2 5 2 2" xfId="20260"/>
    <cellStyle name="Normal 136 2 5 2 2 2" xfId="20261"/>
    <cellStyle name="Normal 136 2 5 2 3" xfId="20262"/>
    <cellStyle name="Normal 136 2 5 2 3 2" xfId="20263"/>
    <cellStyle name="Normal 136 2 5 2 4" xfId="20264"/>
    <cellStyle name="Normal 136 2 5 2 4 2" xfId="20265"/>
    <cellStyle name="Normal 136 2 5 2 5" xfId="20266"/>
    <cellStyle name="Normal 136 2 5 3" xfId="20267"/>
    <cellStyle name="Normal 136 2 5 3 2" xfId="20268"/>
    <cellStyle name="Normal 136 2 5 4" xfId="20269"/>
    <cellStyle name="Normal 136 2 5 4 2" xfId="20270"/>
    <cellStyle name="Normal 136 2 5 5" xfId="20271"/>
    <cellStyle name="Normal 136 2 5 5 2" xfId="20272"/>
    <cellStyle name="Normal 136 2 5 6" xfId="20273"/>
    <cellStyle name="Normal 136 2 6" xfId="20274"/>
    <cellStyle name="Normal 136 2 6 2" xfId="20275"/>
    <cellStyle name="Normal 136 2 6 2 2" xfId="20276"/>
    <cellStyle name="Normal 136 2 6 3" xfId="20277"/>
    <cellStyle name="Normal 136 2 6 3 2" xfId="20278"/>
    <cellStyle name="Normal 136 2 6 4" xfId="20279"/>
    <cellStyle name="Normal 136 2 6 4 2" xfId="20280"/>
    <cellStyle name="Normal 136 2 6 5" xfId="20281"/>
    <cellStyle name="Normal 136 2 7" xfId="20282"/>
    <cellStyle name="Normal 136 2 7 2" xfId="20283"/>
    <cellStyle name="Normal 136 2 7 2 2" xfId="20284"/>
    <cellStyle name="Normal 136 2 7 3" xfId="20285"/>
    <cellStyle name="Normal 136 2 7 3 2" xfId="20286"/>
    <cellStyle name="Normal 136 2 7 4" xfId="20287"/>
    <cellStyle name="Normal 136 2 7 4 2" xfId="20288"/>
    <cellStyle name="Normal 136 2 7 5" xfId="20289"/>
    <cellStyle name="Normal 136 2 8" xfId="20290"/>
    <cellStyle name="Normal 136 2 8 2" xfId="20291"/>
    <cellStyle name="Normal 136 2 9" xfId="20292"/>
    <cellStyle name="Normal 136 2 9 2" xfId="20293"/>
    <cellStyle name="Normal 136 3" xfId="20294"/>
    <cellStyle name="Normal 136 3 2" xfId="47441"/>
    <cellStyle name="Normal 136 3 2 2" xfId="47442"/>
    <cellStyle name="Normal 136 3 2 2 2" xfId="47443"/>
    <cellStyle name="Normal 136 3 2 2 3" xfId="47444"/>
    <cellStyle name="Normal 136 3 2 3" xfId="47445"/>
    <cellStyle name="Normal 136 3 2 4" xfId="47446"/>
    <cellStyle name="Normal 136 3 3" xfId="47447"/>
    <cellStyle name="Normal 136 3 3 2" xfId="47448"/>
    <cellStyle name="Normal 136 3 3 3" xfId="47449"/>
    <cellStyle name="Normal 136 3 4" xfId="47450"/>
    <cellStyle name="Normal 136 3 5" xfId="47451"/>
    <cellStyle name="Normal 136 4" xfId="47452"/>
    <cellStyle name="Normal 136 4 2" xfId="47453"/>
    <cellStyle name="Normal 136 4 2 2" xfId="47454"/>
    <cellStyle name="Normal 136 4 2 3" xfId="47455"/>
    <cellStyle name="Normal 136 4 3" xfId="47456"/>
    <cellStyle name="Normal 136 4 4" xfId="47457"/>
    <cellStyle name="Normal 136 5" xfId="47458"/>
    <cellStyle name="Normal 136 5 2" xfId="47459"/>
    <cellStyle name="Normal 136 5 3" xfId="47460"/>
    <cellStyle name="Normal 136 6" xfId="47461"/>
    <cellStyle name="Normal 136 6 2" xfId="47462"/>
    <cellStyle name="Normal 136 6 3" xfId="47463"/>
    <cellStyle name="Normal 136 7" xfId="47464"/>
    <cellStyle name="Normal 136 7 2" xfId="47465"/>
    <cellStyle name="Normal 136 7 3" xfId="47466"/>
    <cellStyle name="Normal 136 8" xfId="47467"/>
    <cellStyle name="Normal 136 9" xfId="47468"/>
    <cellStyle name="Normal 137" xfId="20295"/>
    <cellStyle name="Normal 137 10" xfId="47469"/>
    <cellStyle name="Normal 137 11" xfId="47470"/>
    <cellStyle name="Normal 137 12" xfId="47471"/>
    <cellStyle name="Normal 137 13" xfId="47472"/>
    <cellStyle name="Normal 137 14" xfId="47473"/>
    <cellStyle name="Normal 137 15" xfId="47474"/>
    <cellStyle name="Normal 137 16" xfId="47475"/>
    <cellStyle name="Normal 137 2" xfId="20296"/>
    <cellStyle name="Normal 137 2 10" xfId="47476"/>
    <cellStyle name="Normal 137 2 11" xfId="47477"/>
    <cellStyle name="Normal 137 2 2" xfId="47478"/>
    <cellStyle name="Normal 137 2 2 2" xfId="47479"/>
    <cellStyle name="Normal 137 2 2 2 2" xfId="47480"/>
    <cellStyle name="Normal 137 2 2 2 3" xfId="47481"/>
    <cellStyle name="Normal 137 2 2 3" xfId="47482"/>
    <cellStyle name="Normal 137 2 2 4" xfId="47483"/>
    <cellStyle name="Normal 137 2 3" xfId="47484"/>
    <cellStyle name="Normal 137 2 3 2" xfId="47485"/>
    <cellStyle name="Normal 137 2 3 3" xfId="47486"/>
    <cellStyle name="Normal 137 2 4" xfId="47487"/>
    <cellStyle name="Normal 137 2 5" xfId="47488"/>
    <cellStyle name="Normal 137 2 6" xfId="47489"/>
    <cellStyle name="Normal 137 2 7" xfId="47490"/>
    <cellStyle name="Normal 137 2 8" xfId="47491"/>
    <cellStyle name="Normal 137 2 9" xfId="47492"/>
    <cellStyle name="Normal 137 3" xfId="47493"/>
    <cellStyle name="Normal 137 3 2" xfId="47494"/>
    <cellStyle name="Normal 137 3 2 2" xfId="47495"/>
    <cellStyle name="Normal 137 3 2 2 2" xfId="47496"/>
    <cellStyle name="Normal 137 3 2 2 3" xfId="47497"/>
    <cellStyle name="Normal 137 3 2 3" xfId="47498"/>
    <cellStyle name="Normal 137 3 2 4" xfId="47499"/>
    <cellStyle name="Normal 137 3 3" xfId="47500"/>
    <cellStyle name="Normal 137 3 3 2" xfId="47501"/>
    <cellStyle name="Normal 137 3 3 3" xfId="47502"/>
    <cellStyle name="Normal 137 3 4" xfId="47503"/>
    <cellStyle name="Normal 137 3 5" xfId="47504"/>
    <cellStyle name="Normal 137 4" xfId="47505"/>
    <cellStyle name="Normal 137 4 2" xfId="47506"/>
    <cellStyle name="Normal 137 4 2 2" xfId="47507"/>
    <cellStyle name="Normal 137 4 2 3" xfId="47508"/>
    <cellStyle name="Normal 137 4 3" xfId="47509"/>
    <cellStyle name="Normal 137 4 4" xfId="47510"/>
    <cellStyle name="Normal 137 5" xfId="47511"/>
    <cellStyle name="Normal 137 5 2" xfId="47512"/>
    <cellStyle name="Normal 137 5 3" xfId="47513"/>
    <cellStyle name="Normal 137 6" xfId="47514"/>
    <cellStyle name="Normal 137 6 2" xfId="47515"/>
    <cellStyle name="Normal 137 6 3" xfId="47516"/>
    <cellStyle name="Normal 137 7" xfId="47517"/>
    <cellStyle name="Normal 137 7 2" xfId="47518"/>
    <cellStyle name="Normal 137 7 3" xfId="47519"/>
    <cellStyle name="Normal 137 8" xfId="47520"/>
    <cellStyle name="Normal 137 9" xfId="47521"/>
    <cellStyle name="Normal 138" xfId="20297"/>
    <cellStyle name="Normal 138 10" xfId="47522"/>
    <cellStyle name="Normal 138 11" xfId="47523"/>
    <cellStyle name="Normal 138 12" xfId="47524"/>
    <cellStyle name="Normal 138 13" xfId="47525"/>
    <cellStyle name="Normal 138 14" xfId="47526"/>
    <cellStyle name="Normal 138 15" xfId="47527"/>
    <cellStyle name="Normal 138 16" xfId="47528"/>
    <cellStyle name="Normal 138 2" xfId="20298"/>
    <cellStyle name="Normal 138 2 10" xfId="47529"/>
    <cellStyle name="Normal 138 2 11" xfId="47530"/>
    <cellStyle name="Normal 138 2 2" xfId="20299"/>
    <cellStyle name="Normal 138 2 2 2" xfId="47531"/>
    <cellStyle name="Normal 138 2 2 2 2" xfId="47532"/>
    <cellStyle name="Normal 138 2 2 2 3" xfId="47533"/>
    <cellStyle name="Normal 138 2 2 3" xfId="47534"/>
    <cellStyle name="Normal 138 2 2 4" xfId="47535"/>
    <cellStyle name="Normal 138 2 3" xfId="47536"/>
    <cellStyle name="Normal 138 2 3 2" xfId="47537"/>
    <cellStyle name="Normal 138 2 3 3" xfId="47538"/>
    <cellStyle name="Normal 138 2 4" xfId="47539"/>
    <cellStyle name="Normal 138 2 5" xfId="47540"/>
    <cellStyle name="Normal 138 2 6" xfId="47541"/>
    <cellStyle name="Normal 138 2 7" xfId="47542"/>
    <cellStyle name="Normal 138 2 8" xfId="47543"/>
    <cellStyle name="Normal 138 2 9" xfId="47544"/>
    <cellStyle name="Normal 138 3" xfId="20300"/>
    <cellStyle name="Normal 138 3 2" xfId="47545"/>
    <cellStyle name="Normal 138 3 2 2" xfId="47546"/>
    <cellStyle name="Normal 138 3 2 2 2" xfId="47547"/>
    <cellStyle name="Normal 138 3 2 2 3" xfId="47548"/>
    <cellStyle name="Normal 138 3 2 3" xfId="47549"/>
    <cellStyle name="Normal 138 3 2 4" xfId="47550"/>
    <cellStyle name="Normal 138 3 3" xfId="47551"/>
    <cellStyle name="Normal 138 3 3 2" xfId="47552"/>
    <cellStyle name="Normal 138 3 3 3" xfId="47553"/>
    <cellStyle name="Normal 138 3 4" xfId="47554"/>
    <cellStyle name="Normal 138 3 5" xfId="47555"/>
    <cellStyle name="Normal 138 4" xfId="47556"/>
    <cellStyle name="Normal 138 4 2" xfId="47557"/>
    <cellStyle name="Normal 138 4 2 2" xfId="47558"/>
    <cellStyle name="Normal 138 4 2 3" xfId="47559"/>
    <cellStyle name="Normal 138 4 3" xfId="47560"/>
    <cellStyle name="Normal 138 4 4" xfId="47561"/>
    <cellStyle name="Normal 138 5" xfId="47562"/>
    <cellStyle name="Normal 138 5 2" xfId="47563"/>
    <cellStyle name="Normal 138 5 3" xfId="47564"/>
    <cellStyle name="Normal 138 6" xfId="47565"/>
    <cellStyle name="Normal 138 6 2" xfId="47566"/>
    <cellStyle name="Normal 138 6 3" xfId="47567"/>
    <cellStyle name="Normal 138 7" xfId="47568"/>
    <cellStyle name="Normal 138 7 2" xfId="47569"/>
    <cellStyle name="Normal 138 7 3" xfId="47570"/>
    <cellStyle name="Normal 138 8" xfId="47571"/>
    <cellStyle name="Normal 138 9" xfId="47572"/>
    <cellStyle name="Normal 139" xfId="20301"/>
    <cellStyle name="Normal 139 10" xfId="47573"/>
    <cellStyle name="Normal 139 11" xfId="47574"/>
    <cellStyle name="Normal 139 12" xfId="47575"/>
    <cellStyle name="Normal 139 13" xfId="47576"/>
    <cellStyle name="Normal 139 14" xfId="47577"/>
    <cellStyle name="Normal 139 15" xfId="47578"/>
    <cellStyle name="Normal 139 16" xfId="47579"/>
    <cellStyle name="Normal 139 2" xfId="20302"/>
    <cellStyle name="Normal 139 2 10" xfId="47580"/>
    <cellStyle name="Normal 139 2 11" xfId="47581"/>
    <cellStyle name="Normal 139 2 2" xfId="47582"/>
    <cellStyle name="Normal 139 2 2 2" xfId="47583"/>
    <cellStyle name="Normal 139 2 2 2 2" xfId="47584"/>
    <cellStyle name="Normal 139 2 2 2 3" xfId="47585"/>
    <cellStyle name="Normal 139 2 2 3" xfId="47586"/>
    <cellStyle name="Normal 139 2 2 4" xfId="47587"/>
    <cellStyle name="Normal 139 2 3" xfId="47588"/>
    <cellStyle name="Normal 139 2 3 2" xfId="47589"/>
    <cellStyle name="Normal 139 2 3 3" xfId="47590"/>
    <cellStyle name="Normal 139 2 4" xfId="47591"/>
    <cellStyle name="Normal 139 2 5" xfId="47592"/>
    <cellStyle name="Normal 139 2 6" xfId="47593"/>
    <cellStyle name="Normal 139 2 7" xfId="47594"/>
    <cellStyle name="Normal 139 2 8" xfId="47595"/>
    <cellStyle name="Normal 139 2 9" xfId="47596"/>
    <cellStyle name="Normal 139 3" xfId="47597"/>
    <cellStyle name="Normal 139 3 2" xfId="47598"/>
    <cellStyle name="Normal 139 3 2 2" xfId="47599"/>
    <cellStyle name="Normal 139 3 2 2 2" xfId="47600"/>
    <cellStyle name="Normal 139 3 2 2 3" xfId="47601"/>
    <cellStyle name="Normal 139 3 2 3" xfId="47602"/>
    <cellStyle name="Normal 139 3 2 4" xfId="47603"/>
    <cellStyle name="Normal 139 3 3" xfId="47604"/>
    <cellStyle name="Normal 139 3 3 2" xfId="47605"/>
    <cellStyle name="Normal 139 3 3 3" xfId="47606"/>
    <cellStyle name="Normal 139 3 4" xfId="47607"/>
    <cellStyle name="Normal 139 3 5" xfId="47608"/>
    <cellStyle name="Normal 139 4" xfId="47609"/>
    <cellStyle name="Normal 139 4 2" xfId="47610"/>
    <cellStyle name="Normal 139 4 2 2" xfId="47611"/>
    <cellStyle name="Normal 139 4 2 3" xfId="47612"/>
    <cellStyle name="Normal 139 4 3" xfId="47613"/>
    <cellStyle name="Normal 139 4 4" xfId="47614"/>
    <cellStyle name="Normal 139 5" xfId="47615"/>
    <cellStyle name="Normal 139 5 2" xfId="47616"/>
    <cellStyle name="Normal 139 5 3" xfId="47617"/>
    <cellStyle name="Normal 139 6" xfId="47618"/>
    <cellStyle name="Normal 139 6 2" xfId="47619"/>
    <cellStyle name="Normal 139 6 3" xfId="47620"/>
    <cellStyle name="Normal 139 7" xfId="47621"/>
    <cellStyle name="Normal 139 7 2" xfId="47622"/>
    <cellStyle name="Normal 139 7 3" xfId="47623"/>
    <cellStyle name="Normal 139 8" xfId="47624"/>
    <cellStyle name="Normal 139 9" xfId="47625"/>
    <cellStyle name="Normal 14" xfId="20303"/>
    <cellStyle name="Normal 14 2" xfId="20304"/>
    <cellStyle name="Normal 14 2 2" xfId="20305"/>
    <cellStyle name="Normal 14 2 2 2" xfId="20306"/>
    <cellStyle name="Normal 14 2 2 2 2" xfId="47626"/>
    <cellStyle name="Normal 14 2 2 3" xfId="20307"/>
    <cellStyle name="Normal 14 2 2 3 2" xfId="47627"/>
    <cellStyle name="Normal 14 2 2 4" xfId="20308"/>
    <cellStyle name="Normal 14 2 2 4 2" xfId="47628"/>
    <cellStyle name="Normal 14 2 2 5" xfId="20309"/>
    <cellStyle name="Normal 14 2 3" xfId="20310"/>
    <cellStyle name="Normal 14 2 3 2" xfId="20311"/>
    <cellStyle name="Normal 14 2 3 2 2" xfId="47629"/>
    <cellStyle name="Normal 14 2 3 3" xfId="20312"/>
    <cellStyle name="Normal 14 2 3 3 2" xfId="47630"/>
    <cellStyle name="Normal 14 2 3 4" xfId="20313"/>
    <cellStyle name="Normal 14 2 3 4 2" xfId="47631"/>
    <cellStyle name="Normal 14 2 3 5" xfId="20314"/>
    <cellStyle name="Normal 14 2 4" xfId="20315"/>
    <cellStyle name="Normal 14 2 4 2" xfId="47632"/>
    <cellStyle name="Normal 14 2 5" xfId="20316"/>
    <cellStyle name="Normal 14 2 5 2" xfId="47633"/>
    <cellStyle name="Normal 14 2 6" xfId="20317"/>
    <cellStyle name="Normal 14 2 6 2" xfId="47634"/>
    <cellStyle name="Normal 14 2 7" xfId="20318"/>
    <cellStyle name="Normal 14 3" xfId="20319"/>
    <cellStyle name="Normal 14 3 2" xfId="20320"/>
    <cellStyle name="Normal 14 3 2 2" xfId="47635"/>
    <cellStyle name="Normal 14 3 3" xfId="20321"/>
    <cellStyle name="Normal 14 3 3 2" xfId="47636"/>
    <cellStyle name="Normal 14 3 4" xfId="20322"/>
    <cellStyle name="Normal 14 3 4 2" xfId="47637"/>
    <cellStyle name="Normal 14 3 5" xfId="20323"/>
    <cellStyle name="Normal 14 4" xfId="20324"/>
    <cellStyle name="Normal 14 4 2" xfId="20325"/>
    <cellStyle name="Normal 14 5" xfId="20326"/>
    <cellStyle name="Normal 14_7-7-1 SM Data" xfId="20327"/>
    <cellStyle name="Normal 140" xfId="20328"/>
    <cellStyle name="Normal 140 10" xfId="47638"/>
    <cellStyle name="Normal 140 11" xfId="47639"/>
    <cellStyle name="Normal 140 12" xfId="47640"/>
    <cellStyle name="Normal 140 13" xfId="47641"/>
    <cellStyle name="Normal 140 14" xfId="47642"/>
    <cellStyle name="Normal 140 15" xfId="47643"/>
    <cellStyle name="Normal 140 16" xfId="47644"/>
    <cellStyle name="Normal 140 2" xfId="20329"/>
    <cellStyle name="Normal 140 2 10" xfId="47645"/>
    <cellStyle name="Normal 140 2 11" xfId="47646"/>
    <cellStyle name="Normal 140 2 2" xfId="47647"/>
    <cellStyle name="Normal 140 2 2 2" xfId="47648"/>
    <cellStyle name="Normal 140 2 2 2 2" xfId="47649"/>
    <cellStyle name="Normal 140 2 2 2 3" xfId="47650"/>
    <cellStyle name="Normal 140 2 2 3" xfId="47651"/>
    <cellStyle name="Normal 140 2 2 4" xfId="47652"/>
    <cellStyle name="Normal 140 2 3" xfId="47653"/>
    <cellStyle name="Normal 140 2 3 2" xfId="47654"/>
    <cellStyle name="Normal 140 2 3 3" xfId="47655"/>
    <cellStyle name="Normal 140 2 4" xfId="47656"/>
    <cellStyle name="Normal 140 2 5" xfId="47657"/>
    <cellStyle name="Normal 140 2 6" xfId="47658"/>
    <cellStyle name="Normal 140 2 7" xfId="47659"/>
    <cellStyle name="Normal 140 2 8" xfId="47660"/>
    <cellStyle name="Normal 140 2 9" xfId="47661"/>
    <cellStyle name="Normal 140 3" xfId="47662"/>
    <cellStyle name="Normal 140 3 2" xfId="47663"/>
    <cellStyle name="Normal 140 3 2 2" xfId="47664"/>
    <cellStyle name="Normal 140 3 2 2 2" xfId="47665"/>
    <cellStyle name="Normal 140 3 2 2 3" xfId="47666"/>
    <cellStyle name="Normal 140 3 2 3" xfId="47667"/>
    <cellStyle name="Normal 140 3 2 4" xfId="47668"/>
    <cellStyle name="Normal 140 3 3" xfId="47669"/>
    <cellStyle name="Normal 140 3 3 2" xfId="47670"/>
    <cellStyle name="Normal 140 3 3 3" xfId="47671"/>
    <cellStyle name="Normal 140 3 4" xfId="47672"/>
    <cellStyle name="Normal 140 3 5" xfId="47673"/>
    <cellStyle name="Normal 140 4" xfId="47674"/>
    <cellStyle name="Normal 140 4 2" xfId="47675"/>
    <cellStyle name="Normal 140 4 2 2" xfId="47676"/>
    <cellStyle name="Normal 140 4 2 3" xfId="47677"/>
    <cellStyle name="Normal 140 4 3" xfId="47678"/>
    <cellStyle name="Normal 140 4 4" xfId="47679"/>
    <cellStyle name="Normal 140 5" xfId="47680"/>
    <cellStyle name="Normal 140 5 2" xfId="47681"/>
    <cellStyle name="Normal 140 5 3" xfId="47682"/>
    <cellStyle name="Normal 140 6" xfId="47683"/>
    <cellStyle name="Normal 140 6 2" xfId="47684"/>
    <cellStyle name="Normal 140 6 3" xfId="47685"/>
    <cellStyle name="Normal 140 7" xfId="47686"/>
    <cellStyle name="Normal 140 7 2" xfId="47687"/>
    <cellStyle name="Normal 140 7 3" xfId="47688"/>
    <cellStyle name="Normal 140 8" xfId="47689"/>
    <cellStyle name="Normal 140 9" xfId="47690"/>
    <cellStyle name="Normal 141" xfId="20330"/>
    <cellStyle name="Normal 141 10" xfId="47691"/>
    <cellStyle name="Normal 141 11" xfId="47692"/>
    <cellStyle name="Normal 141 12" xfId="47693"/>
    <cellStyle name="Normal 141 13" xfId="47694"/>
    <cellStyle name="Normal 141 14" xfId="47695"/>
    <cellStyle name="Normal 141 15" xfId="47696"/>
    <cellStyle name="Normal 141 16" xfId="47697"/>
    <cellStyle name="Normal 141 2" xfId="20331"/>
    <cellStyle name="Normal 141 2 10" xfId="47698"/>
    <cellStyle name="Normal 141 2 11" xfId="47699"/>
    <cellStyle name="Normal 141 2 2" xfId="47700"/>
    <cellStyle name="Normal 141 2 2 2" xfId="47701"/>
    <cellStyle name="Normal 141 2 2 2 2" xfId="47702"/>
    <cellStyle name="Normal 141 2 2 2 3" xfId="47703"/>
    <cellStyle name="Normal 141 2 2 3" xfId="47704"/>
    <cellStyle name="Normal 141 2 2 4" xfId="47705"/>
    <cellStyle name="Normal 141 2 3" xfId="47706"/>
    <cellStyle name="Normal 141 2 3 2" xfId="47707"/>
    <cellStyle name="Normal 141 2 3 3" xfId="47708"/>
    <cellStyle name="Normal 141 2 4" xfId="47709"/>
    <cellStyle name="Normal 141 2 5" xfId="47710"/>
    <cellStyle name="Normal 141 2 6" xfId="47711"/>
    <cellStyle name="Normal 141 2 7" xfId="47712"/>
    <cellStyle name="Normal 141 2 8" xfId="47713"/>
    <cellStyle name="Normal 141 2 9" xfId="47714"/>
    <cellStyle name="Normal 141 3" xfId="47715"/>
    <cellStyle name="Normal 141 3 2" xfId="47716"/>
    <cellStyle name="Normal 141 3 2 2" xfId="47717"/>
    <cellStyle name="Normal 141 3 2 2 2" xfId="47718"/>
    <cellStyle name="Normal 141 3 2 2 3" xfId="47719"/>
    <cellStyle name="Normal 141 3 2 3" xfId="47720"/>
    <cellStyle name="Normal 141 3 2 4" xfId="47721"/>
    <cellStyle name="Normal 141 3 3" xfId="47722"/>
    <cellStyle name="Normal 141 3 3 2" xfId="47723"/>
    <cellStyle name="Normal 141 3 3 3" xfId="47724"/>
    <cellStyle name="Normal 141 3 4" xfId="47725"/>
    <cellStyle name="Normal 141 3 5" xfId="47726"/>
    <cellStyle name="Normal 141 4" xfId="47727"/>
    <cellStyle name="Normal 141 4 2" xfId="47728"/>
    <cellStyle name="Normal 141 4 2 2" xfId="47729"/>
    <cellStyle name="Normal 141 4 2 3" xfId="47730"/>
    <cellStyle name="Normal 141 4 3" xfId="47731"/>
    <cellStyle name="Normal 141 4 4" xfId="47732"/>
    <cellStyle name="Normal 141 5" xfId="47733"/>
    <cellStyle name="Normal 141 5 2" xfId="47734"/>
    <cellStyle name="Normal 141 5 3" xfId="47735"/>
    <cellStyle name="Normal 141 6" xfId="47736"/>
    <cellStyle name="Normal 141 6 2" xfId="47737"/>
    <cellStyle name="Normal 141 6 3" xfId="47738"/>
    <cellStyle name="Normal 141 7" xfId="47739"/>
    <cellStyle name="Normal 141 7 2" xfId="47740"/>
    <cellStyle name="Normal 141 7 3" xfId="47741"/>
    <cellStyle name="Normal 141 8" xfId="47742"/>
    <cellStyle name="Normal 141 9" xfId="47743"/>
    <cellStyle name="Normal 142" xfId="20332"/>
    <cellStyle name="Normal 142 10" xfId="47744"/>
    <cellStyle name="Normal 142 11" xfId="47745"/>
    <cellStyle name="Normal 142 12" xfId="47746"/>
    <cellStyle name="Normal 142 13" xfId="47747"/>
    <cellStyle name="Normal 142 14" xfId="47748"/>
    <cellStyle name="Normal 142 15" xfId="47749"/>
    <cellStyle name="Normal 142 16" xfId="47750"/>
    <cellStyle name="Normal 142 2" xfId="20333"/>
    <cellStyle name="Normal 142 2 10" xfId="47751"/>
    <cellStyle name="Normal 142 2 11" xfId="47752"/>
    <cellStyle name="Normal 142 2 2" xfId="20334"/>
    <cellStyle name="Normal 142 2 2 2" xfId="20335"/>
    <cellStyle name="Normal 142 2 2 2 2" xfId="20336"/>
    <cellStyle name="Normal 142 2 2 2 3" xfId="47753"/>
    <cellStyle name="Normal 142 2 2 3" xfId="20337"/>
    <cellStyle name="Normal 142 2 2 3 2" xfId="20338"/>
    <cellStyle name="Normal 142 2 2 4" xfId="20339"/>
    <cellStyle name="Normal 142 2 2 4 2" xfId="20340"/>
    <cellStyle name="Normal 142 2 2 5" xfId="20341"/>
    <cellStyle name="Normal 142 2 3" xfId="20342"/>
    <cellStyle name="Normal 142 2 3 2" xfId="20343"/>
    <cellStyle name="Normal 142 2 3 3" xfId="47754"/>
    <cellStyle name="Normal 142 2 4" xfId="20344"/>
    <cellStyle name="Normal 142 2 4 2" xfId="20345"/>
    <cellStyle name="Normal 142 2 5" xfId="20346"/>
    <cellStyle name="Normal 142 2 5 2" xfId="20347"/>
    <cellStyle name="Normal 142 2 6" xfId="20348"/>
    <cellStyle name="Normal 142 2 7" xfId="47755"/>
    <cellStyle name="Normal 142 2 8" xfId="47756"/>
    <cellStyle name="Normal 142 2 9" xfId="47757"/>
    <cellStyle name="Normal 142 3" xfId="20349"/>
    <cellStyle name="Normal 142 3 2" xfId="20350"/>
    <cellStyle name="Normal 142 3 2 2" xfId="20351"/>
    <cellStyle name="Normal 142 3 2 2 2" xfId="47758"/>
    <cellStyle name="Normal 142 3 2 2 3" xfId="47759"/>
    <cellStyle name="Normal 142 3 2 3" xfId="47760"/>
    <cellStyle name="Normal 142 3 2 4" xfId="47761"/>
    <cellStyle name="Normal 142 3 3" xfId="20352"/>
    <cellStyle name="Normal 142 3 3 2" xfId="20353"/>
    <cellStyle name="Normal 142 3 3 3" xfId="47762"/>
    <cellStyle name="Normal 142 3 4" xfId="20354"/>
    <cellStyle name="Normal 142 3 4 2" xfId="20355"/>
    <cellStyle name="Normal 142 3 5" xfId="20356"/>
    <cellStyle name="Normal 142 4" xfId="20357"/>
    <cellStyle name="Normal 142 4 2" xfId="20358"/>
    <cellStyle name="Normal 142 4 2 2" xfId="47763"/>
    <cellStyle name="Normal 142 4 2 3" xfId="47764"/>
    <cellStyle name="Normal 142 4 3" xfId="47765"/>
    <cellStyle name="Normal 142 4 4" xfId="47766"/>
    <cellStyle name="Normal 142 5" xfId="20359"/>
    <cellStyle name="Normal 142 5 2" xfId="20360"/>
    <cellStyle name="Normal 142 5 3" xfId="47767"/>
    <cellStyle name="Normal 142 6" xfId="20361"/>
    <cellStyle name="Normal 142 6 2" xfId="20362"/>
    <cellStyle name="Normal 142 6 3" xfId="47768"/>
    <cellStyle name="Normal 142 7" xfId="20363"/>
    <cellStyle name="Normal 142 7 2" xfId="47769"/>
    <cellStyle name="Normal 142 7 3" xfId="47770"/>
    <cellStyle name="Normal 142 8" xfId="20364"/>
    <cellStyle name="Normal 142 9" xfId="47771"/>
    <cellStyle name="Normal 143" xfId="20365"/>
    <cellStyle name="Normal 143 10" xfId="47772"/>
    <cellStyle name="Normal 143 11" xfId="47773"/>
    <cellStyle name="Normal 143 12" xfId="47774"/>
    <cellStyle name="Normal 143 13" xfId="47775"/>
    <cellStyle name="Normal 143 14" xfId="47776"/>
    <cellStyle name="Normal 143 15" xfId="47777"/>
    <cellStyle name="Normal 143 16" xfId="47778"/>
    <cellStyle name="Normal 143 2" xfId="20366"/>
    <cellStyle name="Normal 143 2 10" xfId="47779"/>
    <cellStyle name="Normal 143 2 11" xfId="47780"/>
    <cellStyle name="Normal 143 2 2" xfId="20367"/>
    <cellStyle name="Normal 143 2 2 2" xfId="20368"/>
    <cellStyle name="Normal 143 2 2 2 2" xfId="20369"/>
    <cellStyle name="Normal 143 2 2 2 3" xfId="47781"/>
    <cellStyle name="Normal 143 2 2 3" xfId="20370"/>
    <cellStyle name="Normal 143 2 2 3 2" xfId="20371"/>
    <cellStyle name="Normal 143 2 2 4" xfId="20372"/>
    <cellStyle name="Normal 143 2 2 4 2" xfId="20373"/>
    <cellStyle name="Normal 143 2 2 5" xfId="20374"/>
    <cellStyle name="Normal 143 2 3" xfId="20375"/>
    <cellStyle name="Normal 143 2 3 2" xfId="20376"/>
    <cellStyle name="Normal 143 2 3 3" xfId="47782"/>
    <cellStyle name="Normal 143 2 4" xfId="20377"/>
    <cellStyle name="Normal 143 2 4 2" xfId="20378"/>
    <cellStyle name="Normal 143 2 5" xfId="20379"/>
    <cellStyle name="Normal 143 2 5 2" xfId="20380"/>
    <cellStyle name="Normal 143 2 6" xfId="20381"/>
    <cellStyle name="Normal 143 2 7" xfId="47783"/>
    <cellStyle name="Normal 143 2 8" xfId="47784"/>
    <cellStyle name="Normal 143 2 9" xfId="47785"/>
    <cellStyle name="Normal 143 3" xfId="20382"/>
    <cellStyle name="Normal 143 3 2" xfId="20383"/>
    <cellStyle name="Normal 143 3 2 2" xfId="20384"/>
    <cellStyle name="Normal 143 3 2 2 2" xfId="47786"/>
    <cellStyle name="Normal 143 3 2 2 3" xfId="47787"/>
    <cellStyle name="Normal 143 3 2 3" xfId="47788"/>
    <cellStyle name="Normal 143 3 2 4" xfId="47789"/>
    <cellStyle name="Normal 143 3 3" xfId="20385"/>
    <cellStyle name="Normal 143 3 3 2" xfId="20386"/>
    <cellStyle name="Normal 143 3 3 3" xfId="47790"/>
    <cellStyle name="Normal 143 3 4" xfId="20387"/>
    <cellStyle name="Normal 143 3 4 2" xfId="20388"/>
    <cellStyle name="Normal 143 3 5" xfId="20389"/>
    <cellStyle name="Normal 143 4" xfId="20390"/>
    <cellStyle name="Normal 143 4 2" xfId="20391"/>
    <cellStyle name="Normal 143 4 2 2" xfId="47791"/>
    <cellStyle name="Normal 143 4 2 3" xfId="47792"/>
    <cellStyle name="Normal 143 4 3" xfId="47793"/>
    <cellStyle name="Normal 143 4 4" xfId="47794"/>
    <cellStyle name="Normal 143 5" xfId="20392"/>
    <cellStyle name="Normal 143 5 2" xfId="20393"/>
    <cellStyle name="Normal 143 5 3" xfId="47795"/>
    <cellStyle name="Normal 143 6" xfId="20394"/>
    <cellStyle name="Normal 143 6 2" xfId="20395"/>
    <cellStyle name="Normal 143 6 3" xfId="47796"/>
    <cellStyle name="Normal 143 7" xfId="20396"/>
    <cellStyle name="Normal 143 7 2" xfId="47797"/>
    <cellStyle name="Normal 143 7 3" xfId="47798"/>
    <cellStyle name="Normal 143 8" xfId="20397"/>
    <cellStyle name="Normal 143 9" xfId="47799"/>
    <cellStyle name="Normal 144" xfId="20398"/>
    <cellStyle name="Normal 144 10" xfId="47800"/>
    <cellStyle name="Normal 144 11" xfId="47801"/>
    <cellStyle name="Normal 144 12" xfId="47802"/>
    <cellStyle name="Normal 144 13" xfId="47803"/>
    <cellStyle name="Normal 144 14" xfId="47804"/>
    <cellStyle name="Normal 144 15" xfId="47805"/>
    <cellStyle name="Normal 144 16" xfId="47806"/>
    <cellStyle name="Normal 144 2" xfId="20399"/>
    <cellStyle name="Normal 144 2 10" xfId="47807"/>
    <cellStyle name="Normal 144 2 11" xfId="47808"/>
    <cellStyle name="Normal 144 2 2" xfId="20400"/>
    <cellStyle name="Normal 144 2 2 2" xfId="20401"/>
    <cellStyle name="Normal 144 2 2 2 2" xfId="20402"/>
    <cellStyle name="Normal 144 2 2 2 3" xfId="47809"/>
    <cellStyle name="Normal 144 2 2 3" xfId="20403"/>
    <cellStyle name="Normal 144 2 2 3 2" xfId="20404"/>
    <cellStyle name="Normal 144 2 2 4" xfId="20405"/>
    <cellStyle name="Normal 144 2 2 4 2" xfId="20406"/>
    <cellStyle name="Normal 144 2 2 5" xfId="20407"/>
    <cellStyle name="Normal 144 2 3" xfId="20408"/>
    <cellStyle name="Normal 144 2 3 2" xfId="20409"/>
    <cellStyle name="Normal 144 2 3 3" xfId="47810"/>
    <cellStyle name="Normal 144 2 4" xfId="20410"/>
    <cellStyle name="Normal 144 2 4 2" xfId="20411"/>
    <cellStyle name="Normal 144 2 5" xfId="20412"/>
    <cellStyle name="Normal 144 2 5 2" xfId="20413"/>
    <cellStyle name="Normal 144 2 6" xfId="20414"/>
    <cellStyle name="Normal 144 2 7" xfId="47811"/>
    <cellStyle name="Normal 144 2 8" xfId="47812"/>
    <cellStyle name="Normal 144 2 9" xfId="47813"/>
    <cellStyle name="Normal 144 3" xfId="20415"/>
    <cellStyle name="Normal 144 3 2" xfId="20416"/>
    <cellStyle name="Normal 144 3 2 2" xfId="20417"/>
    <cellStyle name="Normal 144 3 2 2 2" xfId="47814"/>
    <cellStyle name="Normal 144 3 2 2 3" xfId="47815"/>
    <cellStyle name="Normal 144 3 2 3" xfId="47816"/>
    <cellStyle name="Normal 144 3 2 4" xfId="47817"/>
    <cellStyle name="Normal 144 3 3" xfId="20418"/>
    <cellStyle name="Normal 144 3 3 2" xfId="20419"/>
    <cellStyle name="Normal 144 3 3 3" xfId="47818"/>
    <cellStyle name="Normal 144 3 4" xfId="20420"/>
    <cellStyle name="Normal 144 3 4 2" xfId="20421"/>
    <cellStyle name="Normal 144 3 5" xfId="20422"/>
    <cellStyle name="Normal 144 4" xfId="20423"/>
    <cellStyle name="Normal 144 4 2" xfId="20424"/>
    <cellStyle name="Normal 144 4 2 2" xfId="47819"/>
    <cellStyle name="Normal 144 4 2 3" xfId="47820"/>
    <cellStyle name="Normal 144 4 3" xfId="47821"/>
    <cellStyle name="Normal 144 4 4" xfId="47822"/>
    <cellStyle name="Normal 144 5" xfId="20425"/>
    <cellStyle name="Normal 144 5 2" xfId="20426"/>
    <cellStyle name="Normal 144 5 3" xfId="47823"/>
    <cellStyle name="Normal 144 6" xfId="20427"/>
    <cellStyle name="Normal 144 6 2" xfId="20428"/>
    <cellStyle name="Normal 144 6 3" xfId="47824"/>
    <cellStyle name="Normal 144 7" xfId="20429"/>
    <cellStyle name="Normal 144 7 2" xfId="47825"/>
    <cellStyle name="Normal 144 7 3" xfId="47826"/>
    <cellStyle name="Normal 144 8" xfId="20430"/>
    <cellStyle name="Normal 144 9" xfId="47827"/>
    <cellStyle name="Normal 145" xfId="20431"/>
    <cellStyle name="Normal 145 10" xfId="47828"/>
    <cellStyle name="Normal 145 11" xfId="47829"/>
    <cellStyle name="Normal 145 12" xfId="47830"/>
    <cellStyle name="Normal 145 13" xfId="47831"/>
    <cellStyle name="Normal 145 14" xfId="47832"/>
    <cellStyle name="Normal 145 15" xfId="47833"/>
    <cellStyle name="Normal 145 16" xfId="47834"/>
    <cellStyle name="Normal 145 2" xfId="20432"/>
    <cellStyle name="Normal 145 2 10" xfId="47835"/>
    <cellStyle name="Normal 145 2 11" xfId="47836"/>
    <cellStyle name="Normal 145 2 2" xfId="20433"/>
    <cellStyle name="Normal 145 2 2 2" xfId="20434"/>
    <cellStyle name="Normal 145 2 2 2 2" xfId="20435"/>
    <cellStyle name="Normal 145 2 2 2 3" xfId="47837"/>
    <cellStyle name="Normal 145 2 2 3" xfId="20436"/>
    <cellStyle name="Normal 145 2 2 3 2" xfId="20437"/>
    <cellStyle name="Normal 145 2 2 4" xfId="20438"/>
    <cellStyle name="Normal 145 2 2 4 2" xfId="20439"/>
    <cellStyle name="Normal 145 2 2 5" xfId="20440"/>
    <cellStyle name="Normal 145 2 3" xfId="20441"/>
    <cellStyle name="Normal 145 2 3 2" xfId="20442"/>
    <cellStyle name="Normal 145 2 3 3" xfId="47838"/>
    <cellStyle name="Normal 145 2 4" xfId="20443"/>
    <cellStyle name="Normal 145 2 4 2" xfId="20444"/>
    <cellStyle name="Normal 145 2 5" xfId="20445"/>
    <cellStyle name="Normal 145 2 5 2" xfId="20446"/>
    <cellStyle name="Normal 145 2 6" xfId="20447"/>
    <cellStyle name="Normal 145 2 7" xfId="47839"/>
    <cellStyle name="Normal 145 2 8" xfId="47840"/>
    <cellStyle name="Normal 145 2 9" xfId="47841"/>
    <cellStyle name="Normal 145 3" xfId="20448"/>
    <cellStyle name="Normal 145 3 2" xfId="20449"/>
    <cellStyle name="Normal 145 3 2 2" xfId="20450"/>
    <cellStyle name="Normal 145 3 2 2 2" xfId="47842"/>
    <cellStyle name="Normal 145 3 2 2 3" xfId="47843"/>
    <cellStyle name="Normal 145 3 2 3" xfId="47844"/>
    <cellStyle name="Normal 145 3 2 4" xfId="47845"/>
    <cellStyle name="Normal 145 3 3" xfId="20451"/>
    <cellStyle name="Normal 145 3 3 2" xfId="20452"/>
    <cellStyle name="Normal 145 3 3 3" xfId="47846"/>
    <cellStyle name="Normal 145 3 4" xfId="20453"/>
    <cellStyle name="Normal 145 3 4 2" xfId="20454"/>
    <cellStyle name="Normal 145 3 5" xfId="20455"/>
    <cellStyle name="Normal 145 4" xfId="20456"/>
    <cellStyle name="Normal 145 4 2" xfId="20457"/>
    <cellStyle name="Normal 145 4 2 2" xfId="47847"/>
    <cellStyle name="Normal 145 4 2 3" xfId="47848"/>
    <cellStyle name="Normal 145 4 3" xfId="47849"/>
    <cellStyle name="Normal 145 4 4" xfId="47850"/>
    <cellStyle name="Normal 145 5" xfId="20458"/>
    <cellStyle name="Normal 145 5 2" xfId="20459"/>
    <cellStyle name="Normal 145 5 3" xfId="47851"/>
    <cellStyle name="Normal 145 6" xfId="20460"/>
    <cellStyle name="Normal 145 6 2" xfId="20461"/>
    <cellStyle name="Normal 145 6 3" xfId="47852"/>
    <cellStyle name="Normal 145 7" xfId="20462"/>
    <cellStyle name="Normal 145 7 2" xfId="47853"/>
    <cellStyle name="Normal 145 7 3" xfId="47854"/>
    <cellStyle name="Normal 145 8" xfId="20463"/>
    <cellStyle name="Normal 145 9" xfId="47855"/>
    <cellStyle name="Normal 146" xfId="20464"/>
    <cellStyle name="Normal 146 10" xfId="47856"/>
    <cellStyle name="Normal 146 11" xfId="47857"/>
    <cellStyle name="Normal 146 12" xfId="47858"/>
    <cellStyle name="Normal 146 13" xfId="47859"/>
    <cellStyle name="Normal 146 14" xfId="47860"/>
    <cellStyle name="Normal 146 15" xfId="47861"/>
    <cellStyle name="Normal 146 16" xfId="47862"/>
    <cellStyle name="Normal 146 2" xfId="20465"/>
    <cellStyle name="Normal 146 2 10" xfId="47863"/>
    <cellStyle name="Normal 146 2 11" xfId="47864"/>
    <cellStyle name="Normal 146 2 2" xfId="20466"/>
    <cellStyle name="Normal 146 2 2 2" xfId="20467"/>
    <cellStyle name="Normal 146 2 2 2 2" xfId="20468"/>
    <cellStyle name="Normal 146 2 2 2 3" xfId="47865"/>
    <cellStyle name="Normal 146 2 2 3" xfId="20469"/>
    <cellStyle name="Normal 146 2 2 3 2" xfId="20470"/>
    <cellStyle name="Normal 146 2 2 4" xfId="20471"/>
    <cellStyle name="Normal 146 2 2 4 2" xfId="20472"/>
    <cellStyle name="Normal 146 2 2 5" xfId="20473"/>
    <cellStyle name="Normal 146 2 3" xfId="20474"/>
    <cellStyle name="Normal 146 2 3 2" xfId="20475"/>
    <cellStyle name="Normal 146 2 3 3" xfId="47866"/>
    <cellStyle name="Normal 146 2 4" xfId="20476"/>
    <cellStyle name="Normal 146 2 4 2" xfId="20477"/>
    <cellStyle name="Normal 146 2 5" xfId="20478"/>
    <cellStyle name="Normal 146 2 5 2" xfId="20479"/>
    <cellStyle name="Normal 146 2 6" xfId="20480"/>
    <cellStyle name="Normal 146 2 7" xfId="47867"/>
    <cellStyle name="Normal 146 2 8" xfId="47868"/>
    <cellStyle name="Normal 146 2 9" xfId="47869"/>
    <cellStyle name="Normal 146 3" xfId="20481"/>
    <cellStyle name="Normal 146 3 2" xfId="20482"/>
    <cellStyle name="Normal 146 3 2 2" xfId="20483"/>
    <cellStyle name="Normal 146 3 2 2 2" xfId="47870"/>
    <cellStyle name="Normal 146 3 2 2 3" xfId="47871"/>
    <cellStyle name="Normal 146 3 2 3" xfId="47872"/>
    <cellStyle name="Normal 146 3 2 4" xfId="47873"/>
    <cellStyle name="Normal 146 3 3" xfId="20484"/>
    <cellStyle name="Normal 146 3 3 2" xfId="20485"/>
    <cellStyle name="Normal 146 3 3 3" xfId="47874"/>
    <cellStyle name="Normal 146 3 4" xfId="20486"/>
    <cellStyle name="Normal 146 3 4 2" xfId="20487"/>
    <cellStyle name="Normal 146 3 5" xfId="20488"/>
    <cellStyle name="Normal 146 4" xfId="20489"/>
    <cellStyle name="Normal 146 4 2" xfId="20490"/>
    <cellStyle name="Normal 146 4 2 2" xfId="47875"/>
    <cellStyle name="Normal 146 4 2 3" xfId="47876"/>
    <cellStyle name="Normal 146 4 3" xfId="47877"/>
    <cellStyle name="Normal 146 4 4" xfId="47878"/>
    <cellStyle name="Normal 146 5" xfId="20491"/>
    <cellStyle name="Normal 146 5 2" xfId="20492"/>
    <cellStyle name="Normal 146 5 3" xfId="47879"/>
    <cellStyle name="Normal 146 6" xfId="20493"/>
    <cellStyle name="Normal 146 6 2" xfId="20494"/>
    <cellStyle name="Normal 146 6 3" xfId="47880"/>
    <cellStyle name="Normal 146 7" xfId="20495"/>
    <cellStyle name="Normal 146 7 2" xfId="47881"/>
    <cellStyle name="Normal 146 7 3" xfId="47882"/>
    <cellStyle name="Normal 146 8" xfId="20496"/>
    <cellStyle name="Normal 146 9" xfId="47883"/>
    <cellStyle name="Normal 147" xfId="20497"/>
    <cellStyle name="Normal 147 10" xfId="47884"/>
    <cellStyle name="Normal 147 11" xfId="47885"/>
    <cellStyle name="Normal 147 12" xfId="47886"/>
    <cellStyle name="Normal 147 13" xfId="47887"/>
    <cellStyle name="Normal 147 14" xfId="47888"/>
    <cellStyle name="Normal 147 15" xfId="47889"/>
    <cellStyle name="Normal 147 16" xfId="47890"/>
    <cellStyle name="Normal 147 2" xfId="20498"/>
    <cellStyle name="Normal 147 2 10" xfId="47891"/>
    <cellStyle name="Normal 147 2 11" xfId="47892"/>
    <cellStyle name="Normal 147 2 2" xfId="47893"/>
    <cellStyle name="Normal 147 2 2 2" xfId="47894"/>
    <cellStyle name="Normal 147 2 2 2 2" xfId="47895"/>
    <cellStyle name="Normal 147 2 2 2 3" xfId="47896"/>
    <cellStyle name="Normal 147 2 2 3" xfId="47897"/>
    <cellStyle name="Normal 147 2 2 4" xfId="47898"/>
    <cellStyle name="Normal 147 2 3" xfId="47899"/>
    <cellStyle name="Normal 147 2 3 2" xfId="47900"/>
    <cellStyle name="Normal 147 2 3 3" xfId="47901"/>
    <cellStyle name="Normal 147 2 4" xfId="47902"/>
    <cellStyle name="Normal 147 2 5" xfId="47903"/>
    <cellStyle name="Normal 147 2 6" xfId="47904"/>
    <cellStyle name="Normal 147 2 7" xfId="47905"/>
    <cellStyle name="Normal 147 2 8" xfId="47906"/>
    <cellStyle name="Normal 147 2 9" xfId="47907"/>
    <cellStyle name="Normal 147 3" xfId="20499"/>
    <cellStyle name="Normal 147 3 2" xfId="20500"/>
    <cellStyle name="Normal 147 3 2 2" xfId="20501"/>
    <cellStyle name="Normal 147 3 2 2 2" xfId="20502"/>
    <cellStyle name="Normal 147 3 2 2 3" xfId="47908"/>
    <cellStyle name="Normal 147 3 2 3" xfId="20503"/>
    <cellStyle name="Normal 147 3 2 3 2" xfId="20504"/>
    <cellStyle name="Normal 147 3 2 4" xfId="20505"/>
    <cellStyle name="Normal 147 3 2 4 2" xfId="20506"/>
    <cellStyle name="Normal 147 3 2 5" xfId="20507"/>
    <cellStyle name="Normal 147 3 3" xfId="20508"/>
    <cellStyle name="Normal 147 3 3 2" xfId="20509"/>
    <cellStyle name="Normal 147 3 3 3" xfId="47909"/>
    <cellStyle name="Normal 147 3 4" xfId="20510"/>
    <cellStyle name="Normal 147 3 4 2" xfId="20511"/>
    <cellStyle name="Normal 147 3 5" xfId="20512"/>
    <cellStyle name="Normal 147 3 5 2" xfId="20513"/>
    <cellStyle name="Normal 147 3 6" xfId="20514"/>
    <cellStyle name="Normal 147 4" xfId="20515"/>
    <cellStyle name="Normal 147 4 2" xfId="20516"/>
    <cellStyle name="Normal 147 4 2 2" xfId="20517"/>
    <cellStyle name="Normal 147 4 2 3" xfId="47910"/>
    <cellStyle name="Normal 147 4 3" xfId="20518"/>
    <cellStyle name="Normal 147 4 3 2" xfId="20519"/>
    <cellStyle name="Normal 147 4 4" xfId="20520"/>
    <cellStyle name="Normal 147 4 4 2" xfId="20521"/>
    <cellStyle name="Normal 147 4 5" xfId="20522"/>
    <cellStyle name="Normal 147 5" xfId="20523"/>
    <cellStyle name="Normal 147 5 2" xfId="20524"/>
    <cellStyle name="Normal 147 5 3" xfId="47911"/>
    <cellStyle name="Normal 147 6" xfId="20525"/>
    <cellStyle name="Normal 147 6 2" xfId="20526"/>
    <cellStyle name="Normal 147 6 3" xfId="47912"/>
    <cellStyle name="Normal 147 7" xfId="20527"/>
    <cellStyle name="Normal 147 7 2" xfId="20528"/>
    <cellStyle name="Normal 147 7 3" xfId="47913"/>
    <cellStyle name="Normal 147 8" xfId="20529"/>
    <cellStyle name="Normal 147 9" xfId="47914"/>
    <cellStyle name="Normal 148" xfId="20530"/>
    <cellStyle name="Normal 148 10" xfId="47915"/>
    <cellStyle name="Normal 148 11" xfId="47916"/>
    <cellStyle name="Normal 148 12" xfId="47917"/>
    <cellStyle name="Normal 148 13" xfId="47918"/>
    <cellStyle name="Normal 148 14" xfId="47919"/>
    <cellStyle name="Normal 148 15" xfId="47920"/>
    <cellStyle name="Normal 148 16" xfId="47921"/>
    <cellStyle name="Normal 148 2" xfId="20531"/>
    <cellStyle name="Normal 148 2 10" xfId="47922"/>
    <cellStyle name="Normal 148 2 11" xfId="47923"/>
    <cellStyle name="Normal 148 2 2" xfId="20532"/>
    <cellStyle name="Normal 148 2 2 2" xfId="20533"/>
    <cellStyle name="Normal 148 2 2 2 2" xfId="20534"/>
    <cellStyle name="Normal 148 2 2 2 3" xfId="47924"/>
    <cellStyle name="Normal 148 2 2 3" xfId="20535"/>
    <cellStyle name="Normal 148 2 2 3 2" xfId="20536"/>
    <cellStyle name="Normal 148 2 2 4" xfId="20537"/>
    <cellStyle name="Normal 148 2 2 4 2" xfId="20538"/>
    <cellStyle name="Normal 148 2 2 5" xfId="20539"/>
    <cellStyle name="Normal 148 2 3" xfId="20540"/>
    <cellStyle name="Normal 148 2 3 2" xfId="20541"/>
    <cellStyle name="Normal 148 2 3 3" xfId="47925"/>
    <cellStyle name="Normal 148 2 4" xfId="20542"/>
    <cellStyle name="Normal 148 2 4 2" xfId="20543"/>
    <cellStyle name="Normal 148 2 5" xfId="20544"/>
    <cellStyle name="Normal 148 2 5 2" xfId="20545"/>
    <cellStyle name="Normal 148 2 6" xfId="20546"/>
    <cellStyle name="Normal 148 2 7" xfId="47926"/>
    <cellStyle name="Normal 148 2 8" xfId="47927"/>
    <cellStyle name="Normal 148 2 9" xfId="47928"/>
    <cellStyle name="Normal 148 3" xfId="20547"/>
    <cellStyle name="Normal 148 3 2" xfId="20548"/>
    <cellStyle name="Normal 148 3 2 2" xfId="20549"/>
    <cellStyle name="Normal 148 3 2 2 2" xfId="47929"/>
    <cellStyle name="Normal 148 3 2 2 3" xfId="47930"/>
    <cellStyle name="Normal 148 3 2 3" xfId="47931"/>
    <cellStyle name="Normal 148 3 2 4" xfId="47932"/>
    <cellStyle name="Normal 148 3 3" xfId="20550"/>
    <cellStyle name="Normal 148 3 3 2" xfId="20551"/>
    <cellStyle name="Normal 148 3 3 3" xfId="47933"/>
    <cellStyle name="Normal 148 3 4" xfId="20552"/>
    <cellStyle name="Normal 148 3 4 2" xfId="20553"/>
    <cellStyle name="Normal 148 3 5" xfId="20554"/>
    <cellStyle name="Normal 148 4" xfId="20555"/>
    <cellStyle name="Normal 148 4 2" xfId="20556"/>
    <cellStyle name="Normal 148 4 2 2" xfId="47934"/>
    <cellStyle name="Normal 148 4 2 3" xfId="47935"/>
    <cellStyle name="Normal 148 4 3" xfId="47936"/>
    <cellStyle name="Normal 148 4 4" xfId="47937"/>
    <cellStyle name="Normal 148 5" xfId="20557"/>
    <cellStyle name="Normal 148 5 2" xfId="20558"/>
    <cellStyle name="Normal 148 5 3" xfId="47938"/>
    <cellStyle name="Normal 148 6" xfId="20559"/>
    <cellStyle name="Normal 148 6 2" xfId="20560"/>
    <cellStyle name="Normal 148 6 3" xfId="47939"/>
    <cellStyle name="Normal 148 7" xfId="20561"/>
    <cellStyle name="Normal 148 7 2" xfId="47940"/>
    <cellStyle name="Normal 148 7 3" xfId="47941"/>
    <cellStyle name="Normal 148 8" xfId="20562"/>
    <cellStyle name="Normal 148 9" xfId="47942"/>
    <cellStyle name="Normal 149" xfId="20563"/>
    <cellStyle name="Normal 149 10" xfId="47943"/>
    <cellStyle name="Normal 149 11" xfId="47944"/>
    <cellStyle name="Normal 149 12" xfId="47945"/>
    <cellStyle name="Normal 149 13" xfId="47946"/>
    <cellStyle name="Normal 149 14" xfId="47947"/>
    <cellStyle name="Normal 149 15" xfId="47948"/>
    <cellStyle name="Normal 149 16" xfId="47949"/>
    <cellStyle name="Normal 149 2" xfId="20564"/>
    <cellStyle name="Normal 149 2 10" xfId="47950"/>
    <cellStyle name="Normal 149 2 11" xfId="47951"/>
    <cellStyle name="Normal 149 2 2" xfId="20565"/>
    <cellStyle name="Normal 149 2 2 2" xfId="20566"/>
    <cellStyle name="Normal 149 2 2 2 2" xfId="20567"/>
    <cellStyle name="Normal 149 2 2 2 3" xfId="47952"/>
    <cellStyle name="Normal 149 2 2 3" xfId="20568"/>
    <cellStyle name="Normal 149 2 2 3 2" xfId="20569"/>
    <cellStyle name="Normal 149 2 2 4" xfId="20570"/>
    <cellStyle name="Normal 149 2 2 4 2" xfId="20571"/>
    <cellStyle name="Normal 149 2 2 5" xfId="20572"/>
    <cellStyle name="Normal 149 2 3" xfId="20573"/>
    <cellStyle name="Normal 149 2 3 2" xfId="20574"/>
    <cellStyle name="Normal 149 2 3 3" xfId="47953"/>
    <cellStyle name="Normal 149 2 4" xfId="20575"/>
    <cellStyle name="Normal 149 2 4 2" xfId="20576"/>
    <cellStyle name="Normal 149 2 5" xfId="20577"/>
    <cellStyle name="Normal 149 2 5 2" xfId="20578"/>
    <cellStyle name="Normal 149 2 6" xfId="20579"/>
    <cellStyle name="Normal 149 2 7" xfId="47954"/>
    <cellStyle name="Normal 149 2 8" xfId="47955"/>
    <cellStyle name="Normal 149 2 9" xfId="47956"/>
    <cellStyle name="Normal 149 3" xfId="20580"/>
    <cellStyle name="Normal 149 3 2" xfId="20581"/>
    <cellStyle name="Normal 149 3 2 2" xfId="20582"/>
    <cellStyle name="Normal 149 3 2 2 2" xfId="47957"/>
    <cellStyle name="Normal 149 3 2 2 3" xfId="47958"/>
    <cellStyle name="Normal 149 3 2 3" xfId="47959"/>
    <cellStyle name="Normal 149 3 2 4" xfId="47960"/>
    <cellStyle name="Normal 149 3 3" xfId="20583"/>
    <cellStyle name="Normal 149 3 3 2" xfId="20584"/>
    <cellStyle name="Normal 149 3 3 3" xfId="47961"/>
    <cellStyle name="Normal 149 3 4" xfId="20585"/>
    <cellStyle name="Normal 149 3 4 2" xfId="20586"/>
    <cellStyle name="Normal 149 3 5" xfId="20587"/>
    <cellStyle name="Normal 149 4" xfId="20588"/>
    <cellStyle name="Normal 149 4 2" xfId="20589"/>
    <cellStyle name="Normal 149 4 2 2" xfId="47962"/>
    <cellStyle name="Normal 149 4 2 3" xfId="47963"/>
    <cellStyle name="Normal 149 4 3" xfId="47964"/>
    <cellStyle name="Normal 149 4 4" xfId="47965"/>
    <cellStyle name="Normal 149 5" xfId="20590"/>
    <cellStyle name="Normal 149 5 2" xfId="20591"/>
    <cellStyle name="Normal 149 5 3" xfId="47966"/>
    <cellStyle name="Normal 149 6" xfId="20592"/>
    <cellStyle name="Normal 149 6 2" xfId="20593"/>
    <cellStyle name="Normal 149 6 3" xfId="47967"/>
    <cellStyle name="Normal 149 7" xfId="20594"/>
    <cellStyle name="Normal 149 7 2" xfId="47968"/>
    <cellStyle name="Normal 149 7 3" xfId="47969"/>
    <cellStyle name="Normal 149 8" xfId="20595"/>
    <cellStyle name="Normal 149 9" xfId="47970"/>
    <cellStyle name="Normal 15" xfId="20596"/>
    <cellStyle name="Normal 15 2" xfId="20597"/>
    <cellStyle name="Normal 15 2 2" xfId="20598"/>
    <cellStyle name="Normal 15 2 2 2" xfId="20599"/>
    <cellStyle name="Normal 15 2 2 2 2" xfId="47971"/>
    <cellStyle name="Normal 15 2 2 3" xfId="20600"/>
    <cellStyle name="Normal 15 2 2 3 2" xfId="47972"/>
    <cellStyle name="Normal 15 2 2 4" xfId="20601"/>
    <cellStyle name="Normal 15 2 2 4 2" xfId="47973"/>
    <cellStyle name="Normal 15 2 2 5" xfId="20602"/>
    <cellStyle name="Normal 15 2 3" xfId="20603"/>
    <cellStyle name="Normal 15 2 3 2" xfId="20604"/>
    <cellStyle name="Normal 15 2 3 2 2" xfId="47974"/>
    <cellStyle name="Normal 15 2 3 3" xfId="20605"/>
    <cellStyle name="Normal 15 2 3 3 2" xfId="47975"/>
    <cellStyle name="Normal 15 2 3 4" xfId="20606"/>
    <cellStyle name="Normal 15 2 3 4 2" xfId="47976"/>
    <cellStyle name="Normal 15 2 3 5" xfId="20607"/>
    <cellStyle name="Normal 15 2 4" xfId="20608"/>
    <cellStyle name="Normal 15 2 4 2" xfId="47977"/>
    <cellStyle name="Normal 15 2 5" xfId="20609"/>
    <cellStyle name="Normal 15 2 5 2" xfId="47978"/>
    <cellStyle name="Normal 15 2 6" xfId="20610"/>
    <cellStyle name="Normal 15 2 6 2" xfId="47979"/>
    <cellStyle name="Normal 15 2 7" xfId="20611"/>
    <cellStyle name="Normal 15 3" xfId="20612"/>
    <cellStyle name="Normal 15 3 2" xfId="20613"/>
    <cellStyle name="Normal 15 3 2 2" xfId="47980"/>
    <cellStyle name="Normal 15 3 3" xfId="20614"/>
    <cellStyle name="Normal 15 3 3 2" xfId="47981"/>
    <cellStyle name="Normal 15 3 4" xfId="20615"/>
    <cellStyle name="Normal 15 3 4 2" xfId="47982"/>
    <cellStyle name="Normal 15 3 5" xfId="20616"/>
    <cellStyle name="Normal 15 4" xfId="20617"/>
    <cellStyle name="Normal 15 4 2" xfId="20618"/>
    <cellStyle name="Normal 15 5" xfId="20619"/>
    <cellStyle name="Normal 15_7-7-1 SM Data" xfId="20620"/>
    <cellStyle name="Normal 150" xfId="20621"/>
    <cellStyle name="Normal 150 10" xfId="47983"/>
    <cellStyle name="Normal 150 11" xfId="47984"/>
    <cellStyle name="Normal 150 12" xfId="47985"/>
    <cellStyle name="Normal 150 13" xfId="47986"/>
    <cellStyle name="Normal 150 14" xfId="47987"/>
    <cellStyle name="Normal 150 15" xfId="47988"/>
    <cellStyle name="Normal 150 16" xfId="47989"/>
    <cellStyle name="Normal 150 2" xfId="20622"/>
    <cellStyle name="Normal 150 2 10" xfId="47990"/>
    <cellStyle name="Normal 150 2 11" xfId="47991"/>
    <cellStyle name="Normal 150 2 2" xfId="20623"/>
    <cellStyle name="Normal 150 2 2 2" xfId="20624"/>
    <cellStyle name="Normal 150 2 2 2 2" xfId="20625"/>
    <cellStyle name="Normal 150 2 2 2 3" xfId="47992"/>
    <cellStyle name="Normal 150 2 2 3" xfId="20626"/>
    <cellStyle name="Normal 150 2 2 3 2" xfId="20627"/>
    <cellStyle name="Normal 150 2 2 4" xfId="20628"/>
    <cellStyle name="Normal 150 2 2 4 2" xfId="20629"/>
    <cellStyle name="Normal 150 2 2 5" xfId="20630"/>
    <cellStyle name="Normal 150 2 3" xfId="20631"/>
    <cellStyle name="Normal 150 2 3 2" xfId="20632"/>
    <cellStyle name="Normal 150 2 3 3" xfId="47993"/>
    <cellStyle name="Normal 150 2 4" xfId="20633"/>
    <cellStyle name="Normal 150 2 4 2" xfId="20634"/>
    <cellStyle name="Normal 150 2 5" xfId="20635"/>
    <cellStyle name="Normal 150 2 5 2" xfId="20636"/>
    <cellStyle name="Normal 150 2 6" xfId="20637"/>
    <cellStyle name="Normal 150 2 7" xfId="47994"/>
    <cellStyle name="Normal 150 2 8" xfId="47995"/>
    <cellStyle name="Normal 150 2 9" xfId="47996"/>
    <cellStyle name="Normal 150 3" xfId="20638"/>
    <cellStyle name="Normal 150 3 2" xfId="20639"/>
    <cellStyle name="Normal 150 3 2 2" xfId="20640"/>
    <cellStyle name="Normal 150 3 2 2 2" xfId="47997"/>
    <cellStyle name="Normal 150 3 2 2 3" xfId="47998"/>
    <cellStyle name="Normal 150 3 2 3" xfId="47999"/>
    <cellStyle name="Normal 150 3 2 4" xfId="48000"/>
    <cellStyle name="Normal 150 3 3" xfId="20641"/>
    <cellStyle name="Normal 150 3 3 2" xfId="20642"/>
    <cellStyle name="Normal 150 3 3 3" xfId="48001"/>
    <cellStyle name="Normal 150 3 4" xfId="20643"/>
    <cellStyle name="Normal 150 3 4 2" xfId="20644"/>
    <cellStyle name="Normal 150 3 5" xfId="20645"/>
    <cellStyle name="Normal 150 4" xfId="20646"/>
    <cellStyle name="Normal 150 4 2" xfId="20647"/>
    <cellStyle name="Normal 150 4 2 2" xfId="48002"/>
    <cellStyle name="Normal 150 4 2 3" xfId="48003"/>
    <cellStyle name="Normal 150 4 3" xfId="48004"/>
    <cellStyle name="Normal 150 4 4" xfId="48005"/>
    <cellStyle name="Normal 150 5" xfId="20648"/>
    <cellStyle name="Normal 150 5 2" xfId="20649"/>
    <cellStyle name="Normal 150 5 3" xfId="48006"/>
    <cellStyle name="Normal 150 6" xfId="20650"/>
    <cellStyle name="Normal 150 6 2" xfId="20651"/>
    <cellStyle name="Normal 150 6 3" xfId="48007"/>
    <cellStyle name="Normal 150 7" xfId="20652"/>
    <cellStyle name="Normal 150 7 2" xfId="48008"/>
    <cellStyle name="Normal 150 7 3" xfId="48009"/>
    <cellStyle name="Normal 150 8" xfId="20653"/>
    <cellStyle name="Normal 150 9" xfId="48010"/>
    <cellStyle name="Normal 151" xfId="20654"/>
    <cellStyle name="Normal 151 10" xfId="48011"/>
    <cellStyle name="Normal 151 11" xfId="48012"/>
    <cellStyle name="Normal 151 12" xfId="48013"/>
    <cellStyle name="Normal 151 13" xfId="48014"/>
    <cellStyle name="Normal 151 14" xfId="48015"/>
    <cellStyle name="Normal 151 15" xfId="48016"/>
    <cellStyle name="Normal 151 16" xfId="48017"/>
    <cellStyle name="Normal 151 2" xfId="20655"/>
    <cellStyle name="Normal 151 2 10" xfId="48018"/>
    <cellStyle name="Normal 151 2 11" xfId="48019"/>
    <cellStyle name="Normal 151 2 2" xfId="20656"/>
    <cellStyle name="Normal 151 2 2 2" xfId="20657"/>
    <cellStyle name="Normal 151 2 2 2 2" xfId="20658"/>
    <cellStyle name="Normal 151 2 2 2 3" xfId="48020"/>
    <cellStyle name="Normal 151 2 2 3" xfId="20659"/>
    <cellStyle name="Normal 151 2 2 3 2" xfId="20660"/>
    <cellStyle name="Normal 151 2 2 4" xfId="20661"/>
    <cellStyle name="Normal 151 2 2 4 2" xfId="20662"/>
    <cellStyle name="Normal 151 2 2 5" xfId="20663"/>
    <cellStyle name="Normal 151 2 3" xfId="20664"/>
    <cellStyle name="Normal 151 2 3 2" xfId="20665"/>
    <cellStyle name="Normal 151 2 3 3" xfId="48021"/>
    <cellStyle name="Normal 151 2 4" xfId="20666"/>
    <cellStyle name="Normal 151 2 4 2" xfId="20667"/>
    <cellStyle name="Normal 151 2 5" xfId="20668"/>
    <cellStyle name="Normal 151 2 5 2" xfId="20669"/>
    <cellStyle name="Normal 151 2 6" xfId="20670"/>
    <cellStyle name="Normal 151 2 7" xfId="48022"/>
    <cellStyle name="Normal 151 2 8" xfId="48023"/>
    <cellStyle name="Normal 151 2 9" xfId="48024"/>
    <cellStyle name="Normal 151 3" xfId="20671"/>
    <cellStyle name="Normal 151 3 2" xfId="20672"/>
    <cellStyle name="Normal 151 3 2 2" xfId="20673"/>
    <cellStyle name="Normal 151 3 2 2 2" xfId="48025"/>
    <cellStyle name="Normal 151 3 2 2 3" xfId="48026"/>
    <cellStyle name="Normal 151 3 2 3" xfId="48027"/>
    <cellStyle name="Normal 151 3 2 4" xfId="48028"/>
    <cellStyle name="Normal 151 3 3" xfId="20674"/>
    <cellStyle name="Normal 151 3 3 2" xfId="20675"/>
    <cellStyle name="Normal 151 3 3 3" xfId="48029"/>
    <cellStyle name="Normal 151 3 4" xfId="20676"/>
    <cellStyle name="Normal 151 3 4 2" xfId="20677"/>
    <cellStyle name="Normal 151 3 5" xfId="20678"/>
    <cellStyle name="Normal 151 4" xfId="20679"/>
    <cellStyle name="Normal 151 4 2" xfId="20680"/>
    <cellStyle name="Normal 151 4 2 2" xfId="48030"/>
    <cellStyle name="Normal 151 4 2 3" xfId="48031"/>
    <cellStyle name="Normal 151 4 3" xfId="48032"/>
    <cellStyle name="Normal 151 4 4" xfId="48033"/>
    <cellStyle name="Normal 151 5" xfId="20681"/>
    <cellStyle name="Normal 151 5 2" xfId="20682"/>
    <cellStyle name="Normal 151 5 3" xfId="48034"/>
    <cellStyle name="Normal 151 6" xfId="20683"/>
    <cellStyle name="Normal 151 6 2" xfId="20684"/>
    <cellStyle name="Normal 151 6 3" xfId="48035"/>
    <cellStyle name="Normal 151 7" xfId="20685"/>
    <cellStyle name="Normal 151 7 2" xfId="48036"/>
    <cellStyle name="Normal 151 7 3" xfId="48037"/>
    <cellStyle name="Normal 151 8" xfId="20686"/>
    <cellStyle name="Normal 151 9" xfId="48038"/>
    <cellStyle name="Normal 152" xfId="20687"/>
    <cellStyle name="Normal 152 10" xfId="48039"/>
    <cellStyle name="Normal 152 11" xfId="48040"/>
    <cellStyle name="Normal 152 12" xfId="48041"/>
    <cellStyle name="Normal 152 13" xfId="48042"/>
    <cellStyle name="Normal 152 14" xfId="48043"/>
    <cellStyle name="Normal 152 15" xfId="48044"/>
    <cellStyle name="Normal 152 16" xfId="48045"/>
    <cellStyle name="Normal 152 2" xfId="20688"/>
    <cellStyle name="Normal 152 2 10" xfId="48046"/>
    <cellStyle name="Normal 152 2 11" xfId="48047"/>
    <cellStyle name="Normal 152 2 2" xfId="20689"/>
    <cellStyle name="Normal 152 2 2 2" xfId="20690"/>
    <cellStyle name="Normal 152 2 2 2 2" xfId="20691"/>
    <cellStyle name="Normal 152 2 2 2 3" xfId="48048"/>
    <cellStyle name="Normal 152 2 2 3" xfId="20692"/>
    <cellStyle name="Normal 152 2 2 3 2" xfId="20693"/>
    <cellStyle name="Normal 152 2 2 4" xfId="20694"/>
    <cellStyle name="Normal 152 2 2 4 2" xfId="20695"/>
    <cellStyle name="Normal 152 2 2 5" xfId="20696"/>
    <cellStyle name="Normal 152 2 3" xfId="20697"/>
    <cellStyle name="Normal 152 2 3 2" xfId="20698"/>
    <cellStyle name="Normal 152 2 3 3" xfId="48049"/>
    <cellStyle name="Normal 152 2 4" xfId="20699"/>
    <cellStyle name="Normal 152 2 4 2" xfId="20700"/>
    <cellStyle name="Normal 152 2 5" xfId="20701"/>
    <cellStyle name="Normal 152 2 5 2" xfId="20702"/>
    <cellStyle name="Normal 152 2 6" xfId="20703"/>
    <cellStyle name="Normal 152 2 7" xfId="48050"/>
    <cellStyle name="Normal 152 2 8" xfId="48051"/>
    <cellStyle name="Normal 152 2 9" xfId="48052"/>
    <cellStyle name="Normal 152 3" xfId="20704"/>
    <cellStyle name="Normal 152 3 2" xfId="20705"/>
    <cellStyle name="Normal 152 3 2 2" xfId="20706"/>
    <cellStyle name="Normal 152 3 2 2 2" xfId="48053"/>
    <cellStyle name="Normal 152 3 2 2 3" xfId="48054"/>
    <cellStyle name="Normal 152 3 2 3" xfId="48055"/>
    <cellStyle name="Normal 152 3 2 4" xfId="48056"/>
    <cellStyle name="Normal 152 3 3" xfId="20707"/>
    <cellStyle name="Normal 152 3 3 2" xfId="20708"/>
    <cellStyle name="Normal 152 3 3 3" xfId="48057"/>
    <cellStyle name="Normal 152 3 4" xfId="20709"/>
    <cellStyle name="Normal 152 3 4 2" xfId="20710"/>
    <cellStyle name="Normal 152 3 5" xfId="20711"/>
    <cellStyle name="Normal 152 4" xfId="20712"/>
    <cellStyle name="Normal 152 4 2" xfId="20713"/>
    <cellStyle name="Normal 152 4 2 2" xfId="48058"/>
    <cellStyle name="Normal 152 4 2 3" xfId="48059"/>
    <cellStyle name="Normal 152 4 3" xfId="48060"/>
    <cellStyle name="Normal 152 4 4" xfId="48061"/>
    <cellStyle name="Normal 152 5" xfId="20714"/>
    <cellStyle name="Normal 152 5 2" xfId="20715"/>
    <cellStyle name="Normal 152 5 3" xfId="48062"/>
    <cellStyle name="Normal 152 6" xfId="20716"/>
    <cellStyle name="Normal 152 6 2" xfId="20717"/>
    <cellStyle name="Normal 152 6 3" xfId="48063"/>
    <cellStyle name="Normal 152 7" xfId="20718"/>
    <cellStyle name="Normal 152 7 2" xfId="48064"/>
    <cellStyle name="Normal 152 7 3" xfId="48065"/>
    <cellStyle name="Normal 152 8" xfId="20719"/>
    <cellStyle name="Normal 152 9" xfId="48066"/>
    <cellStyle name="Normal 153" xfId="20720"/>
    <cellStyle name="Normal 153 10" xfId="48067"/>
    <cellStyle name="Normal 153 11" xfId="48068"/>
    <cellStyle name="Normal 153 12" xfId="48069"/>
    <cellStyle name="Normal 153 13" xfId="48070"/>
    <cellStyle name="Normal 153 14" xfId="48071"/>
    <cellStyle name="Normal 153 15" xfId="48072"/>
    <cellStyle name="Normal 153 16" xfId="48073"/>
    <cellStyle name="Normal 153 2" xfId="20721"/>
    <cellStyle name="Normal 153 2 10" xfId="48074"/>
    <cellStyle name="Normal 153 2 11" xfId="48075"/>
    <cellStyle name="Normal 153 2 2" xfId="20722"/>
    <cellStyle name="Normal 153 2 2 2" xfId="20723"/>
    <cellStyle name="Normal 153 2 2 2 2" xfId="20724"/>
    <cellStyle name="Normal 153 2 2 2 3" xfId="48076"/>
    <cellStyle name="Normal 153 2 2 3" xfId="20725"/>
    <cellStyle name="Normal 153 2 2 3 2" xfId="20726"/>
    <cellStyle name="Normal 153 2 2 4" xfId="20727"/>
    <cellStyle name="Normal 153 2 2 4 2" xfId="20728"/>
    <cellStyle name="Normal 153 2 2 5" xfId="20729"/>
    <cellStyle name="Normal 153 2 3" xfId="20730"/>
    <cellStyle name="Normal 153 2 3 2" xfId="20731"/>
    <cellStyle name="Normal 153 2 3 3" xfId="48077"/>
    <cellStyle name="Normal 153 2 4" xfId="20732"/>
    <cellStyle name="Normal 153 2 4 2" xfId="20733"/>
    <cellStyle name="Normal 153 2 5" xfId="20734"/>
    <cellStyle name="Normal 153 2 5 2" xfId="20735"/>
    <cellStyle name="Normal 153 2 6" xfId="20736"/>
    <cellStyle name="Normal 153 2 7" xfId="48078"/>
    <cellStyle name="Normal 153 2 8" xfId="48079"/>
    <cellStyle name="Normal 153 2 9" xfId="48080"/>
    <cellStyle name="Normal 153 3" xfId="20737"/>
    <cellStyle name="Normal 153 3 2" xfId="20738"/>
    <cellStyle name="Normal 153 3 2 2" xfId="20739"/>
    <cellStyle name="Normal 153 3 2 2 2" xfId="48081"/>
    <cellStyle name="Normal 153 3 2 2 3" xfId="48082"/>
    <cellStyle name="Normal 153 3 2 3" xfId="48083"/>
    <cellStyle name="Normal 153 3 2 4" xfId="48084"/>
    <cellStyle name="Normal 153 3 3" xfId="20740"/>
    <cellStyle name="Normal 153 3 3 2" xfId="20741"/>
    <cellStyle name="Normal 153 3 3 3" xfId="48085"/>
    <cellStyle name="Normal 153 3 4" xfId="20742"/>
    <cellStyle name="Normal 153 3 4 2" xfId="20743"/>
    <cellStyle name="Normal 153 3 5" xfId="20744"/>
    <cellStyle name="Normal 153 4" xfId="20745"/>
    <cellStyle name="Normal 153 4 2" xfId="20746"/>
    <cellStyle name="Normal 153 4 2 2" xfId="48086"/>
    <cellStyle name="Normal 153 4 2 3" xfId="48087"/>
    <cellStyle name="Normal 153 4 3" xfId="48088"/>
    <cellStyle name="Normal 153 4 4" xfId="48089"/>
    <cellStyle name="Normal 153 5" xfId="20747"/>
    <cellStyle name="Normal 153 5 2" xfId="20748"/>
    <cellStyle name="Normal 153 5 3" xfId="48090"/>
    <cellStyle name="Normal 153 6" xfId="20749"/>
    <cellStyle name="Normal 153 6 2" xfId="20750"/>
    <cellStyle name="Normal 153 6 3" xfId="48091"/>
    <cellStyle name="Normal 153 7" xfId="20751"/>
    <cellStyle name="Normal 153 7 2" xfId="48092"/>
    <cellStyle name="Normal 153 7 3" xfId="48093"/>
    <cellStyle name="Normal 153 8" xfId="20752"/>
    <cellStyle name="Normal 153 9" xfId="48094"/>
    <cellStyle name="Normal 154" xfId="20753"/>
    <cellStyle name="Normal 154 10" xfId="48095"/>
    <cellStyle name="Normal 154 11" xfId="48096"/>
    <cellStyle name="Normal 154 12" xfId="48097"/>
    <cellStyle name="Normal 154 13" xfId="48098"/>
    <cellStyle name="Normal 154 14" xfId="48099"/>
    <cellStyle name="Normal 154 15" xfId="48100"/>
    <cellStyle name="Normal 154 16" xfId="48101"/>
    <cellStyle name="Normal 154 2" xfId="20754"/>
    <cellStyle name="Normal 154 2 10" xfId="48102"/>
    <cellStyle name="Normal 154 2 11" xfId="48103"/>
    <cellStyle name="Normal 154 2 2" xfId="20755"/>
    <cellStyle name="Normal 154 2 2 2" xfId="20756"/>
    <cellStyle name="Normal 154 2 2 2 2" xfId="20757"/>
    <cellStyle name="Normal 154 2 2 2 3" xfId="48104"/>
    <cellStyle name="Normal 154 2 2 3" xfId="20758"/>
    <cellStyle name="Normal 154 2 2 3 2" xfId="20759"/>
    <cellStyle name="Normal 154 2 2 4" xfId="20760"/>
    <cellStyle name="Normal 154 2 2 4 2" xfId="20761"/>
    <cellStyle name="Normal 154 2 2 5" xfId="20762"/>
    <cellStyle name="Normal 154 2 3" xfId="20763"/>
    <cellStyle name="Normal 154 2 3 2" xfId="20764"/>
    <cellStyle name="Normal 154 2 3 3" xfId="48105"/>
    <cellStyle name="Normal 154 2 4" xfId="20765"/>
    <cellStyle name="Normal 154 2 4 2" xfId="20766"/>
    <cellStyle name="Normal 154 2 5" xfId="20767"/>
    <cellStyle name="Normal 154 2 5 2" xfId="20768"/>
    <cellStyle name="Normal 154 2 6" xfId="20769"/>
    <cellStyle name="Normal 154 2 7" xfId="48106"/>
    <cellStyle name="Normal 154 2 8" xfId="48107"/>
    <cellStyle name="Normal 154 2 9" xfId="48108"/>
    <cellStyle name="Normal 154 3" xfId="20770"/>
    <cellStyle name="Normal 154 3 2" xfId="20771"/>
    <cellStyle name="Normal 154 3 2 2" xfId="20772"/>
    <cellStyle name="Normal 154 3 2 2 2" xfId="48109"/>
    <cellStyle name="Normal 154 3 2 2 3" xfId="48110"/>
    <cellStyle name="Normal 154 3 2 3" xfId="48111"/>
    <cellStyle name="Normal 154 3 2 4" xfId="48112"/>
    <cellStyle name="Normal 154 3 3" xfId="20773"/>
    <cellStyle name="Normal 154 3 3 2" xfId="20774"/>
    <cellStyle name="Normal 154 3 3 3" xfId="48113"/>
    <cellStyle name="Normal 154 3 4" xfId="20775"/>
    <cellStyle name="Normal 154 3 4 2" xfId="20776"/>
    <cellStyle name="Normal 154 3 5" xfId="20777"/>
    <cellStyle name="Normal 154 4" xfId="20778"/>
    <cellStyle name="Normal 154 4 2" xfId="20779"/>
    <cellStyle name="Normal 154 4 2 2" xfId="48114"/>
    <cellStyle name="Normal 154 4 2 3" xfId="48115"/>
    <cellStyle name="Normal 154 4 3" xfId="48116"/>
    <cellStyle name="Normal 154 4 4" xfId="48117"/>
    <cellStyle name="Normal 154 5" xfId="20780"/>
    <cellStyle name="Normal 154 5 2" xfId="20781"/>
    <cellStyle name="Normal 154 5 3" xfId="48118"/>
    <cellStyle name="Normal 154 6" xfId="20782"/>
    <cellStyle name="Normal 154 6 2" xfId="20783"/>
    <cellStyle name="Normal 154 6 3" xfId="48119"/>
    <cellStyle name="Normal 154 7" xfId="20784"/>
    <cellStyle name="Normal 154 7 2" xfId="48120"/>
    <cellStyle name="Normal 154 7 3" xfId="48121"/>
    <cellStyle name="Normal 154 8" xfId="20785"/>
    <cellStyle name="Normal 154 9" xfId="48122"/>
    <cellStyle name="Normal 155" xfId="20786"/>
    <cellStyle name="Normal 155 10" xfId="48123"/>
    <cellStyle name="Normal 155 11" xfId="48124"/>
    <cellStyle name="Normal 155 12" xfId="48125"/>
    <cellStyle name="Normal 155 13" xfId="48126"/>
    <cellStyle name="Normal 155 14" xfId="48127"/>
    <cellStyle name="Normal 155 15" xfId="48128"/>
    <cellStyle name="Normal 155 16" xfId="48129"/>
    <cellStyle name="Normal 155 2" xfId="20787"/>
    <cellStyle name="Normal 155 2 10" xfId="48130"/>
    <cellStyle name="Normal 155 2 11" xfId="48131"/>
    <cellStyle name="Normal 155 2 2" xfId="20788"/>
    <cellStyle name="Normal 155 2 2 2" xfId="20789"/>
    <cellStyle name="Normal 155 2 2 2 2" xfId="20790"/>
    <cellStyle name="Normal 155 2 2 2 3" xfId="48132"/>
    <cellStyle name="Normal 155 2 2 3" xfId="20791"/>
    <cellStyle name="Normal 155 2 2 3 2" xfId="20792"/>
    <cellStyle name="Normal 155 2 2 4" xfId="20793"/>
    <cellStyle name="Normal 155 2 2 4 2" xfId="20794"/>
    <cellStyle name="Normal 155 2 2 5" xfId="20795"/>
    <cellStyle name="Normal 155 2 3" xfId="20796"/>
    <cellStyle name="Normal 155 2 3 2" xfId="20797"/>
    <cellStyle name="Normal 155 2 3 3" xfId="48133"/>
    <cellStyle name="Normal 155 2 4" xfId="20798"/>
    <cellStyle name="Normal 155 2 4 2" xfId="20799"/>
    <cellStyle name="Normal 155 2 5" xfId="20800"/>
    <cellStyle name="Normal 155 2 5 2" xfId="20801"/>
    <cellStyle name="Normal 155 2 6" xfId="20802"/>
    <cellStyle name="Normal 155 2 7" xfId="48134"/>
    <cellStyle name="Normal 155 2 8" xfId="48135"/>
    <cellStyle name="Normal 155 2 9" xfId="48136"/>
    <cellStyle name="Normal 155 3" xfId="20803"/>
    <cellStyle name="Normal 155 3 2" xfId="20804"/>
    <cellStyle name="Normal 155 3 2 2" xfId="20805"/>
    <cellStyle name="Normal 155 3 2 2 2" xfId="48137"/>
    <cellStyle name="Normal 155 3 2 2 3" xfId="48138"/>
    <cellStyle name="Normal 155 3 2 3" xfId="48139"/>
    <cellStyle name="Normal 155 3 2 4" xfId="48140"/>
    <cellStyle name="Normal 155 3 3" xfId="20806"/>
    <cellStyle name="Normal 155 3 3 2" xfId="20807"/>
    <cellStyle name="Normal 155 3 3 3" xfId="48141"/>
    <cellStyle name="Normal 155 3 4" xfId="20808"/>
    <cellStyle name="Normal 155 3 4 2" xfId="20809"/>
    <cellStyle name="Normal 155 3 5" xfId="20810"/>
    <cellStyle name="Normal 155 4" xfId="20811"/>
    <cellStyle name="Normal 155 4 2" xfId="20812"/>
    <cellStyle name="Normal 155 4 2 2" xfId="48142"/>
    <cellStyle name="Normal 155 4 2 3" xfId="48143"/>
    <cellStyle name="Normal 155 4 3" xfId="48144"/>
    <cellStyle name="Normal 155 4 4" xfId="48145"/>
    <cellStyle name="Normal 155 5" xfId="20813"/>
    <cellStyle name="Normal 155 5 2" xfId="20814"/>
    <cellStyle name="Normal 155 5 3" xfId="48146"/>
    <cellStyle name="Normal 155 6" xfId="20815"/>
    <cellStyle name="Normal 155 6 2" xfId="20816"/>
    <cellStyle name="Normal 155 6 3" xfId="48147"/>
    <cellStyle name="Normal 155 7" xfId="20817"/>
    <cellStyle name="Normal 155 7 2" xfId="48148"/>
    <cellStyle name="Normal 155 7 3" xfId="48149"/>
    <cellStyle name="Normal 155 8" xfId="20818"/>
    <cellStyle name="Normal 155 9" xfId="48150"/>
    <cellStyle name="Normal 156" xfId="20819"/>
    <cellStyle name="Normal 156 10" xfId="48151"/>
    <cellStyle name="Normal 156 11" xfId="48152"/>
    <cellStyle name="Normal 156 12" xfId="48153"/>
    <cellStyle name="Normal 156 13" xfId="48154"/>
    <cellStyle name="Normal 156 14" xfId="48155"/>
    <cellStyle name="Normal 156 15" xfId="48156"/>
    <cellStyle name="Normal 156 16" xfId="48157"/>
    <cellStyle name="Normal 156 2" xfId="20820"/>
    <cellStyle name="Normal 156 2 10" xfId="48158"/>
    <cellStyle name="Normal 156 2 11" xfId="48159"/>
    <cellStyle name="Normal 156 2 2" xfId="20821"/>
    <cellStyle name="Normal 156 2 2 2" xfId="20822"/>
    <cellStyle name="Normal 156 2 2 2 2" xfId="20823"/>
    <cellStyle name="Normal 156 2 2 2 3" xfId="48160"/>
    <cellStyle name="Normal 156 2 2 3" xfId="20824"/>
    <cellStyle name="Normal 156 2 2 3 2" xfId="20825"/>
    <cellStyle name="Normal 156 2 2 4" xfId="20826"/>
    <cellStyle name="Normal 156 2 2 4 2" xfId="20827"/>
    <cellStyle name="Normal 156 2 2 5" xfId="20828"/>
    <cellStyle name="Normal 156 2 3" xfId="20829"/>
    <cellStyle name="Normal 156 2 3 2" xfId="20830"/>
    <cellStyle name="Normal 156 2 3 3" xfId="48161"/>
    <cellStyle name="Normal 156 2 4" xfId="20831"/>
    <cellStyle name="Normal 156 2 4 2" xfId="20832"/>
    <cellStyle name="Normal 156 2 5" xfId="20833"/>
    <cellStyle name="Normal 156 2 5 2" xfId="20834"/>
    <cellStyle name="Normal 156 2 6" xfId="20835"/>
    <cellStyle name="Normal 156 2 7" xfId="48162"/>
    <cellStyle name="Normal 156 2 8" xfId="48163"/>
    <cellStyle name="Normal 156 2 9" xfId="48164"/>
    <cellStyle name="Normal 156 3" xfId="20836"/>
    <cellStyle name="Normal 156 3 2" xfId="20837"/>
    <cellStyle name="Normal 156 3 2 2" xfId="20838"/>
    <cellStyle name="Normal 156 3 2 2 2" xfId="48165"/>
    <cellStyle name="Normal 156 3 2 2 3" xfId="48166"/>
    <cellStyle name="Normal 156 3 2 3" xfId="48167"/>
    <cellStyle name="Normal 156 3 2 4" xfId="48168"/>
    <cellStyle name="Normal 156 3 3" xfId="20839"/>
    <cellStyle name="Normal 156 3 3 2" xfId="20840"/>
    <cellStyle name="Normal 156 3 3 3" xfId="48169"/>
    <cellStyle name="Normal 156 3 4" xfId="20841"/>
    <cellStyle name="Normal 156 3 4 2" xfId="20842"/>
    <cellStyle name="Normal 156 3 5" xfId="20843"/>
    <cellStyle name="Normal 156 4" xfId="20844"/>
    <cellStyle name="Normal 156 4 2" xfId="20845"/>
    <cellStyle name="Normal 156 4 2 2" xfId="48170"/>
    <cellStyle name="Normal 156 4 2 3" xfId="48171"/>
    <cellStyle name="Normal 156 4 3" xfId="48172"/>
    <cellStyle name="Normal 156 4 4" xfId="48173"/>
    <cellStyle name="Normal 156 5" xfId="20846"/>
    <cellStyle name="Normal 156 5 2" xfId="20847"/>
    <cellStyle name="Normal 156 5 3" xfId="48174"/>
    <cellStyle name="Normal 156 6" xfId="20848"/>
    <cellStyle name="Normal 156 6 2" xfId="20849"/>
    <cellStyle name="Normal 156 6 3" xfId="48175"/>
    <cellStyle name="Normal 156 7" xfId="20850"/>
    <cellStyle name="Normal 156 7 2" xfId="48176"/>
    <cellStyle name="Normal 156 7 3" xfId="48177"/>
    <cellStyle name="Normal 156 8" xfId="20851"/>
    <cellStyle name="Normal 156 9" xfId="48178"/>
    <cellStyle name="Normal 157" xfId="20852"/>
    <cellStyle name="Normal 157 10" xfId="48179"/>
    <cellStyle name="Normal 157 11" xfId="48180"/>
    <cellStyle name="Normal 157 12" xfId="48181"/>
    <cellStyle name="Normal 157 13" xfId="48182"/>
    <cellStyle name="Normal 157 14" xfId="48183"/>
    <cellStyle name="Normal 157 15" xfId="48184"/>
    <cellStyle name="Normal 157 16" xfId="48185"/>
    <cellStyle name="Normal 157 2" xfId="20853"/>
    <cellStyle name="Normal 157 2 10" xfId="48186"/>
    <cellStyle name="Normal 157 2 11" xfId="48187"/>
    <cellStyle name="Normal 157 2 2" xfId="20854"/>
    <cellStyle name="Normal 157 2 2 2" xfId="20855"/>
    <cellStyle name="Normal 157 2 2 2 2" xfId="20856"/>
    <cellStyle name="Normal 157 2 2 2 3" xfId="48188"/>
    <cellStyle name="Normal 157 2 2 3" xfId="20857"/>
    <cellStyle name="Normal 157 2 2 3 2" xfId="20858"/>
    <cellStyle name="Normal 157 2 2 4" xfId="20859"/>
    <cellStyle name="Normal 157 2 2 4 2" xfId="20860"/>
    <cellStyle name="Normal 157 2 2 5" xfId="20861"/>
    <cellStyle name="Normal 157 2 3" xfId="20862"/>
    <cellStyle name="Normal 157 2 3 2" xfId="20863"/>
    <cellStyle name="Normal 157 2 3 3" xfId="48189"/>
    <cellStyle name="Normal 157 2 4" xfId="20864"/>
    <cellStyle name="Normal 157 2 4 2" xfId="20865"/>
    <cellStyle name="Normal 157 2 5" xfId="20866"/>
    <cellStyle name="Normal 157 2 5 2" xfId="20867"/>
    <cellStyle name="Normal 157 2 6" xfId="20868"/>
    <cellStyle name="Normal 157 2 7" xfId="48190"/>
    <cellStyle name="Normal 157 2 8" xfId="48191"/>
    <cellStyle name="Normal 157 2 9" xfId="48192"/>
    <cellStyle name="Normal 157 3" xfId="20869"/>
    <cellStyle name="Normal 157 3 2" xfId="20870"/>
    <cellStyle name="Normal 157 3 2 2" xfId="20871"/>
    <cellStyle name="Normal 157 3 2 2 2" xfId="48193"/>
    <cellStyle name="Normal 157 3 2 2 3" xfId="48194"/>
    <cellStyle name="Normal 157 3 2 3" xfId="48195"/>
    <cellStyle name="Normal 157 3 2 4" xfId="48196"/>
    <cellStyle name="Normal 157 3 3" xfId="20872"/>
    <cellStyle name="Normal 157 3 3 2" xfId="20873"/>
    <cellStyle name="Normal 157 3 3 3" xfId="48197"/>
    <cellStyle name="Normal 157 3 4" xfId="20874"/>
    <cellStyle name="Normal 157 3 4 2" xfId="20875"/>
    <cellStyle name="Normal 157 3 5" xfId="20876"/>
    <cellStyle name="Normal 157 4" xfId="20877"/>
    <cellStyle name="Normal 157 4 2" xfId="20878"/>
    <cellStyle name="Normal 157 4 2 2" xfId="48198"/>
    <cellStyle name="Normal 157 4 2 3" xfId="48199"/>
    <cellStyle name="Normal 157 4 3" xfId="48200"/>
    <cellStyle name="Normal 157 4 4" xfId="48201"/>
    <cellStyle name="Normal 157 5" xfId="20879"/>
    <cellStyle name="Normal 157 5 2" xfId="20880"/>
    <cellStyle name="Normal 157 5 3" xfId="48202"/>
    <cellStyle name="Normal 157 6" xfId="20881"/>
    <cellStyle name="Normal 157 6 2" xfId="20882"/>
    <cellStyle name="Normal 157 6 3" xfId="48203"/>
    <cellStyle name="Normal 157 7" xfId="20883"/>
    <cellStyle name="Normal 157 7 2" xfId="48204"/>
    <cellStyle name="Normal 157 7 3" xfId="48205"/>
    <cellStyle name="Normal 157 8" xfId="20884"/>
    <cellStyle name="Normal 157 9" xfId="48206"/>
    <cellStyle name="Normal 158" xfId="20885"/>
    <cellStyle name="Normal 158 10" xfId="48207"/>
    <cellStyle name="Normal 158 11" xfId="48208"/>
    <cellStyle name="Normal 158 12" xfId="48209"/>
    <cellStyle name="Normal 158 13" xfId="48210"/>
    <cellStyle name="Normal 158 14" xfId="48211"/>
    <cellStyle name="Normal 158 15" xfId="48212"/>
    <cellStyle name="Normal 158 16" xfId="48213"/>
    <cellStyle name="Normal 158 2" xfId="20886"/>
    <cellStyle name="Normal 158 2 10" xfId="48214"/>
    <cellStyle name="Normal 158 2 11" xfId="48215"/>
    <cellStyle name="Normal 158 2 2" xfId="20887"/>
    <cellStyle name="Normal 158 2 2 2" xfId="20888"/>
    <cellStyle name="Normal 158 2 2 2 2" xfId="20889"/>
    <cellStyle name="Normal 158 2 2 2 3" xfId="48216"/>
    <cellStyle name="Normal 158 2 2 3" xfId="20890"/>
    <cellStyle name="Normal 158 2 2 3 2" xfId="20891"/>
    <cellStyle name="Normal 158 2 2 4" xfId="20892"/>
    <cellStyle name="Normal 158 2 2 4 2" xfId="20893"/>
    <cellStyle name="Normal 158 2 2 5" xfId="20894"/>
    <cellStyle name="Normal 158 2 3" xfId="20895"/>
    <cellStyle name="Normal 158 2 3 2" xfId="20896"/>
    <cellStyle name="Normal 158 2 3 3" xfId="48217"/>
    <cellStyle name="Normal 158 2 4" xfId="20897"/>
    <cellStyle name="Normal 158 2 4 2" xfId="20898"/>
    <cellStyle name="Normal 158 2 5" xfId="20899"/>
    <cellStyle name="Normal 158 2 5 2" xfId="20900"/>
    <cellStyle name="Normal 158 2 6" xfId="20901"/>
    <cellStyle name="Normal 158 2 7" xfId="48218"/>
    <cellStyle name="Normal 158 2 8" xfId="48219"/>
    <cellStyle name="Normal 158 2 9" xfId="48220"/>
    <cellStyle name="Normal 158 3" xfId="20902"/>
    <cellStyle name="Normal 158 3 2" xfId="20903"/>
    <cellStyle name="Normal 158 3 2 2" xfId="20904"/>
    <cellStyle name="Normal 158 3 2 2 2" xfId="48221"/>
    <cellStyle name="Normal 158 3 2 2 3" xfId="48222"/>
    <cellStyle name="Normal 158 3 2 3" xfId="48223"/>
    <cellStyle name="Normal 158 3 2 4" xfId="48224"/>
    <cellStyle name="Normal 158 3 3" xfId="20905"/>
    <cellStyle name="Normal 158 3 3 2" xfId="20906"/>
    <cellStyle name="Normal 158 3 3 3" xfId="48225"/>
    <cellStyle name="Normal 158 3 4" xfId="20907"/>
    <cellStyle name="Normal 158 3 4 2" xfId="20908"/>
    <cellStyle name="Normal 158 3 5" xfId="20909"/>
    <cellStyle name="Normal 158 4" xfId="20910"/>
    <cellStyle name="Normal 158 4 2" xfId="20911"/>
    <cellStyle name="Normal 158 4 2 2" xfId="48226"/>
    <cellStyle name="Normal 158 4 2 3" xfId="48227"/>
    <cellStyle name="Normal 158 4 3" xfId="48228"/>
    <cellStyle name="Normal 158 4 4" xfId="48229"/>
    <cellStyle name="Normal 158 5" xfId="20912"/>
    <cellStyle name="Normal 158 5 2" xfId="20913"/>
    <cellStyle name="Normal 158 5 3" xfId="48230"/>
    <cellStyle name="Normal 158 6" xfId="20914"/>
    <cellStyle name="Normal 158 6 2" xfId="20915"/>
    <cellStyle name="Normal 158 6 3" xfId="48231"/>
    <cellStyle name="Normal 158 7" xfId="20916"/>
    <cellStyle name="Normal 158 7 2" xfId="48232"/>
    <cellStyle name="Normal 158 7 3" xfId="48233"/>
    <cellStyle name="Normal 158 8" xfId="20917"/>
    <cellStyle name="Normal 158 9" xfId="48234"/>
    <cellStyle name="Normal 159" xfId="20918"/>
    <cellStyle name="Normal 159 10" xfId="48235"/>
    <cellStyle name="Normal 159 11" xfId="48236"/>
    <cellStyle name="Normal 159 12" xfId="48237"/>
    <cellStyle name="Normal 159 13" xfId="48238"/>
    <cellStyle name="Normal 159 14" xfId="48239"/>
    <cellStyle name="Normal 159 15" xfId="48240"/>
    <cellStyle name="Normal 159 16" xfId="48241"/>
    <cellStyle name="Normal 159 2" xfId="20919"/>
    <cellStyle name="Normal 159 2 10" xfId="48242"/>
    <cellStyle name="Normal 159 2 11" xfId="48243"/>
    <cellStyle name="Normal 159 2 2" xfId="20920"/>
    <cellStyle name="Normal 159 2 2 2" xfId="20921"/>
    <cellStyle name="Normal 159 2 2 2 2" xfId="20922"/>
    <cellStyle name="Normal 159 2 2 2 3" xfId="48244"/>
    <cellStyle name="Normal 159 2 2 3" xfId="20923"/>
    <cellStyle name="Normal 159 2 2 3 2" xfId="20924"/>
    <cellStyle name="Normal 159 2 2 4" xfId="20925"/>
    <cellStyle name="Normal 159 2 2 4 2" xfId="20926"/>
    <cellStyle name="Normal 159 2 2 5" xfId="20927"/>
    <cellStyle name="Normal 159 2 3" xfId="20928"/>
    <cellStyle name="Normal 159 2 3 2" xfId="20929"/>
    <cellStyle name="Normal 159 2 3 3" xfId="48245"/>
    <cellStyle name="Normal 159 2 4" xfId="20930"/>
    <cellStyle name="Normal 159 2 4 2" xfId="20931"/>
    <cellStyle name="Normal 159 2 5" xfId="20932"/>
    <cellStyle name="Normal 159 2 5 2" xfId="20933"/>
    <cellStyle name="Normal 159 2 6" xfId="20934"/>
    <cellStyle name="Normal 159 2 7" xfId="48246"/>
    <cellStyle name="Normal 159 2 8" xfId="48247"/>
    <cellStyle name="Normal 159 2 9" xfId="48248"/>
    <cellStyle name="Normal 159 3" xfId="20935"/>
    <cellStyle name="Normal 159 3 2" xfId="20936"/>
    <cellStyle name="Normal 159 3 2 2" xfId="20937"/>
    <cellStyle name="Normal 159 3 2 2 2" xfId="48249"/>
    <cellStyle name="Normal 159 3 2 2 3" xfId="48250"/>
    <cellStyle name="Normal 159 3 2 3" xfId="48251"/>
    <cellStyle name="Normal 159 3 2 4" xfId="48252"/>
    <cellStyle name="Normal 159 3 3" xfId="20938"/>
    <cellStyle name="Normal 159 3 3 2" xfId="20939"/>
    <cellStyle name="Normal 159 3 3 3" xfId="48253"/>
    <cellStyle name="Normal 159 3 4" xfId="20940"/>
    <cellStyle name="Normal 159 3 4 2" xfId="20941"/>
    <cellStyle name="Normal 159 3 5" xfId="20942"/>
    <cellStyle name="Normal 159 4" xfId="20943"/>
    <cellStyle name="Normal 159 4 2" xfId="20944"/>
    <cellStyle name="Normal 159 4 2 2" xfId="48254"/>
    <cellStyle name="Normal 159 4 2 3" xfId="48255"/>
    <cellStyle name="Normal 159 4 3" xfId="48256"/>
    <cellStyle name="Normal 159 4 4" xfId="48257"/>
    <cellStyle name="Normal 159 5" xfId="20945"/>
    <cellStyle name="Normal 159 5 2" xfId="20946"/>
    <cellStyle name="Normal 159 5 3" xfId="48258"/>
    <cellStyle name="Normal 159 6" xfId="20947"/>
    <cellStyle name="Normal 159 6 2" xfId="20948"/>
    <cellStyle name="Normal 159 6 3" xfId="48259"/>
    <cellStyle name="Normal 159 7" xfId="20949"/>
    <cellStyle name="Normal 159 7 2" xfId="48260"/>
    <cellStyle name="Normal 159 7 3" xfId="48261"/>
    <cellStyle name="Normal 159 8" xfId="20950"/>
    <cellStyle name="Normal 159 9" xfId="48262"/>
    <cellStyle name="Normal 16" xfId="20951"/>
    <cellStyle name="Normal 16 2" xfId="20952"/>
    <cellStyle name="Normal 16 2 2" xfId="20953"/>
    <cellStyle name="Normal 16 2 2 2" xfId="48263"/>
    <cellStyle name="Normal 16 2 3" xfId="20954"/>
    <cellStyle name="Normal 16 2 3 2" xfId="48264"/>
    <cellStyle name="Normal 16 2 4" xfId="20955"/>
    <cellStyle name="Normal 16 2 4 2" xfId="48265"/>
    <cellStyle name="Normal 16 2 5" xfId="48266"/>
    <cellStyle name="Normal 16 3" xfId="20956"/>
    <cellStyle name="Normal 16 3 2" xfId="20957"/>
    <cellStyle name="Normal 16 3 2 2" xfId="48267"/>
    <cellStyle name="Normal 16 3 3" xfId="20958"/>
    <cellStyle name="Normal 16 3 3 2" xfId="48268"/>
    <cellStyle name="Normal 16 3 4" xfId="20959"/>
    <cellStyle name="Normal 16 3 4 2" xfId="48269"/>
    <cellStyle name="Normal 16 3 5" xfId="48270"/>
    <cellStyle name="Normal 16 4" xfId="48271"/>
    <cellStyle name="Normal 160" xfId="20960"/>
    <cellStyle name="Normal 160 10" xfId="48272"/>
    <cellStyle name="Normal 160 11" xfId="48273"/>
    <cellStyle name="Normal 160 12" xfId="48274"/>
    <cellStyle name="Normal 160 13" xfId="48275"/>
    <cellStyle name="Normal 160 14" xfId="48276"/>
    <cellStyle name="Normal 160 15" xfId="48277"/>
    <cellStyle name="Normal 160 16" xfId="48278"/>
    <cellStyle name="Normal 160 2" xfId="20961"/>
    <cellStyle name="Normal 160 2 10" xfId="48279"/>
    <cellStyle name="Normal 160 2 11" xfId="48280"/>
    <cellStyle name="Normal 160 2 2" xfId="20962"/>
    <cellStyle name="Normal 160 2 2 2" xfId="20963"/>
    <cellStyle name="Normal 160 2 2 2 2" xfId="20964"/>
    <cellStyle name="Normal 160 2 2 2 3" xfId="48281"/>
    <cellStyle name="Normal 160 2 2 3" xfId="20965"/>
    <cellStyle name="Normal 160 2 2 3 2" xfId="20966"/>
    <cellStyle name="Normal 160 2 2 4" xfId="20967"/>
    <cellStyle name="Normal 160 2 2 4 2" xfId="20968"/>
    <cellStyle name="Normal 160 2 2 5" xfId="20969"/>
    <cellStyle name="Normal 160 2 3" xfId="20970"/>
    <cellStyle name="Normal 160 2 3 2" xfId="20971"/>
    <cellStyle name="Normal 160 2 3 3" xfId="48282"/>
    <cellStyle name="Normal 160 2 4" xfId="20972"/>
    <cellStyle name="Normal 160 2 4 2" xfId="20973"/>
    <cellStyle name="Normal 160 2 5" xfId="20974"/>
    <cellStyle name="Normal 160 2 5 2" xfId="20975"/>
    <cellStyle name="Normal 160 2 6" xfId="20976"/>
    <cellStyle name="Normal 160 2 7" xfId="48283"/>
    <cellStyle name="Normal 160 2 8" xfId="48284"/>
    <cellStyle name="Normal 160 2 9" xfId="48285"/>
    <cellStyle name="Normal 160 3" xfId="20977"/>
    <cellStyle name="Normal 160 3 2" xfId="20978"/>
    <cellStyle name="Normal 160 3 2 2" xfId="20979"/>
    <cellStyle name="Normal 160 3 2 2 2" xfId="48286"/>
    <cellStyle name="Normal 160 3 2 2 3" xfId="48287"/>
    <cellStyle name="Normal 160 3 2 3" xfId="48288"/>
    <cellStyle name="Normal 160 3 2 4" xfId="48289"/>
    <cellStyle name="Normal 160 3 3" xfId="20980"/>
    <cellStyle name="Normal 160 3 3 2" xfId="20981"/>
    <cellStyle name="Normal 160 3 3 3" xfId="48290"/>
    <cellStyle name="Normal 160 3 4" xfId="20982"/>
    <cellStyle name="Normal 160 3 4 2" xfId="20983"/>
    <cellStyle name="Normal 160 3 5" xfId="20984"/>
    <cellStyle name="Normal 160 4" xfId="20985"/>
    <cellStyle name="Normal 160 4 2" xfId="20986"/>
    <cellStyle name="Normal 160 4 2 2" xfId="48291"/>
    <cellStyle name="Normal 160 4 2 3" xfId="48292"/>
    <cellStyle name="Normal 160 4 3" xfId="48293"/>
    <cellStyle name="Normal 160 4 4" xfId="48294"/>
    <cellStyle name="Normal 160 5" xfId="20987"/>
    <cellStyle name="Normal 160 5 2" xfId="20988"/>
    <cellStyle name="Normal 160 5 3" xfId="48295"/>
    <cellStyle name="Normal 160 6" xfId="20989"/>
    <cellStyle name="Normal 160 6 2" xfId="20990"/>
    <cellStyle name="Normal 160 6 3" xfId="48296"/>
    <cellStyle name="Normal 160 7" xfId="20991"/>
    <cellStyle name="Normal 160 7 2" xfId="48297"/>
    <cellStyle name="Normal 160 7 3" xfId="48298"/>
    <cellStyle name="Normal 160 8" xfId="20992"/>
    <cellStyle name="Normal 160 9" xfId="48299"/>
    <cellStyle name="Normal 161" xfId="20993"/>
    <cellStyle name="Normal 161 10" xfId="48300"/>
    <cellStyle name="Normal 161 11" xfId="48301"/>
    <cellStyle name="Normal 161 12" xfId="48302"/>
    <cellStyle name="Normal 161 13" xfId="48303"/>
    <cellStyle name="Normal 161 14" xfId="48304"/>
    <cellStyle name="Normal 161 15" xfId="48305"/>
    <cellStyle name="Normal 161 16" xfId="48306"/>
    <cellStyle name="Normal 161 2" xfId="20994"/>
    <cellStyle name="Normal 161 2 10" xfId="48307"/>
    <cellStyle name="Normal 161 2 11" xfId="48308"/>
    <cellStyle name="Normal 161 2 2" xfId="20995"/>
    <cellStyle name="Normal 161 2 2 2" xfId="20996"/>
    <cellStyle name="Normal 161 2 2 2 2" xfId="20997"/>
    <cellStyle name="Normal 161 2 2 2 3" xfId="48309"/>
    <cellStyle name="Normal 161 2 2 3" xfId="20998"/>
    <cellStyle name="Normal 161 2 2 3 2" xfId="20999"/>
    <cellStyle name="Normal 161 2 2 4" xfId="21000"/>
    <cellStyle name="Normal 161 2 2 4 2" xfId="21001"/>
    <cellStyle name="Normal 161 2 2 5" xfId="21002"/>
    <cellStyle name="Normal 161 2 3" xfId="21003"/>
    <cellStyle name="Normal 161 2 3 2" xfId="21004"/>
    <cellStyle name="Normal 161 2 3 3" xfId="48310"/>
    <cellStyle name="Normal 161 2 4" xfId="21005"/>
    <cellStyle name="Normal 161 2 4 2" xfId="21006"/>
    <cellStyle name="Normal 161 2 5" xfId="21007"/>
    <cellStyle name="Normal 161 2 5 2" xfId="21008"/>
    <cellStyle name="Normal 161 2 6" xfId="21009"/>
    <cellStyle name="Normal 161 2 7" xfId="48311"/>
    <cellStyle name="Normal 161 2 8" xfId="48312"/>
    <cellStyle name="Normal 161 2 9" xfId="48313"/>
    <cellStyle name="Normal 161 3" xfId="21010"/>
    <cellStyle name="Normal 161 3 2" xfId="21011"/>
    <cellStyle name="Normal 161 3 2 2" xfId="21012"/>
    <cellStyle name="Normal 161 3 2 2 2" xfId="48314"/>
    <cellStyle name="Normal 161 3 2 2 3" xfId="48315"/>
    <cellStyle name="Normal 161 3 2 3" xfId="48316"/>
    <cellStyle name="Normal 161 3 2 4" xfId="48317"/>
    <cellStyle name="Normal 161 3 3" xfId="21013"/>
    <cellStyle name="Normal 161 3 3 2" xfId="21014"/>
    <cellStyle name="Normal 161 3 3 3" xfId="48318"/>
    <cellStyle name="Normal 161 3 4" xfId="21015"/>
    <cellStyle name="Normal 161 3 4 2" xfId="21016"/>
    <cellStyle name="Normal 161 3 5" xfId="21017"/>
    <cellStyle name="Normal 161 4" xfId="21018"/>
    <cellStyle name="Normal 161 4 2" xfId="21019"/>
    <cellStyle name="Normal 161 4 2 2" xfId="48319"/>
    <cellStyle name="Normal 161 4 2 3" xfId="48320"/>
    <cellStyle name="Normal 161 4 3" xfId="48321"/>
    <cellStyle name="Normal 161 4 4" xfId="48322"/>
    <cellStyle name="Normal 161 5" xfId="21020"/>
    <cellStyle name="Normal 161 5 2" xfId="21021"/>
    <cellStyle name="Normal 161 5 3" xfId="48323"/>
    <cellStyle name="Normal 161 6" xfId="21022"/>
    <cellStyle name="Normal 161 6 2" xfId="21023"/>
    <cellStyle name="Normal 161 6 3" xfId="48324"/>
    <cellStyle name="Normal 161 7" xfId="21024"/>
    <cellStyle name="Normal 161 7 2" xfId="48325"/>
    <cellStyle name="Normal 161 7 3" xfId="48326"/>
    <cellStyle name="Normal 161 8" xfId="21025"/>
    <cellStyle name="Normal 161 9" xfId="48327"/>
    <cellStyle name="Normal 162" xfId="21026"/>
    <cellStyle name="Normal 162 10" xfId="48328"/>
    <cellStyle name="Normal 162 11" xfId="48329"/>
    <cellStyle name="Normal 162 12" xfId="48330"/>
    <cellStyle name="Normal 162 13" xfId="48331"/>
    <cellStyle name="Normal 162 14" xfId="48332"/>
    <cellStyle name="Normal 162 15" xfId="48333"/>
    <cellStyle name="Normal 162 16" xfId="48334"/>
    <cellStyle name="Normal 162 2" xfId="21027"/>
    <cellStyle name="Normal 162 2 10" xfId="48335"/>
    <cellStyle name="Normal 162 2 11" xfId="48336"/>
    <cellStyle name="Normal 162 2 2" xfId="48337"/>
    <cellStyle name="Normal 162 2 2 2" xfId="48338"/>
    <cellStyle name="Normal 162 2 2 2 2" xfId="48339"/>
    <cellStyle name="Normal 162 2 2 2 3" xfId="48340"/>
    <cellStyle name="Normal 162 2 2 3" xfId="48341"/>
    <cellStyle name="Normal 162 2 2 4" xfId="48342"/>
    <cellStyle name="Normal 162 2 3" xfId="48343"/>
    <cellStyle name="Normal 162 2 3 2" xfId="48344"/>
    <cellStyle name="Normal 162 2 3 3" xfId="48345"/>
    <cellStyle name="Normal 162 2 4" xfId="48346"/>
    <cellStyle name="Normal 162 2 5" xfId="48347"/>
    <cellStyle name="Normal 162 2 6" xfId="48348"/>
    <cellStyle name="Normal 162 2 7" xfId="48349"/>
    <cellStyle name="Normal 162 2 8" xfId="48350"/>
    <cellStyle name="Normal 162 2 9" xfId="48351"/>
    <cellStyle name="Normal 162 3" xfId="21028"/>
    <cellStyle name="Normal 162 3 2" xfId="48352"/>
    <cellStyle name="Normal 162 3 2 2" xfId="48353"/>
    <cellStyle name="Normal 162 3 2 2 2" xfId="48354"/>
    <cellStyle name="Normal 162 3 2 2 3" xfId="48355"/>
    <cellStyle name="Normal 162 3 2 3" xfId="48356"/>
    <cellStyle name="Normal 162 3 2 4" xfId="48357"/>
    <cellStyle name="Normal 162 3 3" xfId="48358"/>
    <cellStyle name="Normal 162 3 3 2" xfId="48359"/>
    <cellStyle name="Normal 162 3 3 3" xfId="48360"/>
    <cellStyle name="Normal 162 3 4" xfId="48361"/>
    <cellStyle name="Normal 162 3 5" xfId="48362"/>
    <cellStyle name="Normal 162 4" xfId="48363"/>
    <cellStyle name="Normal 162 4 2" xfId="48364"/>
    <cellStyle name="Normal 162 4 2 2" xfId="48365"/>
    <cellStyle name="Normal 162 4 2 3" xfId="48366"/>
    <cellStyle name="Normal 162 4 3" xfId="48367"/>
    <cellStyle name="Normal 162 4 4" xfId="48368"/>
    <cellStyle name="Normal 162 5" xfId="48369"/>
    <cellStyle name="Normal 162 5 2" xfId="48370"/>
    <cellStyle name="Normal 162 5 3" xfId="48371"/>
    <cellStyle name="Normal 162 6" xfId="48372"/>
    <cellStyle name="Normal 162 6 2" xfId="48373"/>
    <cellStyle name="Normal 162 6 3" xfId="48374"/>
    <cellStyle name="Normal 162 7" xfId="48375"/>
    <cellStyle name="Normal 162 7 2" xfId="48376"/>
    <cellStyle name="Normal 162 7 3" xfId="48377"/>
    <cellStyle name="Normal 162 8" xfId="48378"/>
    <cellStyle name="Normal 162 9" xfId="48379"/>
    <cellStyle name="Normal 163" xfId="21029"/>
    <cellStyle name="Normal 163 10" xfId="48380"/>
    <cellStyle name="Normal 163 11" xfId="48381"/>
    <cellStyle name="Normal 163 12" xfId="48382"/>
    <cellStyle name="Normal 163 13" xfId="48383"/>
    <cellStyle name="Normal 163 14" xfId="48384"/>
    <cellStyle name="Normal 163 15" xfId="48385"/>
    <cellStyle name="Normal 163 16" xfId="48386"/>
    <cellStyle name="Normal 163 17" xfId="48387"/>
    <cellStyle name="Normal 163 18" xfId="48388"/>
    <cellStyle name="Normal 163 2" xfId="21030"/>
    <cellStyle name="Normal 163 2 10" xfId="48389"/>
    <cellStyle name="Normal 163 2 11" xfId="48390"/>
    <cellStyle name="Normal 163 2 2" xfId="21031"/>
    <cellStyle name="Normal 163 2 2 2" xfId="21032"/>
    <cellStyle name="Normal 163 2 2 2 2" xfId="48391"/>
    <cellStyle name="Normal 163 2 2 2 3" xfId="48392"/>
    <cellStyle name="Normal 163 2 2 3" xfId="48393"/>
    <cellStyle name="Normal 163 2 2 4" xfId="48394"/>
    <cellStyle name="Normal 163 2 3" xfId="21033"/>
    <cellStyle name="Normal 163 2 3 2" xfId="21034"/>
    <cellStyle name="Normal 163 2 3 3" xfId="48395"/>
    <cellStyle name="Normal 163 2 4" xfId="21035"/>
    <cellStyle name="Normal 163 2 4 2" xfId="21036"/>
    <cellStyle name="Normal 163 2 5" xfId="21037"/>
    <cellStyle name="Normal 163 2 6" xfId="48396"/>
    <cellStyle name="Normal 163 2 7" xfId="48397"/>
    <cellStyle name="Normal 163 2 8" xfId="48398"/>
    <cellStyle name="Normal 163 2 9" xfId="48399"/>
    <cellStyle name="Normal 163 3" xfId="21038"/>
    <cellStyle name="Normal 163 3 2" xfId="48400"/>
    <cellStyle name="Normal 163 4" xfId="21039"/>
    <cellStyle name="Normal 163 4 10" xfId="48401"/>
    <cellStyle name="Normal 163 4 11" xfId="48402"/>
    <cellStyle name="Normal 163 4 2" xfId="48403"/>
    <cellStyle name="Normal 163 4 2 2" xfId="48404"/>
    <cellStyle name="Normal 163 4 2 2 2" xfId="48405"/>
    <cellStyle name="Normal 163 4 2 2 3" xfId="48406"/>
    <cellStyle name="Normal 163 4 2 3" xfId="48407"/>
    <cellStyle name="Normal 163 4 2 4" xfId="48408"/>
    <cellStyle name="Normal 163 4 3" xfId="48409"/>
    <cellStyle name="Normal 163 4 3 2" xfId="48410"/>
    <cellStyle name="Normal 163 4 3 3" xfId="48411"/>
    <cellStyle name="Normal 163 4 4" xfId="48412"/>
    <cellStyle name="Normal 163 4 5" xfId="48413"/>
    <cellStyle name="Normal 163 4 6" xfId="48414"/>
    <cellStyle name="Normal 163 4 7" xfId="48415"/>
    <cellStyle name="Normal 163 4 8" xfId="48416"/>
    <cellStyle name="Normal 163 4 9" xfId="48417"/>
    <cellStyle name="Normal 163 5" xfId="48418"/>
    <cellStyle name="Normal 163 5 2" xfId="48419"/>
    <cellStyle name="Normal 163 5 2 2" xfId="48420"/>
    <cellStyle name="Normal 163 5 2 2 2" xfId="48421"/>
    <cellStyle name="Normal 163 5 2 2 3" xfId="48422"/>
    <cellStyle name="Normal 163 5 2 3" xfId="48423"/>
    <cellStyle name="Normal 163 5 2 4" xfId="48424"/>
    <cellStyle name="Normal 163 5 3" xfId="48425"/>
    <cellStyle name="Normal 163 5 3 2" xfId="48426"/>
    <cellStyle name="Normal 163 5 3 3" xfId="48427"/>
    <cellStyle name="Normal 163 5 4" xfId="48428"/>
    <cellStyle name="Normal 163 5 5" xfId="48429"/>
    <cellStyle name="Normal 163 6" xfId="48430"/>
    <cellStyle name="Normal 163 6 2" xfId="48431"/>
    <cellStyle name="Normal 163 6 2 2" xfId="48432"/>
    <cellStyle name="Normal 163 6 2 3" xfId="48433"/>
    <cellStyle name="Normal 163 6 3" xfId="48434"/>
    <cellStyle name="Normal 163 6 4" xfId="48435"/>
    <cellStyle name="Normal 163 7" xfId="48436"/>
    <cellStyle name="Normal 163 7 2" xfId="48437"/>
    <cellStyle name="Normal 163 7 3" xfId="48438"/>
    <cellStyle name="Normal 163 8" xfId="48439"/>
    <cellStyle name="Normal 163 8 2" xfId="48440"/>
    <cellStyle name="Normal 163 8 3" xfId="48441"/>
    <cellStyle name="Normal 163 9" xfId="48442"/>
    <cellStyle name="Normal 163 9 2" xfId="48443"/>
    <cellStyle name="Normal 163 9 3" xfId="48444"/>
    <cellStyle name="Normal 164" xfId="21040"/>
    <cellStyle name="Normal 164 10" xfId="48445"/>
    <cellStyle name="Normal 164 11" xfId="48446"/>
    <cellStyle name="Normal 164 12" xfId="48447"/>
    <cellStyle name="Normal 164 13" xfId="48448"/>
    <cellStyle name="Normal 164 14" xfId="48449"/>
    <cellStyle name="Normal 164 15" xfId="48450"/>
    <cellStyle name="Normal 164 16" xfId="48451"/>
    <cellStyle name="Normal 164 17" xfId="48452"/>
    <cellStyle name="Normal 164 18" xfId="48453"/>
    <cellStyle name="Normal 164 2" xfId="21041"/>
    <cellStyle name="Normal 164 2 10" xfId="48454"/>
    <cellStyle name="Normal 164 2 11" xfId="48455"/>
    <cellStyle name="Normal 164 2 2" xfId="21042"/>
    <cellStyle name="Normal 164 2 2 2" xfId="21043"/>
    <cellStyle name="Normal 164 2 2 2 2" xfId="48456"/>
    <cellStyle name="Normal 164 2 2 2 3" xfId="48457"/>
    <cellStyle name="Normal 164 2 2 3" xfId="48458"/>
    <cellStyle name="Normal 164 2 2 4" xfId="48459"/>
    <cellStyle name="Normal 164 2 3" xfId="21044"/>
    <cellStyle name="Normal 164 2 3 2" xfId="21045"/>
    <cellStyle name="Normal 164 2 3 3" xfId="48460"/>
    <cellStyle name="Normal 164 2 4" xfId="21046"/>
    <cellStyle name="Normal 164 2 4 2" xfId="21047"/>
    <cellStyle name="Normal 164 2 5" xfId="21048"/>
    <cellStyle name="Normal 164 2 6" xfId="48461"/>
    <cellStyle name="Normal 164 2 7" xfId="48462"/>
    <cellStyle name="Normal 164 2 8" xfId="48463"/>
    <cellStyle name="Normal 164 2 9" xfId="48464"/>
    <cellStyle name="Normal 164 3" xfId="21049"/>
    <cellStyle name="Normal 164 3 2" xfId="48465"/>
    <cellStyle name="Normal 164 4" xfId="21050"/>
    <cellStyle name="Normal 164 4 10" xfId="48466"/>
    <cellStyle name="Normal 164 4 11" xfId="48467"/>
    <cellStyle name="Normal 164 4 2" xfId="48468"/>
    <cellStyle name="Normal 164 4 2 2" xfId="48469"/>
    <cellStyle name="Normal 164 4 2 2 2" xfId="48470"/>
    <cellStyle name="Normal 164 4 2 2 3" xfId="48471"/>
    <cellStyle name="Normal 164 4 2 3" xfId="48472"/>
    <cellStyle name="Normal 164 4 2 4" xfId="48473"/>
    <cellStyle name="Normal 164 4 3" xfId="48474"/>
    <cellStyle name="Normal 164 4 3 2" xfId="48475"/>
    <cellStyle name="Normal 164 4 3 3" xfId="48476"/>
    <cellStyle name="Normal 164 4 4" xfId="48477"/>
    <cellStyle name="Normal 164 4 5" xfId="48478"/>
    <cellStyle name="Normal 164 4 6" xfId="48479"/>
    <cellStyle name="Normal 164 4 7" xfId="48480"/>
    <cellStyle name="Normal 164 4 8" xfId="48481"/>
    <cellStyle name="Normal 164 4 9" xfId="48482"/>
    <cellStyle name="Normal 164 5" xfId="48483"/>
    <cellStyle name="Normal 164 5 2" xfId="48484"/>
    <cellStyle name="Normal 164 5 2 2" xfId="48485"/>
    <cellStyle name="Normal 164 5 2 2 2" xfId="48486"/>
    <cellStyle name="Normal 164 5 2 2 3" xfId="48487"/>
    <cellStyle name="Normal 164 5 2 3" xfId="48488"/>
    <cellStyle name="Normal 164 5 2 4" xfId="48489"/>
    <cellStyle name="Normal 164 5 3" xfId="48490"/>
    <cellStyle name="Normal 164 5 3 2" xfId="48491"/>
    <cellStyle name="Normal 164 5 3 3" xfId="48492"/>
    <cellStyle name="Normal 164 5 4" xfId="48493"/>
    <cellStyle name="Normal 164 5 5" xfId="48494"/>
    <cellStyle name="Normal 164 6" xfId="48495"/>
    <cellStyle name="Normal 164 6 2" xfId="48496"/>
    <cellStyle name="Normal 164 6 2 2" xfId="48497"/>
    <cellStyle name="Normal 164 6 2 3" xfId="48498"/>
    <cellStyle name="Normal 164 6 3" xfId="48499"/>
    <cellStyle name="Normal 164 6 4" xfId="48500"/>
    <cellStyle name="Normal 164 7" xfId="48501"/>
    <cellStyle name="Normal 164 7 2" xfId="48502"/>
    <cellStyle name="Normal 164 7 3" xfId="48503"/>
    <cellStyle name="Normal 164 8" xfId="48504"/>
    <cellStyle name="Normal 164 8 2" xfId="48505"/>
    <cellStyle name="Normal 164 8 3" xfId="48506"/>
    <cellStyle name="Normal 164 9" xfId="48507"/>
    <cellStyle name="Normal 164 9 2" xfId="48508"/>
    <cellStyle name="Normal 164 9 3" xfId="48509"/>
    <cellStyle name="Normal 165" xfId="21051"/>
    <cellStyle name="Normal 165 10" xfId="48510"/>
    <cellStyle name="Normal 165 11" xfId="48511"/>
    <cellStyle name="Normal 165 12" xfId="48512"/>
    <cellStyle name="Normal 165 13" xfId="48513"/>
    <cellStyle name="Normal 165 14" xfId="48514"/>
    <cellStyle name="Normal 165 15" xfId="48515"/>
    <cellStyle name="Normal 165 16" xfId="48516"/>
    <cellStyle name="Normal 165 17" xfId="48517"/>
    <cellStyle name="Normal 165 18" xfId="48518"/>
    <cellStyle name="Normal 165 2" xfId="21052"/>
    <cellStyle name="Normal 165 2 10" xfId="48519"/>
    <cellStyle name="Normal 165 2 11" xfId="48520"/>
    <cellStyle name="Normal 165 2 2" xfId="21053"/>
    <cellStyle name="Normal 165 2 2 2" xfId="21054"/>
    <cellStyle name="Normal 165 2 2 2 2" xfId="48521"/>
    <cellStyle name="Normal 165 2 2 2 3" xfId="48522"/>
    <cellStyle name="Normal 165 2 2 3" xfId="48523"/>
    <cellStyle name="Normal 165 2 2 4" xfId="48524"/>
    <cellStyle name="Normal 165 2 3" xfId="21055"/>
    <cellStyle name="Normal 165 2 3 2" xfId="21056"/>
    <cellStyle name="Normal 165 2 3 3" xfId="48525"/>
    <cellStyle name="Normal 165 2 4" xfId="21057"/>
    <cellStyle name="Normal 165 2 4 2" xfId="21058"/>
    <cellStyle name="Normal 165 2 5" xfId="21059"/>
    <cellStyle name="Normal 165 2 6" xfId="48526"/>
    <cellStyle name="Normal 165 2 7" xfId="48527"/>
    <cellStyle name="Normal 165 2 8" xfId="48528"/>
    <cellStyle name="Normal 165 2 9" xfId="48529"/>
    <cellStyle name="Normal 165 3" xfId="21060"/>
    <cellStyle name="Normal 165 3 2" xfId="48530"/>
    <cellStyle name="Normal 165 4" xfId="21061"/>
    <cellStyle name="Normal 165 4 10" xfId="48531"/>
    <cellStyle name="Normal 165 4 11" xfId="48532"/>
    <cellStyle name="Normal 165 4 2" xfId="48533"/>
    <cellStyle name="Normal 165 4 2 2" xfId="48534"/>
    <cellStyle name="Normal 165 4 2 2 2" xfId="48535"/>
    <cellStyle name="Normal 165 4 2 2 3" xfId="48536"/>
    <cellStyle name="Normal 165 4 2 3" xfId="48537"/>
    <cellStyle name="Normal 165 4 2 4" xfId="48538"/>
    <cellStyle name="Normal 165 4 3" xfId="48539"/>
    <cellStyle name="Normal 165 4 3 2" xfId="48540"/>
    <cellStyle name="Normal 165 4 3 3" xfId="48541"/>
    <cellStyle name="Normal 165 4 4" xfId="48542"/>
    <cellStyle name="Normal 165 4 5" xfId="48543"/>
    <cellStyle name="Normal 165 4 6" xfId="48544"/>
    <cellStyle name="Normal 165 4 7" xfId="48545"/>
    <cellStyle name="Normal 165 4 8" xfId="48546"/>
    <cellStyle name="Normal 165 4 9" xfId="48547"/>
    <cellStyle name="Normal 165 5" xfId="48548"/>
    <cellStyle name="Normal 165 5 2" xfId="48549"/>
    <cellStyle name="Normal 165 5 2 2" xfId="48550"/>
    <cellStyle name="Normal 165 5 2 2 2" xfId="48551"/>
    <cellStyle name="Normal 165 5 2 2 3" xfId="48552"/>
    <cellStyle name="Normal 165 5 2 3" xfId="48553"/>
    <cellStyle name="Normal 165 5 2 4" xfId="48554"/>
    <cellStyle name="Normal 165 5 3" xfId="48555"/>
    <cellStyle name="Normal 165 5 3 2" xfId="48556"/>
    <cellStyle name="Normal 165 5 3 3" xfId="48557"/>
    <cellStyle name="Normal 165 5 4" xfId="48558"/>
    <cellStyle name="Normal 165 5 5" xfId="48559"/>
    <cellStyle name="Normal 165 6" xfId="48560"/>
    <cellStyle name="Normal 165 6 2" xfId="48561"/>
    <cellStyle name="Normal 165 6 2 2" xfId="48562"/>
    <cellStyle name="Normal 165 6 2 3" xfId="48563"/>
    <cellStyle name="Normal 165 6 3" xfId="48564"/>
    <cellStyle name="Normal 165 6 4" xfId="48565"/>
    <cellStyle name="Normal 165 7" xfId="48566"/>
    <cellStyle name="Normal 165 7 2" xfId="48567"/>
    <cellStyle name="Normal 165 7 3" xfId="48568"/>
    <cellStyle name="Normal 165 8" xfId="48569"/>
    <cellStyle name="Normal 165 8 2" xfId="48570"/>
    <cellStyle name="Normal 165 8 3" xfId="48571"/>
    <cellStyle name="Normal 165 9" xfId="48572"/>
    <cellStyle name="Normal 165 9 2" xfId="48573"/>
    <cellStyle name="Normal 165 9 3" xfId="48574"/>
    <cellStyle name="Normal 166" xfId="21062"/>
    <cellStyle name="Normal 166 10" xfId="48575"/>
    <cellStyle name="Normal 166 11" xfId="48576"/>
    <cellStyle name="Normal 166 12" xfId="48577"/>
    <cellStyle name="Normal 166 13" xfId="48578"/>
    <cellStyle name="Normal 166 14" xfId="48579"/>
    <cellStyle name="Normal 166 15" xfId="48580"/>
    <cellStyle name="Normal 166 16" xfId="48581"/>
    <cellStyle name="Normal 166 17" xfId="48582"/>
    <cellStyle name="Normal 166 18" xfId="48583"/>
    <cellStyle name="Normal 166 2" xfId="21063"/>
    <cellStyle name="Normal 166 2 10" xfId="48584"/>
    <cellStyle name="Normal 166 2 11" xfId="48585"/>
    <cellStyle name="Normal 166 2 2" xfId="48586"/>
    <cellStyle name="Normal 166 2 2 2" xfId="48587"/>
    <cellStyle name="Normal 166 2 2 2 2" xfId="48588"/>
    <cellStyle name="Normal 166 2 2 2 3" xfId="48589"/>
    <cellStyle name="Normal 166 2 2 3" xfId="48590"/>
    <cellStyle name="Normal 166 2 2 4" xfId="48591"/>
    <cellStyle name="Normal 166 2 3" xfId="48592"/>
    <cellStyle name="Normal 166 2 3 2" xfId="48593"/>
    <cellStyle name="Normal 166 2 3 3" xfId="48594"/>
    <cellStyle name="Normal 166 2 4" xfId="48595"/>
    <cellStyle name="Normal 166 2 5" xfId="48596"/>
    <cellStyle name="Normal 166 2 6" xfId="48597"/>
    <cellStyle name="Normal 166 2 7" xfId="48598"/>
    <cellStyle name="Normal 166 2 8" xfId="48599"/>
    <cellStyle name="Normal 166 2 9" xfId="48600"/>
    <cellStyle name="Normal 166 3" xfId="21064"/>
    <cellStyle name="Normal 166 3 2" xfId="48601"/>
    <cellStyle name="Normal 166 4" xfId="21065"/>
    <cellStyle name="Normal 166 4 10" xfId="48602"/>
    <cellStyle name="Normal 166 4 11" xfId="48603"/>
    <cellStyle name="Normal 166 4 2" xfId="48604"/>
    <cellStyle name="Normal 166 4 2 2" xfId="48605"/>
    <cellStyle name="Normal 166 4 2 2 2" xfId="48606"/>
    <cellStyle name="Normal 166 4 2 2 3" xfId="48607"/>
    <cellStyle name="Normal 166 4 2 3" xfId="48608"/>
    <cellStyle name="Normal 166 4 2 4" xfId="48609"/>
    <cellStyle name="Normal 166 4 3" xfId="48610"/>
    <cellStyle name="Normal 166 4 3 2" xfId="48611"/>
    <cellStyle name="Normal 166 4 3 3" xfId="48612"/>
    <cellStyle name="Normal 166 4 4" xfId="48613"/>
    <cellStyle name="Normal 166 4 5" xfId="48614"/>
    <cellStyle name="Normal 166 4 6" xfId="48615"/>
    <cellStyle name="Normal 166 4 7" xfId="48616"/>
    <cellStyle name="Normal 166 4 8" xfId="48617"/>
    <cellStyle name="Normal 166 4 9" xfId="48618"/>
    <cellStyle name="Normal 166 5" xfId="48619"/>
    <cellStyle name="Normal 166 5 2" xfId="48620"/>
    <cellStyle name="Normal 166 5 2 2" xfId="48621"/>
    <cellStyle name="Normal 166 5 2 2 2" xfId="48622"/>
    <cellStyle name="Normal 166 5 2 2 3" xfId="48623"/>
    <cellStyle name="Normal 166 5 2 3" xfId="48624"/>
    <cellStyle name="Normal 166 5 2 4" xfId="48625"/>
    <cellStyle name="Normal 166 5 3" xfId="48626"/>
    <cellStyle name="Normal 166 5 3 2" xfId="48627"/>
    <cellStyle name="Normal 166 5 3 3" xfId="48628"/>
    <cellStyle name="Normal 166 5 4" xfId="48629"/>
    <cellStyle name="Normal 166 5 5" xfId="48630"/>
    <cellStyle name="Normal 166 6" xfId="48631"/>
    <cellStyle name="Normal 166 6 2" xfId="48632"/>
    <cellStyle name="Normal 166 6 2 2" xfId="48633"/>
    <cellStyle name="Normal 166 6 2 3" xfId="48634"/>
    <cellStyle name="Normal 166 6 3" xfId="48635"/>
    <cellStyle name="Normal 166 6 4" xfId="48636"/>
    <cellStyle name="Normal 166 7" xfId="48637"/>
    <cellStyle name="Normal 166 7 2" xfId="48638"/>
    <cellStyle name="Normal 166 7 3" xfId="48639"/>
    <cellStyle name="Normal 166 8" xfId="48640"/>
    <cellStyle name="Normal 166 8 2" xfId="48641"/>
    <cellStyle name="Normal 166 8 3" xfId="48642"/>
    <cellStyle name="Normal 166 9" xfId="48643"/>
    <cellStyle name="Normal 166 9 2" xfId="48644"/>
    <cellStyle name="Normal 166 9 3" xfId="48645"/>
    <cellStyle name="Normal 167" xfId="21066"/>
    <cellStyle name="Normal 167 10" xfId="48646"/>
    <cellStyle name="Normal 167 11" xfId="48647"/>
    <cellStyle name="Normal 167 12" xfId="48648"/>
    <cellStyle name="Normal 167 13" xfId="48649"/>
    <cellStyle name="Normal 167 14" xfId="48650"/>
    <cellStyle name="Normal 167 15" xfId="48651"/>
    <cellStyle name="Normal 167 16" xfId="48652"/>
    <cellStyle name="Normal 167 17" xfId="48653"/>
    <cellStyle name="Normal 167 18" xfId="48654"/>
    <cellStyle name="Normal 167 2" xfId="21067"/>
    <cellStyle name="Normal 167 2 10" xfId="48655"/>
    <cellStyle name="Normal 167 2 11" xfId="48656"/>
    <cellStyle name="Normal 167 2 2" xfId="48657"/>
    <cellStyle name="Normal 167 2 2 2" xfId="48658"/>
    <cellStyle name="Normal 167 2 2 2 2" xfId="48659"/>
    <cellStyle name="Normal 167 2 2 2 3" xfId="48660"/>
    <cellStyle name="Normal 167 2 2 3" xfId="48661"/>
    <cellStyle name="Normal 167 2 2 4" xfId="48662"/>
    <cellStyle name="Normal 167 2 3" xfId="48663"/>
    <cellStyle name="Normal 167 2 3 2" xfId="48664"/>
    <cellStyle name="Normal 167 2 3 3" xfId="48665"/>
    <cellStyle name="Normal 167 2 4" xfId="48666"/>
    <cellStyle name="Normal 167 2 5" xfId="48667"/>
    <cellStyle name="Normal 167 2 6" xfId="48668"/>
    <cellStyle name="Normal 167 2 7" xfId="48669"/>
    <cellStyle name="Normal 167 2 8" xfId="48670"/>
    <cellStyle name="Normal 167 2 9" xfId="48671"/>
    <cellStyle name="Normal 167 3" xfId="21068"/>
    <cellStyle name="Normal 167 3 2" xfId="48672"/>
    <cellStyle name="Normal 167 4" xfId="21069"/>
    <cellStyle name="Normal 167 4 10" xfId="48673"/>
    <cellStyle name="Normal 167 4 11" xfId="48674"/>
    <cellStyle name="Normal 167 4 2" xfId="48675"/>
    <cellStyle name="Normal 167 4 2 2" xfId="48676"/>
    <cellStyle name="Normal 167 4 2 2 2" xfId="48677"/>
    <cellStyle name="Normal 167 4 2 2 3" xfId="48678"/>
    <cellStyle name="Normal 167 4 2 3" xfId="48679"/>
    <cellStyle name="Normal 167 4 2 4" xfId="48680"/>
    <cellStyle name="Normal 167 4 3" xfId="48681"/>
    <cellStyle name="Normal 167 4 3 2" xfId="48682"/>
    <cellStyle name="Normal 167 4 3 3" xfId="48683"/>
    <cellStyle name="Normal 167 4 4" xfId="48684"/>
    <cellStyle name="Normal 167 4 5" xfId="48685"/>
    <cellStyle name="Normal 167 4 6" xfId="48686"/>
    <cellStyle name="Normal 167 4 7" xfId="48687"/>
    <cellStyle name="Normal 167 4 8" xfId="48688"/>
    <cellStyle name="Normal 167 4 9" xfId="48689"/>
    <cellStyle name="Normal 167 5" xfId="48690"/>
    <cellStyle name="Normal 167 5 2" xfId="48691"/>
    <cellStyle name="Normal 167 5 2 2" xfId="48692"/>
    <cellStyle name="Normal 167 5 2 2 2" xfId="48693"/>
    <cellStyle name="Normal 167 5 2 2 3" xfId="48694"/>
    <cellStyle name="Normal 167 5 2 3" xfId="48695"/>
    <cellStyle name="Normal 167 5 2 4" xfId="48696"/>
    <cellStyle name="Normal 167 5 3" xfId="48697"/>
    <cellStyle name="Normal 167 5 3 2" xfId="48698"/>
    <cellStyle name="Normal 167 5 3 3" xfId="48699"/>
    <cellStyle name="Normal 167 5 4" xfId="48700"/>
    <cellStyle name="Normal 167 5 5" xfId="48701"/>
    <cellStyle name="Normal 167 6" xfId="48702"/>
    <cellStyle name="Normal 167 6 2" xfId="48703"/>
    <cellStyle name="Normal 167 6 2 2" xfId="48704"/>
    <cellStyle name="Normal 167 6 2 3" xfId="48705"/>
    <cellStyle name="Normal 167 6 3" xfId="48706"/>
    <cellStyle name="Normal 167 6 4" xfId="48707"/>
    <cellStyle name="Normal 167 7" xfId="48708"/>
    <cellStyle name="Normal 167 7 2" xfId="48709"/>
    <cellStyle name="Normal 167 7 3" xfId="48710"/>
    <cellStyle name="Normal 167 8" xfId="48711"/>
    <cellStyle name="Normal 167 8 2" xfId="48712"/>
    <cellStyle name="Normal 167 8 3" xfId="48713"/>
    <cellStyle name="Normal 167 9" xfId="48714"/>
    <cellStyle name="Normal 167 9 2" xfId="48715"/>
    <cellStyle name="Normal 167 9 3" xfId="48716"/>
    <cellStyle name="Normal 168" xfId="21070"/>
    <cellStyle name="Normal 168 10" xfId="48717"/>
    <cellStyle name="Normal 168 11" xfId="48718"/>
    <cellStyle name="Normal 168 12" xfId="48719"/>
    <cellStyle name="Normal 168 13" xfId="48720"/>
    <cellStyle name="Normal 168 14" xfId="48721"/>
    <cellStyle name="Normal 168 15" xfId="48722"/>
    <cellStyle name="Normal 168 16" xfId="48723"/>
    <cellStyle name="Normal 168 17" xfId="48724"/>
    <cellStyle name="Normal 168 18" xfId="48725"/>
    <cellStyle name="Normal 168 2" xfId="21071"/>
    <cellStyle name="Normal 168 2 10" xfId="48726"/>
    <cellStyle name="Normal 168 2 11" xfId="48727"/>
    <cellStyle name="Normal 168 2 2" xfId="48728"/>
    <cellStyle name="Normal 168 2 2 2" xfId="48729"/>
    <cellStyle name="Normal 168 2 2 2 2" xfId="48730"/>
    <cellStyle name="Normal 168 2 2 2 3" xfId="48731"/>
    <cellStyle name="Normal 168 2 2 3" xfId="48732"/>
    <cellStyle name="Normal 168 2 2 4" xfId="48733"/>
    <cellStyle name="Normal 168 2 3" xfId="48734"/>
    <cellStyle name="Normal 168 2 3 2" xfId="48735"/>
    <cellStyle name="Normal 168 2 3 3" xfId="48736"/>
    <cellStyle name="Normal 168 2 4" xfId="48737"/>
    <cellStyle name="Normal 168 2 5" xfId="48738"/>
    <cellStyle name="Normal 168 2 6" xfId="48739"/>
    <cellStyle name="Normal 168 2 7" xfId="48740"/>
    <cellStyle name="Normal 168 2 8" xfId="48741"/>
    <cellStyle name="Normal 168 2 9" xfId="48742"/>
    <cellStyle name="Normal 168 3" xfId="21072"/>
    <cellStyle name="Normal 168 3 2" xfId="48743"/>
    <cellStyle name="Normal 168 4" xfId="21073"/>
    <cellStyle name="Normal 168 4 10" xfId="48744"/>
    <cellStyle name="Normal 168 4 11" xfId="48745"/>
    <cellStyle name="Normal 168 4 2" xfId="48746"/>
    <cellStyle name="Normal 168 4 2 2" xfId="48747"/>
    <cellStyle name="Normal 168 4 2 2 2" xfId="48748"/>
    <cellStyle name="Normal 168 4 2 2 3" xfId="48749"/>
    <cellStyle name="Normal 168 4 2 3" xfId="48750"/>
    <cellStyle name="Normal 168 4 2 4" xfId="48751"/>
    <cellStyle name="Normal 168 4 3" xfId="48752"/>
    <cellStyle name="Normal 168 4 3 2" xfId="48753"/>
    <cellStyle name="Normal 168 4 3 3" xfId="48754"/>
    <cellStyle name="Normal 168 4 4" xfId="48755"/>
    <cellStyle name="Normal 168 4 5" xfId="48756"/>
    <cellStyle name="Normal 168 4 6" xfId="48757"/>
    <cellStyle name="Normal 168 4 7" xfId="48758"/>
    <cellStyle name="Normal 168 4 8" xfId="48759"/>
    <cellStyle name="Normal 168 4 9" xfId="48760"/>
    <cellStyle name="Normal 168 5" xfId="48761"/>
    <cellStyle name="Normal 168 5 2" xfId="48762"/>
    <cellStyle name="Normal 168 5 2 2" xfId="48763"/>
    <cellStyle name="Normal 168 5 2 2 2" xfId="48764"/>
    <cellStyle name="Normal 168 5 2 2 3" xfId="48765"/>
    <cellStyle name="Normal 168 5 2 3" xfId="48766"/>
    <cellStyle name="Normal 168 5 2 4" xfId="48767"/>
    <cellStyle name="Normal 168 5 3" xfId="48768"/>
    <cellStyle name="Normal 168 5 3 2" xfId="48769"/>
    <cellStyle name="Normal 168 5 3 3" xfId="48770"/>
    <cellStyle name="Normal 168 5 4" xfId="48771"/>
    <cellStyle name="Normal 168 5 5" xfId="48772"/>
    <cellStyle name="Normal 168 6" xfId="48773"/>
    <cellStyle name="Normal 168 6 2" xfId="48774"/>
    <cellStyle name="Normal 168 6 2 2" xfId="48775"/>
    <cellStyle name="Normal 168 6 2 3" xfId="48776"/>
    <cellStyle name="Normal 168 6 3" xfId="48777"/>
    <cellStyle name="Normal 168 6 4" xfId="48778"/>
    <cellStyle name="Normal 168 7" xfId="48779"/>
    <cellStyle name="Normal 168 7 2" xfId="48780"/>
    <cellStyle name="Normal 168 7 3" xfId="48781"/>
    <cellStyle name="Normal 168 8" xfId="48782"/>
    <cellStyle name="Normal 168 8 2" xfId="48783"/>
    <cellStyle name="Normal 168 8 3" xfId="48784"/>
    <cellStyle name="Normal 168 9" xfId="48785"/>
    <cellStyle name="Normal 168 9 2" xfId="48786"/>
    <cellStyle name="Normal 168 9 3" xfId="48787"/>
    <cellStyle name="Normal 169" xfId="21074"/>
    <cellStyle name="Normal 169 10" xfId="48788"/>
    <cellStyle name="Normal 169 11" xfId="48789"/>
    <cellStyle name="Normal 169 12" xfId="48790"/>
    <cellStyle name="Normal 169 13" xfId="48791"/>
    <cellStyle name="Normal 169 14" xfId="48792"/>
    <cellStyle name="Normal 169 15" xfId="48793"/>
    <cellStyle name="Normal 169 16" xfId="48794"/>
    <cellStyle name="Normal 169 17" xfId="48795"/>
    <cellStyle name="Normal 169 18" xfId="48796"/>
    <cellStyle name="Normal 169 2" xfId="21075"/>
    <cellStyle name="Normal 169 2 10" xfId="48797"/>
    <cellStyle name="Normal 169 2 11" xfId="48798"/>
    <cellStyle name="Normal 169 2 2" xfId="48799"/>
    <cellStyle name="Normal 169 2 2 2" xfId="48800"/>
    <cellStyle name="Normal 169 2 2 2 2" xfId="48801"/>
    <cellStyle name="Normal 169 2 2 2 3" xfId="48802"/>
    <cellStyle name="Normal 169 2 2 3" xfId="48803"/>
    <cellStyle name="Normal 169 2 2 4" xfId="48804"/>
    <cellStyle name="Normal 169 2 3" xfId="48805"/>
    <cellStyle name="Normal 169 2 3 2" xfId="48806"/>
    <cellStyle name="Normal 169 2 3 3" xfId="48807"/>
    <cellStyle name="Normal 169 2 4" xfId="48808"/>
    <cellStyle name="Normal 169 2 5" xfId="48809"/>
    <cellStyle name="Normal 169 2 6" xfId="48810"/>
    <cellStyle name="Normal 169 2 7" xfId="48811"/>
    <cellStyle name="Normal 169 2 8" xfId="48812"/>
    <cellStyle name="Normal 169 2 9" xfId="48813"/>
    <cellStyle name="Normal 169 3" xfId="21076"/>
    <cellStyle name="Normal 169 3 2" xfId="48814"/>
    <cellStyle name="Normal 169 4" xfId="21077"/>
    <cellStyle name="Normal 169 4 10" xfId="48815"/>
    <cellStyle name="Normal 169 4 11" xfId="48816"/>
    <cellStyle name="Normal 169 4 2" xfId="48817"/>
    <cellStyle name="Normal 169 4 2 2" xfId="48818"/>
    <cellStyle name="Normal 169 4 2 2 2" xfId="48819"/>
    <cellStyle name="Normal 169 4 2 2 3" xfId="48820"/>
    <cellStyle name="Normal 169 4 2 3" xfId="48821"/>
    <cellStyle name="Normal 169 4 2 4" xfId="48822"/>
    <cellStyle name="Normal 169 4 3" xfId="48823"/>
    <cellStyle name="Normal 169 4 3 2" xfId="48824"/>
    <cellStyle name="Normal 169 4 3 3" xfId="48825"/>
    <cellStyle name="Normal 169 4 4" xfId="48826"/>
    <cellStyle name="Normal 169 4 5" xfId="48827"/>
    <cellStyle name="Normal 169 4 6" xfId="48828"/>
    <cellStyle name="Normal 169 4 7" xfId="48829"/>
    <cellStyle name="Normal 169 4 8" xfId="48830"/>
    <cellStyle name="Normal 169 4 9" xfId="48831"/>
    <cellStyle name="Normal 169 5" xfId="48832"/>
    <cellStyle name="Normal 169 5 2" xfId="48833"/>
    <cellStyle name="Normal 169 5 2 2" xfId="48834"/>
    <cellStyle name="Normal 169 5 2 2 2" xfId="48835"/>
    <cellStyle name="Normal 169 5 2 2 3" xfId="48836"/>
    <cellStyle name="Normal 169 5 2 3" xfId="48837"/>
    <cellStyle name="Normal 169 5 2 4" xfId="48838"/>
    <cellStyle name="Normal 169 5 3" xfId="48839"/>
    <cellStyle name="Normal 169 5 3 2" xfId="48840"/>
    <cellStyle name="Normal 169 5 3 3" xfId="48841"/>
    <cellStyle name="Normal 169 5 4" xfId="48842"/>
    <cellStyle name="Normal 169 5 5" xfId="48843"/>
    <cellStyle name="Normal 169 6" xfId="48844"/>
    <cellStyle name="Normal 169 6 2" xfId="48845"/>
    <cellStyle name="Normal 169 6 2 2" xfId="48846"/>
    <cellStyle name="Normal 169 6 2 3" xfId="48847"/>
    <cellStyle name="Normal 169 6 3" xfId="48848"/>
    <cellStyle name="Normal 169 6 4" xfId="48849"/>
    <cellStyle name="Normal 169 7" xfId="48850"/>
    <cellStyle name="Normal 169 7 2" xfId="48851"/>
    <cellStyle name="Normal 169 7 3" xfId="48852"/>
    <cellStyle name="Normal 169 8" xfId="48853"/>
    <cellStyle name="Normal 169 8 2" xfId="48854"/>
    <cellStyle name="Normal 169 8 3" xfId="48855"/>
    <cellStyle name="Normal 169 9" xfId="48856"/>
    <cellStyle name="Normal 169 9 2" xfId="48857"/>
    <cellStyle name="Normal 169 9 3" xfId="48858"/>
    <cellStyle name="Normal 17" xfId="21078"/>
    <cellStyle name="Normal 17 2" xfId="21079"/>
    <cellStyle name="Normal 17 2 2" xfId="21080"/>
    <cellStyle name="Normal 17 2 2 2" xfId="48859"/>
    <cellStyle name="Normal 17 2 3" xfId="21081"/>
    <cellStyle name="Normal 17 2 3 2" xfId="48860"/>
    <cellStyle name="Normal 17 2 4" xfId="21082"/>
    <cellStyle name="Normal 17 2 4 2" xfId="48861"/>
    <cellStyle name="Normal 17 2 5" xfId="48862"/>
    <cellStyle name="Normal 17 3" xfId="21083"/>
    <cellStyle name="Normal 170" xfId="21084"/>
    <cellStyle name="Normal 170 10" xfId="48863"/>
    <cellStyle name="Normal 170 11" xfId="48864"/>
    <cellStyle name="Normal 170 12" xfId="48865"/>
    <cellStyle name="Normal 170 13" xfId="48866"/>
    <cellStyle name="Normal 170 14" xfId="48867"/>
    <cellStyle name="Normal 170 15" xfId="48868"/>
    <cellStyle name="Normal 170 16" xfId="48869"/>
    <cellStyle name="Normal 170 2" xfId="21085"/>
    <cellStyle name="Normal 170 2 10" xfId="48870"/>
    <cellStyle name="Normal 170 2 11" xfId="48871"/>
    <cellStyle name="Normal 170 2 2" xfId="48872"/>
    <cellStyle name="Normal 170 2 2 2" xfId="48873"/>
    <cellStyle name="Normal 170 2 2 2 2" xfId="48874"/>
    <cellStyle name="Normal 170 2 2 2 3" xfId="48875"/>
    <cellStyle name="Normal 170 2 2 3" xfId="48876"/>
    <cellStyle name="Normal 170 2 2 4" xfId="48877"/>
    <cellStyle name="Normal 170 2 3" xfId="48878"/>
    <cellStyle name="Normal 170 2 3 2" xfId="48879"/>
    <cellStyle name="Normal 170 2 3 3" xfId="48880"/>
    <cellStyle name="Normal 170 2 4" xfId="48881"/>
    <cellStyle name="Normal 170 2 5" xfId="48882"/>
    <cellStyle name="Normal 170 2 6" xfId="48883"/>
    <cellStyle name="Normal 170 2 7" xfId="48884"/>
    <cellStyle name="Normal 170 2 8" xfId="48885"/>
    <cellStyle name="Normal 170 2 9" xfId="48886"/>
    <cellStyle name="Normal 170 3" xfId="48887"/>
    <cellStyle name="Normal 170 3 2" xfId="48888"/>
    <cellStyle name="Normal 170 3 2 2" xfId="48889"/>
    <cellStyle name="Normal 170 3 2 2 2" xfId="48890"/>
    <cellStyle name="Normal 170 3 2 2 3" xfId="48891"/>
    <cellStyle name="Normal 170 3 2 3" xfId="48892"/>
    <cellStyle name="Normal 170 3 2 4" xfId="48893"/>
    <cellStyle name="Normal 170 3 3" xfId="48894"/>
    <cellStyle name="Normal 170 3 3 2" xfId="48895"/>
    <cellStyle name="Normal 170 3 3 3" xfId="48896"/>
    <cellStyle name="Normal 170 3 4" xfId="48897"/>
    <cellStyle name="Normal 170 3 5" xfId="48898"/>
    <cellStyle name="Normal 170 4" xfId="48899"/>
    <cellStyle name="Normal 170 4 2" xfId="48900"/>
    <cellStyle name="Normal 170 4 2 2" xfId="48901"/>
    <cellStyle name="Normal 170 4 2 3" xfId="48902"/>
    <cellStyle name="Normal 170 4 3" xfId="48903"/>
    <cellStyle name="Normal 170 4 4" xfId="48904"/>
    <cellStyle name="Normal 170 5" xfId="48905"/>
    <cellStyle name="Normal 170 5 2" xfId="48906"/>
    <cellStyle name="Normal 170 5 3" xfId="48907"/>
    <cellStyle name="Normal 170 6" xfId="48908"/>
    <cellStyle name="Normal 170 6 2" xfId="48909"/>
    <cellStyle name="Normal 170 6 3" xfId="48910"/>
    <cellStyle name="Normal 170 7" xfId="48911"/>
    <cellStyle name="Normal 170 7 2" xfId="48912"/>
    <cellStyle name="Normal 170 7 3" xfId="48913"/>
    <cellStyle name="Normal 170 8" xfId="48914"/>
    <cellStyle name="Normal 170 9" xfId="48915"/>
    <cellStyle name="Normal 171" xfId="21086"/>
    <cellStyle name="Normal 171 10" xfId="48916"/>
    <cellStyle name="Normal 171 11" xfId="48917"/>
    <cellStyle name="Normal 171 12" xfId="48918"/>
    <cellStyle name="Normal 171 13" xfId="48919"/>
    <cellStyle name="Normal 171 14" xfId="48920"/>
    <cellStyle name="Normal 171 15" xfId="48921"/>
    <cellStyle name="Normal 171 16" xfId="48922"/>
    <cellStyle name="Normal 171 2" xfId="21087"/>
    <cellStyle name="Normal 171 2 10" xfId="48923"/>
    <cellStyle name="Normal 171 2 11" xfId="48924"/>
    <cellStyle name="Normal 171 2 2" xfId="48925"/>
    <cellStyle name="Normal 171 2 2 2" xfId="48926"/>
    <cellStyle name="Normal 171 2 2 2 2" xfId="48927"/>
    <cellStyle name="Normal 171 2 2 2 3" xfId="48928"/>
    <cellStyle name="Normal 171 2 2 3" xfId="48929"/>
    <cellStyle name="Normal 171 2 2 4" xfId="48930"/>
    <cellStyle name="Normal 171 2 3" xfId="48931"/>
    <cellStyle name="Normal 171 2 3 2" xfId="48932"/>
    <cellStyle name="Normal 171 2 3 3" xfId="48933"/>
    <cellStyle name="Normal 171 2 4" xfId="48934"/>
    <cellStyle name="Normal 171 2 5" xfId="48935"/>
    <cellStyle name="Normal 171 2 6" xfId="48936"/>
    <cellStyle name="Normal 171 2 7" xfId="48937"/>
    <cellStyle name="Normal 171 2 8" xfId="48938"/>
    <cellStyle name="Normal 171 2 9" xfId="48939"/>
    <cellStyle name="Normal 171 3" xfId="48940"/>
    <cellStyle name="Normal 171 3 2" xfId="48941"/>
    <cellStyle name="Normal 171 3 2 2" xfId="48942"/>
    <cellStyle name="Normal 171 3 2 2 2" xfId="48943"/>
    <cellStyle name="Normal 171 3 2 2 3" xfId="48944"/>
    <cellStyle name="Normal 171 3 2 3" xfId="48945"/>
    <cellStyle name="Normal 171 3 2 4" xfId="48946"/>
    <cellStyle name="Normal 171 3 3" xfId="48947"/>
    <cellStyle name="Normal 171 3 3 2" xfId="48948"/>
    <cellStyle name="Normal 171 3 3 3" xfId="48949"/>
    <cellStyle name="Normal 171 3 4" xfId="48950"/>
    <cellStyle name="Normal 171 3 5" xfId="48951"/>
    <cellStyle name="Normal 171 4" xfId="48952"/>
    <cellStyle name="Normal 171 4 2" xfId="48953"/>
    <cellStyle name="Normal 171 4 2 2" xfId="48954"/>
    <cellStyle name="Normal 171 4 2 3" xfId="48955"/>
    <cellStyle name="Normal 171 4 3" xfId="48956"/>
    <cellStyle name="Normal 171 4 4" xfId="48957"/>
    <cellStyle name="Normal 171 5" xfId="48958"/>
    <cellStyle name="Normal 171 5 2" xfId="48959"/>
    <cellStyle name="Normal 171 5 3" xfId="48960"/>
    <cellStyle name="Normal 171 6" xfId="48961"/>
    <cellStyle name="Normal 171 6 2" xfId="48962"/>
    <cellStyle name="Normal 171 6 3" xfId="48963"/>
    <cellStyle name="Normal 171 7" xfId="48964"/>
    <cellStyle name="Normal 171 7 2" xfId="48965"/>
    <cellStyle name="Normal 171 7 3" xfId="48966"/>
    <cellStyle name="Normal 171 8" xfId="48967"/>
    <cellStyle name="Normal 171 9" xfId="48968"/>
    <cellStyle name="Normal 172" xfId="21088"/>
    <cellStyle name="Normal 172 10" xfId="48969"/>
    <cellStyle name="Normal 172 11" xfId="48970"/>
    <cellStyle name="Normal 172 12" xfId="48971"/>
    <cellStyle name="Normal 172 13" xfId="48972"/>
    <cellStyle name="Normal 172 14" xfId="48973"/>
    <cellStyle name="Normal 172 15" xfId="48974"/>
    <cellStyle name="Normal 172 16" xfId="48975"/>
    <cellStyle name="Normal 172 2" xfId="21089"/>
    <cellStyle name="Normal 172 2 10" xfId="48976"/>
    <cellStyle name="Normal 172 2 11" xfId="48977"/>
    <cellStyle name="Normal 172 2 2" xfId="48978"/>
    <cellStyle name="Normal 172 2 2 2" xfId="48979"/>
    <cellStyle name="Normal 172 2 2 2 2" xfId="48980"/>
    <cellStyle name="Normal 172 2 2 2 3" xfId="48981"/>
    <cellStyle name="Normal 172 2 2 3" xfId="48982"/>
    <cellStyle name="Normal 172 2 2 4" xfId="48983"/>
    <cellStyle name="Normal 172 2 3" xfId="48984"/>
    <cellStyle name="Normal 172 2 3 2" xfId="48985"/>
    <cellStyle name="Normal 172 2 3 3" xfId="48986"/>
    <cellStyle name="Normal 172 2 4" xfId="48987"/>
    <cellStyle name="Normal 172 2 5" xfId="48988"/>
    <cellStyle name="Normal 172 2 6" xfId="48989"/>
    <cellStyle name="Normal 172 2 7" xfId="48990"/>
    <cellStyle name="Normal 172 2 8" xfId="48991"/>
    <cellStyle name="Normal 172 2 9" xfId="48992"/>
    <cellStyle name="Normal 172 3" xfId="48993"/>
    <cellStyle name="Normal 172 3 2" xfId="48994"/>
    <cellStyle name="Normal 172 3 2 2" xfId="48995"/>
    <cellStyle name="Normal 172 3 2 2 2" xfId="48996"/>
    <cellStyle name="Normal 172 3 2 2 3" xfId="48997"/>
    <cellStyle name="Normal 172 3 2 3" xfId="48998"/>
    <cellStyle name="Normal 172 3 2 4" xfId="48999"/>
    <cellStyle name="Normal 172 3 3" xfId="49000"/>
    <cellStyle name="Normal 172 3 3 2" xfId="49001"/>
    <cellStyle name="Normal 172 3 3 3" xfId="49002"/>
    <cellStyle name="Normal 172 3 4" xfId="49003"/>
    <cellStyle name="Normal 172 3 5" xfId="49004"/>
    <cellStyle name="Normal 172 4" xfId="49005"/>
    <cellStyle name="Normal 172 4 2" xfId="49006"/>
    <cellStyle name="Normal 172 4 2 2" xfId="49007"/>
    <cellStyle name="Normal 172 4 2 3" xfId="49008"/>
    <cellStyle name="Normal 172 4 3" xfId="49009"/>
    <cellStyle name="Normal 172 4 4" xfId="49010"/>
    <cellStyle name="Normal 172 5" xfId="49011"/>
    <cellStyle name="Normal 172 5 2" xfId="49012"/>
    <cellStyle name="Normal 172 5 3" xfId="49013"/>
    <cellStyle name="Normal 172 6" xfId="49014"/>
    <cellStyle name="Normal 172 6 2" xfId="49015"/>
    <cellStyle name="Normal 172 6 3" xfId="49016"/>
    <cellStyle name="Normal 172 7" xfId="49017"/>
    <cellStyle name="Normal 172 7 2" xfId="49018"/>
    <cellStyle name="Normal 172 7 3" xfId="49019"/>
    <cellStyle name="Normal 172 8" xfId="49020"/>
    <cellStyle name="Normal 172 9" xfId="49021"/>
    <cellStyle name="Normal 173" xfId="21090"/>
    <cellStyle name="Normal 173 10" xfId="49022"/>
    <cellStyle name="Normal 173 11" xfId="49023"/>
    <cellStyle name="Normal 173 12" xfId="49024"/>
    <cellStyle name="Normal 173 13" xfId="49025"/>
    <cellStyle name="Normal 173 14" xfId="49026"/>
    <cellStyle name="Normal 173 15" xfId="49027"/>
    <cellStyle name="Normal 173 16" xfId="49028"/>
    <cellStyle name="Normal 173 2" xfId="21091"/>
    <cellStyle name="Normal 173 2 10" xfId="49029"/>
    <cellStyle name="Normal 173 2 11" xfId="49030"/>
    <cellStyle name="Normal 173 2 2" xfId="49031"/>
    <cellStyle name="Normal 173 2 2 2" xfId="49032"/>
    <cellStyle name="Normal 173 2 2 2 2" xfId="49033"/>
    <cellStyle name="Normal 173 2 2 2 3" xfId="49034"/>
    <cellStyle name="Normal 173 2 2 3" xfId="49035"/>
    <cellStyle name="Normal 173 2 2 4" xfId="49036"/>
    <cellStyle name="Normal 173 2 3" xfId="49037"/>
    <cellStyle name="Normal 173 2 3 2" xfId="49038"/>
    <cellStyle name="Normal 173 2 3 3" xfId="49039"/>
    <cellStyle name="Normal 173 2 4" xfId="49040"/>
    <cellStyle name="Normal 173 2 5" xfId="49041"/>
    <cellStyle name="Normal 173 2 6" xfId="49042"/>
    <cellStyle name="Normal 173 2 7" xfId="49043"/>
    <cellStyle name="Normal 173 2 8" xfId="49044"/>
    <cellStyle name="Normal 173 2 9" xfId="49045"/>
    <cellStyle name="Normal 173 3" xfId="49046"/>
    <cellStyle name="Normal 173 3 2" xfId="49047"/>
    <cellStyle name="Normal 173 3 2 2" xfId="49048"/>
    <cellStyle name="Normal 173 3 2 2 2" xfId="49049"/>
    <cellStyle name="Normal 173 3 2 2 3" xfId="49050"/>
    <cellStyle name="Normal 173 3 2 3" xfId="49051"/>
    <cellStyle name="Normal 173 3 2 4" xfId="49052"/>
    <cellStyle name="Normal 173 3 3" xfId="49053"/>
    <cellStyle name="Normal 173 3 3 2" xfId="49054"/>
    <cellStyle name="Normal 173 3 3 3" xfId="49055"/>
    <cellStyle name="Normal 173 3 4" xfId="49056"/>
    <cellStyle name="Normal 173 3 5" xfId="49057"/>
    <cellStyle name="Normal 173 4" xfId="49058"/>
    <cellStyle name="Normal 173 4 2" xfId="49059"/>
    <cellStyle name="Normal 173 4 2 2" xfId="49060"/>
    <cellStyle name="Normal 173 4 2 3" xfId="49061"/>
    <cellStyle name="Normal 173 4 3" xfId="49062"/>
    <cellStyle name="Normal 173 4 4" xfId="49063"/>
    <cellStyle name="Normal 173 5" xfId="49064"/>
    <cellStyle name="Normal 173 5 2" xfId="49065"/>
    <cellStyle name="Normal 173 5 3" xfId="49066"/>
    <cellStyle name="Normal 173 6" xfId="49067"/>
    <cellStyle name="Normal 173 6 2" xfId="49068"/>
    <cellStyle name="Normal 173 6 3" xfId="49069"/>
    <cellStyle name="Normal 173 7" xfId="49070"/>
    <cellStyle name="Normal 173 7 2" xfId="49071"/>
    <cellStyle name="Normal 173 7 3" xfId="49072"/>
    <cellStyle name="Normal 173 8" xfId="49073"/>
    <cellStyle name="Normal 173 9" xfId="49074"/>
    <cellStyle name="Normal 174" xfId="21092"/>
    <cellStyle name="Normal 174 10" xfId="49075"/>
    <cellStyle name="Normal 174 11" xfId="49076"/>
    <cellStyle name="Normal 174 12" xfId="49077"/>
    <cellStyle name="Normal 174 13" xfId="49078"/>
    <cellStyle name="Normal 174 14" xfId="49079"/>
    <cellStyle name="Normal 174 15" xfId="49080"/>
    <cellStyle name="Normal 174 16" xfId="49081"/>
    <cellStyle name="Normal 174 2" xfId="21093"/>
    <cellStyle name="Normal 174 2 10" xfId="49082"/>
    <cellStyle name="Normal 174 2 11" xfId="49083"/>
    <cellStyle name="Normal 174 2 2" xfId="49084"/>
    <cellStyle name="Normal 174 2 2 2" xfId="49085"/>
    <cellStyle name="Normal 174 2 2 2 2" xfId="49086"/>
    <cellStyle name="Normal 174 2 2 2 3" xfId="49087"/>
    <cellStyle name="Normal 174 2 2 3" xfId="49088"/>
    <cellStyle name="Normal 174 2 2 4" xfId="49089"/>
    <cellStyle name="Normal 174 2 3" xfId="49090"/>
    <cellStyle name="Normal 174 2 3 2" xfId="49091"/>
    <cellStyle name="Normal 174 2 3 3" xfId="49092"/>
    <cellStyle name="Normal 174 2 4" xfId="49093"/>
    <cellStyle name="Normal 174 2 5" xfId="49094"/>
    <cellStyle name="Normal 174 2 6" xfId="49095"/>
    <cellStyle name="Normal 174 2 7" xfId="49096"/>
    <cellStyle name="Normal 174 2 8" xfId="49097"/>
    <cellStyle name="Normal 174 2 9" xfId="49098"/>
    <cellStyle name="Normal 174 3" xfId="49099"/>
    <cellStyle name="Normal 174 3 2" xfId="49100"/>
    <cellStyle name="Normal 174 3 2 2" xfId="49101"/>
    <cellStyle name="Normal 174 3 2 2 2" xfId="49102"/>
    <cellStyle name="Normal 174 3 2 2 3" xfId="49103"/>
    <cellStyle name="Normal 174 3 2 3" xfId="49104"/>
    <cellStyle name="Normal 174 3 2 4" xfId="49105"/>
    <cellStyle name="Normal 174 3 3" xfId="49106"/>
    <cellStyle name="Normal 174 3 3 2" xfId="49107"/>
    <cellStyle name="Normal 174 3 3 3" xfId="49108"/>
    <cellStyle name="Normal 174 3 4" xfId="49109"/>
    <cellStyle name="Normal 174 3 5" xfId="49110"/>
    <cellStyle name="Normal 174 4" xfId="49111"/>
    <cellStyle name="Normal 174 4 2" xfId="49112"/>
    <cellStyle name="Normal 174 4 2 2" xfId="49113"/>
    <cellStyle name="Normal 174 4 2 3" xfId="49114"/>
    <cellStyle name="Normal 174 4 3" xfId="49115"/>
    <cellStyle name="Normal 174 4 4" xfId="49116"/>
    <cellStyle name="Normal 174 5" xfId="49117"/>
    <cellStyle name="Normal 174 5 2" xfId="49118"/>
    <cellStyle name="Normal 174 5 3" xfId="49119"/>
    <cellStyle name="Normal 174 6" xfId="49120"/>
    <cellStyle name="Normal 174 6 2" xfId="49121"/>
    <cellStyle name="Normal 174 6 3" xfId="49122"/>
    <cellStyle name="Normal 174 7" xfId="49123"/>
    <cellStyle name="Normal 174 7 2" xfId="49124"/>
    <cellStyle name="Normal 174 7 3" xfId="49125"/>
    <cellStyle name="Normal 174 8" xfId="49126"/>
    <cellStyle name="Normal 174 9" xfId="49127"/>
    <cellStyle name="Normal 175" xfId="21094"/>
    <cellStyle name="Normal 175 10" xfId="49128"/>
    <cellStyle name="Normal 175 11" xfId="49129"/>
    <cellStyle name="Normal 175 12" xfId="49130"/>
    <cellStyle name="Normal 175 13" xfId="49131"/>
    <cellStyle name="Normal 175 14" xfId="49132"/>
    <cellStyle name="Normal 175 15" xfId="49133"/>
    <cellStyle name="Normal 175 16" xfId="49134"/>
    <cellStyle name="Normal 175 2" xfId="21095"/>
    <cellStyle name="Normal 175 2 10" xfId="49135"/>
    <cellStyle name="Normal 175 2 11" xfId="49136"/>
    <cellStyle name="Normal 175 2 2" xfId="49137"/>
    <cellStyle name="Normal 175 2 2 2" xfId="49138"/>
    <cellStyle name="Normal 175 2 2 2 2" xfId="49139"/>
    <cellStyle name="Normal 175 2 2 2 3" xfId="49140"/>
    <cellStyle name="Normal 175 2 2 3" xfId="49141"/>
    <cellStyle name="Normal 175 2 2 4" xfId="49142"/>
    <cellStyle name="Normal 175 2 3" xfId="49143"/>
    <cellStyle name="Normal 175 2 3 2" xfId="49144"/>
    <cellStyle name="Normal 175 2 3 3" xfId="49145"/>
    <cellStyle name="Normal 175 2 4" xfId="49146"/>
    <cellStyle name="Normal 175 2 5" xfId="49147"/>
    <cellStyle name="Normal 175 2 6" xfId="49148"/>
    <cellStyle name="Normal 175 2 7" xfId="49149"/>
    <cellStyle name="Normal 175 2 8" xfId="49150"/>
    <cellStyle name="Normal 175 2 9" xfId="49151"/>
    <cellStyle name="Normal 175 3" xfId="49152"/>
    <cellStyle name="Normal 175 3 2" xfId="49153"/>
    <cellStyle name="Normal 175 3 2 2" xfId="49154"/>
    <cellStyle name="Normal 175 3 2 2 2" xfId="49155"/>
    <cellStyle name="Normal 175 3 2 2 3" xfId="49156"/>
    <cellStyle name="Normal 175 3 2 3" xfId="49157"/>
    <cellStyle name="Normal 175 3 2 4" xfId="49158"/>
    <cellStyle name="Normal 175 3 3" xfId="49159"/>
    <cellStyle name="Normal 175 3 3 2" xfId="49160"/>
    <cellStyle name="Normal 175 3 3 3" xfId="49161"/>
    <cellStyle name="Normal 175 3 4" xfId="49162"/>
    <cellStyle name="Normal 175 3 5" xfId="49163"/>
    <cellStyle name="Normal 175 4" xfId="49164"/>
    <cellStyle name="Normal 175 4 2" xfId="49165"/>
    <cellStyle name="Normal 175 4 2 2" xfId="49166"/>
    <cellStyle name="Normal 175 4 2 3" xfId="49167"/>
    <cellStyle name="Normal 175 4 3" xfId="49168"/>
    <cellStyle name="Normal 175 4 4" xfId="49169"/>
    <cellStyle name="Normal 175 5" xfId="49170"/>
    <cellStyle name="Normal 175 5 2" xfId="49171"/>
    <cellStyle name="Normal 175 5 3" xfId="49172"/>
    <cellStyle name="Normal 175 6" xfId="49173"/>
    <cellStyle name="Normal 175 6 2" xfId="49174"/>
    <cellStyle name="Normal 175 6 3" xfId="49175"/>
    <cellStyle name="Normal 175 7" xfId="49176"/>
    <cellStyle name="Normal 175 7 2" xfId="49177"/>
    <cellStyle name="Normal 175 7 3" xfId="49178"/>
    <cellStyle name="Normal 175 8" xfId="49179"/>
    <cellStyle name="Normal 175 9" xfId="49180"/>
    <cellStyle name="Normal 176" xfId="21096"/>
    <cellStyle name="Normal 176 10" xfId="49181"/>
    <cellStyle name="Normal 176 11" xfId="49182"/>
    <cellStyle name="Normal 176 12" xfId="49183"/>
    <cellStyle name="Normal 176 13" xfId="49184"/>
    <cellStyle name="Normal 176 14" xfId="49185"/>
    <cellStyle name="Normal 176 15" xfId="49186"/>
    <cellStyle name="Normal 176 16" xfId="49187"/>
    <cellStyle name="Normal 176 17" xfId="49188"/>
    <cellStyle name="Normal 176 2" xfId="21097"/>
    <cellStyle name="Normal 176 2 10" xfId="49189"/>
    <cellStyle name="Normal 176 2 11" xfId="49190"/>
    <cellStyle name="Normal 176 2 2" xfId="49191"/>
    <cellStyle name="Normal 176 2 2 2" xfId="49192"/>
    <cellStyle name="Normal 176 2 2 2 2" xfId="49193"/>
    <cellStyle name="Normal 176 2 2 2 3" xfId="49194"/>
    <cellStyle name="Normal 176 2 2 3" xfId="49195"/>
    <cellStyle name="Normal 176 2 2 4" xfId="49196"/>
    <cellStyle name="Normal 176 2 3" xfId="49197"/>
    <cellStyle name="Normal 176 2 3 2" xfId="49198"/>
    <cellStyle name="Normal 176 2 3 3" xfId="49199"/>
    <cellStyle name="Normal 176 2 4" xfId="49200"/>
    <cellStyle name="Normal 176 2 5" xfId="49201"/>
    <cellStyle name="Normal 176 2 6" xfId="49202"/>
    <cellStyle name="Normal 176 2 7" xfId="49203"/>
    <cellStyle name="Normal 176 2 8" xfId="49204"/>
    <cellStyle name="Normal 176 2 9" xfId="49205"/>
    <cellStyle name="Normal 176 3" xfId="49206"/>
    <cellStyle name="Normal 176 3 2" xfId="49207"/>
    <cellStyle name="Normal 176 3 2 2" xfId="49208"/>
    <cellStyle name="Normal 176 3 2 2 2" xfId="49209"/>
    <cellStyle name="Normal 176 3 2 2 3" xfId="49210"/>
    <cellStyle name="Normal 176 3 2 3" xfId="49211"/>
    <cellStyle name="Normal 176 3 2 4" xfId="49212"/>
    <cellStyle name="Normal 176 3 3" xfId="49213"/>
    <cellStyle name="Normal 176 3 3 2" xfId="49214"/>
    <cellStyle name="Normal 176 3 3 3" xfId="49215"/>
    <cellStyle name="Normal 176 3 4" xfId="49216"/>
    <cellStyle name="Normal 176 3 5" xfId="49217"/>
    <cellStyle name="Normal 176 4" xfId="49218"/>
    <cellStyle name="Normal 176 4 2" xfId="49219"/>
    <cellStyle name="Normal 176 4 2 2" xfId="49220"/>
    <cellStyle name="Normal 176 4 2 3" xfId="49221"/>
    <cellStyle name="Normal 176 4 3" xfId="49222"/>
    <cellStyle name="Normal 176 4 4" xfId="49223"/>
    <cellStyle name="Normal 176 5" xfId="49224"/>
    <cellStyle name="Normal 176 5 2" xfId="49225"/>
    <cellStyle name="Normal 176 5 3" xfId="49226"/>
    <cellStyle name="Normal 176 6" xfId="49227"/>
    <cellStyle name="Normal 176 6 2" xfId="49228"/>
    <cellStyle name="Normal 176 6 3" xfId="49229"/>
    <cellStyle name="Normal 176 7" xfId="49230"/>
    <cellStyle name="Normal 176 7 2" xfId="49231"/>
    <cellStyle name="Normal 176 7 3" xfId="49232"/>
    <cellStyle name="Normal 176 8" xfId="49233"/>
    <cellStyle name="Normal 176 9" xfId="49234"/>
    <cellStyle name="Normal 177" xfId="21098"/>
    <cellStyle name="Normal 177 10" xfId="49235"/>
    <cellStyle name="Normal 177 11" xfId="49236"/>
    <cellStyle name="Normal 177 12" xfId="49237"/>
    <cellStyle name="Normal 177 13" xfId="49238"/>
    <cellStyle name="Normal 177 14" xfId="49239"/>
    <cellStyle name="Normal 177 15" xfId="49240"/>
    <cellStyle name="Normal 177 16" xfId="49241"/>
    <cellStyle name="Normal 177 2" xfId="21099"/>
    <cellStyle name="Normal 177 2 10" xfId="49242"/>
    <cellStyle name="Normal 177 2 11" xfId="49243"/>
    <cellStyle name="Normal 177 2 2" xfId="49244"/>
    <cellStyle name="Normal 177 2 2 2" xfId="49245"/>
    <cellStyle name="Normal 177 2 2 2 2" xfId="49246"/>
    <cellStyle name="Normal 177 2 2 2 3" xfId="49247"/>
    <cellStyle name="Normal 177 2 2 3" xfId="49248"/>
    <cellStyle name="Normal 177 2 2 4" xfId="49249"/>
    <cellStyle name="Normal 177 2 3" xfId="49250"/>
    <cellStyle name="Normal 177 2 3 2" xfId="49251"/>
    <cellStyle name="Normal 177 2 3 3" xfId="49252"/>
    <cellStyle name="Normal 177 2 4" xfId="49253"/>
    <cellStyle name="Normal 177 2 5" xfId="49254"/>
    <cellStyle name="Normal 177 2 6" xfId="49255"/>
    <cellStyle name="Normal 177 2 7" xfId="49256"/>
    <cellStyle name="Normal 177 2 8" xfId="49257"/>
    <cellStyle name="Normal 177 2 9" xfId="49258"/>
    <cellStyle name="Normal 177 3" xfId="49259"/>
    <cellStyle name="Normal 177 3 2" xfId="49260"/>
    <cellStyle name="Normal 177 3 2 2" xfId="49261"/>
    <cellStyle name="Normal 177 3 2 2 2" xfId="49262"/>
    <cellStyle name="Normal 177 3 2 2 3" xfId="49263"/>
    <cellStyle name="Normal 177 3 2 3" xfId="49264"/>
    <cellStyle name="Normal 177 3 2 4" xfId="49265"/>
    <cellStyle name="Normal 177 3 3" xfId="49266"/>
    <cellStyle name="Normal 177 3 3 2" xfId="49267"/>
    <cellStyle name="Normal 177 3 3 3" xfId="49268"/>
    <cellStyle name="Normal 177 3 4" xfId="49269"/>
    <cellStyle name="Normal 177 3 5" xfId="49270"/>
    <cellStyle name="Normal 177 4" xfId="49271"/>
    <cellStyle name="Normal 177 4 2" xfId="49272"/>
    <cellStyle name="Normal 177 4 2 2" xfId="49273"/>
    <cellStyle name="Normal 177 4 2 3" xfId="49274"/>
    <cellStyle name="Normal 177 4 3" xfId="49275"/>
    <cellStyle name="Normal 177 4 4" xfId="49276"/>
    <cellStyle name="Normal 177 5" xfId="49277"/>
    <cellStyle name="Normal 177 5 2" xfId="49278"/>
    <cellStyle name="Normal 177 5 3" xfId="49279"/>
    <cellStyle name="Normal 177 6" xfId="49280"/>
    <cellStyle name="Normal 177 6 2" xfId="49281"/>
    <cellStyle name="Normal 177 6 3" xfId="49282"/>
    <cellStyle name="Normal 177 7" xfId="49283"/>
    <cellStyle name="Normal 177 7 2" xfId="49284"/>
    <cellStyle name="Normal 177 7 3" xfId="49285"/>
    <cellStyle name="Normal 177 8" xfId="49286"/>
    <cellStyle name="Normal 177 9" xfId="49287"/>
    <cellStyle name="Normal 178" xfId="21100"/>
    <cellStyle name="Normal 178 10" xfId="49288"/>
    <cellStyle name="Normal 178 11" xfId="49289"/>
    <cellStyle name="Normal 178 12" xfId="49290"/>
    <cellStyle name="Normal 178 13" xfId="49291"/>
    <cellStyle name="Normal 178 14" xfId="49292"/>
    <cellStyle name="Normal 178 15" xfId="49293"/>
    <cellStyle name="Normal 178 16" xfId="49294"/>
    <cellStyle name="Normal 178 2" xfId="21101"/>
    <cellStyle name="Normal 178 2 10" xfId="49295"/>
    <cellStyle name="Normal 178 2 11" xfId="49296"/>
    <cellStyle name="Normal 178 2 2" xfId="49297"/>
    <cellStyle name="Normal 178 2 2 2" xfId="49298"/>
    <cellStyle name="Normal 178 2 2 2 2" xfId="49299"/>
    <cellStyle name="Normal 178 2 2 2 3" xfId="49300"/>
    <cellStyle name="Normal 178 2 2 3" xfId="49301"/>
    <cellStyle name="Normal 178 2 2 4" xfId="49302"/>
    <cellStyle name="Normal 178 2 3" xfId="49303"/>
    <cellStyle name="Normal 178 2 3 2" xfId="49304"/>
    <cellStyle name="Normal 178 2 3 3" xfId="49305"/>
    <cellStyle name="Normal 178 2 4" xfId="49306"/>
    <cellStyle name="Normal 178 2 5" xfId="49307"/>
    <cellStyle name="Normal 178 2 6" xfId="49308"/>
    <cellStyle name="Normal 178 2 7" xfId="49309"/>
    <cellStyle name="Normal 178 2 8" xfId="49310"/>
    <cellStyle name="Normal 178 2 9" xfId="49311"/>
    <cellStyle name="Normal 178 3" xfId="49312"/>
    <cellStyle name="Normal 178 3 2" xfId="49313"/>
    <cellStyle name="Normal 178 3 2 2" xfId="49314"/>
    <cellStyle name="Normal 178 3 2 2 2" xfId="49315"/>
    <cellStyle name="Normal 178 3 2 2 3" xfId="49316"/>
    <cellStyle name="Normal 178 3 2 3" xfId="49317"/>
    <cellStyle name="Normal 178 3 2 4" xfId="49318"/>
    <cellStyle name="Normal 178 3 3" xfId="49319"/>
    <cellStyle name="Normal 178 3 3 2" xfId="49320"/>
    <cellStyle name="Normal 178 3 3 3" xfId="49321"/>
    <cellStyle name="Normal 178 3 4" xfId="49322"/>
    <cellStyle name="Normal 178 3 5" xfId="49323"/>
    <cellStyle name="Normal 178 4" xfId="49324"/>
    <cellStyle name="Normal 178 4 2" xfId="49325"/>
    <cellStyle name="Normal 178 4 2 2" xfId="49326"/>
    <cellStyle name="Normal 178 4 2 3" xfId="49327"/>
    <cellStyle name="Normal 178 4 3" xfId="49328"/>
    <cellStyle name="Normal 178 4 4" xfId="49329"/>
    <cellStyle name="Normal 178 5" xfId="49330"/>
    <cellStyle name="Normal 178 5 2" xfId="49331"/>
    <cellStyle name="Normal 178 5 3" xfId="49332"/>
    <cellStyle name="Normal 178 6" xfId="49333"/>
    <cellStyle name="Normal 178 6 2" xfId="49334"/>
    <cellStyle name="Normal 178 6 3" xfId="49335"/>
    <cellStyle name="Normal 178 7" xfId="49336"/>
    <cellStyle name="Normal 178 7 2" xfId="49337"/>
    <cellStyle name="Normal 178 7 3" xfId="49338"/>
    <cellStyle name="Normal 178 8" xfId="49339"/>
    <cellStyle name="Normal 178 9" xfId="49340"/>
    <cellStyle name="Normal 179" xfId="21102"/>
    <cellStyle name="Normal 179 10" xfId="49341"/>
    <cellStyle name="Normal 179 11" xfId="49342"/>
    <cellStyle name="Normal 179 12" xfId="49343"/>
    <cellStyle name="Normal 179 13" xfId="49344"/>
    <cellStyle name="Normal 179 14" xfId="49345"/>
    <cellStyle name="Normal 179 15" xfId="49346"/>
    <cellStyle name="Normal 179 16" xfId="49347"/>
    <cellStyle name="Normal 179 2" xfId="21103"/>
    <cellStyle name="Normal 179 2 10" xfId="49348"/>
    <cellStyle name="Normal 179 2 11" xfId="49349"/>
    <cellStyle name="Normal 179 2 2" xfId="49350"/>
    <cellStyle name="Normal 179 2 2 2" xfId="49351"/>
    <cellStyle name="Normal 179 2 2 2 2" xfId="49352"/>
    <cellStyle name="Normal 179 2 2 2 3" xfId="49353"/>
    <cellStyle name="Normal 179 2 2 3" xfId="49354"/>
    <cellStyle name="Normal 179 2 2 4" xfId="49355"/>
    <cellStyle name="Normal 179 2 3" xfId="49356"/>
    <cellStyle name="Normal 179 2 3 2" xfId="49357"/>
    <cellStyle name="Normal 179 2 3 3" xfId="49358"/>
    <cellStyle name="Normal 179 2 4" xfId="49359"/>
    <cellStyle name="Normal 179 2 5" xfId="49360"/>
    <cellStyle name="Normal 179 2 6" xfId="49361"/>
    <cellStyle name="Normal 179 2 7" xfId="49362"/>
    <cellStyle name="Normal 179 2 8" xfId="49363"/>
    <cellStyle name="Normal 179 2 9" xfId="49364"/>
    <cellStyle name="Normal 179 3" xfId="49365"/>
    <cellStyle name="Normal 179 3 2" xfId="49366"/>
    <cellStyle name="Normal 179 3 2 2" xfId="49367"/>
    <cellStyle name="Normal 179 3 2 2 2" xfId="49368"/>
    <cellStyle name="Normal 179 3 2 2 3" xfId="49369"/>
    <cellStyle name="Normal 179 3 2 3" xfId="49370"/>
    <cellStyle name="Normal 179 3 2 4" xfId="49371"/>
    <cellStyle name="Normal 179 3 3" xfId="49372"/>
    <cellStyle name="Normal 179 3 3 2" xfId="49373"/>
    <cellStyle name="Normal 179 3 3 3" xfId="49374"/>
    <cellStyle name="Normal 179 3 4" xfId="49375"/>
    <cellStyle name="Normal 179 3 5" xfId="49376"/>
    <cellStyle name="Normal 179 4" xfId="49377"/>
    <cellStyle name="Normal 179 4 2" xfId="49378"/>
    <cellStyle name="Normal 179 4 2 2" xfId="49379"/>
    <cellStyle name="Normal 179 4 2 3" xfId="49380"/>
    <cellStyle name="Normal 179 4 3" xfId="49381"/>
    <cellStyle name="Normal 179 4 4" xfId="49382"/>
    <cellStyle name="Normal 179 5" xfId="49383"/>
    <cellStyle name="Normal 179 5 2" xfId="49384"/>
    <cellStyle name="Normal 179 5 3" xfId="49385"/>
    <cellStyle name="Normal 179 6" xfId="49386"/>
    <cellStyle name="Normal 179 6 2" xfId="49387"/>
    <cellStyle name="Normal 179 6 3" xfId="49388"/>
    <cellStyle name="Normal 179 7" xfId="49389"/>
    <cellStyle name="Normal 179 7 2" xfId="49390"/>
    <cellStyle name="Normal 179 7 3" xfId="49391"/>
    <cellStyle name="Normal 179 8" xfId="49392"/>
    <cellStyle name="Normal 179 9" xfId="49393"/>
    <cellStyle name="Normal 18" xfId="21104"/>
    <cellStyle name="Normal 18 2" xfId="21105"/>
    <cellStyle name="Normal 18 2 2" xfId="21106"/>
    <cellStyle name="Normal 18 2 2 2" xfId="49394"/>
    <cellStyle name="Normal 18 2 3" xfId="21107"/>
    <cellStyle name="Normal 18 2 3 2" xfId="49395"/>
    <cellStyle name="Normal 18 2 4" xfId="21108"/>
    <cellStyle name="Normal 18 2 4 2" xfId="49396"/>
    <cellStyle name="Normal 18 2 5" xfId="49397"/>
    <cellStyle name="Normal 18 3" xfId="21109"/>
    <cellStyle name="Normal 18 4" xfId="49398"/>
    <cellStyle name="Normal 180" xfId="21110"/>
    <cellStyle name="Normal 180 10" xfId="49399"/>
    <cellStyle name="Normal 180 11" xfId="49400"/>
    <cellStyle name="Normal 180 12" xfId="49401"/>
    <cellStyle name="Normal 180 13" xfId="49402"/>
    <cellStyle name="Normal 180 14" xfId="49403"/>
    <cellStyle name="Normal 180 15" xfId="49404"/>
    <cellStyle name="Normal 180 16" xfId="49405"/>
    <cellStyle name="Normal 180 2" xfId="21111"/>
    <cellStyle name="Normal 180 2 10" xfId="49406"/>
    <cellStyle name="Normal 180 2 11" xfId="49407"/>
    <cellStyle name="Normal 180 2 2" xfId="49408"/>
    <cellStyle name="Normal 180 2 2 2" xfId="49409"/>
    <cellStyle name="Normal 180 2 2 2 2" xfId="49410"/>
    <cellStyle name="Normal 180 2 2 2 3" xfId="49411"/>
    <cellStyle name="Normal 180 2 2 3" xfId="49412"/>
    <cellStyle name="Normal 180 2 2 4" xfId="49413"/>
    <cellStyle name="Normal 180 2 3" xfId="49414"/>
    <cellStyle name="Normal 180 2 3 2" xfId="49415"/>
    <cellStyle name="Normal 180 2 3 3" xfId="49416"/>
    <cellStyle name="Normal 180 2 4" xfId="49417"/>
    <cellStyle name="Normal 180 2 5" xfId="49418"/>
    <cellStyle name="Normal 180 2 6" xfId="49419"/>
    <cellStyle name="Normal 180 2 7" xfId="49420"/>
    <cellStyle name="Normal 180 2 8" xfId="49421"/>
    <cellStyle name="Normal 180 2 9" xfId="49422"/>
    <cellStyle name="Normal 180 3" xfId="49423"/>
    <cellStyle name="Normal 180 3 2" xfId="49424"/>
    <cellStyle name="Normal 180 3 2 2" xfId="49425"/>
    <cellStyle name="Normal 180 3 2 2 2" xfId="49426"/>
    <cellStyle name="Normal 180 3 2 2 3" xfId="49427"/>
    <cellStyle name="Normal 180 3 2 3" xfId="49428"/>
    <cellStyle name="Normal 180 3 2 4" xfId="49429"/>
    <cellStyle name="Normal 180 3 3" xfId="49430"/>
    <cellStyle name="Normal 180 3 3 2" xfId="49431"/>
    <cellStyle name="Normal 180 3 3 3" xfId="49432"/>
    <cellStyle name="Normal 180 3 4" xfId="49433"/>
    <cellStyle name="Normal 180 3 5" xfId="49434"/>
    <cellStyle name="Normal 180 4" xfId="49435"/>
    <cellStyle name="Normal 180 4 2" xfId="49436"/>
    <cellStyle name="Normal 180 4 2 2" xfId="49437"/>
    <cellStyle name="Normal 180 4 2 3" xfId="49438"/>
    <cellStyle name="Normal 180 4 3" xfId="49439"/>
    <cellStyle name="Normal 180 4 4" xfId="49440"/>
    <cellStyle name="Normal 180 5" xfId="49441"/>
    <cellStyle name="Normal 180 5 2" xfId="49442"/>
    <cellStyle name="Normal 180 5 3" xfId="49443"/>
    <cellStyle name="Normal 180 6" xfId="49444"/>
    <cellStyle name="Normal 180 6 2" xfId="49445"/>
    <cellStyle name="Normal 180 6 3" xfId="49446"/>
    <cellStyle name="Normal 180 7" xfId="49447"/>
    <cellStyle name="Normal 180 7 2" xfId="49448"/>
    <cellStyle name="Normal 180 7 3" xfId="49449"/>
    <cellStyle name="Normal 180 8" xfId="49450"/>
    <cellStyle name="Normal 180 9" xfId="49451"/>
    <cellStyle name="Normal 181" xfId="21112"/>
    <cellStyle name="Normal 181 10" xfId="49452"/>
    <cellStyle name="Normal 181 11" xfId="49453"/>
    <cellStyle name="Normal 181 12" xfId="49454"/>
    <cellStyle name="Normal 181 13" xfId="49455"/>
    <cellStyle name="Normal 181 14" xfId="49456"/>
    <cellStyle name="Normal 181 15" xfId="49457"/>
    <cellStyle name="Normal 181 16" xfId="49458"/>
    <cellStyle name="Normal 181 2" xfId="21113"/>
    <cellStyle name="Normal 181 2 10" xfId="49459"/>
    <cellStyle name="Normal 181 2 11" xfId="49460"/>
    <cellStyle name="Normal 181 2 2" xfId="49461"/>
    <cellStyle name="Normal 181 2 2 2" xfId="49462"/>
    <cellStyle name="Normal 181 2 2 2 2" xfId="49463"/>
    <cellStyle name="Normal 181 2 2 2 3" xfId="49464"/>
    <cellStyle name="Normal 181 2 2 3" xfId="49465"/>
    <cellStyle name="Normal 181 2 2 4" xfId="49466"/>
    <cellStyle name="Normal 181 2 3" xfId="49467"/>
    <cellStyle name="Normal 181 2 3 2" xfId="49468"/>
    <cellStyle name="Normal 181 2 3 3" xfId="49469"/>
    <cellStyle name="Normal 181 2 4" xfId="49470"/>
    <cellStyle name="Normal 181 2 5" xfId="49471"/>
    <cellStyle name="Normal 181 2 6" xfId="49472"/>
    <cellStyle name="Normal 181 2 7" xfId="49473"/>
    <cellStyle name="Normal 181 2 8" xfId="49474"/>
    <cellStyle name="Normal 181 2 9" xfId="49475"/>
    <cellStyle name="Normal 181 3" xfId="49476"/>
    <cellStyle name="Normal 181 3 2" xfId="49477"/>
    <cellStyle name="Normal 181 3 2 2" xfId="49478"/>
    <cellStyle name="Normal 181 3 2 2 2" xfId="49479"/>
    <cellStyle name="Normal 181 3 2 2 3" xfId="49480"/>
    <cellStyle name="Normal 181 3 2 3" xfId="49481"/>
    <cellStyle name="Normal 181 3 2 4" xfId="49482"/>
    <cellStyle name="Normal 181 3 3" xfId="49483"/>
    <cellStyle name="Normal 181 3 3 2" xfId="49484"/>
    <cellStyle name="Normal 181 3 3 3" xfId="49485"/>
    <cellStyle name="Normal 181 3 4" xfId="49486"/>
    <cellStyle name="Normal 181 3 5" xfId="49487"/>
    <cellStyle name="Normal 181 4" xfId="49488"/>
    <cellStyle name="Normal 181 4 2" xfId="49489"/>
    <cellStyle name="Normal 181 4 2 2" xfId="49490"/>
    <cellStyle name="Normal 181 4 2 3" xfId="49491"/>
    <cellStyle name="Normal 181 4 3" xfId="49492"/>
    <cellStyle name="Normal 181 4 4" xfId="49493"/>
    <cellStyle name="Normal 181 5" xfId="49494"/>
    <cellStyle name="Normal 181 5 2" xfId="49495"/>
    <cellStyle name="Normal 181 5 3" xfId="49496"/>
    <cellStyle name="Normal 181 6" xfId="49497"/>
    <cellStyle name="Normal 181 6 2" xfId="49498"/>
    <cellStyle name="Normal 181 6 3" xfId="49499"/>
    <cellStyle name="Normal 181 7" xfId="49500"/>
    <cellStyle name="Normal 181 7 2" xfId="49501"/>
    <cellStyle name="Normal 181 7 3" xfId="49502"/>
    <cellStyle name="Normal 181 8" xfId="49503"/>
    <cellStyle name="Normal 181 9" xfId="49504"/>
    <cellStyle name="Normal 182" xfId="21114"/>
    <cellStyle name="Normal 182 10" xfId="49505"/>
    <cellStyle name="Normal 182 11" xfId="49506"/>
    <cellStyle name="Normal 182 12" xfId="49507"/>
    <cellStyle name="Normal 182 13" xfId="49508"/>
    <cellStyle name="Normal 182 14" xfId="49509"/>
    <cellStyle name="Normal 182 15" xfId="49510"/>
    <cellStyle name="Normal 182 16" xfId="49511"/>
    <cellStyle name="Normal 182 2" xfId="21115"/>
    <cellStyle name="Normal 182 2 10" xfId="49512"/>
    <cellStyle name="Normal 182 2 11" xfId="49513"/>
    <cellStyle name="Normal 182 2 2" xfId="49514"/>
    <cellStyle name="Normal 182 2 2 2" xfId="49515"/>
    <cellStyle name="Normal 182 2 2 2 2" xfId="49516"/>
    <cellStyle name="Normal 182 2 2 2 3" xfId="49517"/>
    <cellStyle name="Normal 182 2 2 3" xfId="49518"/>
    <cellStyle name="Normal 182 2 2 4" xfId="49519"/>
    <cellStyle name="Normal 182 2 3" xfId="49520"/>
    <cellStyle name="Normal 182 2 3 2" xfId="49521"/>
    <cellStyle name="Normal 182 2 3 3" xfId="49522"/>
    <cellStyle name="Normal 182 2 4" xfId="49523"/>
    <cellStyle name="Normal 182 2 5" xfId="49524"/>
    <cellStyle name="Normal 182 2 6" xfId="49525"/>
    <cellStyle name="Normal 182 2 7" xfId="49526"/>
    <cellStyle name="Normal 182 2 8" xfId="49527"/>
    <cellStyle name="Normal 182 2 9" xfId="49528"/>
    <cellStyle name="Normal 182 3" xfId="49529"/>
    <cellStyle name="Normal 182 3 2" xfId="49530"/>
    <cellStyle name="Normal 182 3 2 2" xfId="49531"/>
    <cellStyle name="Normal 182 3 2 2 2" xfId="49532"/>
    <cellStyle name="Normal 182 3 2 2 3" xfId="49533"/>
    <cellStyle name="Normal 182 3 2 3" xfId="49534"/>
    <cellStyle name="Normal 182 3 2 4" xfId="49535"/>
    <cellStyle name="Normal 182 3 3" xfId="49536"/>
    <cellStyle name="Normal 182 3 3 2" xfId="49537"/>
    <cellStyle name="Normal 182 3 3 3" xfId="49538"/>
    <cellStyle name="Normal 182 3 4" xfId="49539"/>
    <cellStyle name="Normal 182 3 5" xfId="49540"/>
    <cellStyle name="Normal 182 4" xfId="49541"/>
    <cellStyle name="Normal 182 4 2" xfId="49542"/>
    <cellStyle name="Normal 182 4 2 2" xfId="49543"/>
    <cellStyle name="Normal 182 4 2 3" xfId="49544"/>
    <cellStyle name="Normal 182 4 3" xfId="49545"/>
    <cellStyle name="Normal 182 4 4" xfId="49546"/>
    <cellStyle name="Normal 182 5" xfId="49547"/>
    <cellStyle name="Normal 182 5 2" xfId="49548"/>
    <cellStyle name="Normal 182 5 3" xfId="49549"/>
    <cellStyle name="Normal 182 6" xfId="49550"/>
    <cellStyle name="Normal 182 6 2" xfId="49551"/>
    <cellStyle name="Normal 182 6 3" xfId="49552"/>
    <cellStyle name="Normal 182 7" xfId="49553"/>
    <cellStyle name="Normal 182 7 2" xfId="49554"/>
    <cellStyle name="Normal 182 7 3" xfId="49555"/>
    <cellStyle name="Normal 182 8" xfId="49556"/>
    <cellStyle name="Normal 182 9" xfId="49557"/>
    <cellStyle name="Normal 183" xfId="21116"/>
    <cellStyle name="Normal 183 10" xfId="49558"/>
    <cellStyle name="Normal 183 11" xfId="49559"/>
    <cellStyle name="Normal 183 12" xfId="49560"/>
    <cellStyle name="Normal 183 13" xfId="49561"/>
    <cellStyle name="Normal 183 14" xfId="49562"/>
    <cellStyle name="Normal 183 15" xfId="49563"/>
    <cellStyle name="Normal 183 16" xfId="49564"/>
    <cellStyle name="Normal 183 2" xfId="21117"/>
    <cellStyle name="Normal 183 2 10" xfId="49565"/>
    <cellStyle name="Normal 183 2 11" xfId="49566"/>
    <cellStyle name="Normal 183 2 2" xfId="49567"/>
    <cellStyle name="Normal 183 2 2 2" xfId="49568"/>
    <cellStyle name="Normal 183 2 2 2 2" xfId="49569"/>
    <cellStyle name="Normal 183 2 2 2 3" xfId="49570"/>
    <cellStyle name="Normal 183 2 2 3" xfId="49571"/>
    <cellStyle name="Normal 183 2 2 4" xfId="49572"/>
    <cellStyle name="Normal 183 2 3" xfId="49573"/>
    <cellStyle name="Normal 183 2 3 2" xfId="49574"/>
    <cellStyle name="Normal 183 2 3 3" xfId="49575"/>
    <cellStyle name="Normal 183 2 4" xfId="49576"/>
    <cellStyle name="Normal 183 2 5" xfId="49577"/>
    <cellStyle name="Normal 183 2 6" xfId="49578"/>
    <cellStyle name="Normal 183 2 7" xfId="49579"/>
    <cellStyle name="Normal 183 2 8" xfId="49580"/>
    <cellStyle name="Normal 183 2 9" xfId="49581"/>
    <cellStyle name="Normal 183 3" xfId="49582"/>
    <cellStyle name="Normal 183 3 2" xfId="49583"/>
    <cellStyle name="Normal 183 3 2 2" xfId="49584"/>
    <cellStyle name="Normal 183 3 2 2 2" xfId="49585"/>
    <cellStyle name="Normal 183 3 2 2 3" xfId="49586"/>
    <cellStyle name="Normal 183 3 2 3" xfId="49587"/>
    <cellStyle name="Normal 183 3 2 4" xfId="49588"/>
    <cellStyle name="Normal 183 3 3" xfId="49589"/>
    <cellStyle name="Normal 183 3 3 2" xfId="49590"/>
    <cellStyle name="Normal 183 3 3 3" xfId="49591"/>
    <cellStyle name="Normal 183 3 4" xfId="49592"/>
    <cellStyle name="Normal 183 3 5" xfId="49593"/>
    <cellStyle name="Normal 183 4" xfId="49594"/>
    <cellStyle name="Normal 183 4 2" xfId="49595"/>
    <cellStyle name="Normal 183 4 2 2" xfId="49596"/>
    <cellStyle name="Normal 183 4 2 3" xfId="49597"/>
    <cellStyle name="Normal 183 4 3" xfId="49598"/>
    <cellStyle name="Normal 183 4 4" xfId="49599"/>
    <cellStyle name="Normal 183 5" xfId="49600"/>
    <cellStyle name="Normal 183 5 2" xfId="49601"/>
    <cellStyle name="Normal 183 5 3" xfId="49602"/>
    <cellStyle name="Normal 183 6" xfId="49603"/>
    <cellStyle name="Normal 183 6 2" xfId="49604"/>
    <cellStyle name="Normal 183 6 3" xfId="49605"/>
    <cellStyle name="Normal 183 7" xfId="49606"/>
    <cellStyle name="Normal 183 7 2" xfId="49607"/>
    <cellStyle name="Normal 183 7 3" xfId="49608"/>
    <cellStyle name="Normal 183 8" xfId="49609"/>
    <cellStyle name="Normal 183 9" xfId="49610"/>
    <cellStyle name="Normal 184" xfId="21118"/>
    <cellStyle name="Normal 184 10" xfId="49611"/>
    <cellStyle name="Normal 184 11" xfId="49612"/>
    <cellStyle name="Normal 184 12" xfId="49613"/>
    <cellStyle name="Normal 184 13" xfId="49614"/>
    <cellStyle name="Normal 184 14" xfId="49615"/>
    <cellStyle name="Normal 184 15" xfId="49616"/>
    <cellStyle name="Normal 184 16" xfId="49617"/>
    <cellStyle name="Normal 184 2" xfId="21119"/>
    <cellStyle name="Normal 184 2 10" xfId="49618"/>
    <cellStyle name="Normal 184 2 11" xfId="49619"/>
    <cellStyle name="Normal 184 2 2" xfId="49620"/>
    <cellStyle name="Normal 184 2 2 2" xfId="49621"/>
    <cellStyle name="Normal 184 2 2 2 2" xfId="49622"/>
    <cellStyle name="Normal 184 2 2 2 3" xfId="49623"/>
    <cellStyle name="Normal 184 2 2 3" xfId="49624"/>
    <cellStyle name="Normal 184 2 2 4" xfId="49625"/>
    <cellStyle name="Normal 184 2 3" xfId="49626"/>
    <cellStyle name="Normal 184 2 3 2" xfId="49627"/>
    <cellStyle name="Normal 184 2 3 3" xfId="49628"/>
    <cellStyle name="Normal 184 2 4" xfId="49629"/>
    <cellStyle name="Normal 184 2 5" xfId="49630"/>
    <cellStyle name="Normal 184 2 6" xfId="49631"/>
    <cellStyle name="Normal 184 2 7" xfId="49632"/>
    <cellStyle name="Normal 184 2 8" xfId="49633"/>
    <cellStyle name="Normal 184 2 9" xfId="49634"/>
    <cellStyle name="Normal 184 3" xfId="49635"/>
    <cellStyle name="Normal 184 3 2" xfId="49636"/>
    <cellStyle name="Normal 184 3 2 2" xfId="49637"/>
    <cellStyle name="Normal 184 3 2 2 2" xfId="49638"/>
    <cellStyle name="Normal 184 3 2 2 3" xfId="49639"/>
    <cellStyle name="Normal 184 3 2 3" xfId="49640"/>
    <cellStyle name="Normal 184 3 2 4" xfId="49641"/>
    <cellStyle name="Normal 184 3 3" xfId="49642"/>
    <cellStyle name="Normal 184 3 3 2" xfId="49643"/>
    <cellStyle name="Normal 184 3 3 3" xfId="49644"/>
    <cellStyle name="Normal 184 3 4" xfId="49645"/>
    <cellStyle name="Normal 184 3 5" xfId="49646"/>
    <cellStyle name="Normal 184 4" xfId="49647"/>
    <cellStyle name="Normal 184 4 2" xfId="49648"/>
    <cellStyle name="Normal 184 4 2 2" xfId="49649"/>
    <cellStyle name="Normal 184 4 2 3" xfId="49650"/>
    <cellStyle name="Normal 184 4 3" xfId="49651"/>
    <cellStyle name="Normal 184 4 4" xfId="49652"/>
    <cellStyle name="Normal 184 5" xfId="49653"/>
    <cellStyle name="Normal 184 5 2" xfId="49654"/>
    <cellStyle name="Normal 184 5 3" xfId="49655"/>
    <cellStyle name="Normal 184 6" xfId="49656"/>
    <cellStyle name="Normal 184 6 2" xfId="49657"/>
    <cellStyle name="Normal 184 6 3" xfId="49658"/>
    <cellStyle name="Normal 184 7" xfId="49659"/>
    <cellStyle name="Normal 184 7 2" xfId="49660"/>
    <cellStyle name="Normal 184 7 3" xfId="49661"/>
    <cellStyle name="Normal 184 8" xfId="49662"/>
    <cellStyle name="Normal 184 9" xfId="49663"/>
    <cellStyle name="Normal 185" xfId="21120"/>
    <cellStyle name="Normal 185 10" xfId="49664"/>
    <cellStyle name="Normal 185 11" xfId="49665"/>
    <cellStyle name="Normal 185 12" xfId="49666"/>
    <cellStyle name="Normal 185 13" xfId="49667"/>
    <cellStyle name="Normal 185 14" xfId="49668"/>
    <cellStyle name="Normal 185 15" xfId="49669"/>
    <cellStyle name="Normal 185 16" xfId="49670"/>
    <cellStyle name="Normal 185 2" xfId="21121"/>
    <cellStyle name="Normal 185 2 10" xfId="49671"/>
    <cellStyle name="Normal 185 2 11" xfId="49672"/>
    <cellStyle name="Normal 185 2 2" xfId="49673"/>
    <cellStyle name="Normal 185 2 2 2" xfId="49674"/>
    <cellStyle name="Normal 185 2 2 2 2" xfId="49675"/>
    <cellStyle name="Normal 185 2 2 2 3" xfId="49676"/>
    <cellStyle name="Normal 185 2 2 3" xfId="49677"/>
    <cellStyle name="Normal 185 2 2 4" xfId="49678"/>
    <cellStyle name="Normal 185 2 3" xfId="49679"/>
    <cellStyle name="Normal 185 2 3 2" xfId="49680"/>
    <cellStyle name="Normal 185 2 3 3" xfId="49681"/>
    <cellStyle name="Normal 185 2 4" xfId="49682"/>
    <cellStyle name="Normal 185 2 5" xfId="49683"/>
    <cellStyle name="Normal 185 2 6" xfId="49684"/>
    <cellStyle name="Normal 185 2 7" xfId="49685"/>
    <cellStyle name="Normal 185 2 8" xfId="49686"/>
    <cellStyle name="Normal 185 2 9" xfId="49687"/>
    <cellStyle name="Normal 185 3" xfId="49688"/>
    <cellStyle name="Normal 185 3 2" xfId="49689"/>
    <cellStyle name="Normal 185 3 2 2" xfId="49690"/>
    <cellStyle name="Normal 185 3 2 2 2" xfId="49691"/>
    <cellStyle name="Normal 185 3 2 2 3" xfId="49692"/>
    <cellStyle name="Normal 185 3 2 3" xfId="49693"/>
    <cellStyle name="Normal 185 3 2 4" xfId="49694"/>
    <cellStyle name="Normal 185 3 3" xfId="49695"/>
    <cellStyle name="Normal 185 3 3 2" xfId="49696"/>
    <cellStyle name="Normal 185 3 3 3" xfId="49697"/>
    <cellStyle name="Normal 185 3 4" xfId="49698"/>
    <cellStyle name="Normal 185 3 5" xfId="49699"/>
    <cellStyle name="Normal 185 4" xfId="49700"/>
    <cellStyle name="Normal 185 4 2" xfId="49701"/>
    <cellStyle name="Normal 185 4 2 2" xfId="49702"/>
    <cellStyle name="Normal 185 4 2 3" xfId="49703"/>
    <cellStyle name="Normal 185 4 3" xfId="49704"/>
    <cellStyle name="Normal 185 4 4" xfId="49705"/>
    <cellStyle name="Normal 185 5" xfId="49706"/>
    <cellStyle name="Normal 185 5 2" xfId="49707"/>
    <cellStyle name="Normal 185 5 3" xfId="49708"/>
    <cellStyle name="Normal 185 6" xfId="49709"/>
    <cellStyle name="Normal 185 6 2" xfId="49710"/>
    <cellStyle name="Normal 185 6 3" xfId="49711"/>
    <cellStyle name="Normal 185 7" xfId="49712"/>
    <cellStyle name="Normal 185 7 2" xfId="49713"/>
    <cellStyle name="Normal 185 7 3" xfId="49714"/>
    <cellStyle name="Normal 185 8" xfId="49715"/>
    <cellStyle name="Normal 185 9" xfId="49716"/>
    <cellStyle name="Normal 186" xfId="21122"/>
    <cellStyle name="Normal 186 10" xfId="49717"/>
    <cellStyle name="Normal 186 11" xfId="49718"/>
    <cellStyle name="Normal 186 12" xfId="49719"/>
    <cellStyle name="Normal 186 13" xfId="49720"/>
    <cellStyle name="Normal 186 14" xfId="49721"/>
    <cellStyle name="Normal 186 15" xfId="49722"/>
    <cellStyle name="Normal 186 16" xfId="49723"/>
    <cellStyle name="Normal 186 2" xfId="21123"/>
    <cellStyle name="Normal 186 2 10" xfId="49724"/>
    <cellStyle name="Normal 186 2 11" xfId="49725"/>
    <cellStyle name="Normal 186 2 2" xfId="49726"/>
    <cellStyle name="Normal 186 2 2 2" xfId="49727"/>
    <cellStyle name="Normal 186 2 2 2 2" xfId="49728"/>
    <cellStyle name="Normal 186 2 2 2 3" xfId="49729"/>
    <cellStyle name="Normal 186 2 2 3" xfId="49730"/>
    <cellStyle name="Normal 186 2 2 4" xfId="49731"/>
    <cellStyle name="Normal 186 2 3" xfId="49732"/>
    <cellStyle name="Normal 186 2 3 2" xfId="49733"/>
    <cellStyle name="Normal 186 2 3 3" xfId="49734"/>
    <cellStyle name="Normal 186 2 4" xfId="49735"/>
    <cellStyle name="Normal 186 2 5" xfId="49736"/>
    <cellStyle name="Normal 186 2 6" xfId="49737"/>
    <cellStyle name="Normal 186 2 7" xfId="49738"/>
    <cellStyle name="Normal 186 2 8" xfId="49739"/>
    <cellStyle name="Normal 186 2 9" xfId="49740"/>
    <cellStyle name="Normal 186 3" xfId="49741"/>
    <cellStyle name="Normal 186 3 2" xfId="49742"/>
    <cellStyle name="Normal 186 3 2 2" xfId="49743"/>
    <cellStyle name="Normal 186 3 2 2 2" xfId="49744"/>
    <cellStyle name="Normal 186 3 2 2 3" xfId="49745"/>
    <cellStyle name="Normal 186 3 2 3" xfId="49746"/>
    <cellStyle name="Normal 186 3 2 4" xfId="49747"/>
    <cellStyle name="Normal 186 3 3" xfId="49748"/>
    <cellStyle name="Normal 186 3 3 2" xfId="49749"/>
    <cellStyle name="Normal 186 3 3 3" xfId="49750"/>
    <cellStyle name="Normal 186 3 4" xfId="49751"/>
    <cellStyle name="Normal 186 3 5" xfId="49752"/>
    <cellStyle name="Normal 186 4" xfId="49753"/>
    <cellStyle name="Normal 186 4 2" xfId="49754"/>
    <cellStyle name="Normal 186 4 2 2" xfId="49755"/>
    <cellStyle name="Normal 186 4 2 3" xfId="49756"/>
    <cellStyle name="Normal 186 4 3" xfId="49757"/>
    <cellStyle name="Normal 186 4 4" xfId="49758"/>
    <cellStyle name="Normal 186 5" xfId="49759"/>
    <cellStyle name="Normal 186 5 2" xfId="49760"/>
    <cellStyle name="Normal 186 5 3" xfId="49761"/>
    <cellStyle name="Normal 186 6" xfId="49762"/>
    <cellStyle name="Normal 186 6 2" xfId="49763"/>
    <cellStyle name="Normal 186 6 3" xfId="49764"/>
    <cellStyle name="Normal 186 7" xfId="49765"/>
    <cellStyle name="Normal 186 7 2" xfId="49766"/>
    <cellStyle name="Normal 186 7 3" xfId="49767"/>
    <cellStyle name="Normal 186 8" xfId="49768"/>
    <cellStyle name="Normal 186 9" xfId="49769"/>
    <cellStyle name="Normal 187" xfId="21124"/>
    <cellStyle name="Normal 187 10" xfId="49770"/>
    <cellStyle name="Normal 187 11" xfId="49771"/>
    <cellStyle name="Normal 187 12" xfId="49772"/>
    <cellStyle name="Normal 187 13" xfId="49773"/>
    <cellStyle name="Normal 187 14" xfId="49774"/>
    <cellStyle name="Normal 187 15" xfId="49775"/>
    <cellStyle name="Normal 187 16" xfId="49776"/>
    <cellStyle name="Normal 187 2" xfId="21125"/>
    <cellStyle name="Normal 187 2 10" xfId="49777"/>
    <cellStyle name="Normal 187 2 11" xfId="49778"/>
    <cellStyle name="Normal 187 2 2" xfId="49779"/>
    <cellStyle name="Normal 187 2 2 2" xfId="49780"/>
    <cellStyle name="Normal 187 2 2 2 2" xfId="49781"/>
    <cellStyle name="Normal 187 2 2 2 3" xfId="49782"/>
    <cellStyle name="Normal 187 2 2 3" xfId="49783"/>
    <cellStyle name="Normal 187 2 2 4" xfId="49784"/>
    <cellStyle name="Normal 187 2 3" xfId="49785"/>
    <cellStyle name="Normal 187 2 3 2" xfId="49786"/>
    <cellStyle name="Normal 187 2 3 3" xfId="49787"/>
    <cellStyle name="Normal 187 2 4" xfId="49788"/>
    <cellStyle name="Normal 187 2 5" xfId="49789"/>
    <cellStyle name="Normal 187 2 6" xfId="49790"/>
    <cellStyle name="Normal 187 2 7" xfId="49791"/>
    <cellStyle name="Normal 187 2 8" xfId="49792"/>
    <cellStyle name="Normal 187 2 9" xfId="49793"/>
    <cellStyle name="Normal 187 3" xfId="49794"/>
    <cellStyle name="Normal 187 3 2" xfId="49795"/>
    <cellStyle name="Normal 187 3 2 2" xfId="49796"/>
    <cellStyle name="Normal 187 3 2 2 2" xfId="49797"/>
    <cellStyle name="Normal 187 3 2 2 3" xfId="49798"/>
    <cellStyle name="Normal 187 3 2 3" xfId="49799"/>
    <cellStyle name="Normal 187 3 2 4" xfId="49800"/>
    <cellStyle name="Normal 187 3 3" xfId="49801"/>
    <cellStyle name="Normal 187 3 3 2" xfId="49802"/>
    <cellStyle name="Normal 187 3 3 3" xfId="49803"/>
    <cellStyle name="Normal 187 3 4" xfId="49804"/>
    <cellStyle name="Normal 187 3 5" xfId="49805"/>
    <cellStyle name="Normal 187 4" xfId="49806"/>
    <cellStyle name="Normal 187 4 2" xfId="49807"/>
    <cellStyle name="Normal 187 4 2 2" xfId="49808"/>
    <cellStyle name="Normal 187 4 2 3" xfId="49809"/>
    <cellStyle name="Normal 187 4 3" xfId="49810"/>
    <cellStyle name="Normal 187 4 4" xfId="49811"/>
    <cellStyle name="Normal 187 5" xfId="49812"/>
    <cellStyle name="Normal 187 5 2" xfId="49813"/>
    <cellStyle name="Normal 187 5 3" xfId="49814"/>
    <cellStyle name="Normal 187 6" xfId="49815"/>
    <cellStyle name="Normal 187 6 2" xfId="49816"/>
    <cellStyle name="Normal 187 6 3" xfId="49817"/>
    <cellStyle name="Normal 187 7" xfId="49818"/>
    <cellStyle name="Normal 187 7 2" xfId="49819"/>
    <cellStyle name="Normal 187 7 3" xfId="49820"/>
    <cellStyle name="Normal 187 8" xfId="49821"/>
    <cellStyle name="Normal 187 9" xfId="49822"/>
    <cellStyle name="Normal 188" xfId="21126"/>
    <cellStyle name="Normal 188 10" xfId="49823"/>
    <cellStyle name="Normal 188 11" xfId="49824"/>
    <cellStyle name="Normal 188 12" xfId="49825"/>
    <cellStyle name="Normal 188 13" xfId="49826"/>
    <cellStyle name="Normal 188 14" xfId="49827"/>
    <cellStyle name="Normal 188 15" xfId="49828"/>
    <cellStyle name="Normal 188 16" xfId="49829"/>
    <cellStyle name="Normal 188 2" xfId="21127"/>
    <cellStyle name="Normal 188 2 10" xfId="49830"/>
    <cellStyle name="Normal 188 2 11" xfId="49831"/>
    <cellStyle name="Normal 188 2 2" xfId="49832"/>
    <cellStyle name="Normal 188 2 2 2" xfId="49833"/>
    <cellStyle name="Normal 188 2 2 2 2" xfId="49834"/>
    <cellStyle name="Normal 188 2 2 2 3" xfId="49835"/>
    <cellStyle name="Normal 188 2 2 3" xfId="49836"/>
    <cellStyle name="Normal 188 2 2 4" xfId="49837"/>
    <cellStyle name="Normal 188 2 3" xfId="49838"/>
    <cellStyle name="Normal 188 2 3 2" xfId="49839"/>
    <cellStyle name="Normal 188 2 3 3" xfId="49840"/>
    <cellStyle name="Normal 188 2 4" xfId="49841"/>
    <cellStyle name="Normal 188 2 5" xfId="49842"/>
    <cellStyle name="Normal 188 2 6" xfId="49843"/>
    <cellStyle name="Normal 188 2 7" xfId="49844"/>
    <cellStyle name="Normal 188 2 8" xfId="49845"/>
    <cellStyle name="Normal 188 2 9" xfId="49846"/>
    <cellStyle name="Normal 188 3" xfId="49847"/>
    <cellStyle name="Normal 188 3 2" xfId="49848"/>
    <cellStyle name="Normal 188 3 2 2" xfId="49849"/>
    <cellStyle name="Normal 188 3 2 2 2" xfId="49850"/>
    <cellStyle name="Normal 188 3 2 2 3" xfId="49851"/>
    <cellStyle name="Normal 188 3 2 3" xfId="49852"/>
    <cellStyle name="Normal 188 3 2 4" xfId="49853"/>
    <cellStyle name="Normal 188 3 3" xfId="49854"/>
    <cellStyle name="Normal 188 3 3 2" xfId="49855"/>
    <cellStyle name="Normal 188 3 3 3" xfId="49856"/>
    <cellStyle name="Normal 188 3 4" xfId="49857"/>
    <cellStyle name="Normal 188 3 5" xfId="49858"/>
    <cellStyle name="Normal 188 4" xfId="49859"/>
    <cellStyle name="Normal 188 4 2" xfId="49860"/>
    <cellStyle name="Normal 188 4 2 2" xfId="49861"/>
    <cellStyle name="Normal 188 4 2 3" xfId="49862"/>
    <cellStyle name="Normal 188 4 3" xfId="49863"/>
    <cellStyle name="Normal 188 4 4" xfId="49864"/>
    <cellStyle name="Normal 188 5" xfId="49865"/>
    <cellStyle name="Normal 188 5 2" xfId="49866"/>
    <cellStyle name="Normal 188 5 3" xfId="49867"/>
    <cellStyle name="Normal 188 6" xfId="49868"/>
    <cellStyle name="Normal 188 6 2" xfId="49869"/>
    <cellStyle name="Normal 188 6 3" xfId="49870"/>
    <cellStyle name="Normal 188 7" xfId="49871"/>
    <cellStyle name="Normal 188 7 2" xfId="49872"/>
    <cellStyle name="Normal 188 7 3" xfId="49873"/>
    <cellStyle name="Normal 188 8" xfId="49874"/>
    <cellStyle name="Normal 188 9" xfId="49875"/>
    <cellStyle name="Normal 189" xfId="21128"/>
    <cellStyle name="Normal 189 10" xfId="49876"/>
    <cellStyle name="Normal 189 11" xfId="49877"/>
    <cellStyle name="Normal 189 12" xfId="49878"/>
    <cellStyle name="Normal 189 13" xfId="49879"/>
    <cellStyle name="Normal 189 14" xfId="49880"/>
    <cellStyle name="Normal 189 15" xfId="49881"/>
    <cellStyle name="Normal 189 16" xfId="49882"/>
    <cellStyle name="Normal 189 2" xfId="21129"/>
    <cellStyle name="Normal 189 2 10" xfId="49883"/>
    <cellStyle name="Normal 189 2 11" xfId="49884"/>
    <cellStyle name="Normal 189 2 2" xfId="49885"/>
    <cellStyle name="Normal 189 2 2 2" xfId="49886"/>
    <cellStyle name="Normal 189 2 2 2 2" xfId="49887"/>
    <cellStyle name="Normal 189 2 2 2 3" xfId="49888"/>
    <cellStyle name="Normal 189 2 2 3" xfId="49889"/>
    <cellStyle name="Normal 189 2 2 4" xfId="49890"/>
    <cellStyle name="Normal 189 2 3" xfId="49891"/>
    <cellStyle name="Normal 189 2 3 2" xfId="49892"/>
    <cellStyle name="Normal 189 2 3 3" xfId="49893"/>
    <cellStyle name="Normal 189 2 4" xfId="49894"/>
    <cellStyle name="Normal 189 2 5" xfId="49895"/>
    <cellStyle name="Normal 189 2 6" xfId="49896"/>
    <cellStyle name="Normal 189 2 7" xfId="49897"/>
    <cellStyle name="Normal 189 2 8" xfId="49898"/>
    <cellStyle name="Normal 189 2 9" xfId="49899"/>
    <cellStyle name="Normal 189 3" xfId="49900"/>
    <cellStyle name="Normal 189 3 2" xfId="49901"/>
    <cellStyle name="Normal 189 3 2 2" xfId="49902"/>
    <cellStyle name="Normal 189 3 2 2 2" xfId="49903"/>
    <cellStyle name="Normal 189 3 2 2 3" xfId="49904"/>
    <cellStyle name="Normal 189 3 2 3" xfId="49905"/>
    <cellStyle name="Normal 189 3 2 4" xfId="49906"/>
    <cellStyle name="Normal 189 3 3" xfId="49907"/>
    <cellStyle name="Normal 189 3 3 2" xfId="49908"/>
    <cellStyle name="Normal 189 3 3 3" xfId="49909"/>
    <cellStyle name="Normal 189 3 4" xfId="49910"/>
    <cellStyle name="Normal 189 3 5" xfId="49911"/>
    <cellStyle name="Normal 189 4" xfId="49912"/>
    <cellStyle name="Normal 189 4 2" xfId="49913"/>
    <cellStyle name="Normal 189 4 2 2" xfId="49914"/>
    <cellStyle name="Normal 189 4 2 3" xfId="49915"/>
    <cellStyle name="Normal 189 4 3" xfId="49916"/>
    <cellStyle name="Normal 189 4 4" xfId="49917"/>
    <cellStyle name="Normal 189 5" xfId="49918"/>
    <cellStyle name="Normal 189 5 2" xfId="49919"/>
    <cellStyle name="Normal 189 5 3" xfId="49920"/>
    <cellStyle name="Normal 189 6" xfId="49921"/>
    <cellStyle name="Normal 189 6 2" xfId="49922"/>
    <cellStyle name="Normal 189 6 3" xfId="49923"/>
    <cellStyle name="Normal 189 7" xfId="49924"/>
    <cellStyle name="Normal 189 7 2" xfId="49925"/>
    <cellStyle name="Normal 189 7 3" xfId="49926"/>
    <cellStyle name="Normal 189 8" xfId="49927"/>
    <cellStyle name="Normal 189 9" xfId="49928"/>
    <cellStyle name="Normal 19" xfId="21130"/>
    <cellStyle name="Normal 19 2" xfId="21131"/>
    <cellStyle name="Normal 19 2 2" xfId="21132"/>
    <cellStyle name="Normal 19 2 2 2" xfId="49929"/>
    <cellStyle name="Normal 19 2 3" xfId="21133"/>
    <cellStyle name="Normal 19 2 3 2" xfId="49930"/>
    <cellStyle name="Normal 19 2 4" xfId="21134"/>
    <cellStyle name="Normal 19 2 4 2" xfId="49931"/>
    <cellStyle name="Normal 19 2 5" xfId="49932"/>
    <cellStyle name="Normal 19 3" xfId="21135"/>
    <cellStyle name="Normal 19 3 10" xfId="49933"/>
    <cellStyle name="Normal 19 3 11" xfId="49934"/>
    <cellStyle name="Normal 19 3 12" xfId="49935"/>
    <cellStyle name="Normal 19 3 13" xfId="49936"/>
    <cellStyle name="Normal 19 3 2" xfId="21136"/>
    <cellStyle name="Normal 19 3 2 10" xfId="49937"/>
    <cellStyle name="Normal 19 3 2 11" xfId="49938"/>
    <cellStyle name="Normal 19 3 2 2" xfId="49939"/>
    <cellStyle name="Normal 19 3 2 2 2" xfId="49940"/>
    <cellStyle name="Normal 19 3 2 2 2 2" xfId="49941"/>
    <cellStyle name="Normal 19 3 2 2 2 3" xfId="49942"/>
    <cellStyle name="Normal 19 3 2 2 3" xfId="49943"/>
    <cellStyle name="Normal 19 3 2 2 4" xfId="49944"/>
    <cellStyle name="Normal 19 3 2 3" xfId="49945"/>
    <cellStyle name="Normal 19 3 2 3 2" xfId="49946"/>
    <cellStyle name="Normal 19 3 2 3 3" xfId="49947"/>
    <cellStyle name="Normal 19 3 2 4" xfId="49948"/>
    <cellStyle name="Normal 19 3 2 5" xfId="49949"/>
    <cellStyle name="Normal 19 3 2 6" xfId="49950"/>
    <cellStyle name="Normal 19 3 2 7" xfId="49951"/>
    <cellStyle name="Normal 19 3 2 8" xfId="49952"/>
    <cellStyle name="Normal 19 3 2 9" xfId="49953"/>
    <cellStyle name="Normal 19 3 3" xfId="49954"/>
    <cellStyle name="Normal 19 3 3 2" xfId="49955"/>
    <cellStyle name="Normal 19 3 3 2 2" xfId="49956"/>
    <cellStyle name="Normal 19 3 3 2 3" xfId="49957"/>
    <cellStyle name="Normal 19 3 3 3" xfId="49958"/>
    <cellStyle name="Normal 19 3 3 4" xfId="49959"/>
    <cellStyle name="Normal 19 3 4" xfId="49960"/>
    <cellStyle name="Normal 19 3 4 2" xfId="49961"/>
    <cellStyle name="Normal 19 3 4 3" xfId="49962"/>
    <cellStyle name="Normal 19 3 5" xfId="49963"/>
    <cellStyle name="Normal 19 3 5 2" xfId="49964"/>
    <cellStyle name="Normal 19 3 5 3" xfId="49965"/>
    <cellStyle name="Normal 19 3 6" xfId="49966"/>
    <cellStyle name="Normal 19 3 7" xfId="49967"/>
    <cellStyle name="Normal 19 3 8" xfId="49968"/>
    <cellStyle name="Normal 19 3 9" xfId="49969"/>
    <cellStyle name="Normal 19 4" xfId="21137"/>
    <cellStyle name="Normal 19 5" xfId="21138"/>
    <cellStyle name="Normal 19 5 2" xfId="21139"/>
    <cellStyle name="Normal 19 5 3" xfId="21140"/>
    <cellStyle name="Normal 19 6" xfId="21141"/>
    <cellStyle name="Normal 19 7" xfId="21142"/>
    <cellStyle name="Normal 19 8" xfId="21143"/>
    <cellStyle name="Normal 19_Data Check Control" xfId="21144"/>
    <cellStyle name="Normal 190" xfId="21145"/>
    <cellStyle name="Normal 190 10" xfId="49970"/>
    <cellStyle name="Normal 190 11" xfId="49971"/>
    <cellStyle name="Normal 190 12" xfId="49972"/>
    <cellStyle name="Normal 190 13" xfId="49973"/>
    <cellStyle name="Normal 190 14" xfId="49974"/>
    <cellStyle name="Normal 190 15" xfId="49975"/>
    <cellStyle name="Normal 190 16" xfId="49976"/>
    <cellStyle name="Normal 190 2" xfId="21146"/>
    <cellStyle name="Normal 190 2 10" xfId="49977"/>
    <cellStyle name="Normal 190 2 11" xfId="49978"/>
    <cellStyle name="Normal 190 2 2" xfId="49979"/>
    <cellStyle name="Normal 190 2 2 2" xfId="49980"/>
    <cellStyle name="Normal 190 2 2 2 2" xfId="49981"/>
    <cellStyle name="Normal 190 2 2 2 3" xfId="49982"/>
    <cellStyle name="Normal 190 2 2 3" xfId="49983"/>
    <cellStyle name="Normal 190 2 2 4" xfId="49984"/>
    <cellStyle name="Normal 190 2 3" xfId="49985"/>
    <cellStyle name="Normal 190 2 3 2" xfId="49986"/>
    <cellStyle name="Normal 190 2 3 3" xfId="49987"/>
    <cellStyle name="Normal 190 2 4" xfId="49988"/>
    <cellStyle name="Normal 190 2 5" xfId="49989"/>
    <cellStyle name="Normal 190 2 6" xfId="49990"/>
    <cellStyle name="Normal 190 2 7" xfId="49991"/>
    <cellStyle name="Normal 190 2 8" xfId="49992"/>
    <cellStyle name="Normal 190 2 9" xfId="49993"/>
    <cellStyle name="Normal 190 3" xfId="49994"/>
    <cellStyle name="Normal 190 3 2" xfId="49995"/>
    <cellStyle name="Normal 190 3 2 2" xfId="49996"/>
    <cellStyle name="Normal 190 3 2 2 2" xfId="49997"/>
    <cellStyle name="Normal 190 3 2 2 3" xfId="49998"/>
    <cellStyle name="Normal 190 3 2 3" xfId="49999"/>
    <cellStyle name="Normal 190 3 2 4" xfId="50000"/>
    <cellStyle name="Normal 190 3 3" xfId="50001"/>
    <cellStyle name="Normal 190 3 3 2" xfId="50002"/>
    <cellStyle name="Normal 190 3 3 3" xfId="50003"/>
    <cellStyle name="Normal 190 3 4" xfId="50004"/>
    <cellStyle name="Normal 190 3 5" xfId="50005"/>
    <cellStyle name="Normal 190 4" xfId="50006"/>
    <cellStyle name="Normal 190 4 2" xfId="50007"/>
    <cellStyle name="Normal 190 4 2 2" xfId="50008"/>
    <cellStyle name="Normal 190 4 2 3" xfId="50009"/>
    <cellStyle name="Normal 190 4 3" xfId="50010"/>
    <cellStyle name="Normal 190 4 4" xfId="50011"/>
    <cellStyle name="Normal 190 5" xfId="50012"/>
    <cellStyle name="Normal 190 5 2" xfId="50013"/>
    <cellStyle name="Normal 190 5 3" xfId="50014"/>
    <cellStyle name="Normal 190 6" xfId="50015"/>
    <cellStyle name="Normal 190 6 2" xfId="50016"/>
    <cellStyle name="Normal 190 6 3" xfId="50017"/>
    <cellStyle name="Normal 190 7" xfId="50018"/>
    <cellStyle name="Normal 190 7 2" xfId="50019"/>
    <cellStyle name="Normal 190 7 3" xfId="50020"/>
    <cellStyle name="Normal 190 8" xfId="50021"/>
    <cellStyle name="Normal 190 9" xfId="50022"/>
    <cellStyle name="Normal 191" xfId="21147"/>
    <cellStyle name="Normal 191 10" xfId="50023"/>
    <cellStyle name="Normal 191 11" xfId="50024"/>
    <cellStyle name="Normal 191 12" xfId="50025"/>
    <cellStyle name="Normal 191 13" xfId="50026"/>
    <cellStyle name="Normal 191 14" xfId="50027"/>
    <cellStyle name="Normal 191 15" xfId="50028"/>
    <cellStyle name="Normal 191 16" xfId="50029"/>
    <cellStyle name="Normal 191 2" xfId="21148"/>
    <cellStyle name="Normal 191 2 10" xfId="50030"/>
    <cellStyle name="Normal 191 2 11" xfId="50031"/>
    <cellStyle name="Normal 191 2 2" xfId="50032"/>
    <cellStyle name="Normal 191 2 2 2" xfId="50033"/>
    <cellStyle name="Normal 191 2 2 2 2" xfId="50034"/>
    <cellStyle name="Normal 191 2 2 2 3" xfId="50035"/>
    <cellStyle name="Normal 191 2 2 3" xfId="50036"/>
    <cellStyle name="Normal 191 2 2 4" xfId="50037"/>
    <cellStyle name="Normal 191 2 3" xfId="50038"/>
    <cellStyle name="Normal 191 2 3 2" xfId="50039"/>
    <cellStyle name="Normal 191 2 3 3" xfId="50040"/>
    <cellStyle name="Normal 191 2 4" xfId="50041"/>
    <cellStyle name="Normal 191 2 5" xfId="50042"/>
    <cellStyle name="Normal 191 2 6" xfId="50043"/>
    <cellStyle name="Normal 191 2 7" xfId="50044"/>
    <cellStyle name="Normal 191 2 8" xfId="50045"/>
    <cellStyle name="Normal 191 2 9" xfId="50046"/>
    <cellStyle name="Normal 191 3" xfId="50047"/>
    <cellStyle name="Normal 191 3 2" xfId="50048"/>
    <cellStyle name="Normal 191 3 2 2" xfId="50049"/>
    <cellStyle name="Normal 191 3 2 2 2" xfId="50050"/>
    <cellStyle name="Normal 191 3 2 2 3" xfId="50051"/>
    <cellStyle name="Normal 191 3 2 3" xfId="50052"/>
    <cellStyle name="Normal 191 3 2 4" xfId="50053"/>
    <cellStyle name="Normal 191 3 3" xfId="50054"/>
    <cellStyle name="Normal 191 3 3 2" xfId="50055"/>
    <cellStyle name="Normal 191 3 3 3" xfId="50056"/>
    <cellStyle name="Normal 191 3 4" xfId="50057"/>
    <cellStyle name="Normal 191 3 5" xfId="50058"/>
    <cellStyle name="Normal 191 4" xfId="50059"/>
    <cellStyle name="Normal 191 4 2" xfId="50060"/>
    <cellStyle name="Normal 191 4 2 2" xfId="50061"/>
    <cellStyle name="Normal 191 4 2 3" xfId="50062"/>
    <cellStyle name="Normal 191 4 3" xfId="50063"/>
    <cellStyle name="Normal 191 4 4" xfId="50064"/>
    <cellStyle name="Normal 191 5" xfId="50065"/>
    <cellStyle name="Normal 191 5 2" xfId="50066"/>
    <cellStyle name="Normal 191 5 3" xfId="50067"/>
    <cellStyle name="Normal 191 6" xfId="50068"/>
    <cellStyle name="Normal 191 6 2" xfId="50069"/>
    <cellStyle name="Normal 191 6 3" xfId="50070"/>
    <cellStyle name="Normal 191 7" xfId="50071"/>
    <cellStyle name="Normal 191 7 2" xfId="50072"/>
    <cellStyle name="Normal 191 7 3" xfId="50073"/>
    <cellStyle name="Normal 191 8" xfId="50074"/>
    <cellStyle name="Normal 191 9" xfId="50075"/>
    <cellStyle name="Normal 192" xfId="21149"/>
    <cellStyle name="Normal 192 10" xfId="50076"/>
    <cellStyle name="Normal 192 11" xfId="50077"/>
    <cellStyle name="Normal 192 12" xfId="50078"/>
    <cellStyle name="Normal 192 13" xfId="50079"/>
    <cellStyle name="Normal 192 14" xfId="50080"/>
    <cellStyle name="Normal 192 15" xfId="50081"/>
    <cellStyle name="Normal 192 2" xfId="21150"/>
    <cellStyle name="Normal 192 2 2" xfId="21151"/>
    <cellStyle name="Normal 192 2 2 10" xfId="50082"/>
    <cellStyle name="Normal 192 2 2 11" xfId="50083"/>
    <cellStyle name="Normal 192 2 2 2" xfId="50084"/>
    <cellStyle name="Normal 192 2 2 2 2" xfId="50085"/>
    <cellStyle name="Normal 192 2 2 2 2 2" xfId="50086"/>
    <cellStyle name="Normal 192 2 2 2 2 3" xfId="50087"/>
    <cellStyle name="Normal 192 2 2 2 3" xfId="50088"/>
    <cellStyle name="Normal 192 2 2 2 4" xfId="50089"/>
    <cellStyle name="Normal 192 2 2 3" xfId="50090"/>
    <cellStyle name="Normal 192 2 2 3 2" xfId="50091"/>
    <cellStyle name="Normal 192 2 2 3 3" xfId="50092"/>
    <cellStyle name="Normal 192 2 2 4" xfId="50093"/>
    <cellStyle name="Normal 192 2 2 5" xfId="50094"/>
    <cellStyle name="Normal 192 2 2 6" xfId="50095"/>
    <cellStyle name="Normal 192 2 2 7" xfId="50096"/>
    <cellStyle name="Normal 192 2 2 8" xfId="50097"/>
    <cellStyle name="Normal 192 2 2 9" xfId="50098"/>
    <cellStyle name="Normal 192 2 3" xfId="50099"/>
    <cellStyle name="Normal 192 2 4" xfId="50100"/>
    <cellStyle name="Normal 192 3" xfId="21152"/>
    <cellStyle name="Normal 192 3 10" xfId="50101"/>
    <cellStyle name="Normal 192 3 11" xfId="50102"/>
    <cellStyle name="Normal 192 3 2" xfId="50103"/>
    <cellStyle name="Normal 192 3 2 2" xfId="50104"/>
    <cellStyle name="Normal 192 3 2 2 2" xfId="50105"/>
    <cellStyle name="Normal 192 3 2 2 3" xfId="50106"/>
    <cellStyle name="Normal 192 3 2 3" xfId="50107"/>
    <cellStyle name="Normal 192 3 2 4" xfId="50108"/>
    <cellStyle name="Normal 192 3 3" xfId="50109"/>
    <cellStyle name="Normal 192 3 3 2" xfId="50110"/>
    <cellStyle name="Normal 192 3 3 3" xfId="50111"/>
    <cellStyle name="Normal 192 3 4" xfId="50112"/>
    <cellStyle name="Normal 192 3 5" xfId="50113"/>
    <cellStyle name="Normal 192 3 6" xfId="50114"/>
    <cellStyle name="Normal 192 3 7" xfId="50115"/>
    <cellStyle name="Normal 192 3 8" xfId="50116"/>
    <cellStyle name="Normal 192 3 9" xfId="50117"/>
    <cellStyle name="Normal 192 4" xfId="50118"/>
    <cellStyle name="Normal 192 4 2" xfId="50119"/>
    <cellStyle name="Normal 192 4 2 2" xfId="50120"/>
    <cellStyle name="Normal 192 4 2 3" xfId="50121"/>
    <cellStyle name="Normal 192 4 3" xfId="50122"/>
    <cellStyle name="Normal 192 4 4" xfId="50123"/>
    <cellStyle name="Normal 192 5" xfId="50124"/>
    <cellStyle name="Normal 192 5 2" xfId="50125"/>
    <cellStyle name="Normal 192 5 3" xfId="50126"/>
    <cellStyle name="Normal 192 6" xfId="50127"/>
    <cellStyle name="Normal 192 6 2" xfId="50128"/>
    <cellStyle name="Normal 192 6 3" xfId="50129"/>
    <cellStyle name="Normal 192 7" xfId="50130"/>
    <cellStyle name="Normal 192 8" xfId="50131"/>
    <cellStyle name="Normal 192 9" xfId="50132"/>
    <cellStyle name="Normal 193" xfId="21153"/>
    <cellStyle name="Normal 193 10" xfId="50133"/>
    <cellStyle name="Normal 193 11" xfId="50134"/>
    <cellStyle name="Normal 193 12" xfId="50135"/>
    <cellStyle name="Normal 193 13" xfId="50136"/>
    <cellStyle name="Normal 193 14" xfId="50137"/>
    <cellStyle name="Normal 193 15" xfId="50138"/>
    <cellStyle name="Normal 193 2" xfId="21154"/>
    <cellStyle name="Normal 193 2 2" xfId="21155"/>
    <cellStyle name="Normal 193 2 2 10" xfId="50139"/>
    <cellStyle name="Normal 193 2 2 11" xfId="50140"/>
    <cellStyle name="Normal 193 2 2 2" xfId="50141"/>
    <cellStyle name="Normal 193 2 2 2 2" xfId="50142"/>
    <cellStyle name="Normal 193 2 2 2 2 2" xfId="50143"/>
    <cellStyle name="Normal 193 2 2 2 2 3" xfId="50144"/>
    <cellStyle name="Normal 193 2 2 2 3" xfId="50145"/>
    <cellStyle name="Normal 193 2 2 2 4" xfId="50146"/>
    <cellStyle name="Normal 193 2 2 3" xfId="50147"/>
    <cellStyle name="Normal 193 2 2 3 2" xfId="50148"/>
    <cellStyle name="Normal 193 2 2 3 3" xfId="50149"/>
    <cellStyle name="Normal 193 2 2 4" xfId="50150"/>
    <cellStyle name="Normal 193 2 2 5" xfId="50151"/>
    <cellStyle name="Normal 193 2 2 6" xfId="50152"/>
    <cellStyle name="Normal 193 2 2 7" xfId="50153"/>
    <cellStyle name="Normal 193 2 2 8" xfId="50154"/>
    <cellStyle name="Normal 193 2 2 9" xfId="50155"/>
    <cellStyle name="Normal 193 2 3" xfId="50156"/>
    <cellStyle name="Normal 193 2 4" xfId="50157"/>
    <cellStyle name="Normal 193 3" xfId="21156"/>
    <cellStyle name="Normal 193 3 10" xfId="50158"/>
    <cellStyle name="Normal 193 3 11" xfId="50159"/>
    <cellStyle name="Normal 193 3 2" xfId="50160"/>
    <cellStyle name="Normal 193 3 2 2" xfId="50161"/>
    <cellStyle name="Normal 193 3 2 2 2" xfId="50162"/>
    <cellStyle name="Normal 193 3 2 2 3" xfId="50163"/>
    <cellStyle name="Normal 193 3 2 3" xfId="50164"/>
    <cellStyle name="Normal 193 3 2 4" xfId="50165"/>
    <cellStyle name="Normal 193 3 3" xfId="50166"/>
    <cellStyle name="Normal 193 3 3 2" xfId="50167"/>
    <cellStyle name="Normal 193 3 3 3" xfId="50168"/>
    <cellStyle name="Normal 193 3 4" xfId="50169"/>
    <cellStyle name="Normal 193 3 5" xfId="50170"/>
    <cellStyle name="Normal 193 3 6" xfId="50171"/>
    <cellStyle name="Normal 193 3 7" xfId="50172"/>
    <cellStyle name="Normal 193 3 8" xfId="50173"/>
    <cellStyle name="Normal 193 3 9" xfId="50174"/>
    <cellStyle name="Normal 193 4" xfId="50175"/>
    <cellStyle name="Normal 193 4 2" xfId="50176"/>
    <cellStyle name="Normal 193 4 2 2" xfId="50177"/>
    <cellStyle name="Normal 193 4 2 3" xfId="50178"/>
    <cellStyle name="Normal 193 4 3" xfId="50179"/>
    <cellStyle name="Normal 193 4 4" xfId="50180"/>
    <cellStyle name="Normal 193 5" xfId="50181"/>
    <cellStyle name="Normal 193 5 2" xfId="50182"/>
    <cellStyle name="Normal 193 5 3" xfId="50183"/>
    <cellStyle name="Normal 193 6" xfId="50184"/>
    <cellStyle name="Normal 193 6 2" xfId="50185"/>
    <cellStyle name="Normal 193 6 3" xfId="50186"/>
    <cellStyle name="Normal 193 7" xfId="50187"/>
    <cellStyle name="Normal 193 8" xfId="50188"/>
    <cellStyle name="Normal 193 9" xfId="50189"/>
    <cellStyle name="Normal 194" xfId="21157"/>
    <cellStyle name="Normal 194 10" xfId="50190"/>
    <cellStyle name="Normal 194 11" xfId="50191"/>
    <cellStyle name="Normal 194 12" xfId="50192"/>
    <cellStyle name="Normal 194 13" xfId="50193"/>
    <cellStyle name="Normal 194 14" xfId="50194"/>
    <cellStyle name="Normal 194 15" xfId="50195"/>
    <cellStyle name="Normal 194 2" xfId="21158"/>
    <cellStyle name="Normal 194 2 2" xfId="50196"/>
    <cellStyle name="Normal 194 2 3" xfId="50197"/>
    <cellStyle name="Normal 194 3" xfId="21159"/>
    <cellStyle name="Normal 194 3 10" xfId="50198"/>
    <cellStyle name="Normal 194 3 11" xfId="50199"/>
    <cellStyle name="Normal 194 3 2" xfId="50200"/>
    <cellStyle name="Normal 194 3 2 2" xfId="50201"/>
    <cellStyle name="Normal 194 3 2 2 2" xfId="50202"/>
    <cellStyle name="Normal 194 3 2 2 3" xfId="50203"/>
    <cellStyle name="Normal 194 3 2 3" xfId="50204"/>
    <cellStyle name="Normal 194 3 2 4" xfId="50205"/>
    <cellStyle name="Normal 194 3 3" xfId="50206"/>
    <cellStyle name="Normal 194 3 3 2" xfId="50207"/>
    <cellStyle name="Normal 194 3 3 3" xfId="50208"/>
    <cellStyle name="Normal 194 3 4" xfId="50209"/>
    <cellStyle name="Normal 194 3 5" xfId="50210"/>
    <cellStyle name="Normal 194 3 6" xfId="50211"/>
    <cellStyle name="Normal 194 3 7" xfId="50212"/>
    <cellStyle name="Normal 194 3 8" xfId="50213"/>
    <cellStyle name="Normal 194 3 9" xfId="50214"/>
    <cellStyle name="Normal 194 4" xfId="50215"/>
    <cellStyle name="Normal 194 4 2" xfId="50216"/>
    <cellStyle name="Normal 194 4 2 2" xfId="50217"/>
    <cellStyle name="Normal 194 4 2 3" xfId="50218"/>
    <cellStyle name="Normal 194 4 3" xfId="50219"/>
    <cellStyle name="Normal 194 4 4" xfId="50220"/>
    <cellStyle name="Normal 194 5" xfId="50221"/>
    <cellStyle name="Normal 194 5 2" xfId="50222"/>
    <cellStyle name="Normal 194 5 3" xfId="50223"/>
    <cellStyle name="Normal 194 6" xfId="50224"/>
    <cellStyle name="Normal 194 6 2" xfId="50225"/>
    <cellStyle name="Normal 194 6 3" xfId="50226"/>
    <cellStyle name="Normal 194 7" xfId="50227"/>
    <cellStyle name="Normal 194 8" xfId="50228"/>
    <cellStyle name="Normal 194 9" xfId="50229"/>
    <cellStyle name="Normal 195" xfId="21160"/>
    <cellStyle name="Normal 195 10" xfId="50230"/>
    <cellStyle name="Normal 195 11" xfId="50231"/>
    <cellStyle name="Normal 195 12" xfId="50232"/>
    <cellStyle name="Normal 195 13" xfId="50233"/>
    <cellStyle name="Normal 195 14" xfId="50234"/>
    <cellStyle name="Normal 195 15" xfId="50235"/>
    <cellStyle name="Normal 195 2" xfId="21161"/>
    <cellStyle name="Normal 195 2 2" xfId="50236"/>
    <cellStyle name="Normal 195 2 3" xfId="50237"/>
    <cellStyle name="Normal 195 3" xfId="21162"/>
    <cellStyle name="Normal 195 3 10" xfId="50238"/>
    <cellStyle name="Normal 195 3 11" xfId="50239"/>
    <cellStyle name="Normal 195 3 2" xfId="50240"/>
    <cellStyle name="Normal 195 3 2 2" xfId="50241"/>
    <cellStyle name="Normal 195 3 2 2 2" xfId="50242"/>
    <cellStyle name="Normal 195 3 2 2 3" xfId="50243"/>
    <cellStyle name="Normal 195 3 2 3" xfId="50244"/>
    <cellStyle name="Normal 195 3 2 4" xfId="50245"/>
    <cellStyle name="Normal 195 3 3" xfId="50246"/>
    <cellStyle name="Normal 195 3 3 2" xfId="50247"/>
    <cellStyle name="Normal 195 3 3 3" xfId="50248"/>
    <cellStyle name="Normal 195 3 4" xfId="50249"/>
    <cellStyle name="Normal 195 3 5" xfId="50250"/>
    <cellStyle name="Normal 195 3 6" xfId="50251"/>
    <cellStyle name="Normal 195 3 7" xfId="50252"/>
    <cellStyle name="Normal 195 3 8" xfId="50253"/>
    <cellStyle name="Normal 195 3 9" xfId="50254"/>
    <cellStyle name="Normal 195 4" xfId="50255"/>
    <cellStyle name="Normal 195 4 2" xfId="50256"/>
    <cellStyle name="Normal 195 4 2 2" xfId="50257"/>
    <cellStyle name="Normal 195 4 2 3" xfId="50258"/>
    <cellStyle name="Normal 195 4 3" xfId="50259"/>
    <cellStyle name="Normal 195 4 4" xfId="50260"/>
    <cellStyle name="Normal 195 5" xfId="50261"/>
    <cellStyle name="Normal 195 5 2" xfId="50262"/>
    <cellStyle name="Normal 195 5 3" xfId="50263"/>
    <cellStyle name="Normal 195 6" xfId="50264"/>
    <cellStyle name="Normal 195 6 2" xfId="50265"/>
    <cellStyle name="Normal 195 6 3" xfId="50266"/>
    <cellStyle name="Normal 195 7" xfId="50267"/>
    <cellStyle name="Normal 195 8" xfId="50268"/>
    <cellStyle name="Normal 195 9" xfId="50269"/>
    <cellStyle name="Normal 196" xfId="21163"/>
    <cellStyle name="Normal 196 2" xfId="21164"/>
    <cellStyle name="Normal 196 2 2" xfId="50270"/>
    <cellStyle name="Normal 196 3" xfId="21165"/>
    <cellStyle name="Normal 196 3 2" xfId="50271"/>
    <cellStyle name="Normal 196 4" xfId="21166"/>
    <cellStyle name="Normal 196 4 2" xfId="50272"/>
    <cellStyle name="Normal 196 5" xfId="50273"/>
    <cellStyle name="Normal 197" xfId="21167"/>
    <cellStyle name="Normal 197 10" xfId="50274"/>
    <cellStyle name="Normal 197 11" xfId="50275"/>
    <cellStyle name="Normal 197 12" xfId="50276"/>
    <cellStyle name="Normal 197 13" xfId="50277"/>
    <cellStyle name="Normal 197 14" xfId="50278"/>
    <cellStyle name="Normal 197 15" xfId="50279"/>
    <cellStyle name="Normal 197 2" xfId="21168"/>
    <cellStyle name="Normal 197 2 2" xfId="50280"/>
    <cellStyle name="Normal 197 2 3" xfId="50281"/>
    <cellStyle name="Normal 197 3" xfId="21169"/>
    <cellStyle name="Normal 197 3 10" xfId="50282"/>
    <cellStyle name="Normal 197 3 11" xfId="50283"/>
    <cellStyle name="Normal 197 3 2" xfId="50284"/>
    <cellStyle name="Normal 197 3 2 2" xfId="50285"/>
    <cellStyle name="Normal 197 3 2 2 2" xfId="50286"/>
    <cellStyle name="Normal 197 3 2 2 3" xfId="50287"/>
    <cellStyle name="Normal 197 3 2 3" xfId="50288"/>
    <cellStyle name="Normal 197 3 2 4" xfId="50289"/>
    <cellStyle name="Normal 197 3 3" xfId="50290"/>
    <cellStyle name="Normal 197 3 3 2" xfId="50291"/>
    <cellStyle name="Normal 197 3 3 3" xfId="50292"/>
    <cellStyle name="Normal 197 3 4" xfId="50293"/>
    <cellStyle name="Normal 197 3 5" xfId="50294"/>
    <cellStyle name="Normal 197 3 6" xfId="50295"/>
    <cellStyle name="Normal 197 3 7" xfId="50296"/>
    <cellStyle name="Normal 197 3 8" xfId="50297"/>
    <cellStyle name="Normal 197 3 9" xfId="50298"/>
    <cellStyle name="Normal 197 4" xfId="50299"/>
    <cellStyle name="Normal 197 4 2" xfId="50300"/>
    <cellStyle name="Normal 197 4 2 2" xfId="50301"/>
    <cellStyle name="Normal 197 4 2 3" xfId="50302"/>
    <cellStyle name="Normal 197 4 3" xfId="50303"/>
    <cellStyle name="Normal 197 4 4" xfId="50304"/>
    <cellStyle name="Normal 197 5" xfId="50305"/>
    <cellStyle name="Normal 197 5 2" xfId="50306"/>
    <cellStyle name="Normal 197 5 3" xfId="50307"/>
    <cellStyle name="Normal 197 6" xfId="50308"/>
    <cellStyle name="Normal 197 6 2" xfId="50309"/>
    <cellStyle name="Normal 197 6 3" xfId="50310"/>
    <cellStyle name="Normal 197 7" xfId="50311"/>
    <cellStyle name="Normal 197 8" xfId="50312"/>
    <cellStyle name="Normal 197 9" xfId="50313"/>
    <cellStyle name="Normal 198" xfId="21170"/>
    <cellStyle name="Normal 198 10" xfId="50314"/>
    <cellStyle name="Normal 198 11" xfId="50315"/>
    <cellStyle name="Normal 198 12" xfId="50316"/>
    <cellStyle name="Normal 198 13" xfId="50317"/>
    <cellStyle name="Normal 198 14" xfId="50318"/>
    <cellStyle name="Normal 198 15" xfId="50319"/>
    <cellStyle name="Normal 198 2" xfId="21171"/>
    <cellStyle name="Normal 198 2 2" xfId="50320"/>
    <cellStyle name="Normal 198 2 3" xfId="50321"/>
    <cellStyle name="Normal 198 3" xfId="21172"/>
    <cellStyle name="Normal 198 3 10" xfId="50322"/>
    <cellStyle name="Normal 198 3 11" xfId="50323"/>
    <cellStyle name="Normal 198 3 2" xfId="50324"/>
    <cellStyle name="Normal 198 3 2 2" xfId="50325"/>
    <cellStyle name="Normal 198 3 2 2 2" xfId="50326"/>
    <cellStyle name="Normal 198 3 2 2 3" xfId="50327"/>
    <cellStyle name="Normal 198 3 2 3" xfId="50328"/>
    <cellStyle name="Normal 198 3 2 4" xfId="50329"/>
    <cellStyle name="Normal 198 3 3" xfId="50330"/>
    <cellStyle name="Normal 198 3 3 2" xfId="50331"/>
    <cellStyle name="Normal 198 3 3 3" xfId="50332"/>
    <cellStyle name="Normal 198 3 4" xfId="50333"/>
    <cellStyle name="Normal 198 3 5" xfId="50334"/>
    <cellStyle name="Normal 198 3 6" xfId="50335"/>
    <cellStyle name="Normal 198 3 7" xfId="50336"/>
    <cellStyle name="Normal 198 3 8" xfId="50337"/>
    <cellStyle name="Normal 198 3 9" xfId="50338"/>
    <cellStyle name="Normal 198 4" xfId="50339"/>
    <cellStyle name="Normal 198 4 2" xfId="50340"/>
    <cellStyle name="Normal 198 4 2 2" xfId="50341"/>
    <cellStyle name="Normal 198 4 2 3" xfId="50342"/>
    <cellStyle name="Normal 198 4 3" xfId="50343"/>
    <cellStyle name="Normal 198 4 4" xfId="50344"/>
    <cellStyle name="Normal 198 5" xfId="50345"/>
    <cellStyle name="Normal 198 5 2" xfId="50346"/>
    <cellStyle name="Normal 198 5 3" xfId="50347"/>
    <cellStyle name="Normal 198 6" xfId="50348"/>
    <cellStyle name="Normal 198 6 2" xfId="50349"/>
    <cellStyle name="Normal 198 6 3" xfId="50350"/>
    <cellStyle name="Normal 198 7" xfId="50351"/>
    <cellStyle name="Normal 198 8" xfId="50352"/>
    <cellStyle name="Normal 198 9" xfId="50353"/>
    <cellStyle name="Normal 199" xfId="21173"/>
    <cellStyle name="Normal 199 10" xfId="50354"/>
    <cellStyle name="Normal 199 11" xfId="50355"/>
    <cellStyle name="Normal 199 12" xfId="50356"/>
    <cellStyle name="Normal 199 13" xfId="50357"/>
    <cellStyle name="Normal 199 14" xfId="50358"/>
    <cellStyle name="Normal 199 15" xfId="50359"/>
    <cellStyle name="Normal 199 2" xfId="21174"/>
    <cellStyle name="Normal 199 2 2" xfId="50360"/>
    <cellStyle name="Normal 199 2 3" xfId="50361"/>
    <cellStyle name="Normal 199 3" xfId="21175"/>
    <cellStyle name="Normal 199 3 10" xfId="50362"/>
    <cellStyle name="Normal 199 3 11" xfId="50363"/>
    <cellStyle name="Normal 199 3 2" xfId="50364"/>
    <cellStyle name="Normal 199 3 2 2" xfId="50365"/>
    <cellStyle name="Normal 199 3 2 2 2" xfId="50366"/>
    <cellStyle name="Normal 199 3 2 2 3" xfId="50367"/>
    <cellStyle name="Normal 199 3 2 3" xfId="50368"/>
    <cellStyle name="Normal 199 3 2 4" xfId="50369"/>
    <cellStyle name="Normal 199 3 3" xfId="50370"/>
    <cellStyle name="Normal 199 3 3 2" xfId="50371"/>
    <cellStyle name="Normal 199 3 3 3" xfId="50372"/>
    <cellStyle name="Normal 199 3 4" xfId="50373"/>
    <cellStyle name="Normal 199 3 5" xfId="50374"/>
    <cellStyle name="Normal 199 3 6" xfId="50375"/>
    <cellStyle name="Normal 199 3 7" xfId="50376"/>
    <cellStyle name="Normal 199 3 8" xfId="50377"/>
    <cellStyle name="Normal 199 3 9" xfId="50378"/>
    <cellStyle name="Normal 199 4" xfId="50379"/>
    <cellStyle name="Normal 199 4 2" xfId="50380"/>
    <cellStyle name="Normal 199 4 2 2" xfId="50381"/>
    <cellStyle name="Normal 199 4 2 3" xfId="50382"/>
    <cellStyle name="Normal 199 4 3" xfId="50383"/>
    <cellStyle name="Normal 199 4 4" xfId="50384"/>
    <cellStyle name="Normal 199 5" xfId="50385"/>
    <cellStyle name="Normal 199 5 2" xfId="50386"/>
    <cellStyle name="Normal 199 5 3" xfId="50387"/>
    <cellStyle name="Normal 199 6" xfId="50388"/>
    <cellStyle name="Normal 199 6 2" xfId="50389"/>
    <cellStyle name="Normal 199 6 3" xfId="50390"/>
    <cellStyle name="Normal 199 7" xfId="50391"/>
    <cellStyle name="Normal 199 8" xfId="50392"/>
    <cellStyle name="Normal 199 9" xfId="50393"/>
    <cellStyle name="Normal 2" xfId="6"/>
    <cellStyle name="Normal 2 10" xfId="21176"/>
    <cellStyle name="Normal 2 10 2" xfId="21177"/>
    <cellStyle name="Normal 2 10 2 2" xfId="21178"/>
    <cellStyle name="Normal 2 10 3" xfId="21179"/>
    <cellStyle name="Normal 2 10_App.2-OA Capital Structure" xfId="21180"/>
    <cellStyle name="Normal 2 11" xfId="21181"/>
    <cellStyle name="Normal 2 11 2" xfId="21182"/>
    <cellStyle name="Normal 2 11 2 2" xfId="50394"/>
    <cellStyle name="Normal 2 11 2 2 2" xfId="50395"/>
    <cellStyle name="Normal 2 11 2 2 3" xfId="50396"/>
    <cellStyle name="Normal 2 11 2 3" xfId="50397"/>
    <cellStyle name="Normal 2 11 2 4" xfId="50398"/>
    <cellStyle name="Normal 2 11 3" xfId="21183"/>
    <cellStyle name="Normal 2 11 3 2" xfId="50399"/>
    <cellStyle name="Normal 2 11 3 3" xfId="50400"/>
    <cellStyle name="Normal 2 11 4" xfId="50401"/>
    <cellStyle name="Normal 2 11 5" xfId="50402"/>
    <cellStyle name="Normal 2 11 6" xfId="50403"/>
    <cellStyle name="Normal 2 11_App.2-OA Capital Structure" xfId="21184"/>
    <cellStyle name="Normal 2 12" xfId="21185"/>
    <cellStyle name="Normal 2 12 2" xfId="21186"/>
    <cellStyle name="Normal 2 12 2 2" xfId="50404"/>
    <cellStyle name="Normal 2 12 2 3" xfId="50405"/>
    <cellStyle name="Normal 2 12 3" xfId="21187"/>
    <cellStyle name="Normal 2 12 4" xfId="50406"/>
    <cellStyle name="Normal 2 12_App.2-OA Capital Structure" xfId="21188"/>
    <cellStyle name="Normal 2 13" xfId="21189"/>
    <cellStyle name="Normal 2 13 2" xfId="21190"/>
    <cellStyle name="Normal 2 13 3" xfId="21191"/>
    <cellStyle name="Normal 2 13_App.2-OA Capital Structure" xfId="21192"/>
    <cellStyle name="Normal 2 14" xfId="21193"/>
    <cellStyle name="Normal 2 14 2" xfId="21194"/>
    <cellStyle name="Normal 2 14 3" xfId="21195"/>
    <cellStyle name="Normal 2 14_App.2-OA Capital Structure" xfId="21196"/>
    <cellStyle name="Normal 2 15" xfId="21197"/>
    <cellStyle name="Normal 2 15 2" xfId="21198"/>
    <cellStyle name="Normal 2 15 3" xfId="21199"/>
    <cellStyle name="Normal 2 15_App.2-OA Capital Structure" xfId="21200"/>
    <cellStyle name="Normal 2 16" xfId="21201"/>
    <cellStyle name="Normal 2 16 2" xfId="21202"/>
    <cellStyle name="Normal 2 16 3" xfId="21203"/>
    <cellStyle name="Normal 2 16_App.2-OA Capital Structure" xfId="21204"/>
    <cellStyle name="Normal 2 17" xfId="21205"/>
    <cellStyle name="Normal 2 17 2" xfId="21206"/>
    <cellStyle name="Normal 2 17 3" xfId="21207"/>
    <cellStyle name="Normal 2 17_App.2-OA Capital Structure" xfId="21208"/>
    <cellStyle name="Normal 2 18" xfId="21209"/>
    <cellStyle name="Normal 2 18 2" xfId="21210"/>
    <cellStyle name="Normal 2 18 3" xfId="21211"/>
    <cellStyle name="Normal 2 18_App.2-OA Capital Structure" xfId="21212"/>
    <cellStyle name="Normal 2 19" xfId="21213"/>
    <cellStyle name="Normal 2 19 2" xfId="21214"/>
    <cellStyle name="Normal 2 19 3" xfId="21215"/>
    <cellStyle name="Normal 2 19_App.2-OA Capital Structure" xfId="21216"/>
    <cellStyle name="Normal 2 2" xfId="21217"/>
    <cellStyle name="Normal 2 2 10" xfId="21218"/>
    <cellStyle name="Normal 2 2 11" xfId="21219"/>
    <cellStyle name="Normal 2 2 12" xfId="50407"/>
    <cellStyle name="Normal 2 2 13" xfId="50408"/>
    <cellStyle name="Normal 2 2 13 2" xfId="50409"/>
    <cellStyle name="Normal 2 2 13 2 2" xfId="50410"/>
    <cellStyle name="Normal 2 2 14" xfId="50411"/>
    <cellStyle name="Normal 2 2 15" xfId="50412"/>
    <cellStyle name="Normal 2 2 16" xfId="50413"/>
    <cellStyle name="Normal 2 2 17" xfId="50414"/>
    <cellStyle name="Normal 2 2 18" xfId="50415"/>
    <cellStyle name="Normal 2 2 19" xfId="50416"/>
    <cellStyle name="Normal 2 2 2" xfId="21220"/>
    <cellStyle name="Normal 2 2 2 2" xfId="21221"/>
    <cellStyle name="Normal 2 2 2 2 2" xfId="21222"/>
    <cellStyle name="Normal 2 2 2 2 2 2" xfId="50417"/>
    <cellStyle name="Normal 2 2 2 2 3" xfId="21223"/>
    <cellStyle name="Normal 2 2 2 2 3 2" xfId="50418"/>
    <cellStyle name="Normal 2 2 2 2 4" xfId="21224"/>
    <cellStyle name="Normal 2 2 2 2 4 2" xfId="50419"/>
    <cellStyle name="Normal 2 2 2 2 5" xfId="21225"/>
    <cellStyle name="Normal 2 2 2 3" xfId="21226"/>
    <cellStyle name="Normal 2 2 2 3 2" xfId="21227"/>
    <cellStyle name="Normal 2 2 2 3 2 2" xfId="50420"/>
    <cellStyle name="Normal 2 2 2 3 3" xfId="50421"/>
    <cellStyle name="Normal 2 2 2 4" xfId="21228"/>
    <cellStyle name="Normal 2 2 2 4 2" xfId="21229"/>
    <cellStyle name="Normal 2 2 2 4 2 10" xfId="50422"/>
    <cellStyle name="Normal 2 2 2 4 2 11" xfId="50423"/>
    <cellStyle name="Normal 2 2 2 4 2 2" xfId="50424"/>
    <cellStyle name="Normal 2 2 2 4 2 2 2" xfId="50425"/>
    <cellStyle name="Normal 2 2 2 4 2 2 2 2" xfId="50426"/>
    <cellStyle name="Normal 2 2 2 4 2 2 2 3" xfId="50427"/>
    <cellStyle name="Normal 2 2 2 4 2 2 3" xfId="50428"/>
    <cellStyle name="Normal 2 2 2 4 2 2 4" xfId="50429"/>
    <cellStyle name="Normal 2 2 2 4 2 3" xfId="50430"/>
    <cellStyle name="Normal 2 2 2 4 2 3 2" xfId="50431"/>
    <cellStyle name="Normal 2 2 2 4 2 3 3" xfId="50432"/>
    <cellStyle name="Normal 2 2 2 4 2 4" xfId="50433"/>
    <cellStyle name="Normal 2 2 2 4 2 5" xfId="50434"/>
    <cellStyle name="Normal 2 2 2 4 2 6" xfId="50435"/>
    <cellStyle name="Normal 2 2 2 4 2 7" xfId="50436"/>
    <cellStyle name="Normal 2 2 2 4 2 8" xfId="50437"/>
    <cellStyle name="Normal 2 2 2 4 2 9" xfId="50438"/>
    <cellStyle name="Normal 2 2 2 4 3" xfId="50439"/>
    <cellStyle name="Normal 2 2 2 5" xfId="21230"/>
    <cellStyle name="Normal 2 2 2 5 2" xfId="50440"/>
    <cellStyle name="Normal 2 2 2 6" xfId="50441"/>
    <cellStyle name="Normal 2 2 20" xfId="50442"/>
    <cellStyle name="Normal 2 2 21" xfId="50443"/>
    <cellStyle name="Normal 2 2 3" xfId="21231"/>
    <cellStyle name="Normal 2 2 3 10" xfId="50444"/>
    <cellStyle name="Normal 2 2 3 11" xfId="50445"/>
    <cellStyle name="Normal 2 2 3 2" xfId="21232"/>
    <cellStyle name="Normal 2 2 3 2 2" xfId="50446"/>
    <cellStyle name="Normal 2 2 3 2 2 2" xfId="50447"/>
    <cellStyle name="Normal 2 2 3 2 2 3" xfId="50448"/>
    <cellStyle name="Normal 2 2 3 2 3" xfId="50449"/>
    <cellStyle name="Normal 2 2 3 2 4" xfId="50450"/>
    <cellStyle name="Normal 2 2 3 3" xfId="21233"/>
    <cellStyle name="Normal 2 2 3 3 10" xfId="21234"/>
    <cellStyle name="Normal 2 2 3 3 10 2" xfId="21235"/>
    <cellStyle name="Normal 2 2 3 3 11" xfId="21236"/>
    <cellStyle name="Normal 2 2 3 3 11 2" xfId="21237"/>
    <cellStyle name="Normal 2 2 3 3 12" xfId="21238"/>
    <cellStyle name="Normal 2 2 3 3 12 2" xfId="21239"/>
    <cellStyle name="Normal 2 2 3 3 13" xfId="21240"/>
    <cellStyle name="Normal 2 2 3 3 2" xfId="21241"/>
    <cellStyle name="Normal 2 2 3 3 2 2" xfId="21242"/>
    <cellStyle name="Normal 2 2 3 3 2 2 2" xfId="21243"/>
    <cellStyle name="Normal 2 2 3 3 2 2 2 2" xfId="21244"/>
    <cellStyle name="Normal 2 2 3 3 2 2 2 2 2" xfId="21245"/>
    <cellStyle name="Normal 2 2 3 3 2 2 2 3" xfId="21246"/>
    <cellStyle name="Normal 2 2 3 3 2 2 2 3 2" xfId="21247"/>
    <cellStyle name="Normal 2 2 3 3 2 2 2 4" xfId="21248"/>
    <cellStyle name="Normal 2 2 3 3 2 2 2 4 2" xfId="21249"/>
    <cellStyle name="Normal 2 2 3 3 2 2 2 5" xfId="21250"/>
    <cellStyle name="Normal 2 2 3 3 2 2 3" xfId="21251"/>
    <cellStyle name="Normal 2 2 3 3 2 2 3 2" xfId="21252"/>
    <cellStyle name="Normal 2 2 3 3 2 2 4" xfId="21253"/>
    <cellStyle name="Normal 2 2 3 3 2 2 4 2" xfId="21254"/>
    <cellStyle name="Normal 2 2 3 3 2 2 5" xfId="21255"/>
    <cellStyle name="Normal 2 2 3 3 2 2 5 2" xfId="21256"/>
    <cellStyle name="Normal 2 2 3 3 2 2 6" xfId="21257"/>
    <cellStyle name="Normal 2 2 3 3 2 3" xfId="21258"/>
    <cellStyle name="Normal 2 2 3 3 2 3 2" xfId="21259"/>
    <cellStyle name="Normal 2 2 3 3 2 3 2 2" xfId="21260"/>
    <cellStyle name="Normal 2 2 3 3 2 3 3" xfId="21261"/>
    <cellStyle name="Normal 2 2 3 3 2 3 3 2" xfId="21262"/>
    <cellStyle name="Normal 2 2 3 3 2 3 4" xfId="21263"/>
    <cellStyle name="Normal 2 2 3 3 2 3 4 2" xfId="21264"/>
    <cellStyle name="Normal 2 2 3 3 2 3 5" xfId="21265"/>
    <cellStyle name="Normal 2 2 3 3 2 4" xfId="21266"/>
    <cellStyle name="Normal 2 2 3 3 2 4 2" xfId="21267"/>
    <cellStyle name="Normal 2 2 3 3 2 5" xfId="21268"/>
    <cellStyle name="Normal 2 2 3 3 2 5 2" xfId="21269"/>
    <cellStyle name="Normal 2 2 3 3 2 6" xfId="21270"/>
    <cellStyle name="Normal 2 2 3 3 2 6 2" xfId="21271"/>
    <cellStyle name="Normal 2 2 3 3 2 7" xfId="21272"/>
    <cellStyle name="Normal 2 2 3 3 3" xfId="21273"/>
    <cellStyle name="Normal 2 2 3 3 3 2" xfId="21274"/>
    <cellStyle name="Normal 2 2 3 3 3 2 2" xfId="21275"/>
    <cellStyle name="Normal 2 2 3 3 3 2 2 2" xfId="21276"/>
    <cellStyle name="Normal 2 2 3 3 3 2 2 2 2" xfId="21277"/>
    <cellStyle name="Normal 2 2 3 3 3 2 2 3" xfId="21278"/>
    <cellStyle name="Normal 2 2 3 3 3 2 2 3 2" xfId="21279"/>
    <cellStyle name="Normal 2 2 3 3 3 2 2 4" xfId="21280"/>
    <cellStyle name="Normal 2 2 3 3 3 2 2 4 2" xfId="21281"/>
    <cellStyle name="Normal 2 2 3 3 3 2 2 5" xfId="21282"/>
    <cellStyle name="Normal 2 2 3 3 3 2 3" xfId="21283"/>
    <cellStyle name="Normal 2 2 3 3 3 2 3 2" xfId="21284"/>
    <cellStyle name="Normal 2 2 3 3 3 2 4" xfId="21285"/>
    <cellStyle name="Normal 2 2 3 3 3 2 4 2" xfId="21286"/>
    <cellStyle name="Normal 2 2 3 3 3 2 5" xfId="21287"/>
    <cellStyle name="Normal 2 2 3 3 3 2 5 2" xfId="21288"/>
    <cellStyle name="Normal 2 2 3 3 3 2 6" xfId="21289"/>
    <cellStyle name="Normal 2 2 3 3 3 3" xfId="21290"/>
    <cellStyle name="Normal 2 2 3 3 3 3 2" xfId="21291"/>
    <cellStyle name="Normal 2 2 3 3 3 3 2 2" xfId="21292"/>
    <cellStyle name="Normal 2 2 3 3 3 3 3" xfId="21293"/>
    <cellStyle name="Normal 2 2 3 3 3 3 3 2" xfId="21294"/>
    <cellStyle name="Normal 2 2 3 3 3 3 4" xfId="21295"/>
    <cellStyle name="Normal 2 2 3 3 3 3 4 2" xfId="21296"/>
    <cellStyle name="Normal 2 2 3 3 3 3 5" xfId="21297"/>
    <cellStyle name="Normal 2 2 3 3 3 4" xfId="21298"/>
    <cellStyle name="Normal 2 2 3 3 3 4 2" xfId="21299"/>
    <cellStyle name="Normal 2 2 3 3 3 5" xfId="21300"/>
    <cellStyle name="Normal 2 2 3 3 3 5 2" xfId="21301"/>
    <cellStyle name="Normal 2 2 3 3 3 6" xfId="21302"/>
    <cellStyle name="Normal 2 2 3 3 3 6 2" xfId="21303"/>
    <cellStyle name="Normal 2 2 3 3 3 7" xfId="21304"/>
    <cellStyle name="Normal 2 2 3 3 4" xfId="21305"/>
    <cellStyle name="Normal 2 2 3 3 4 2" xfId="21306"/>
    <cellStyle name="Normal 2 2 3 3 4 2 2" xfId="21307"/>
    <cellStyle name="Normal 2 2 3 3 4 2 2 2" xfId="21308"/>
    <cellStyle name="Normal 2 2 3 3 4 2 2 2 2" xfId="21309"/>
    <cellStyle name="Normal 2 2 3 3 4 2 2 3" xfId="21310"/>
    <cellStyle name="Normal 2 2 3 3 4 2 2 3 2" xfId="21311"/>
    <cellStyle name="Normal 2 2 3 3 4 2 2 4" xfId="21312"/>
    <cellStyle name="Normal 2 2 3 3 4 2 2 4 2" xfId="21313"/>
    <cellStyle name="Normal 2 2 3 3 4 2 2 5" xfId="21314"/>
    <cellStyle name="Normal 2 2 3 3 4 2 3" xfId="21315"/>
    <cellStyle name="Normal 2 2 3 3 4 2 3 2" xfId="21316"/>
    <cellStyle name="Normal 2 2 3 3 4 2 4" xfId="21317"/>
    <cellStyle name="Normal 2 2 3 3 4 2 4 2" xfId="21318"/>
    <cellStyle name="Normal 2 2 3 3 4 2 5" xfId="21319"/>
    <cellStyle name="Normal 2 2 3 3 4 2 5 2" xfId="21320"/>
    <cellStyle name="Normal 2 2 3 3 4 2 6" xfId="21321"/>
    <cellStyle name="Normal 2 2 3 3 4 3" xfId="21322"/>
    <cellStyle name="Normal 2 2 3 3 4 3 2" xfId="21323"/>
    <cellStyle name="Normal 2 2 3 3 4 3 2 2" xfId="21324"/>
    <cellStyle name="Normal 2 2 3 3 4 3 3" xfId="21325"/>
    <cellStyle name="Normal 2 2 3 3 4 3 3 2" xfId="21326"/>
    <cellStyle name="Normal 2 2 3 3 4 3 4" xfId="21327"/>
    <cellStyle name="Normal 2 2 3 3 4 3 4 2" xfId="21328"/>
    <cellStyle name="Normal 2 2 3 3 4 3 5" xfId="21329"/>
    <cellStyle name="Normal 2 2 3 3 4 4" xfId="21330"/>
    <cellStyle name="Normal 2 2 3 3 4 4 2" xfId="21331"/>
    <cellStyle name="Normal 2 2 3 3 4 5" xfId="21332"/>
    <cellStyle name="Normal 2 2 3 3 4 5 2" xfId="21333"/>
    <cellStyle name="Normal 2 2 3 3 4 6" xfId="21334"/>
    <cellStyle name="Normal 2 2 3 3 4 6 2" xfId="21335"/>
    <cellStyle name="Normal 2 2 3 3 4 7" xfId="21336"/>
    <cellStyle name="Normal 2 2 3 3 5" xfId="21337"/>
    <cellStyle name="Normal 2 2 3 3 5 2" xfId="21338"/>
    <cellStyle name="Normal 2 2 3 3 5 2 2" xfId="21339"/>
    <cellStyle name="Normal 2 2 3 3 5 2 2 2" xfId="21340"/>
    <cellStyle name="Normal 2 2 3 3 5 2 3" xfId="21341"/>
    <cellStyle name="Normal 2 2 3 3 5 2 3 2" xfId="21342"/>
    <cellStyle name="Normal 2 2 3 3 5 2 4" xfId="21343"/>
    <cellStyle name="Normal 2 2 3 3 5 2 4 2" xfId="21344"/>
    <cellStyle name="Normal 2 2 3 3 5 2 5" xfId="21345"/>
    <cellStyle name="Normal 2 2 3 3 5 3" xfId="21346"/>
    <cellStyle name="Normal 2 2 3 3 5 3 2" xfId="21347"/>
    <cellStyle name="Normal 2 2 3 3 5 4" xfId="21348"/>
    <cellStyle name="Normal 2 2 3 3 5 4 2" xfId="21349"/>
    <cellStyle name="Normal 2 2 3 3 5 5" xfId="21350"/>
    <cellStyle name="Normal 2 2 3 3 5 5 2" xfId="21351"/>
    <cellStyle name="Normal 2 2 3 3 5 6" xfId="21352"/>
    <cellStyle name="Normal 2 2 3 3 6" xfId="21353"/>
    <cellStyle name="Normal 2 2 3 3 6 2" xfId="21354"/>
    <cellStyle name="Normal 2 2 3 3 6 2 2" xfId="21355"/>
    <cellStyle name="Normal 2 2 3 3 6 3" xfId="21356"/>
    <cellStyle name="Normal 2 2 3 3 6 3 2" xfId="21357"/>
    <cellStyle name="Normal 2 2 3 3 6 4" xfId="21358"/>
    <cellStyle name="Normal 2 2 3 3 6 4 2" xfId="21359"/>
    <cellStyle name="Normal 2 2 3 3 6 5" xfId="21360"/>
    <cellStyle name="Normal 2 2 3 3 7" xfId="21361"/>
    <cellStyle name="Normal 2 2 3 3 7 2" xfId="21362"/>
    <cellStyle name="Normal 2 2 3 3 7 2 2" xfId="21363"/>
    <cellStyle name="Normal 2 2 3 3 7 3" xfId="21364"/>
    <cellStyle name="Normal 2 2 3 3 7 3 2" xfId="21365"/>
    <cellStyle name="Normal 2 2 3 3 7 4" xfId="21366"/>
    <cellStyle name="Normal 2 2 3 3 7 4 2" xfId="21367"/>
    <cellStyle name="Normal 2 2 3 3 7 5" xfId="21368"/>
    <cellStyle name="Normal 2 2 3 3 8" xfId="21369"/>
    <cellStyle name="Normal 2 2 3 3 8 2" xfId="21370"/>
    <cellStyle name="Normal 2 2 3 3 9" xfId="21371"/>
    <cellStyle name="Normal 2 2 3 3 9 2" xfId="21372"/>
    <cellStyle name="Normal 2 2 3 4" xfId="21373"/>
    <cellStyle name="Normal 2 2 3 4 2" xfId="21374"/>
    <cellStyle name="Normal 2 2 3 4 2 2" xfId="21375"/>
    <cellStyle name="Normal 2 2 3 4 2 2 2" xfId="21376"/>
    <cellStyle name="Normal 2 2 3 4 2 3" xfId="21377"/>
    <cellStyle name="Normal 2 2 3 4 2 3 2" xfId="21378"/>
    <cellStyle name="Normal 2 2 3 4 2 4" xfId="21379"/>
    <cellStyle name="Normal 2 2 3 4 2 4 2" xfId="21380"/>
    <cellStyle name="Normal 2 2 3 4 2 5" xfId="21381"/>
    <cellStyle name="Normal 2 2 3 4 3" xfId="21382"/>
    <cellStyle name="Normal 2 2 3 4 3 2" xfId="21383"/>
    <cellStyle name="Normal 2 2 3 4 4" xfId="21384"/>
    <cellStyle name="Normal 2 2 3 4 4 2" xfId="21385"/>
    <cellStyle name="Normal 2 2 3 4 5" xfId="21386"/>
    <cellStyle name="Normal 2 2 3 4 5 2" xfId="21387"/>
    <cellStyle name="Normal 2 2 3 4 6" xfId="21388"/>
    <cellStyle name="Normal 2 2 3 5" xfId="21389"/>
    <cellStyle name="Normal 2 2 3 5 2" xfId="21390"/>
    <cellStyle name="Normal 2 2 3 6" xfId="21391"/>
    <cellStyle name="Normal 2 2 3 6 2" xfId="21392"/>
    <cellStyle name="Normal 2 2 3 7" xfId="21393"/>
    <cellStyle name="Normal 2 2 3 8" xfId="21394"/>
    <cellStyle name="Normal 2 2 3 9" xfId="50451"/>
    <cellStyle name="Normal 2 2 4" xfId="21395"/>
    <cellStyle name="Normal 2 2 4 10" xfId="50452"/>
    <cellStyle name="Normal 2 2 4 11" xfId="50453"/>
    <cellStyle name="Normal 2 2 4 2" xfId="50454"/>
    <cellStyle name="Normal 2 2 4 2 2" xfId="50455"/>
    <cellStyle name="Normal 2 2 4 2 2 2" xfId="50456"/>
    <cellStyle name="Normal 2 2 4 2 2 3" xfId="50457"/>
    <cellStyle name="Normal 2 2 4 2 3" xfId="50458"/>
    <cellStyle name="Normal 2 2 4 2 4" xfId="50459"/>
    <cellStyle name="Normal 2 2 4 3" xfId="50460"/>
    <cellStyle name="Normal 2 2 4 3 2" xfId="50461"/>
    <cellStyle name="Normal 2 2 4 3 3" xfId="50462"/>
    <cellStyle name="Normal 2 2 4 4" xfId="50463"/>
    <cellStyle name="Normal 2 2 4 5" xfId="50464"/>
    <cellStyle name="Normal 2 2 4 6" xfId="50465"/>
    <cellStyle name="Normal 2 2 4 7" xfId="50466"/>
    <cellStyle name="Normal 2 2 4 8" xfId="50467"/>
    <cellStyle name="Normal 2 2 4 9" xfId="50468"/>
    <cellStyle name="Normal 2 2 5" xfId="21396"/>
    <cellStyle name="Normal 2 2 5 2" xfId="50469"/>
    <cellStyle name="Normal 2 2 5 2 2" xfId="50470"/>
    <cellStyle name="Normal 2 2 5 2 2 2" xfId="50471"/>
    <cellStyle name="Normal 2 2 5 2 2 3" xfId="50472"/>
    <cellStyle name="Normal 2 2 5 2 3" xfId="50473"/>
    <cellStyle name="Normal 2 2 5 2 4" xfId="50474"/>
    <cellStyle name="Normal 2 2 5 3" xfId="50475"/>
    <cellStyle name="Normal 2 2 5 3 2" xfId="50476"/>
    <cellStyle name="Normal 2 2 5 3 3" xfId="50477"/>
    <cellStyle name="Normal 2 2 5 4" xfId="50478"/>
    <cellStyle name="Normal 2 2 5 5" xfId="50479"/>
    <cellStyle name="Normal 2 2 6" xfId="21397"/>
    <cellStyle name="Normal 2 2 6 2" xfId="50480"/>
    <cellStyle name="Normal 2 2 6 2 2" xfId="50481"/>
    <cellStyle name="Normal 2 2 6 2 3" xfId="50482"/>
    <cellStyle name="Normal 2 2 6 3" xfId="50483"/>
    <cellStyle name="Normal 2 2 6 4" xfId="50484"/>
    <cellStyle name="Normal 2 2 7" xfId="21398"/>
    <cellStyle name="Normal 2 2 7 2" xfId="21399"/>
    <cellStyle name="Normal 2 2 7 3" xfId="50485"/>
    <cellStyle name="Normal 2 2 8" xfId="21400"/>
    <cellStyle name="Normal 2 2 8 2" xfId="21401"/>
    <cellStyle name="Normal 2 2 8 3" xfId="50486"/>
    <cellStyle name="Normal 2 2 9" xfId="21402"/>
    <cellStyle name="Normal 2 2 9 2" xfId="50487"/>
    <cellStyle name="Normal 2 2 9 3" xfId="50488"/>
    <cellStyle name="Normal 2 2_App.2-OA Capital Structure" xfId="21403"/>
    <cellStyle name="Normal 2 20" xfId="21404"/>
    <cellStyle name="Normal 2 20 2" xfId="21405"/>
    <cellStyle name="Normal 2 20 3" xfId="21406"/>
    <cellStyle name="Normal 2 20_App.2-OA Capital Structure" xfId="21407"/>
    <cellStyle name="Normal 2 21" xfId="21408"/>
    <cellStyle name="Normal 2 22" xfId="21409"/>
    <cellStyle name="Normal 2 22 2" xfId="21410"/>
    <cellStyle name="Normal 2 22_App.2-OA Capital Structure" xfId="21411"/>
    <cellStyle name="Normal 2 23" xfId="21412"/>
    <cellStyle name="Normal 2 24" xfId="41673"/>
    <cellStyle name="Normal 2 25" xfId="7"/>
    <cellStyle name="Normal 2 26" xfId="21413"/>
    <cellStyle name="Normal 2 26 2" xfId="21414"/>
    <cellStyle name="Normal 2 26 3" xfId="50489"/>
    <cellStyle name="Normal 2 27" xfId="21415"/>
    <cellStyle name="Normal 2 27 2" xfId="50490"/>
    <cellStyle name="Normal 2 28" xfId="50491"/>
    <cellStyle name="Normal 2 29" xfId="50492"/>
    <cellStyle name="Normal 2 3" xfId="21416"/>
    <cellStyle name="Normal 2 3 10" xfId="50493"/>
    <cellStyle name="Normal 2 3 11" xfId="50494"/>
    <cellStyle name="Normal 2 3 12" xfId="50495"/>
    <cellStyle name="Normal 2 3 13" xfId="50496"/>
    <cellStyle name="Normal 2 3 14" xfId="50497"/>
    <cellStyle name="Normal 2 3 15" xfId="50498"/>
    <cellStyle name="Normal 2 3 16" xfId="50499"/>
    <cellStyle name="Normal 2 3 17" xfId="50500"/>
    <cellStyle name="Normal 2 3 18" xfId="50501"/>
    <cellStyle name="Normal 2 3 19" xfId="50502"/>
    <cellStyle name="Normal 2 3 2" xfId="21417"/>
    <cellStyle name="Normal 2 3 2 2" xfId="21418"/>
    <cellStyle name="Normal 2 3 2 2 2" xfId="50503"/>
    <cellStyle name="Normal 2 3 2 3" xfId="21419"/>
    <cellStyle name="Normal 2 3 2 3 2" xfId="50504"/>
    <cellStyle name="Normal 2 3 2 4" xfId="21420"/>
    <cellStyle name="Normal 2 3 2 4 2" xfId="50505"/>
    <cellStyle name="Normal 2 3 2 5" xfId="21421"/>
    <cellStyle name="Normal 2 3 20" xfId="50506"/>
    <cellStyle name="Normal 2 3 3" xfId="21422"/>
    <cellStyle name="Normal 2 3 3 10" xfId="50507"/>
    <cellStyle name="Normal 2 3 3 11" xfId="50508"/>
    <cellStyle name="Normal 2 3 3 2" xfId="21423"/>
    <cellStyle name="Normal 2 3 3 2 2" xfId="50509"/>
    <cellStyle name="Normal 2 3 3 2 2 2" xfId="50510"/>
    <cellStyle name="Normal 2 3 3 2 2 3" xfId="50511"/>
    <cellStyle name="Normal 2 3 3 2 3" xfId="50512"/>
    <cellStyle name="Normal 2 3 3 2 4" xfId="50513"/>
    <cellStyle name="Normal 2 3 3 3" xfId="50514"/>
    <cellStyle name="Normal 2 3 3 3 2" xfId="50515"/>
    <cellStyle name="Normal 2 3 3 3 3" xfId="50516"/>
    <cellStyle name="Normal 2 3 3 4" xfId="50517"/>
    <cellStyle name="Normal 2 3 3 5" xfId="50518"/>
    <cellStyle name="Normal 2 3 3 6" xfId="50519"/>
    <cellStyle name="Normal 2 3 3 7" xfId="50520"/>
    <cellStyle name="Normal 2 3 3 8" xfId="50521"/>
    <cellStyle name="Normal 2 3 3 9" xfId="50522"/>
    <cellStyle name="Normal 2 3 4" xfId="21424"/>
    <cellStyle name="Normal 2 3 4 2" xfId="50523"/>
    <cellStyle name="Normal 2 3 4 2 2" xfId="50524"/>
    <cellStyle name="Normal 2 3 4 2 2 2" xfId="50525"/>
    <cellStyle name="Normal 2 3 4 2 2 3" xfId="50526"/>
    <cellStyle name="Normal 2 3 4 2 3" xfId="50527"/>
    <cellStyle name="Normal 2 3 4 2 4" xfId="50528"/>
    <cellStyle name="Normal 2 3 4 3" xfId="50529"/>
    <cellStyle name="Normal 2 3 4 3 2" xfId="50530"/>
    <cellStyle name="Normal 2 3 4 3 3" xfId="50531"/>
    <cellStyle name="Normal 2 3 4 4" xfId="50532"/>
    <cellStyle name="Normal 2 3 4 5" xfId="50533"/>
    <cellStyle name="Normal 2 3 5" xfId="21425"/>
    <cellStyle name="Normal 2 3 5 2" xfId="50534"/>
    <cellStyle name="Normal 2 3 5 2 2" xfId="50535"/>
    <cellStyle name="Normal 2 3 5 2 3" xfId="50536"/>
    <cellStyle name="Normal 2 3 5 3" xfId="50537"/>
    <cellStyle name="Normal 2 3 5 4" xfId="50538"/>
    <cellStyle name="Normal 2 3 6" xfId="21426"/>
    <cellStyle name="Normal 2 3 6 2" xfId="50539"/>
    <cellStyle name="Normal 2 3 6 3" xfId="50540"/>
    <cellStyle name="Normal 2 3 7" xfId="21427"/>
    <cellStyle name="Normal 2 3 7 2" xfId="50541"/>
    <cellStyle name="Normal 2 3 7 3" xfId="50542"/>
    <cellStyle name="Normal 2 3 8" xfId="50543"/>
    <cellStyle name="Normal 2 3 8 2" xfId="50544"/>
    <cellStyle name="Normal 2 3 8 3" xfId="50545"/>
    <cellStyle name="Normal 2 3 9" xfId="50546"/>
    <cellStyle name="Normal 2 3_App.2-OA Capital Structure" xfId="21428"/>
    <cellStyle name="Normal 2 30" xfId="50547"/>
    <cellStyle name="Normal 2 31" xfId="50548"/>
    <cellStyle name="Normal 2 32" xfId="50549"/>
    <cellStyle name="Normal 2 33" xfId="50550"/>
    <cellStyle name="Normal 2 4" xfId="21429"/>
    <cellStyle name="Normal 2 4 10" xfId="50551"/>
    <cellStyle name="Normal 2 4 11" xfId="50552"/>
    <cellStyle name="Normal 2 4 12" xfId="50553"/>
    <cellStyle name="Normal 2 4 13" xfId="50554"/>
    <cellStyle name="Normal 2 4 14" xfId="50555"/>
    <cellStyle name="Normal 2 4 15" xfId="50556"/>
    <cellStyle name="Normal 2 4 16" xfId="50557"/>
    <cellStyle name="Normal 2 4 17" xfId="50558"/>
    <cellStyle name="Normal 2 4 2" xfId="21430"/>
    <cellStyle name="Normal 2 4 2 10" xfId="50559"/>
    <cellStyle name="Normal 2 4 2 11" xfId="50560"/>
    <cellStyle name="Normal 2 4 2 2" xfId="21431"/>
    <cellStyle name="Normal 2 4 2 2 2" xfId="50561"/>
    <cellStyle name="Normal 2 4 2 2 2 2" xfId="50562"/>
    <cellStyle name="Normal 2 4 2 2 2 3" xfId="50563"/>
    <cellStyle name="Normal 2 4 2 2 3" xfId="50564"/>
    <cellStyle name="Normal 2 4 2 2 4" xfId="50565"/>
    <cellStyle name="Normal 2 4 2 3" xfId="50566"/>
    <cellStyle name="Normal 2 4 2 3 2" xfId="50567"/>
    <cellStyle name="Normal 2 4 2 3 3" xfId="50568"/>
    <cellStyle name="Normal 2 4 2 4" xfId="50569"/>
    <cellStyle name="Normal 2 4 2 5" xfId="50570"/>
    <cellStyle name="Normal 2 4 2 6" xfId="50571"/>
    <cellStyle name="Normal 2 4 2 7" xfId="50572"/>
    <cellStyle name="Normal 2 4 2 8" xfId="50573"/>
    <cellStyle name="Normal 2 4 2 9" xfId="50574"/>
    <cellStyle name="Normal 2 4 3" xfId="21432"/>
    <cellStyle name="Normal 2 4 3 2" xfId="21433"/>
    <cellStyle name="Normal 2 4 3 2 2" xfId="50575"/>
    <cellStyle name="Normal 2 4 3 2 2 2" xfId="50576"/>
    <cellStyle name="Normal 2 4 3 2 2 3" xfId="50577"/>
    <cellStyle name="Normal 2 4 3 2 3" xfId="50578"/>
    <cellStyle name="Normal 2 4 3 2 4" xfId="50579"/>
    <cellStyle name="Normal 2 4 3 3" xfId="50580"/>
    <cellStyle name="Normal 2 4 3 3 2" xfId="50581"/>
    <cellStyle name="Normal 2 4 3 3 3" xfId="50582"/>
    <cellStyle name="Normal 2 4 3 4" xfId="50583"/>
    <cellStyle name="Normal 2 4 3 5" xfId="50584"/>
    <cellStyle name="Normal 2 4 4" xfId="21434"/>
    <cellStyle name="Normal 2 4 4 2" xfId="50585"/>
    <cellStyle name="Normal 2 4 4 2 2" xfId="50586"/>
    <cellStyle name="Normal 2 4 4 2 3" xfId="50587"/>
    <cellStyle name="Normal 2 4 4 3" xfId="50588"/>
    <cellStyle name="Normal 2 4 4 4" xfId="50589"/>
    <cellStyle name="Normal 2 4 5" xfId="21435"/>
    <cellStyle name="Normal 2 4 5 2" xfId="50590"/>
    <cellStyle name="Normal 2 4 5 3" xfId="50591"/>
    <cellStyle name="Normal 2 4 6" xfId="50592"/>
    <cellStyle name="Normal 2 4 6 2" xfId="50593"/>
    <cellStyle name="Normal 2 4 6 3" xfId="50594"/>
    <cellStyle name="Normal 2 4 7" xfId="50595"/>
    <cellStyle name="Normal 2 4 7 2" xfId="50596"/>
    <cellStyle name="Normal 2 4 7 3" xfId="50597"/>
    <cellStyle name="Normal 2 4 8" xfId="50598"/>
    <cellStyle name="Normal 2 4 9" xfId="50599"/>
    <cellStyle name="Normal 2 4_App.2-OA Capital Structure" xfId="21436"/>
    <cellStyle name="Normal 2 5" xfId="21437"/>
    <cellStyle name="Normal 2 5 2" xfId="21438"/>
    <cellStyle name="Normal 2 5 2 2" xfId="21439"/>
    <cellStyle name="Normal 2 5 2 2 2" xfId="50600"/>
    <cellStyle name="Normal 2 5 2 3" xfId="21440"/>
    <cellStyle name="Normal 2 5 2 3 2" xfId="50601"/>
    <cellStyle name="Normal 2 5 2 4" xfId="21441"/>
    <cellStyle name="Normal 2 5 2 4 2" xfId="50602"/>
    <cellStyle name="Normal 2 5 2 5" xfId="50603"/>
    <cellStyle name="Normal 2 5 3" xfId="21442"/>
    <cellStyle name="Normal 2 5 3 2" xfId="21443"/>
    <cellStyle name="Normal 2 5 3 2 2" xfId="50604"/>
    <cellStyle name="Normal 2 5 3 3" xfId="50605"/>
    <cellStyle name="Normal 2 5 4" xfId="21444"/>
    <cellStyle name="Normal 2 5 4 2" xfId="50606"/>
    <cellStyle name="Normal 2 5 5" xfId="21445"/>
    <cellStyle name="Normal 2 5 5 2" xfId="50607"/>
    <cellStyle name="Normal 2 5 6" xfId="21446"/>
    <cellStyle name="Normal 2 5_App.2-OA Capital Structure" xfId="21447"/>
    <cellStyle name="Normal 2 6" xfId="21448"/>
    <cellStyle name="Normal 2 6 2" xfId="21449"/>
    <cellStyle name="Normal 2 6 2 2" xfId="21450"/>
    <cellStyle name="Normal 2 6 3" xfId="21451"/>
    <cellStyle name="Normal 2 6 3 2" xfId="21452"/>
    <cellStyle name="Normal 2 6 3 2 2" xfId="50608"/>
    <cellStyle name="Normal 2 6 3 3" xfId="50609"/>
    <cellStyle name="Normal 2 6 4" xfId="21453"/>
    <cellStyle name="Normal 2 6 5" xfId="21454"/>
    <cellStyle name="Normal 2 6_App.2-OA Capital Structure" xfId="21455"/>
    <cellStyle name="Normal 2 7" xfId="21456"/>
    <cellStyle name="Normal 2 7 2" xfId="21457"/>
    <cellStyle name="Normal 2 7 3" xfId="21458"/>
    <cellStyle name="Normal 2 7 3 10" xfId="50610"/>
    <cellStyle name="Normal 2 7 3 11" xfId="50611"/>
    <cellStyle name="Normal 2 7 3 12" xfId="50612"/>
    <cellStyle name="Normal 2 7 3 13" xfId="50613"/>
    <cellStyle name="Normal 2 7 3 14" xfId="50614"/>
    <cellStyle name="Normal 2 7 3 2" xfId="21459"/>
    <cellStyle name="Normal 2 7 3 2 10" xfId="50615"/>
    <cellStyle name="Normal 2 7 3 2 11" xfId="50616"/>
    <cellStyle name="Normal 2 7 3 2 2" xfId="50617"/>
    <cellStyle name="Normal 2 7 3 2 2 2" xfId="50618"/>
    <cellStyle name="Normal 2 7 3 2 2 2 2" xfId="50619"/>
    <cellStyle name="Normal 2 7 3 2 2 2 3" xfId="50620"/>
    <cellStyle name="Normal 2 7 3 2 2 3" xfId="50621"/>
    <cellStyle name="Normal 2 7 3 2 2 4" xfId="50622"/>
    <cellStyle name="Normal 2 7 3 2 3" xfId="50623"/>
    <cellStyle name="Normal 2 7 3 2 3 2" xfId="50624"/>
    <cellStyle name="Normal 2 7 3 2 3 3" xfId="50625"/>
    <cellStyle name="Normal 2 7 3 2 4" xfId="50626"/>
    <cellStyle name="Normal 2 7 3 2 5" xfId="50627"/>
    <cellStyle name="Normal 2 7 3 2 6" xfId="50628"/>
    <cellStyle name="Normal 2 7 3 2 7" xfId="50629"/>
    <cellStyle name="Normal 2 7 3 2 8" xfId="50630"/>
    <cellStyle name="Normal 2 7 3 2 9" xfId="50631"/>
    <cellStyle name="Normal 2 7 3 3" xfId="21460"/>
    <cellStyle name="Normal 2 7 3 4" xfId="21461"/>
    <cellStyle name="Normal 2 7 3 5" xfId="50632"/>
    <cellStyle name="Normal 2 7 3 5 2" xfId="50633"/>
    <cellStyle name="Normal 2 7 3 5 2 2" xfId="50634"/>
    <cellStyle name="Normal 2 7 3 5 2 3" xfId="50635"/>
    <cellStyle name="Normal 2 7 3 5 3" xfId="50636"/>
    <cellStyle name="Normal 2 7 3 5 4" xfId="50637"/>
    <cellStyle name="Normal 2 7 3 6" xfId="50638"/>
    <cellStyle name="Normal 2 7 3 6 2" xfId="50639"/>
    <cellStyle name="Normal 2 7 3 6 3" xfId="50640"/>
    <cellStyle name="Normal 2 7 3 7" xfId="50641"/>
    <cellStyle name="Normal 2 7 3 8" xfId="50642"/>
    <cellStyle name="Normal 2 7 3 9" xfId="50643"/>
    <cellStyle name="Normal 2 7 4" xfId="21462"/>
    <cellStyle name="Normal 2 7 4 10" xfId="50644"/>
    <cellStyle name="Normal 2 7 4 11" xfId="50645"/>
    <cellStyle name="Normal 2 7 4 2" xfId="50646"/>
    <cellStyle name="Normal 2 7 4 2 2" xfId="50647"/>
    <cellStyle name="Normal 2 7 4 2 2 2" xfId="50648"/>
    <cellStyle name="Normal 2 7 4 2 2 3" xfId="50649"/>
    <cellStyle name="Normal 2 7 4 2 3" xfId="50650"/>
    <cellStyle name="Normal 2 7 4 2 4" xfId="50651"/>
    <cellStyle name="Normal 2 7 4 3" xfId="50652"/>
    <cellStyle name="Normal 2 7 4 3 2" xfId="50653"/>
    <cellStyle name="Normal 2 7 4 3 3" xfId="50654"/>
    <cellStyle name="Normal 2 7 4 4" xfId="50655"/>
    <cellStyle name="Normal 2 7 4 5" xfId="50656"/>
    <cellStyle name="Normal 2 7 4 6" xfId="50657"/>
    <cellStyle name="Normal 2 7 4 7" xfId="50658"/>
    <cellStyle name="Normal 2 7 4 8" xfId="50659"/>
    <cellStyle name="Normal 2 7 4 9" xfId="50660"/>
    <cellStyle name="Normal 2 7 5" xfId="21463"/>
    <cellStyle name="Normal 2 7_App.2-OA Capital Structure" xfId="21464"/>
    <cellStyle name="Normal 2 8" xfId="21465"/>
    <cellStyle name="Normal 2 8 2" xfId="21466"/>
    <cellStyle name="Normal 2 8 3" xfId="21467"/>
    <cellStyle name="Normal 2 8 3 2" xfId="21468"/>
    <cellStyle name="Normal 2 8 4" xfId="21469"/>
    <cellStyle name="Normal 2 8 5" xfId="21470"/>
    <cellStyle name="Normal 2 8_App.2-OA Capital Structure" xfId="21471"/>
    <cellStyle name="Normal 2 9" xfId="21472"/>
    <cellStyle name="Normal 2 9 10" xfId="50661"/>
    <cellStyle name="Normal 2 9 11" xfId="50662"/>
    <cellStyle name="Normal 2 9 12" xfId="50663"/>
    <cellStyle name="Normal 2 9 13" xfId="50664"/>
    <cellStyle name="Normal 2 9 2" xfId="21473"/>
    <cellStyle name="Normal 2 9 2 10" xfId="50665"/>
    <cellStyle name="Normal 2 9 2 11" xfId="50666"/>
    <cellStyle name="Normal 2 9 2 2" xfId="50667"/>
    <cellStyle name="Normal 2 9 2 2 2" xfId="50668"/>
    <cellStyle name="Normal 2 9 2 2 2 2" xfId="50669"/>
    <cellStyle name="Normal 2 9 2 2 2 3" xfId="50670"/>
    <cellStyle name="Normal 2 9 2 2 3" xfId="50671"/>
    <cellStyle name="Normal 2 9 2 2 4" xfId="50672"/>
    <cellStyle name="Normal 2 9 2 3" xfId="50673"/>
    <cellStyle name="Normal 2 9 2 3 2" xfId="50674"/>
    <cellStyle name="Normal 2 9 2 3 3" xfId="50675"/>
    <cellStyle name="Normal 2 9 2 4" xfId="50676"/>
    <cellStyle name="Normal 2 9 2 5" xfId="50677"/>
    <cellStyle name="Normal 2 9 2 6" xfId="50678"/>
    <cellStyle name="Normal 2 9 2 7" xfId="50679"/>
    <cellStyle name="Normal 2 9 2 8" xfId="50680"/>
    <cellStyle name="Normal 2 9 2 9" xfId="50681"/>
    <cellStyle name="Normal 2 9 3" xfId="21474"/>
    <cellStyle name="Normal 2 9 3 2" xfId="50682"/>
    <cellStyle name="Normal 2 9 3 2 2" xfId="50683"/>
    <cellStyle name="Normal 2 9 3 2 3" xfId="50684"/>
    <cellStyle name="Normal 2 9 3 3" xfId="50685"/>
    <cellStyle name="Normal 2 9 3 4" xfId="50686"/>
    <cellStyle name="Normal 2 9 4" xfId="50687"/>
    <cellStyle name="Normal 2 9 4 2" xfId="50688"/>
    <cellStyle name="Normal 2 9 4 3" xfId="50689"/>
    <cellStyle name="Normal 2 9 5" xfId="50690"/>
    <cellStyle name="Normal 2 9 5 2" xfId="50691"/>
    <cellStyle name="Normal 2 9 5 3" xfId="50692"/>
    <cellStyle name="Normal 2 9 6" xfId="50693"/>
    <cellStyle name="Normal 2 9 7" xfId="50694"/>
    <cellStyle name="Normal 2 9 8" xfId="50695"/>
    <cellStyle name="Normal 2 9 9" xfId="50696"/>
    <cellStyle name="Normal 2 9_App.2-OA Capital Structure" xfId="21475"/>
    <cellStyle name="Normal 2_1. 1555 Regulatory Reporting_YTD April 11" xfId="21476"/>
    <cellStyle name="Normal 20" xfId="21477"/>
    <cellStyle name="Normal 20 2" xfId="21478"/>
    <cellStyle name="Normal 20 2 2" xfId="21479"/>
    <cellStyle name="Normal 20 2 2 2" xfId="50697"/>
    <cellStyle name="Normal 20 2 3" xfId="21480"/>
    <cellStyle name="Normal 20 2 3 2" xfId="50698"/>
    <cellStyle name="Normal 20 2 4" xfId="21481"/>
    <cellStyle name="Normal 20 2 4 2" xfId="50699"/>
    <cellStyle name="Normal 20 2 5" xfId="50700"/>
    <cellStyle name="Normal 20 3" xfId="21482"/>
    <cellStyle name="Normal 20 3 2" xfId="21483"/>
    <cellStyle name="Normal 20 4" xfId="21484"/>
    <cellStyle name="Normal 20 5" xfId="21485"/>
    <cellStyle name="Normal 20 5 2" xfId="21486"/>
    <cellStyle name="Normal 20 5 3" xfId="21487"/>
    <cellStyle name="Normal 20 6" xfId="21488"/>
    <cellStyle name="Normal 20 7" xfId="21489"/>
    <cellStyle name="Normal 20 8" xfId="21490"/>
    <cellStyle name="Normal 20_Data Check Control" xfId="21491"/>
    <cellStyle name="Normal 200" xfId="21492"/>
    <cellStyle name="Normal 200 10" xfId="50701"/>
    <cellStyle name="Normal 200 11" xfId="50702"/>
    <cellStyle name="Normal 200 12" xfId="50703"/>
    <cellStyle name="Normal 200 13" xfId="50704"/>
    <cellStyle name="Normal 200 14" xfId="50705"/>
    <cellStyle name="Normal 200 15" xfId="50706"/>
    <cellStyle name="Normal 200 2" xfId="21493"/>
    <cellStyle name="Normal 200 2 2" xfId="50707"/>
    <cellStyle name="Normal 200 2 3" xfId="50708"/>
    <cellStyle name="Normal 200 3" xfId="21494"/>
    <cellStyle name="Normal 200 3 10" xfId="50709"/>
    <cellStyle name="Normal 200 3 11" xfId="50710"/>
    <cellStyle name="Normal 200 3 2" xfId="50711"/>
    <cellStyle name="Normal 200 3 2 2" xfId="50712"/>
    <cellStyle name="Normal 200 3 2 2 2" xfId="50713"/>
    <cellStyle name="Normal 200 3 2 2 3" xfId="50714"/>
    <cellStyle name="Normal 200 3 2 3" xfId="50715"/>
    <cellStyle name="Normal 200 3 2 4" xfId="50716"/>
    <cellStyle name="Normal 200 3 3" xfId="50717"/>
    <cellStyle name="Normal 200 3 3 2" xfId="50718"/>
    <cellStyle name="Normal 200 3 3 3" xfId="50719"/>
    <cellStyle name="Normal 200 3 4" xfId="50720"/>
    <cellStyle name="Normal 200 3 5" xfId="50721"/>
    <cellStyle name="Normal 200 3 6" xfId="50722"/>
    <cellStyle name="Normal 200 3 7" xfId="50723"/>
    <cellStyle name="Normal 200 3 8" xfId="50724"/>
    <cellStyle name="Normal 200 3 9" xfId="50725"/>
    <cellStyle name="Normal 200 4" xfId="50726"/>
    <cellStyle name="Normal 200 4 2" xfId="50727"/>
    <cellStyle name="Normal 200 4 2 2" xfId="50728"/>
    <cellStyle name="Normal 200 4 2 3" xfId="50729"/>
    <cellStyle name="Normal 200 4 3" xfId="50730"/>
    <cellStyle name="Normal 200 4 4" xfId="50731"/>
    <cellStyle name="Normal 200 5" xfId="50732"/>
    <cellStyle name="Normal 200 5 2" xfId="50733"/>
    <cellStyle name="Normal 200 5 3" xfId="50734"/>
    <cellStyle name="Normal 200 6" xfId="50735"/>
    <cellStyle name="Normal 200 6 2" xfId="50736"/>
    <cellStyle name="Normal 200 6 3" xfId="50737"/>
    <cellStyle name="Normal 200 7" xfId="50738"/>
    <cellStyle name="Normal 200 8" xfId="50739"/>
    <cellStyle name="Normal 200 9" xfId="50740"/>
    <cellStyle name="Normal 201" xfId="21495"/>
    <cellStyle name="Normal 201 10" xfId="50741"/>
    <cellStyle name="Normal 201 11" xfId="50742"/>
    <cellStyle name="Normal 201 12" xfId="50743"/>
    <cellStyle name="Normal 201 13" xfId="50744"/>
    <cellStyle name="Normal 201 14" xfId="50745"/>
    <cellStyle name="Normal 201 15" xfId="50746"/>
    <cellStyle name="Normal 201 2" xfId="21496"/>
    <cellStyle name="Normal 201 2 2" xfId="50747"/>
    <cellStyle name="Normal 201 2 3" xfId="50748"/>
    <cellStyle name="Normal 201 3" xfId="21497"/>
    <cellStyle name="Normal 201 3 10" xfId="50749"/>
    <cellStyle name="Normal 201 3 11" xfId="50750"/>
    <cellStyle name="Normal 201 3 2" xfId="50751"/>
    <cellStyle name="Normal 201 3 2 2" xfId="50752"/>
    <cellStyle name="Normal 201 3 2 2 2" xfId="50753"/>
    <cellStyle name="Normal 201 3 2 2 3" xfId="50754"/>
    <cellStyle name="Normal 201 3 2 3" xfId="50755"/>
    <cellStyle name="Normal 201 3 2 4" xfId="50756"/>
    <cellStyle name="Normal 201 3 3" xfId="50757"/>
    <cellStyle name="Normal 201 3 3 2" xfId="50758"/>
    <cellStyle name="Normal 201 3 3 3" xfId="50759"/>
    <cellStyle name="Normal 201 3 4" xfId="50760"/>
    <cellStyle name="Normal 201 3 5" xfId="50761"/>
    <cellStyle name="Normal 201 3 6" xfId="50762"/>
    <cellStyle name="Normal 201 3 7" xfId="50763"/>
    <cellStyle name="Normal 201 3 8" xfId="50764"/>
    <cellStyle name="Normal 201 3 9" xfId="50765"/>
    <cellStyle name="Normal 201 4" xfId="50766"/>
    <cellStyle name="Normal 201 4 2" xfId="50767"/>
    <cellStyle name="Normal 201 4 2 2" xfId="50768"/>
    <cellStyle name="Normal 201 4 2 3" xfId="50769"/>
    <cellStyle name="Normal 201 4 3" xfId="50770"/>
    <cellStyle name="Normal 201 4 4" xfId="50771"/>
    <cellStyle name="Normal 201 5" xfId="50772"/>
    <cellStyle name="Normal 201 5 2" xfId="50773"/>
    <cellStyle name="Normal 201 5 3" xfId="50774"/>
    <cellStyle name="Normal 201 6" xfId="50775"/>
    <cellStyle name="Normal 201 6 2" xfId="50776"/>
    <cellStyle name="Normal 201 6 3" xfId="50777"/>
    <cellStyle name="Normal 201 7" xfId="50778"/>
    <cellStyle name="Normal 201 8" xfId="50779"/>
    <cellStyle name="Normal 201 9" xfId="50780"/>
    <cellStyle name="Normal 202" xfId="21498"/>
    <cellStyle name="Normal 202 10" xfId="50781"/>
    <cellStyle name="Normal 202 11" xfId="50782"/>
    <cellStyle name="Normal 202 12" xfId="50783"/>
    <cellStyle name="Normal 202 13" xfId="50784"/>
    <cellStyle name="Normal 202 14" xfId="50785"/>
    <cellStyle name="Normal 202 15" xfId="50786"/>
    <cellStyle name="Normal 202 2" xfId="21499"/>
    <cellStyle name="Normal 202 2 2" xfId="50787"/>
    <cellStyle name="Normal 202 2 3" xfId="50788"/>
    <cellStyle name="Normal 202 3" xfId="21500"/>
    <cellStyle name="Normal 202 3 10" xfId="50789"/>
    <cellStyle name="Normal 202 3 11" xfId="50790"/>
    <cellStyle name="Normal 202 3 2" xfId="50791"/>
    <cellStyle name="Normal 202 3 2 2" xfId="50792"/>
    <cellStyle name="Normal 202 3 2 2 2" xfId="50793"/>
    <cellStyle name="Normal 202 3 2 2 3" xfId="50794"/>
    <cellStyle name="Normal 202 3 2 3" xfId="50795"/>
    <cellStyle name="Normal 202 3 2 4" xfId="50796"/>
    <cellStyle name="Normal 202 3 3" xfId="50797"/>
    <cellStyle name="Normal 202 3 3 2" xfId="50798"/>
    <cellStyle name="Normal 202 3 3 3" xfId="50799"/>
    <cellStyle name="Normal 202 3 4" xfId="50800"/>
    <cellStyle name="Normal 202 3 5" xfId="50801"/>
    <cellStyle name="Normal 202 3 6" xfId="50802"/>
    <cellStyle name="Normal 202 3 7" xfId="50803"/>
    <cellStyle name="Normal 202 3 8" xfId="50804"/>
    <cellStyle name="Normal 202 3 9" xfId="50805"/>
    <cellStyle name="Normal 202 4" xfId="50806"/>
    <cellStyle name="Normal 202 4 2" xfId="50807"/>
    <cellStyle name="Normal 202 4 2 2" xfId="50808"/>
    <cellStyle name="Normal 202 4 2 3" xfId="50809"/>
    <cellStyle name="Normal 202 4 3" xfId="50810"/>
    <cellStyle name="Normal 202 4 4" xfId="50811"/>
    <cellStyle name="Normal 202 5" xfId="50812"/>
    <cellStyle name="Normal 202 5 2" xfId="50813"/>
    <cellStyle name="Normal 202 5 3" xfId="50814"/>
    <cellStyle name="Normal 202 6" xfId="50815"/>
    <cellStyle name="Normal 202 6 2" xfId="50816"/>
    <cellStyle name="Normal 202 6 3" xfId="50817"/>
    <cellStyle name="Normal 202 7" xfId="50818"/>
    <cellStyle name="Normal 202 8" xfId="50819"/>
    <cellStyle name="Normal 202 9" xfId="50820"/>
    <cellStyle name="Normal 203" xfId="21501"/>
    <cellStyle name="Normal 203 10" xfId="50821"/>
    <cellStyle name="Normal 203 11" xfId="50822"/>
    <cellStyle name="Normal 203 12" xfId="50823"/>
    <cellStyle name="Normal 203 13" xfId="50824"/>
    <cellStyle name="Normal 203 14" xfId="50825"/>
    <cellStyle name="Normal 203 15" xfId="50826"/>
    <cellStyle name="Normal 203 2" xfId="21502"/>
    <cellStyle name="Normal 203 2 2" xfId="50827"/>
    <cellStyle name="Normal 203 2 3" xfId="50828"/>
    <cellStyle name="Normal 203 3" xfId="21503"/>
    <cellStyle name="Normal 203 3 10" xfId="50829"/>
    <cellStyle name="Normal 203 3 11" xfId="50830"/>
    <cellStyle name="Normal 203 3 2" xfId="50831"/>
    <cellStyle name="Normal 203 3 2 2" xfId="50832"/>
    <cellStyle name="Normal 203 3 2 2 2" xfId="50833"/>
    <cellStyle name="Normal 203 3 2 2 3" xfId="50834"/>
    <cellStyle name="Normal 203 3 2 3" xfId="50835"/>
    <cellStyle name="Normal 203 3 2 4" xfId="50836"/>
    <cellStyle name="Normal 203 3 3" xfId="50837"/>
    <cellStyle name="Normal 203 3 3 2" xfId="50838"/>
    <cellStyle name="Normal 203 3 3 3" xfId="50839"/>
    <cellStyle name="Normal 203 3 4" xfId="50840"/>
    <cellStyle name="Normal 203 3 5" xfId="50841"/>
    <cellStyle name="Normal 203 3 6" xfId="50842"/>
    <cellStyle name="Normal 203 3 7" xfId="50843"/>
    <cellStyle name="Normal 203 3 8" xfId="50844"/>
    <cellStyle name="Normal 203 3 9" xfId="50845"/>
    <cellStyle name="Normal 203 4" xfId="50846"/>
    <cellStyle name="Normal 203 4 2" xfId="50847"/>
    <cellStyle name="Normal 203 4 2 2" xfId="50848"/>
    <cellStyle name="Normal 203 4 2 3" xfId="50849"/>
    <cellStyle name="Normal 203 4 3" xfId="50850"/>
    <cellStyle name="Normal 203 4 4" xfId="50851"/>
    <cellStyle name="Normal 203 5" xfId="50852"/>
    <cellStyle name="Normal 203 5 2" xfId="50853"/>
    <cellStyle name="Normal 203 5 3" xfId="50854"/>
    <cellStyle name="Normal 203 6" xfId="50855"/>
    <cellStyle name="Normal 203 6 2" xfId="50856"/>
    <cellStyle name="Normal 203 6 3" xfId="50857"/>
    <cellStyle name="Normal 203 7" xfId="50858"/>
    <cellStyle name="Normal 203 8" xfId="50859"/>
    <cellStyle name="Normal 203 9" xfId="50860"/>
    <cellStyle name="Normal 204" xfId="21504"/>
    <cellStyle name="Normal 204 10" xfId="50861"/>
    <cellStyle name="Normal 204 11" xfId="50862"/>
    <cellStyle name="Normal 204 12" xfId="50863"/>
    <cellStyle name="Normal 204 13" xfId="50864"/>
    <cellStyle name="Normal 204 14" xfId="50865"/>
    <cellStyle name="Normal 204 2" xfId="21505"/>
    <cellStyle name="Normal 204 2 10" xfId="50866"/>
    <cellStyle name="Normal 204 2 11" xfId="50867"/>
    <cellStyle name="Normal 204 2 2" xfId="50868"/>
    <cellStyle name="Normal 204 2 2 2" xfId="50869"/>
    <cellStyle name="Normal 204 2 2 2 2" xfId="50870"/>
    <cellStyle name="Normal 204 2 2 2 3" xfId="50871"/>
    <cellStyle name="Normal 204 2 2 3" xfId="50872"/>
    <cellStyle name="Normal 204 2 2 4" xfId="50873"/>
    <cellStyle name="Normal 204 2 3" xfId="50874"/>
    <cellStyle name="Normal 204 2 3 2" xfId="50875"/>
    <cellStyle name="Normal 204 2 3 3" xfId="50876"/>
    <cellStyle name="Normal 204 2 4" xfId="50877"/>
    <cellStyle name="Normal 204 2 5" xfId="50878"/>
    <cellStyle name="Normal 204 2 6" xfId="50879"/>
    <cellStyle name="Normal 204 2 7" xfId="50880"/>
    <cellStyle name="Normal 204 2 8" xfId="50881"/>
    <cellStyle name="Normal 204 2 9" xfId="50882"/>
    <cellStyle name="Normal 204 3" xfId="50883"/>
    <cellStyle name="Normal 204 3 2" xfId="50884"/>
    <cellStyle name="Normal 204 3 2 2" xfId="50885"/>
    <cellStyle name="Normal 204 3 2 3" xfId="50886"/>
    <cellStyle name="Normal 204 3 3" xfId="50887"/>
    <cellStyle name="Normal 204 3 4" xfId="50888"/>
    <cellStyle name="Normal 204 4" xfId="50889"/>
    <cellStyle name="Normal 204 4 2" xfId="50890"/>
    <cellStyle name="Normal 204 4 3" xfId="50891"/>
    <cellStyle name="Normal 204 5" xfId="50892"/>
    <cellStyle name="Normal 204 5 2" xfId="50893"/>
    <cellStyle name="Normal 204 5 3" xfId="50894"/>
    <cellStyle name="Normal 204 6" xfId="50895"/>
    <cellStyle name="Normal 204 7" xfId="50896"/>
    <cellStyle name="Normal 204 8" xfId="50897"/>
    <cellStyle name="Normal 204 9" xfId="50898"/>
    <cellStyle name="Normal 205" xfId="21506"/>
    <cellStyle name="Normal 205 10" xfId="50899"/>
    <cellStyle name="Normal 205 11" xfId="50900"/>
    <cellStyle name="Normal 205 12" xfId="50901"/>
    <cellStyle name="Normal 205 13" xfId="50902"/>
    <cellStyle name="Normal 205 14" xfId="50903"/>
    <cellStyle name="Normal 205 2" xfId="21507"/>
    <cellStyle name="Normal 205 2 10" xfId="50904"/>
    <cellStyle name="Normal 205 2 11" xfId="50905"/>
    <cellStyle name="Normal 205 2 2" xfId="50906"/>
    <cellStyle name="Normal 205 2 2 2" xfId="50907"/>
    <cellStyle name="Normal 205 2 2 2 2" xfId="50908"/>
    <cellStyle name="Normal 205 2 2 2 3" xfId="50909"/>
    <cellStyle name="Normal 205 2 2 3" xfId="50910"/>
    <cellStyle name="Normal 205 2 2 4" xfId="50911"/>
    <cellStyle name="Normal 205 2 3" xfId="50912"/>
    <cellStyle name="Normal 205 2 3 2" xfId="50913"/>
    <cellStyle name="Normal 205 2 3 3" xfId="50914"/>
    <cellStyle name="Normal 205 2 4" xfId="50915"/>
    <cellStyle name="Normal 205 2 5" xfId="50916"/>
    <cellStyle name="Normal 205 2 6" xfId="50917"/>
    <cellStyle name="Normal 205 2 7" xfId="50918"/>
    <cellStyle name="Normal 205 2 8" xfId="50919"/>
    <cellStyle name="Normal 205 2 9" xfId="50920"/>
    <cellStyle name="Normal 205 3" xfId="50921"/>
    <cellStyle name="Normal 205 3 2" xfId="50922"/>
    <cellStyle name="Normal 205 3 2 2" xfId="50923"/>
    <cellStyle name="Normal 205 3 2 3" xfId="50924"/>
    <cellStyle name="Normal 205 3 3" xfId="50925"/>
    <cellStyle name="Normal 205 3 4" xfId="50926"/>
    <cellStyle name="Normal 205 4" xfId="50927"/>
    <cellStyle name="Normal 205 4 2" xfId="50928"/>
    <cellStyle name="Normal 205 4 3" xfId="50929"/>
    <cellStyle name="Normal 205 5" xfId="50930"/>
    <cellStyle name="Normal 205 5 2" xfId="50931"/>
    <cellStyle name="Normal 205 5 3" xfId="50932"/>
    <cellStyle name="Normal 205 6" xfId="50933"/>
    <cellStyle name="Normal 205 7" xfId="50934"/>
    <cellStyle name="Normal 205 8" xfId="50935"/>
    <cellStyle name="Normal 205 9" xfId="50936"/>
    <cellStyle name="Normal 206" xfId="21508"/>
    <cellStyle name="Normal 206 10" xfId="50937"/>
    <cellStyle name="Normal 206 11" xfId="50938"/>
    <cellStyle name="Normal 206 12" xfId="50939"/>
    <cellStyle name="Normal 206 13" xfId="50940"/>
    <cellStyle name="Normal 206 14" xfId="50941"/>
    <cellStyle name="Normal 206 2" xfId="21509"/>
    <cellStyle name="Normal 206 2 10" xfId="50942"/>
    <cellStyle name="Normal 206 2 11" xfId="50943"/>
    <cellStyle name="Normal 206 2 2" xfId="50944"/>
    <cellStyle name="Normal 206 2 2 2" xfId="50945"/>
    <cellStyle name="Normal 206 2 2 2 2" xfId="50946"/>
    <cellStyle name="Normal 206 2 2 2 3" xfId="50947"/>
    <cellStyle name="Normal 206 2 2 3" xfId="50948"/>
    <cellStyle name="Normal 206 2 2 4" xfId="50949"/>
    <cellStyle name="Normal 206 2 3" xfId="50950"/>
    <cellStyle name="Normal 206 2 3 2" xfId="50951"/>
    <cellStyle name="Normal 206 2 3 3" xfId="50952"/>
    <cellStyle name="Normal 206 2 4" xfId="50953"/>
    <cellStyle name="Normal 206 2 5" xfId="50954"/>
    <cellStyle name="Normal 206 2 6" xfId="50955"/>
    <cellStyle name="Normal 206 2 7" xfId="50956"/>
    <cellStyle name="Normal 206 2 8" xfId="50957"/>
    <cellStyle name="Normal 206 2 9" xfId="50958"/>
    <cellStyle name="Normal 206 3" xfId="50959"/>
    <cellStyle name="Normal 206 3 2" xfId="50960"/>
    <cellStyle name="Normal 206 3 2 2" xfId="50961"/>
    <cellStyle name="Normal 206 3 2 3" xfId="50962"/>
    <cellStyle name="Normal 206 3 3" xfId="50963"/>
    <cellStyle name="Normal 206 3 4" xfId="50964"/>
    <cellStyle name="Normal 206 4" xfId="50965"/>
    <cellStyle name="Normal 206 4 2" xfId="50966"/>
    <cellStyle name="Normal 206 4 3" xfId="50967"/>
    <cellStyle name="Normal 206 5" xfId="50968"/>
    <cellStyle name="Normal 206 5 2" xfId="50969"/>
    <cellStyle name="Normal 206 5 3" xfId="50970"/>
    <cellStyle name="Normal 206 6" xfId="50971"/>
    <cellStyle name="Normal 206 7" xfId="50972"/>
    <cellStyle name="Normal 206 8" xfId="50973"/>
    <cellStyle name="Normal 206 9" xfId="50974"/>
    <cellStyle name="Normal 207" xfId="21510"/>
    <cellStyle name="Normal 207 10" xfId="50975"/>
    <cellStyle name="Normal 207 11" xfId="50976"/>
    <cellStyle name="Normal 207 12" xfId="50977"/>
    <cellStyle name="Normal 207 13" xfId="50978"/>
    <cellStyle name="Normal 207 14" xfId="50979"/>
    <cellStyle name="Normal 207 15" xfId="50980"/>
    <cellStyle name="Normal 207 2" xfId="21511"/>
    <cellStyle name="Normal 207 2 2" xfId="50981"/>
    <cellStyle name="Normal 207 2 3" xfId="50982"/>
    <cellStyle name="Normal 207 3" xfId="21512"/>
    <cellStyle name="Normal 207 3 10" xfId="50983"/>
    <cellStyle name="Normal 207 3 11" xfId="50984"/>
    <cellStyle name="Normal 207 3 2" xfId="50985"/>
    <cellStyle name="Normal 207 3 2 2" xfId="50986"/>
    <cellStyle name="Normal 207 3 2 2 2" xfId="50987"/>
    <cellStyle name="Normal 207 3 2 2 3" xfId="50988"/>
    <cellStyle name="Normal 207 3 2 3" xfId="50989"/>
    <cellStyle name="Normal 207 3 2 4" xfId="50990"/>
    <cellStyle name="Normal 207 3 3" xfId="50991"/>
    <cellStyle name="Normal 207 3 3 2" xfId="50992"/>
    <cellStyle name="Normal 207 3 3 3" xfId="50993"/>
    <cellStyle name="Normal 207 3 4" xfId="50994"/>
    <cellStyle name="Normal 207 3 5" xfId="50995"/>
    <cellStyle name="Normal 207 3 6" xfId="50996"/>
    <cellStyle name="Normal 207 3 7" xfId="50997"/>
    <cellStyle name="Normal 207 3 8" xfId="50998"/>
    <cellStyle name="Normal 207 3 9" xfId="50999"/>
    <cellStyle name="Normal 207 4" xfId="51000"/>
    <cellStyle name="Normal 207 4 2" xfId="51001"/>
    <cellStyle name="Normal 207 4 2 2" xfId="51002"/>
    <cellStyle name="Normal 207 4 2 3" xfId="51003"/>
    <cellStyle name="Normal 207 4 3" xfId="51004"/>
    <cellStyle name="Normal 207 4 4" xfId="51005"/>
    <cellStyle name="Normal 207 5" xfId="51006"/>
    <cellStyle name="Normal 207 5 2" xfId="51007"/>
    <cellStyle name="Normal 207 5 3" xfId="51008"/>
    <cellStyle name="Normal 207 6" xfId="51009"/>
    <cellStyle name="Normal 207 6 2" xfId="51010"/>
    <cellStyle name="Normal 207 6 3" xfId="51011"/>
    <cellStyle name="Normal 207 7" xfId="51012"/>
    <cellStyle name="Normal 207 8" xfId="51013"/>
    <cellStyle name="Normal 207 9" xfId="51014"/>
    <cellStyle name="Normal 208" xfId="21513"/>
    <cellStyle name="Normal 208 10" xfId="51015"/>
    <cellStyle name="Normal 208 11" xfId="51016"/>
    <cellStyle name="Normal 208 12" xfId="51017"/>
    <cellStyle name="Normal 208 13" xfId="51018"/>
    <cellStyle name="Normal 208 14" xfId="51019"/>
    <cellStyle name="Normal 208 15" xfId="51020"/>
    <cellStyle name="Normal 208 2" xfId="21514"/>
    <cellStyle name="Normal 208 2 2" xfId="51021"/>
    <cellStyle name="Normal 208 2 3" xfId="51022"/>
    <cellStyle name="Normal 208 3" xfId="21515"/>
    <cellStyle name="Normal 208 3 10" xfId="51023"/>
    <cellStyle name="Normal 208 3 11" xfId="51024"/>
    <cellStyle name="Normal 208 3 2" xfId="51025"/>
    <cellStyle name="Normal 208 3 2 2" xfId="51026"/>
    <cellStyle name="Normal 208 3 2 2 2" xfId="51027"/>
    <cellStyle name="Normal 208 3 2 2 3" xfId="51028"/>
    <cellStyle name="Normal 208 3 2 3" xfId="51029"/>
    <cellStyle name="Normal 208 3 2 4" xfId="51030"/>
    <cellStyle name="Normal 208 3 3" xfId="51031"/>
    <cellStyle name="Normal 208 3 3 2" xfId="51032"/>
    <cellStyle name="Normal 208 3 3 3" xfId="51033"/>
    <cellStyle name="Normal 208 3 4" xfId="51034"/>
    <cellStyle name="Normal 208 3 5" xfId="51035"/>
    <cellStyle name="Normal 208 3 6" xfId="51036"/>
    <cellStyle name="Normal 208 3 7" xfId="51037"/>
    <cellStyle name="Normal 208 3 8" xfId="51038"/>
    <cellStyle name="Normal 208 3 9" xfId="51039"/>
    <cellStyle name="Normal 208 4" xfId="51040"/>
    <cellStyle name="Normal 208 4 2" xfId="51041"/>
    <cellStyle name="Normal 208 4 2 2" xfId="51042"/>
    <cellStyle name="Normal 208 4 2 3" xfId="51043"/>
    <cellStyle name="Normal 208 4 3" xfId="51044"/>
    <cellStyle name="Normal 208 4 4" xfId="51045"/>
    <cellStyle name="Normal 208 5" xfId="51046"/>
    <cellStyle name="Normal 208 5 2" xfId="51047"/>
    <cellStyle name="Normal 208 5 3" xfId="51048"/>
    <cellStyle name="Normal 208 6" xfId="51049"/>
    <cellStyle name="Normal 208 6 2" xfId="51050"/>
    <cellStyle name="Normal 208 6 3" xfId="51051"/>
    <cellStyle name="Normal 208 7" xfId="51052"/>
    <cellStyle name="Normal 208 8" xfId="51053"/>
    <cellStyle name="Normal 208 9" xfId="51054"/>
    <cellStyle name="Normal 209" xfId="21516"/>
    <cellStyle name="Normal 209 10" xfId="51055"/>
    <cellStyle name="Normal 209 11" xfId="51056"/>
    <cellStyle name="Normal 209 12" xfId="51057"/>
    <cellStyle name="Normal 209 13" xfId="51058"/>
    <cellStyle name="Normal 209 14" xfId="51059"/>
    <cellStyle name="Normal 209 2" xfId="21517"/>
    <cellStyle name="Normal 209 2 2" xfId="51060"/>
    <cellStyle name="Normal 209 2 3" xfId="51061"/>
    <cellStyle name="Normal 209 3" xfId="21518"/>
    <cellStyle name="Normal 209 3 10" xfId="51062"/>
    <cellStyle name="Normal 209 3 11" xfId="51063"/>
    <cellStyle name="Normal 209 3 2" xfId="51064"/>
    <cellStyle name="Normal 209 3 2 2" xfId="51065"/>
    <cellStyle name="Normal 209 3 2 2 2" xfId="51066"/>
    <cellStyle name="Normal 209 3 2 2 3" xfId="51067"/>
    <cellStyle name="Normal 209 3 2 3" xfId="51068"/>
    <cellStyle name="Normal 209 3 2 4" xfId="51069"/>
    <cellStyle name="Normal 209 3 3" xfId="51070"/>
    <cellStyle name="Normal 209 3 3 2" xfId="51071"/>
    <cellStyle name="Normal 209 3 3 3" xfId="51072"/>
    <cellStyle name="Normal 209 3 4" xfId="51073"/>
    <cellStyle name="Normal 209 3 5" xfId="51074"/>
    <cellStyle name="Normal 209 3 6" xfId="51075"/>
    <cellStyle name="Normal 209 3 7" xfId="51076"/>
    <cellStyle name="Normal 209 3 8" xfId="51077"/>
    <cellStyle name="Normal 209 3 9" xfId="51078"/>
    <cellStyle name="Normal 209 4" xfId="51079"/>
    <cellStyle name="Normal 209 4 2" xfId="51080"/>
    <cellStyle name="Normal 209 4 2 2" xfId="51081"/>
    <cellStyle name="Normal 209 4 2 3" xfId="51082"/>
    <cellStyle name="Normal 209 4 3" xfId="51083"/>
    <cellStyle name="Normal 209 4 4" xfId="51084"/>
    <cellStyle name="Normal 209 5" xfId="51085"/>
    <cellStyle name="Normal 209 5 2" xfId="51086"/>
    <cellStyle name="Normal 209 5 3" xfId="51087"/>
    <cellStyle name="Normal 209 6" xfId="51088"/>
    <cellStyle name="Normal 209 6 2" xfId="51089"/>
    <cellStyle name="Normal 209 6 3" xfId="51090"/>
    <cellStyle name="Normal 209 7" xfId="51091"/>
    <cellStyle name="Normal 209 8" xfId="51092"/>
    <cellStyle name="Normal 209 9" xfId="51093"/>
    <cellStyle name="Normal 21" xfId="21519"/>
    <cellStyle name="Normal 21 2" xfId="21520"/>
    <cellStyle name="Normal 21 2 2" xfId="21521"/>
    <cellStyle name="Normal 21 2 2 2" xfId="51094"/>
    <cellStyle name="Normal 21 2 3" xfId="21522"/>
    <cellStyle name="Normal 21 2 3 2" xfId="51095"/>
    <cellStyle name="Normal 21 2 4" xfId="21523"/>
    <cellStyle name="Normal 21 2 4 2" xfId="51096"/>
    <cellStyle name="Normal 21 2 5" xfId="51097"/>
    <cellStyle name="Normal 21 3" xfId="21524"/>
    <cellStyle name="Normal 21 3 2" xfId="21525"/>
    <cellStyle name="Normal 21 3 3" xfId="21526"/>
    <cellStyle name="Normal 21 3 4" xfId="21527"/>
    <cellStyle name="Normal 21 4" xfId="21528"/>
    <cellStyle name="Normal 21 5" xfId="21529"/>
    <cellStyle name="Normal 21 5 2" xfId="21530"/>
    <cellStyle name="Normal 21 5 3" xfId="21531"/>
    <cellStyle name="Normal 21 6" xfId="21532"/>
    <cellStyle name="Normal 21 7" xfId="21533"/>
    <cellStyle name="Normal 21 8" xfId="21534"/>
    <cellStyle name="Normal 21_Data Check Control" xfId="21535"/>
    <cellStyle name="Normal 210" xfId="21536"/>
    <cellStyle name="Normal 210 10" xfId="51098"/>
    <cellStyle name="Normal 210 11" xfId="51099"/>
    <cellStyle name="Normal 210 12" xfId="51100"/>
    <cellStyle name="Normal 210 13" xfId="51101"/>
    <cellStyle name="Normal 210 14" xfId="51102"/>
    <cellStyle name="Normal 210 2" xfId="21537"/>
    <cellStyle name="Normal 210 2 2" xfId="51103"/>
    <cellStyle name="Normal 210 2 3" xfId="51104"/>
    <cellStyle name="Normal 210 3" xfId="21538"/>
    <cellStyle name="Normal 210 3 10" xfId="51105"/>
    <cellStyle name="Normal 210 3 11" xfId="51106"/>
    <cellStyle name="Normal 210 3 2" xfId="51107"/>
    <cellStyle name="Normal 210 3 2 2" xfId="51108"/>
    <cellStyle name="Normal 210 3 2 2 2" xfId="51109"/>
    <cellStyle name="Normal 210 3 2 2 3" xfId="51110"/>
    <cellStyle name="Normal 210 3 2 3" xfId="51111"/>
    <cellStyle name="Normal 210 3 2 4" xfId="51112"/>
    <cellStyle name="Normal 210 3 3" xfId="51113"/>
    <cellStyle name="Normal 210 3 3 2" xfId="51114"/>
    <cellStyle name="Normal 210 3 3 3" xfId="51115"/>
    <cellStyle name="Normal 210 3 4" xfId="51116"/>
    <cellStyle name="Normal 210 3 5" xfId="51117"/>
    <cellStyle name="Normal 210 3 6" xfId="51118"/>
    <cellStyle name="Normal 210 3 7" xfId="51119"/>
    <cellStyle name="Normal 210 3 8" xfId="51120"/>
    <cellStyle name="Normal 210 3 9" xfId="51121"/>
    <cellStyle name="Normal 210 4" xfId="51122"/>
    <cellStyle name="Normal 210 4 2" xfId="51123"/>
    <cellStyle name="Normal 210 4 2 2" xfId="51124"/>
    <cellStyle name="Normal 210 4 2 3" xfId="51125"/>
    <cellStyle name="Normal 210 4 3" xfId="51126"/>
    <cellStyle name="Normal 210 4 4" xfId="51127"/>
    <cellStyle name="Normal 210 5" xfId="51128"/>
    <cellStyle name="Normal 210 5 2" xfId="51129"/>
    <cellStyle name="Normal 210 5 3" xfId="51130"/>
    <cellStyle name="Normal 210 6" xfId="51131"/>
    <cellStyle name="Normal 210 6 2" xfId="51132"/>
    <cellStyle name="Normal 210 6 3" xfId="51133"/>
    <cellStyle name="Normal 210 7" xfId="51134"/>
    <cellStyle name="Normal 210 8" xfId="51135"/>
    <cellStyle name="Normal 210 9" xfId="51136"/>
    <cellStyle name="Normal 211" xfId="21539"/>
    <cellStyle name="Normal 211 10" xfId="51137"/>
    <cellStyle name="Normal 211 11" xfId="51138"/>
    <cellStyle name="Normal 211 12" xfId="51139"/>
    <cellStyle name="Normal 211 13" xfId="51140"/>
    <cellStyle name="Normal 211 14" xfId="51141"/>
    <cellStyle name="Normal 211 2" xfId="21540"/>
    <cellStyle name="Normal 211 2 2" xfId="21541"/>
    <cellStyle name="Normal 211 2 2 10" xfId="51142"/>
    <cellStyle name="Normal 211 2 2 11" xfId="51143"/>
    <cellStyle name="Normal 211 2 2 2" xfId="51144"/>
    <cellStyle name="Normal 211 2 2 2 2" xfId="51145"/>
    <cellStyle name="Normal 211 2 2 2 2 2" xfId="51146"/>
    <cellStyle name="Normal 211 2 2 2 2 3" xfId="51147"/>
    <cellStyle name="Normal 211 2 2 2 3" xfId="51148"/>
    <cellStyle name="Normal 211 2 2 2 4" xfId="51149"/>
    <cellStyle name="Normal 211 2 2 3" xfId="51150"/>
    <cellStyle name="Normal 211 2 2 3 2" xfId="51151"/>
    <cellStyle name="Normal 211 2 2 3 3" xfId="51152"/>
    <cellStyle name="Normal 211 2 2 4" xfId="51153"/>
    <cellStyle name="Normal 211 2 2 5" xfId="51154"/>
    <cellStyle name="Normal 211 2 2 6" xfId="51155"/>
    <cellStyle name="Normal 211 2 2 7" xfId="51156"/>
    <cellStyle name="Normal 211 2 2 8" xfId="51157"/>
    <cellStyle name="Normal 211 2 2 9" xfId="51158"/>
    <cellStyle name="Normal 211 2 3" xfId="51159"/>
    <cellStyle name="Normal 211 2 4" xfId="51160"/>
    <cellStyle name="Normal 211 3" xfId="21542"/>
    <cellStyle name="Normal 211 3 10" xfId="51161"/>
    <cellStyle name="Normal 211 3 11" xfId="51162"/>
    <cellStyle name="Normal 211 3 2" xfId="51163"/>
    <cellStyle name="Normal 211 3 2 2" xfId="51164"/>
    <cellStyle name="Normal 211 3 2 2 2" xfId="51165"/>
    <cellStyle name="Normal 211 3 2 2 3" xfId="51166"/>
    <cellStyle name="Normal 211 3 2 3" xfId="51167"/>
    <cellStyle name="Normal 211 3 2 4" xfId="51168"/>
    <cellStyle name="Normal 211 3 3" xfId="51169"/>
    <cellStyle name="Normal 211 3 3 2" xfId="51170"/>
    <cellStyle name="Normal 211 3 3 3" xfId="51171"/>
    <cellStyle name="Normal 211 3 4" xfId="51172"/>
    <cellStyle name="Normal 211 3 5" xfId="51173"/>
    <cellStyle name="Normal 211 3 6" xfId="51174"/>
    <cellStyle name="Normal 211 3 7" xfId="51175"/>
    <cellStyle name="Normal 211 3 8" xfId="51176"/>
    <cellStyle name="Normal 211 3 9" xfId="51177"/>
    <cellStyle name="Normal 211 4" xfId="51178"/>
    <cellStyle name="Normal 211 4 2" xfId="51179"/>
    <cellStyle name="Normal 211 4 2 2" xfId="51180"/>
    <cellStyle name="Normal 211 4 2 3" xfId="51181"/>
    <cellStyle name="Normal 211 4 3" xfId="51182"/>
    <cellStyle name="Normal 211 4 4" xfId="51183"/>
    <cellStyle name="Normal 211 5" xfId="51184"/>
    <cellStyle name="Normal 211 5 2" xfId="51185"/>
    <cellStyle name="Normal 211 5 3" xfId="51186"/>
    <cellStyle name="Normal 211 6" xfId="51187"/>
    <cellStyle name="Normal 211 6 2" xfId="51188"/>
    <cellStyle name="Normal 211 6 3" xfId="51189"/>
    <cellStyle name="Normal 211 7" xfId="51190"/>
    <cellStyle name="Normal 211 8" xfId="51191"/>
    <cellStyle name="Normal 211 9" xfId="51192"/>
    <cellStyle name="Normal 212" xfId="21543"/>
    <cellStyle name="Normal 212 10" xfId="51193"/>
    <cellStyle name="Normal 212 11" xfId="51194"/>
    <cellStyle name="Normal 212 12" xfId="51195"/>
    <cellStyle name="Normal 212 13" xfId="51196"/>
    <cellStyle name="Normal 212 14" xfId="51197"/>
    <cellStyle name="Normal 212 2" xfId="21544"/>
    <cellStyle name="Normal 212 2 2" xfId="51198"/>
    <cellStyle name="Normal 212 2 3" xfId="51199"/>
    <cellStyle name="Normal 212 3" xfId="21545"/>
    <cellStyle name="Normal 212 3 10" xfId="51200"/>
    <cellStyle name="Normal 212 3 11" xfId="51201"/>
    <cellStyle name="Normal 212 3 2" xfId="51202"/>
    <cellStyle name="Normal 212 3 2 2" xfId="51203"/>
    <cellStyle name="Normal 212 3 2 2 2" xfId="51204"/>
    <cellStyle name="Normal 212 3 2 2 3" xfId="51205"/>
    <cellStyle name="Normal 212 3 2 3" xfId="51206"/>
    <cellStyle name="Normal 212 3 2 4" xfId="51207"/>
    <cellStyle name="Normal 212 3 3" xfId="51208"/>
    <cellStyle name="Normal 212 3 3 2" xfId="51209"/>
    <cellStyle name="Normal 212 3 3 3" xfId="51210"/>
    <cellStyle name="Normal 212 3 4" xfId="51211"/>
    <cellStyle name="Normal 212 3 5" xfId="51212"/>
    <cellStyle name="Normal 212 3 6" xfId="51213"/>
    <cellStyle name="Normal 212 3 7" xfId="51214"/>
    <cellStyle name="Normal 212 3 8" xfId="51215"/>
    <cellStyle name="Normal 212 3 9" xfId="51216"/>
    <cellStyle name="Normal 212 4" xfId="51217"/>
    <cellStyle name="Normal 212 4 2" xfId="51218"/>
    <cellStyle name="Normal 212 4 2 2" xfId="51219"/>
    <cellStyle name="Normal 212 4 2 3" xfId="51220"/>
    <cellStyle name="Normal 212 4 3" xfId="51221"/>
    <cellStyle name="Normal 212 4 4" xfId="51222"/>
    <cellStyle name="Normal 212 5" xfId="51223"/>
    <cellStyle name="Normal 212 5 2" xfId="51224"/>
    <cellStyle name="Normal 212 5 3" xfId="51225"/>
    <cellStyle name="Normal 212 6" xfId="51226"/>
    <cellStyle name="Normal 212 6 2" xfId="51227"/>
    <cellStyle name="Normal 212 6 3" xfId="51228"/>
    <cellStyle name="Normal 212 7" xfId="51229"/>
    <cellStyle name="Normal 212 8" xfId="51230"/>
    <cellStyle name="Normal 212 9" xfId="51231"/>
    <cellStyle name="Normal 213" xfId="21546"/>
    <cellStyle name="Normal 213 10" xfId="51232"/>
    <cellStyle name="Normal 213 11" xfId="51233"/>
    <cellStyle name="Normal 213 12" xfId="51234"/>
    <cellStyle name="Normal 213 13" xfId="51235"/>
    <cellStyle name="Normal 213 14" xfId="51236"/>
    <cellStyle name="Normal 213 2" xfId="21547"/>
    <cellStyle name="Normal 213 2 2" xfId="51237"/>
    <cellStyle name="Normal 213 2 3" xfId="51238"/>
    <cellStyle name="Normal 213 3" xfId="21548"/>
    <cellStyle name="Normal 213 3 10" xfId="51239"/>
    <cellStyle name="Normal 213 3 11" xfId="51240"/>
    <cellStyle name="Normal 213 3 2" xfId="51241"/>
    <cellStyle name="Normal 213 3 2 2" xfId="51242"/>
    <cellStyle name="Normal 213 3 2 2 2" xfId="51243"/>
    <cellStyle name="Normal 213 3 2 2 3" xfId="51244"/>
    <cellStyle name="Normal 213 3 2 3" xfId="51245"/>
    <cellStyle name="Normal 213 3 2 4" xfId="51246"/>
    <cellStyle name="Normal 213 3 3" xfId="51247"/>
    <cellStyle name="Normal 213 3 3 2" xfId="51248"/>
    <cellStyle name="Normal 213 3 3 3" xfId="51249"/>
    <cellStyle name="Normal 213 3 4" xfId="51250"/>
    <cellStyle name="Normal 213 3 5" xfId="51251"/>
    <cellStyle name="Normal 213 3 6" xfId="51252"/>
    <cellStyle name="Normal 213 3 7" xfId="51253"/>
    <cellStyle name="Normal 213 3 8" xfId="51254"/>
    <cellStyle name="Normal 213 3 9" xfId="51255"/>
    <cellStyle name="Normal 213 4" xfId="51256"/>
    <cellStyle name="Normal 213 4 2" xfId="51257"/>
    <cellStyle name="Normal 213 4 2 2" xfId="51258"/>
    <cellStyle name="Normal 213 4 2 3" xfId="51259"/>
    <cellStyle name="Normal 213 4 3" xfId="51260"/>
    <cellStyle name="Normal 213 4 4" xfId="51261"/>
    <cellStyle name="Normal 213 5" xfId="51262"/>
    <cellStyle name="Normal 213 5 2" xfId="51263"/>
    <cellStyle name="Normal 213 5 3" xfId="51264"/>
    <cellStyle name="Normal 213 6" xfId="51265"/>
    <cellStyle name="Normal 213 6 2" xfId="51266"/>
    <cellStyle name="Normal 213 6 3" xfId="51267"/>
    <cellStyle name="Normal 213 7" xfId="51268"/>
    <cellStyle name="Normal 213 8" xfId="51269"/>
    <cellStyle name="Normal 213 9" xfId="51270"/>
    <cellStyle name="Normal 214" xfId="21549"/>
    <cellStyle name="Normal 214 10" xfId="51271"/>
    <cellStyle name="Normal 214 11" xfId="51272"/>
    <cellStyle name="Normal 214 12" xfId="51273"/>
    <cellStyle name="Normal 214 13" xfId="51274"/>
    <cellStyle name="Normal 214 14" xfId="51275"/>
    <cellStyle name="Normal 214 2" xfId="21550"/>
    <cellStyle name="Normal 214 2 2" xfId="51276"/>
    <cellStyle name="Normal 214 2 3" xfId="51277"/>
    <cellStyle name="Normal 214 3" xfId="21551"/>
    <cellStyle name="Normal 214 3 10" xfId="51278"/>
    <cellStyle name="Normal 214 3 11" xfId="51279"/>
    <cellStyle name="Normal 214 3 2" xfId="51280"/>
    <cellStyle name="Normal 214 3 2 2" xfId="51281"/>
    <cellStyle name="Normal 214 3 2 2 2" xfId="51282"/>
    <cellStyle name="Normal 214 3 2 2 3" xfId="51283"/>
    <cellStyle name="Normal 214 3 2 3" xfId="51284"/>
    <cellStyle name="Normal 214 3 2 4" xfId="51285"/>
    <cellStyle name="Normal 214 3 3" xfId="51286"/>
    <cellStyle name="Normal 214 3 3 2" xfId="51287"/>
    <cellStyle name="Normal 214 3 3 3" xfId="51288"/>
    <cellStyle name="Normal 214 3 4" xfId="51289"/>
    <cellStyle name="Normal 214 3 5" xfId="51290"/>
    <cellStyle name="Normal 214 3 6" xfId="51291"/>
    <cellStyle name="Normal 214 3 7" xfId="51292"/>
    <cellStyle name="Normal 214 3 8" xfId="51293"/>
    <cellStyle name="Normal 214 3 9" xfId="51294"/>
    <cellStyle name="Normal 214 4" xfId="51295"/>
    <cellStyle name="Normal 214 4 2" xfId="51296"/>
    <cellStyle name="Normal 214 4 2 2" xfId="51297"/>
    <cellStyle name="Normal 214 4 2 3" xfId="51298"/>
    <cellStyle name="Normal 214 4 3" xfId="51299"/>
    <cellStyle name="Normal 214 4 4" xfId="51300"/>
    <cellStyle name="Normal 214 5" xfId="51301"/>
    <cellStyle name="Normal 214 5 2" xfId="51302"/>
    <cellStyle name="Normal 214 5 3" xfId="51303"/>
    <cellStyle name="Normal 214 6" xfId="51304"/>
    <cellStyle name="Normal 214 6 2" xfId="51305"/>
    <cellStyle name="Normal 214 6 3" xfId="51306"/>
    <cellStyle name="Normal 214 7" xfId="51307"/>
    <cellStyle name="Normal 214 8" xfId="51308"/>
    <cellStyle name="Normal 214 9" xfId="51309"/>
    <cellStyle name="Normal 215" xfId="21552"/>
    <cellStyle name="Normal 215 10" xfId="51310"/>
    <cellStyle name="Normal 215 11" xfId="51311"/>
    <cellStyle name="Normal 215 12" xfId="51312"/>
    <cellStyle name="Normal 215 13" xfId="51313"/>
    <cellStyle name="Normal 215 14" xfId="51314"/>
    <cellStyle name="Normal 215 2" xfId="21553"/>
    <cellStyle name="Normal 215 2 2" xfId="51315"/>
    <cellStyle name="Normal 215 2 3" xfId="51316"/>
    <cellStyle name="Normal 215 3" xfId="21554"/>
    <cellStyle name="Normal 215 3 10" xfId="51317"/>
    <cellStyle name="Normal 215 3 11" xfId="51318"/>
    <cellStyle name="Normal 215 3 2" xfId="51319"/>
    <cellStyle name="Normal 215 3 2 2" xfId="51320"/>
    <cellStyle name="Normal 215 3 2 2 2" xfId="51321"/>
    <cellStyle name="Normal 215 3 2 2 3" xfId="51322"/>
    <cellStyle name="Normal 215 3 2 3" xfId="51323"/>
    <cellStyle name="Normal 215 3 2 4" xfId="51324"/>
    <cellStyle name="Normal 215 3 3" xfId="51325"/>
    <cellStyle name="Normal 215 3 3 2" xfId="51326"/>
    <cellStyle name="Normal 215 3 3 3" xfId="51327"/>
    <cellStyle name="Normal 215 3 4" xfId="51328"/>
    <cellStyle name="Normal 215 3 5" xfId="51329"/>
    <cellStyle name="Normal 215 3 6" xfId="51330"/>
    <cellStyle name="Normal 215 3 7" xfId="51331"/>
    <cellStyle name="Normal 215 3 8" xfId="51332"/>
    <cellStyle name="Normal 215 3 9" xfId="51333"/>
    <cellStyle name="Normal 215 4" xfId="51334"/>
    <cellStyle name="Normal 215 4 2" xfId="51335"/>
    <cellStyle name="Normal 215 4 2 2" xfId="51336"/>
    <cellStyle name="Normal 215 4 2 3" xfId="51337"/>
    <cellStyle name="Normal 215 4 3" xfId="51338"/>
    <cellStyle name="Normal 215 4 4" xfId="51339"/>
    <cellStyle name="Normal 215 5" xfId="51340"/>
    <cellStyle name="Normal 215 5 2" xfId="51341"/>
    <cellStyle name="Normal 215 5 3" xfId="51342"/>
    <cellStyle name="Normal 215 6" xfId="51343"/>
    <cellStyle name="Normal 215 6 2" xfId="51344"/>
    <cellStyle name="Normal 215 6 3" xfId="51345"/>
    <cellStyle name="Normal 215 7" xfId="51346"/>
    <cellStyle name="Normal 215 8" xfId="51347"/>
    <cellStyle name="Normal 215 9" xfId="51348"/>
    <cellStyle name="Normal 216" xfId="21555"/>
    <cellStyle name="Normal 216 10" xfId="51349"/>
    <cellStyle name="Normal 216 11" xfId="51350"/>
    <cellStyle name="Normal 216 12" xfId="51351"/>
    <cellStyle name="Normal 216 13" xfId="51352"/>
    <cellStyle name="Normal 216 14" xfId="51353"/>
    <cellStyle name="Normal 216 2" xfId="21556"/>
    <cellStyle name="Normal 216 2 2" xfId="51354"/>
    <cellStyle name="Normal 216 2 3" xfId="51355"/>
    <cellStyle name="Normal 216 3" xfId="21557"/>
    <cellStyle name="Normal 216 3 10" xfId="51356"/>
    <cellStyle name="Normal 216 3 11" xfId="51357"/>
    <cellStyle name="Normal 216 3 2" xfId="51358"/>
    <cellStyle name="Normal 216 3 2 2" xfId="51359"/>
    <cellStyle name="Normal 216 3 2 2 2" xfId="51360"/>
    <cellStyle name="Normal 216 3 2 2 3" xfId="51361"/>
    <cellStyle name="Normal 216 3 2 3" xfId="51362"/>
    <cellStyle name="Normal 216 3 2 4" xfId="51363"/>
    <cellStyle name="Normal 216 3 3" xfId="51364"/>
    <cellStyle name="Normal 216 3 3 2" xfId="51365"/>
    <cellStyle name="Normal 216 3 3 3" xfId="51366"/>
    <cellStyle name="Normal 216 3 4" xfId="51367"/>
    <cellStyle name="Normal 216 3 5" xfId="51368"/>
    <cellStyle name="Normal 216 3 6" xfId="51369"/>
    <cellStyle name="Normal 216 3 7" xfId="51370"/>
    <cellStyle name="Normal 216 3 8" xfId="51371"/>
    <cellStyle name="Normal 216 3 9" xfId="51372"/>
    <cellStyle name="Normal 216 4" xfId="51373"/>
    <cellStyle name="Normal 216 4 2" xfId="51374"/>
    <cellStyle name="Normal 216 4 2 2" xfId="51375"/>
    <cellStyle name="Normal 216 4 2 3" xfId="51376"/>
    <cellStyle name="Normal 216 4 3" xfId="51377"/>
    <cellStyle name="Normal 216 4 4" xfId="51378"/>
    <cellStyle name="Normal 216 5" xfId="51379"/>
    <cellStyle name="Normal 216 5 2" xfId="51380"/>
    <cellStyle name="Normal 216 5 3" xfId="51381"/>
    <cellStyle name="Normal 216 6" xfId="51382"/>
    <cellStyle name="Normal 216 6 2" xfId="51383"/>
    <cellStyle name="Normal 216 6 3" xfId="51384"/>
    <cellStyle name="Normal 216 7" xfId="51385"/>
    <cellStyle name="Normal 216 8" xfId="51386"/>
    <cellStyle name="Normal 216 9" xfId="51387"/>
    <cellStyle name="Normal 217" xfId="21558"/>
    <cellStyle name="Normal 217 10" xfId="51388"/>
    <cellStyle name="Normal 217 11" xfId="51389"/>
    <cellStyle name="Normal 217 12" xfId="51390"/>
    <cellStyle name="Normal 217 13" xfId="51391"/>
    <cellStyle name="Normal 217 14" xfId="51392"/>
    <cellStyle name="Normal 217 2" xfId="21559"/>
    <cellStyle name="Normal 217 2 2" xfId="51393"/>
    <cellStyle name="Normal 217 2 3" xfId="51394"/>
    <cellStyle name="Normal 217 3" xfId="21560"/>
    <cellStyle name="Normal 217 3 10" xfId="51395"/>
    <cellStyle name="Normal 217 3 11" xfId="51396"/>
    <cellStyle name="Normal 217 3 2" xfId="51397"/>
    <cellStyle name="Normal 217 3 2 2" xfId="51398"/>
    <cellStyle name="Normal 217 3 2 2 2" xfId="51399"/>
    <cellStyle name="Normal 217 3 2 2 3" xfId="51400"/>
    <cellStyle name="Normal 217 3 2 3" xfId="51401"/>
    <cellStyle name="Normal 217 3 2 4" xfId="51402"/>
    <cellStyle name="Normal 217 3 3" xfId="51403"/>
    <cellStyle name="Normal 217 3 3 2" xfId="51404"/>
    <cellStyle name="Normal 217 3 3 3" xfId="51405"/>
    <cellStyle name="Normal 217 3 4" xfId="51406"/>
    <cellStyle name="Normal 217 3 5" xfId="51407"/>
    <cellStyle name="Normal 217 3 6" xfId="51408"/>
    <cellStyle name="Normal 217 3 7" xfId="51409"/>
    <cellStyle name="Normal 217 3 8" xfId="51410"/>
    <cellStyle name="Normal 217 3 9" xfId="51411"/>
    <cellStyle name="Normal 217 4" xfId="51412"/>
    <cellStyle name="Normal 217 4 2" xfId="51413"/>
    <cellStyle name="Normal 217 4 2 2" xfId="51414"/>
    <cellStyle name="Normal 217 4 2 3" xfId="51415"/>
    <cellStyle name="Normal 217 4 3" xfId="51416"/>
    <cellStyle name="Normal 217 4 4" xfId="51417"/>
    <cellStyle name="Normal 217 5" xfId="51418"/>
    <cellStyle name="Normal 217 5 2" xfId="51419"/>
    <cellStyle name="Normal 217 5 3" xfId="51420"/>
    <cellStyle name="Normal 217 6" xfId="51421"/>
    <cellStyle name="Normal 217 6 2" xfId="51422"/>
    <cellStyle name="Normal 217 6 3" xfId="51423"/>
    <cellStyle name="Normal 217 7" xfId="51424"/>
    <cellStyle name="Normal 217 8" xfId="51425"/>
    <cellStyle name="Normal 217 9" xfId="51426"/>
    <cellStyle name="Normal 218" xfId="21561"/>
    <cellStyle name="Normal 218 10" xfId="51427"/>
    <cellStyle name="Normal 218 11" xfId="51428"/>
    <cellStyle name="Normal 218 12" xfId="51429"/>
    <cellStyle name="Normal 218 13" xfId="51430"/>
    <cellStyle name="Normal 218 14" xfId="51431"/>
    <cellStyle name="Normal 218 2" xfId="21562"/>
    <cellStyle name="Normal 218 2 2" xfId="51432"/>
    <cellStyle name="Normal 218 2 3" xfId="51433"/>
    <cellStyle name="Normal 218 3" xfId="21563"/>
    <cellStyle name="Normal 218 3 10" xfId="51434"/>
    <cellStyle name="Normal 218 3 11" xfId="51435"/>
    <cellStyle name="Normal 218 3 2" xfId="51436"/>
    <cellStyle name="Normal 218 3 2 2" xfId="51437"/>
    <cellStyle name="Normal 218 3 2 2 2" xfId="51438"/>
    <cellStyle name="Normal 218 3 2 2 3" xfId="51439"/>
    <cellStyle name="Normal 218 3 2 3" xfId="51440"/>
    <cellStyle name="Normal 218 3 2 4" xfId="51441"/>
    <cellStyle name="Normal 218 3 3" xfId="51442"/>
    <cellStyle name="Normal 218 3 3 2" xfId="51443"/>
    <cellStyle name="Normal 218 3 3 3" xfId="51444"/>
    <cellStyle name="Normal 218 3 4" xfId="51445"/>
    <cellStyle name="Normal 218 3 5" xfId="51446"/>
    <cellStyle name="Normal 218 3 6" xfId="51447"/>
    <cellStyle name="Normal 218 3 7" xfId="51448"/>
    <cellStyle name="Normal 218 3 8" xfId="51449"/>
    <cellStyle name="Normal 218 3 9" xfId="51450"/>
    <cellStyle name="Normal 218 4" xfId="51451"/>
    <cellStyle name="Normal 218 4 2" xfId="51452"/>
    <cellStyle name="Normal 218 4 2 2" xfId="51453"/>
    <cellStyle name="Normal 218 4 2 3" xfId="51454"/>
    <cellStyle name="Normal 218 4 3" xfId="51455"/>
    <cellStyle name="Normal 218 4 4" xfId="51456"/>
    <cellStyle name="Normal 218 5" xfId="51457"/>
    <cellStyle name="Normal 218 5 2" xfId="51458"/>
    <cellStyle name="Normal 218 5 3" xfId="51459"/>
    <cellStyle name="Normal 218 6" xfId="51460"/>
    <cellStyle name="Normal 218 6 2" xfId="51461"/>
    <cellStyle name="Normal 218 6 3" xfId="51462"/>
    <cellStyle name="Normal 218 7" xfId="51463"/>
    <cellStyle name="Normal 218 8" xfId="51464"/>
    <cellStyle name="Normal 218 9" xfId="51465"/>
    <cellStyle name="Normal 219" xfId="21564"/>
    <cellStyle name="Normal 219 10" xfId="51466"/>
    <cellStyle name="Normal 219 11" xfId="51467"/>
    <cellStyle name="Normal 219 12" xfId="51468"/>
    <cellStyle name="Normal 219 13" xfId="51469"/>
    <cellStyle name="Normal 219 14" xfId="51470"/>
    <cellStyle name="Normal 219 2" xfId="21565"/>
    <cellStyle name="Normal 219 2 2" xfId="51471"/>
    <cellStyle name="Normal 219 2 3" xfId="51472"/>
    <cellStyle name="Normal 219 3" xfId="21566"/>
    <cellStyle name="Normal 219 3 10" xfId="51473"/>
    <cellStyle name="Normal 219 3 11" xfId="51474"/>
    <cellStyle name="Normal 219 3 2" xfId="51475"/>
    <cellStyle name="Normal 219 3 2 2" xfId="51476"/>
    <cellStyle name="Normal 219 3 2 2 2" xfId="51477"/>
    <cellStyle name="Normal 219 3 2 2 3" xfId="51478"/>
    <cellStyle name="Normal 219 3 2 3" xfId="51479"/>
    <cellStyle name="Normal 219 3 2 4" xfId="51480"/>
    <cellStyle name="Normal 219 3 3" xfId="51481"/>
    <cellStyle name="Normal 219 3 3 2" xfId="51482"/>
    <cellStyle name="Normal 219 3 3 3" xfId="51483"/>
    <cellStyle name="Normal 219 3 4" xfId="51484"/>
    <cellStyle name="Normal 219 3 5" xfId="51485"/>
    <cellStyle name="Normal 219 3 6" xfId="51486"/>
    <cellStyle name="Normal 219 3 7" xfId="51487"/>
    <cellStyle name="Normal 219 3 8" xfId="51488"/>
    <cellStyle name="Normal 219 3 9" xfId="51489"/>
    <cellStyle name="Normal 219 4" xfId="51490"/>
    <cellStyle name="Normal 219 4 2" xfId="51491"/>
    <cellStyle name="Normal 219 4 2 2" xfId="51492"/>
    <cellStyle name="Normal 219 4 2 3" xfId="51493"/>
    <cellStyle name="Normal 219 4 3" xfId="51494"/>
    <cellStyle name="Normal 219 4 4" xfId="51495"/>
    <cellStyle name="Normal 219 5" xfId="51496"/>
    <cellStyle name="Normal 219 5 2" xfId="51497"/>
    <cellStyle name="Normal 219 5 3" xfId="51498"/>
    <cellStyle name="Normal 219 6" xfId="51499"/>
    <cellStyle name="Normal 219 6 2" xfId="51500"/>
    <cellStyle name="Normal 219 6 3" xfId="51501"/>
    <cellStyle name="Normal 219 7" xfId="51502"/>
    <cellStyle name="Normal 219 8" xfId="51503"/>
    <cellStyle name="Normal 219 9" xfId="51504"/>
    <cellStyle name="Normal 22" xfId="21567"/>
    <cellStyle name="Normal 22 2" xfId="21568"/>
    <cellStyle name="Normal 22 2 2" xfId="21569"/>
    <cellStyle name="Normal 22 2 2 2" xfId="51505"/>
    <cellStyle name="Normal 22 2 3" xfId="21570"/>
    <cellStyle name="Normal 22 2 3 2" xfId="51506"/>
    <cellStyle name="Normal 22 2 4" xfId="21571"/>
    <cellStyle name="Normal 22 2 4 2" xfId="51507"/>
    <cellStyle name="Normal 22 2 5" xfId="51508"/>
    <cellStyle name="Normal 22 3" xfId="21572"/>
    <cellStyle name="Normal 22 3 2" xfId="21573"/>
    <cellStyle name="Normal 22 3 3" xfId="21574"/>
    <cellStyle name="Normal 22 3 4" xfId="21575"/>
    <cellStyle name="Normal 22 4" xfId="21576"/>
    <cellStyle name="Normal 22 5" xfId="21577"/>
    <cellStyle name="Normal 22 5 2" xfId="21578"/>
    <cellStyle name="Normal 22 5 3" xfId="21579"/>
    <cellStyle name="Normal 22 6" xfId="21580"/>
    <cellStyle name="Normal 22 7" xfId="21581"/>
    <cellStyle name="Normal 22 8" xfId="21582"/>
    <cellStyle name="Normal 22_Data Check Control" xfId="21583"/>
    <cellStyle name="Normal 220" xfId="21584"/>
    <cellStyle name="Normal 220 10" xfId="51509"/>
    <cellStyle name="Normal 220 11" xfId="51510"/>
    <cellStyle name="Normal 220 12" xfId="51511"/>
    <cellStyle name="Normal 220 13" xfId="51512"/>
    <cellStyle name="Normal 220 14" xfId="51513"/>
    <cellStyle name="Normal 220 2" xfId="21585"/>
    <cellStyle name="Normal 220 2 2" xfId="51514"/>
    <cellStyle name="Normal 220 2 3" xfId="51515"/>
    <cellStyle name="Normal 220 3" xfId="21586"/>
    <cellStyle name="Normal 220 3 10" xfId="51516"/>
    <cellStyle name="Normal 220 3 11" xfId="51517"/>
    <cellStyle name="Normal 220 3 2" xfId="51518"/>
    <cellStyle name="Normal 220 3 2 2" xfId="51519"/>
    <cellStyle name="Normal 220 3 2 2 2" xfId="51520"/>
    <cellStyle name="Normal 220 3 2 2 3" xfId="51521"/>
    <cellStyle name="Normal 220 3 2 3" xfId="51522"/>
    <cellStyle name="Normal 220 3 2 4" xfId="51523"/>
    <cellStyle name="Normal 220 3 3" xfId="51524"/>
    <cellStyle name="Normal 220 3 3 2" xfId="51525"/>
    <cellStyle name="Normal 220 3 3 3" xfId="51526"/>
    <cellStyle name="Normal 220 3 4" xfId="51527"/>
    <cellStyle name="Normal 220 3 5" xfId="51528"/>
    <cellStyle name="Normal 220 3 6" xfId="51529"/>
    <cellStyle name="Normal 220 3 7" xfId="51530"/>
    <cellStyle name="Normal 220 3 8" xfId="51531"/>
    <cellStyle name="Normal 220 3 9" xfId="51532"/>
    <cellStyle name="Normal 220 4" xfId="51533"/>
    <cellStyle name="Normal 220 4 2" xfId="51534"/>
    <cellStyle name="Normal 220 4 2 2" xfId="51535"/>
    <cellStyle name="Normal 220 4 2 3" xfId="51536"/>
    <cellStyle name="Normal 220 4 3" xfId="51537"/>
    <cellStyle name="Normal 220 4 4" xfId="51538"/>
    <cellStyle name="Normal 220 5" xfId="51539"/>
    <cellStyle name="Normal 220 5 2" xfId="51540"/>
    <cellStyle name="Normal 220 5 3" xfId="51541"/>
    <cellStyle name="Normal 220 6" xfId="51542"/>
    <cellStyle name="Normal 220 6 2" xfId="51543"/>
    <cellStyle name="Normal 220 6 3" xfId="51544"/>
    <cellStyle name="Normal 220 7" xfId="51545"/>
    <cellStyle name="Normal 220 8" xfId="51546"/>
    <cellStyle name="Normal 220 9" xfId="51547"/>
    <cellStyle name="Normal 221" xfId="21587"/>
    <cellStyle name="Normal 221 10" xfId="51548"/>
    <cellStyle name="Normal 221 11" xfId="51549"/>
    <cellStyle name="Normal 221 12" xfId="51550"/>
    <cellStyle name="Normal 221 13" xfId="51551"/>
    <cellStyle name="Normal 221 14" xfId="51552"/>
    <cellStyle name="Normal 221 2" xfId="21588"/>
    <cellStyle name="Normal 221 2 2" xfId="51553"/>
    <cellStyle name="Normal 221 2 3" xfId="51554"/>
    <cellStyle name="Normal 221 3" xfId="21589"/>
    <cellStyle name="Normal 221 3 10" xfId="51555"/>
    <cellStyle name="Normal 221 3 11" xfId="51556"/>
    <cellStyle name="Normal 221 3 2" xfId="51557"/>
    <cellStyle name="Normal 221 3 2 2" xfId="51558"/>
    <cellStyle name="Normal 221 3 2 2 2" xfId="51559"/>
    <cellStyle name="Normal 221 3 2 2 3" xfId="51560"/>
    <cellStyle name="Normal 221 3 2 3" xfId="51561"/>
    <cellStyle name="Normal 221 3 2 4" xfId="51562"/>
    <cellStyle name="Normal 221 3 3" xfId="51563"/>
    <cellStyle name="Normal 221 3 3 2" xfId="51564"/>
    <cellStyle name="Normal 221 3 3 3" xfId="51565"/>
    <cellStyle name="Normal 221 3 4" xfId="51566"/>
    <cellStyle name="Normal 221 3 5" xfId="51567"/>
    <cellStyle name="Normal 221 3 6" xfId="51568"/>
    <cellStyle name="Normal 221 3 7" xfId="51569"/>
    <cellStyle name="Normal 221 3 8" xfId="51570"/>
    <cellStyle name="Normal 221 3 9" xfId="51571"/>
    <cellStyle name="Normal 221 4" xfId="51572"/>
    <cellStyle name="Normal 221 4 2" xfId="51573"/>
    <cellStyle name="Normal 221 4 2 2" xfId="51574"/>
    <cellStyle name="Normal 221 4 2 3" xfId="51575"/>
    <cellStyle name="Normal 221 4 3" xfId="51576"/>
    <cellStyle name="Normal 221 4 4" xfId="51577"/>
    <cellStyle name="Normal 221 5" xfId="51578"/>
    <cellStyle name="Normal 221 5 2" xfId="51579"/>
    <cellStyle name="Normal 221 5 3" xfId="51580"/>
    <cellStyle name="Normal 221 6" xfId="51581"/>
    <cellStyle name="Normal 221 6 2" xfId="51582"/>
    <cellStyle name="Normal 221 6 3" xfId="51583"/>
    <cellStyle name="Normal 221 7" xfId="51584"/>
    <cellStyle name="Normal 221 8" xfId="51585"/>
    <cellStyle name="Normal 221 9" xfId="51586"/>
    <cellStyle name="Normal 222" xfId="21590"/>
    <cellStyle name="Normal 222 10" xfId="51587"/>
    <cellStyle name="Normal 222 11" xfId="51588"/>
    <cellStyle name="Normal 222 12" xfId="51589"/>
    <cellStyle name="Normal 222 13" xfId="51590"/>
    <cellStyle name="Normal 222 14" xfId="51591"/>
    <cellStyle name="Normal 222 2" xfId="21591"/>
    <cellStyle name="Normal 222 2 2" xfId="51592"/>
    <cellStyle name="Normal 222 2 3" xfId="51593"/>
    <cellStyle name="Normal 222 3" xfId="21592"/>
    <cellStyle name="Normal 222 3 10" xfId="51594"/>
    <cellStyle name="Normal 222 3 11" xfId="51595"/>
    <cellStyle name="Normal 222 3 2" xfId="51596"/>
    <cellStyle name="Normal 222 3 2 2" xfId="51597"/>
    <cellStyle name="Normal 222 3 2 2 2" xfId="51598"/>
    <cellStyle name="Normal 222 3 2 2 3" xfId="51599"/>
    <cellStyle name="Normal 222 3 2 3" xfId="51600"/>
    <cellStyle name="Normal 222 3 2 4" xfId="51601"/>
    <cellStyle name="Normal 222 3 3" xfId="51602"/>
    <cellStyle name="Normal 222 3 3 2" xfId="51603"/>
    <cellStyle name="Normal 222 3 3 3" xfId="51604"/>
    <cellStyle name="Normal 222 3 4" xfId="51605"/>
    <cellStyle name="Normal 222 3 5" xfId="51606"/>
    <cellStyle name="Normal 222 3 6" xfId="51607"/>
    <cellStyle name="Normal 222 3 7" xfId="51608"/>
    <cellStyle name="Normal 222 3 8" xfId="51609"/>
    <cellStyle name="Normal 222 3 9" xfId="51610"/>
    <cellStyle name="Normal 222 4" xfId="51611"/>
    <cellStyle name="Normal 222 4 2" xfId="51612"/>
    <cellStyle name="Normal 222 4 2 2" xfId="51613"/>
    <cellStyle name="Normal 222 4 2 3" xfId="51614"/>
    <cellStyle name="Normal 222 4 3" xfId="51615"/>
    <cellStyle name="Normal 222 4 4" xfId="51616"/>
    <cellStyle name="Normal 222 5" xfId="51617"/>
    <cellStyle name="Normal 222 5 2" xfId="51618"/>
    <cellStyle name="Normal 222 5 3" xfId="51619"/>
    <cellStyle name="Normal 222 6" xfId="51620"/>
    <cellStyle name="Normal 222 6 2" xfId="51621"/>
    <cellStyle name="Normal 222 6 3" xfId="51622"/>
    <cellStyle name="Normal 222 7" xfId="51623"/>
    <cellStyle name="Normal 222 8" xfId="51624"/>
    <cellStyle name="Normal 222 9" xfId="51625"/>
    <cellStyle name="Normal 223" xfId="21593"/>
    <cellStyle name="Normal 223 10" xfId="51626"/>
    <cellStyle name="Normal 223 11" xfId="51627"/>
    <cellStyle name="Normal 223 12" xfId="51628"/>
    <cellStyle name="Normal 223 13" xfId="51629"/>
    <cellStyle name="Normal 223 14" xfId="51630"/>
    <cellStyle name="Normal 223 2" xfId="21594"/>
    <cellStyle name="Normal 223 2 2" xfId="51631"/>
    <cellStyle name="Normal 223 2 3" xfId="51632"/>
    <cellStyle name="Normal 223 3" xfId="21595"/>
    <cellStyle name="Normal 223 3 10" xfId="51633"/>
    <cellStyle name="Normal 223 3 11" xfId="51634"/>
    <cellStyle name="Normal 223 3 2" xfId="51635"/>
    <cellStyle name="Normal 223 3 2 2" xfId="51636"/>
    <cellStyle name="Normal 223 3 2 2 2" xfId="51637"/>
    <cellStyle name="Normal 223 3 2 2 3" xfId="51638"/>
    <cellStyle name="Normal 223 3 2 3" xfId="51639"/>
    <cellStyle name="Normal 223 3 2 4" xfId="51640"/>
    <cellStyle name="Normal 223 3 3" xfId="51641"/>
    <cellStyle name="Normal 223 3 3 2" xfId="51642"/>
    <cellStyle name="Normal 223 3 3 3" xfId="51643"/>
    <cellStyle name="Normal 223 3 4" xfId="51644"/>
    <cellStyle name="Normal 223 3 5" xfId="51645"/>
    <cellStyle name="Normal 223 3 6" xfId="51646"/>
    <cellStyle name="Normal 223 3 7" xfId="51647"/>
    <cellStyle name="Normal 223 3 8" xfId="51648"/>
    <cellStyle name="Normal 223 3 9" xfId="51649"/>
    <cellStyle name="Normal 223 4" xfId="51650"/>
    <cellStyle name="Normal 223 4 2" xfId="51651"/>
    <cellStyle name="Normal 223 4 2 2" xfId="51652"/>
    <cellStyle name="Normal 223 4 2 3" xfId="51653"/>
    <cellStyle name="Normal 223 4 3" xfId="51654"/>
    <cellStyle name="Normal 223 4 4" xfId="51655"/>
    <cellStyle name="Normal 223 5" xfId="51656"/>
    <cellStyle name="Normal 223 5 2" xfId="51657"/>
    <cellStyle name="Normal 223 5 3" xfId="51658"/>
    <cellStyle name="Normal 223 6" xfId="51659"/>
    <cellStyle name="Normal 223 6 2" xfId="51660"/>
    <cellStyle name="Normal 223 6 3" xfId="51661"/>
    <cellStyle name="Normal 223 7" xfId="51662"/>
    <cellStyle name="Normal 223 8" xfId="51663"/>
    <cellStyle name="Normal 223 9" xfId="51664"/>
    <cellStyle name="Normal 224" xfId="21596"/>
    <cellStyle name="Normal 224 10" xfId="51665"/>
    <cellStyle name="Normal 224 11" xfId="51666"/>
    <cellStyle name="Normal 224 12" xfId="51667"/>
    <cellStyle name="Normal 224 13" xfId="51668"/>
    <cellStyle name="Normal 224 14" xfId="51669"/>
    <cellStyle name="Normal 224 2" xfId="21597"/>
    <cellStyle name="Normal 224 2 2" xfId="51670"/>
    <cellStyle name="Normal 224 2 3" xfId="51671"/>
    <cellStyle name="Normal 224 3" xfId="21598"/>
    <cellStyle name="Normal 224 3 10" xfId="51672"/>
    <cellStyle name="Normal 224 3 11" xfId="51673"/>
    <cellStyle name="Normal 224 3 2" xfId="51674"/>
    <cellStyle name="Normal 224 3 2 2" xfId="51675"/>
    <cellStyle name="Normal 224 3 2 2 2" xfId="51676"/>
    <cellStyle name="Normal 224 3 2 2 3" xfId="51677"/>
    <cellStyle name="Normal 224 3 2 3" xfId="51678"/>
    <cellStyle name="Normal 224 3 2 4" xfId="51679"/>
    <cellStyle name="Normal 224 3 3" xfId="51680"/>
    <cellStyle name="Normal 224 3 3 2" xfId="51681"/>
    <cellStyle name="Normal 224 3 3 3" xfId="51682"/>
    <cellStyle name="Normal 224 3 4" xfId="51683"/>
    <cellStyle name="Normal 224 3 5" xfId="51684"/>
    <cellStyle name="Normal 224 3 6" xfId="51685"/>
    <cellStyle name="Normal 224 3 7" xfId="51686"/>
    <cellStyle name="Normal 224 3 8" xfId="51687"/>
    <cellStyle name="Normal 224 3 9" xfId="51688"/>
    <cellStyle name="Normal 224 4" xfId="51689"/>
    <cellStyle name="Normal 224 4 2" xfId="51690"/>
    <cellStyle name="Normal 224 4 2 2" xfId="51691"/>
    <cellStyle name="Normal 224 4 2 3" xfId="51692"/>
    <cellStyle name="Normal 224 4 3" xfId="51693"/>
    <cellStyle name="Normal 224 4 4" xfId="51694"/>
    <cellStyle name="Normal 224 5" xfId="51695"/>
    <cellStyle name="Normal 224 5 2" xfId="51696"/>
    <cellStyle name="Normal 224 5 3" xfId="51697"/>
    <cellStyle name="Normal 224 6" xfId="51698"/>
    <cellStyle name="Normal 224 6 2" xfId="51699"/>
    <cellStyle name="Normal 224 6 3" xfId="51700"/>
    <cellStyle name="Normal 224 7" xfId="51701"/>
    <cellStyle name="Normal 224 8" xfId="51702"/>
    <cellStyle name="Normal 224 9" xfId="51703"/>
    <cellStyle name="Normal 225" xfId="21599"/>
    <cellStyle name="Normal 225 10" xfId="51704"/>
    <cellStyle name="Normal 225 11" xfId="51705"/>
    <cellStyle name="Normal 225 12" xfId="51706"/>
    <cellStyle name="Normal 225 13" xfId="51707"/>
    <cellStyle name="Normal 225 14" xfId="51708"/>
    <cellStyle name="Normal 225 2" xfId="21600"/>
    <cellStyle name="Normal 225 2 2" xfId="51709"/>
    <cellStyle name="Normal 225 2 3" xfId="51710"/>
    <cellStyle name="Normal 225 3" xfId="21601"/>
    <cellStyle name="Normal 225 3 10" xfId="51711"/>
    <cellStyle name="Normal 225 3 11" xfId="51712"/>
    <cellStyle name="Normal 225 3 2" xfId="51713"/>
    <cellStyle name="Normal 225 3 2 2" xfId="51714"/>
    <cellStyle name="Normal 225 3 2 2 2" xfId="51715"/>
    <cellStyle name="Normal 225 3 2 2 3" xfId="51716"/>
    <cellStyle name="Normal 225 3 2 3" xfId="51717"/>
    <cellStyle name="Normal 225 3 2 4" xfId="51718"/>
    <cellStyle name="Normal 225 3 3" xfId="51719"/>
    <cellStyle name="Normal 225 3 3 2" xfId="51720"/>
    <cellStyle name="Normal 225 3 3 3" xfId="51721"/>
    <cellStyle name="Normal 225 3 4" xfId="51722"/>
    <cellStyle name="Normal 225 3 5" xfId="51723"/>
    <cellStyle name="Normal 225 3 6" xfId="51724"/>
    <cellStyle name="Normal 225 3 7" xfId="51725"/>
    <cellStyle name="Normal 225 3 8" xfId="51726"/>
    <cellStyle name="Normal 225 3 9" xfId="51727"/>
    <cellStyle name="Normal 225 4" xfId="51728"/>
    <cellStyle name="Normal 225 4 2" xfId="51729"/>
    <cellStyle name="Normal 225 4 2 2" xfId="51730"/>
    <cellStyle name="Normal 225 4 2 3" xfId="51731"/>
    <cellStyle name="Normal 225 4 3" xfId="51732"/>
    <cellStyle name="Normal 225 4 4" xfId="51733"/>
    <cellStyle name="Normal 225 5" xfId="51734"/>
    <cellStyle name="Normal 225 5 2" xfId="51735"/>
    <cellStyle name="Normal 225 5 3" xfId="51736"/>
    <cellStyle name="Normal 225 6" xfId="51737"/>
    <cellStyle name="Normal 225 6 2" xfId="51738"/>
    <cellStyle name="Normal 225 6 3" xfId="51739"/>
    <cellStyle name="Normal 225 7" xfId="51740"/>
    <cellStyle name="Normal 225 8" xfId="51741"/>
    <cellStyle name="Normal 225 9" xfId="51742"/>
    <cellStyle name="Normal 226" xfId="21602"/>
    <cellStyle name="Normal 226 10" xfId="51743"/>
    <cellStyle name="Normal 226 11" xfId="51744"/>
    <cellStyle name="Normal 226 12" xfId="51745"/>
    <cellStyle name="Normal 226 13" xfId="51746"/>
    <cellStyle name="Normal 226 14" xfId="51747"/>
    <cellStyle name="Normal 226 2" xfId="21603"/>
    <cellStyle name="Normal 226 2 2" xfId="51748"/>
    <cellStyle name="Normal 226 2 3" xfId="51749"/>
    <cellStyle name="Normal 226 3" xfId="21604"/>
    <cellStyle name="Normal 226 3 10" xfId="51750"/>
    <cellStyle name="Normal 226 3 11" xfId="51751"/>
    <cellStyle name="Normal 226 3 2" xfId="51752"/>
    <cellStyle name="Normal 226 3 2 2" xfId="51753"/>
    <cellStyle name="Normal 226 3 2 2 2" xfId="51754"/>
    <cellStyle name="Normal 226 3 2 2 3" xfId="51755"/>
    <cellStyle name="Normal 226 3 2 3" xfId="51756"/>
    <cellStyle name="Normal 226 3 2 4" xfId="51757"/>
    <cellStyle name="Normal 226 3 3" xfId="51758"/>
    <cellStyle name="Normal 226 3 3 2" xfId="51759"/>
    <cellStyle name="Normal 226 3 3 3" xfId="51760"/>
    <cellStyle name="Normal 226 3 4" xfId="51761"/>
    <cellStyle name="Normal 226 3 5" xfId="51762"/>
    <cellStyle name="Normal 226 3 6" xfId="51763"/>
    <cellStyle name="Normal 226 3 7" xfId="51764"/>
    <cellStyle name="Normal 226 3 8" xfId="51765"/>
    <cellStyle name="Normal 226 3 9" xfId="51766"/>
    <cellStyle name="Normal 226 4" xfId="51767"/>
    <cellStyle name="Normal 226 4 2" xfId="51768"/>
    <cellStyle name="Normal 226 4 2 2" xfId="51769"/>
    <cellStyle name="Normal 226 4 2 3" xfId="51770"/>
    <cellStyle name="Normal 226 4 3" xfId="51771"/>
    <cellStyle name="Normal 226 4 4" xfId="51772"/>
    <cellStyle name="Normal 226 5" xfId="51773"/>
    <cellStyle name="Normal 226 5 2" xfId="51774"/>
    <cellStyle name="Normal 226 5 3" xfId="51775"/>
    <cellStyle name="Normal 226 6" xfId="51776"/>
    <cellStyle name="Normal 226 6 2" xfId="51777"/>
    <cellStyle name="Normal 226 6 3" xfId="51778"/>
    <cellStyle name="Normal 226 7" xfId="51779"/>
    <cellStyle name="Normal 226 8" xfId="51780"/>
    <cellStyle name="Normal 226 9" xfId="51781"/>
    <cellStyle name="Normal 227" xfId="21605"/>
    <cellStyle name="Normal 227 10" xfId="51782"/>
    <cellStyle name="Normal 227 11" xfId="51783"/>
    <cellStyle name="Normal 227 12" xfId="51784"/>
    <cellStyle name="Normal 227 13" xfId="51785"/>
    <cellStyle name="Normal 227 14" xfId="51786"/>
    <cellStyle name="Normal 227 2" xfId="21606"/>
    <cellStyle name="Normal 227 2 2" xfId="51787"/>
    <cellStyle name="Normal 227 2 3" xfId="51788"/>
    <cellStyle name="Normal 227 3" xfId="21607"/>
    <cellStyle name="Normal 227 3 10" xfId="51789"/>
    <cellStyle name="Normal 227 3 11" xfId="51790"/>
    <cellStyle name="Normal 227 3 2" xfId="51791"/>
    <cellStyle name="Normal 227 3 2 2" xfId="51792"/>
    <cellStyle name="Normal 227 3 2 2 2" xfId="51793"/>
    <cellStyle name="Normal 227 3 2 2 3" xfId="51794"/>
    <cellStyle name="Normal 227 3 2 3" xfId="51795"/>
    <cellStyle name="Normal 227 3 2 4" xfId="51796"/>
    <cellStyle name="Normal 227 3 3" xfId="51797"/>
    <cellStyle name="Normal 227 3 3 2" xfId="51798"/>
    <cellStyle name="Normal 227 3 3 3" xfId="51799"/>
    <cellStyle name="Normal 227 3 4" xfId="51800"/>
    <cellStyle name="Normal 227 3 5" xfId="51801"/>
    <cellStyle name="Normal 227 3 6" xfId="51802"/>
    <cellStyle name="Normal 227 3 7" xfId="51803"/>
    <cellStyle name="Normal 227 3 8" xfId="51804"/>
    <cellStyle name="Normal 227 3 9" xfId="51805"/>
    <cellStyle name="Normal 227 4" xfId="51806"/>
    <cellStyle name="Normal 227 4 2" xfId="51807"/>
    <cellStyle name="Normal 227 4 2 2" xfId="51808"/>
    <cellStyle name="Normal 227 4 2 3" xfId="51809"/>
    <cellStyle name="Normal 227 4 3" xfId="51810"/>
    <cellStyle name="Normal 227 4 4" xfId="51811"/>
    <cellStyle name="Normal 227 5" xfId="51812"/>
    <cellStyle name="Normal 227 5 2" xfId="51813"/>
    <cellStyle name="Normal 227 5 3" xfId="51814"/>
    <cellStyle name="Normal 227 6" xfId="51815"/>
    <cellStyle name="Normal 227 6 2" xfId="51816"/>
    <cellStyle name="Normal 227 6 3" xfId="51817"/>
    <cellStyle name="Normal 227 7" xfId="51818"/>
    <cellStyle name="Normal 227 8" xfId="51819"/>
    <cellStyle name="Normal 227 9" xfId="51820"/>
    <cellStyle name="Normal 228" xfId="21608"/>
    <cellStyle name="Normal 228 10" xfId="51821"/>
    <cellStyle name="Normal 228 11" xfId="51822"/>
    <cellStyle name="Normal 228 12" xfId="51823"/>
    <cellStyle name="Normal 228 13" xfId="51824"/>
    <cellStyle name="Normal 228 14" xfId="51825"/>
    <cellStyle name="Normal 228 2" xfId="21609"/>
    <cellStyle name="Normal 228 2 2" xfId="51826"/>
    <cellStyle name="Normal 228 2 3" xfId="51827"/>
    <cellStyle name="Normal 228 3" xfId="21610"/>
    <cellStyle name="Normal 228 3 10" xfId="51828"/>
    <cellStyle name="Normal 228 3 11" xfId="51829"/>
    <cellStyle name="Normal 228 3 2" xfId="51830"/>
    <cellStyle name="Normal 228 3 2 2" xfId="51831"/>
    <cellStyle name="Normal 228 3 2 2 2" xfId="51832"/>
    <cellStyle name="Normal 228 3 2 2 3" xfId="51833"/>
    <cellStyle name="Normal 228 3 2 3" xfId="51834"/>
    <cellStyle name="Normal 228 3 2 4" xfId="51835"/>
    <cellStyle name="Normal 228 3 3" xfId="51836"/>
    <cellStyle name="Normal 228 3 3 2" xfId="51837"/>
    <cellStyle name="Normal 228 3 3 3" xfId="51838"/>
    <cellStyle name="Normal 228 3 4" xfId="51839"/>
    <cellStyle name="Normal 228 3 5" xfId="51840"/>
    <cellStyle name="Normal 228 3 6" xfId="51841"/>
    <cellStyle name="Normal 228 3 7" xfId="51842"/>
    <cellStyle name="Normal 228 3 8" xfId="51843"/>
    <cellStyle name="Normal 228 3 9" xfId="51844"/>
    <cellStyle name="Normal 228 4" xfId="51845"/>
    <cellStyle name="Normal 228 4 2" xfId="51846"/>
    <cellStyle name="Normal 228 4 2 2" xfId="51847"/>
    <cellStyle name="Normal 228 4 2 3" xfId="51848"/>
    <cellStyle name="Normal 228 4 3" xfId="51849"/>
    <cellStyle name="Normal 228 4 4" xfId="51850"/>
    <cellStyle name="Normal 228 5" xfId="51851"/>
    <cellStyle name="Normal 228 5 2" xfId="51852"/>
    <cellStyle name="Normal 228 5 3" xfId="51853"/>
    <cellStyle name="Normal 228 6" xfId="51854"/>
    <cellStyle name="Normal 228 6 2" xfId="51855"/>
    <cellStyle name="Normal 228 6 3" xfId="51856"/>
    <cellStyle name="Normal 228 7" xfId="51857"/>
    <cellStyle name="Normal 228 8" xfId="51858"/>
    <cellStyle name="Normal 228 9" xfId="51859"/>
    <cellStyle name="Normal 229" xfId="21611"/>
    <cellStyle name="Normal 229 10" xfId="51860"/>
    <cellStyle name="Normal 229 11" xfId="51861"/>
    <cellStyle name="Normal 229 12" xfId="51862"/>
    <cellStyle name="Normal 229 13" xfId="51863"/>
    <cellStyle name="Normal 229 14" xfId="51864"/>
    <cellStyle name="Normal 229 2" xfId="21612"/>
    <cellStyle name="Normal 229 2 2" xfId="51865"/>
    <cellStyle name="Normal 229 2 3" xfId="51866"/>
    <cellStyle name="Normal 229 3" xfId="21613"/>
    <cellStyle name="Normal 229 3 10" xfId="51867"/>
    <cellStyle name="Normal 229 3 11" xfId="51868"/>
    <cellStyle name="Normal 229 3 2" xfId="51869"/>
    <cellStyle name="Normal 229 3 2 2" xfId="51870"/>
    <cellStyle name="Normal 229 3 2 2 2" xfId="51871"/>
    <cellStyle name="Normal 229 3 2 2 3" xfId="51872"/>
    <cellStyle name="Normal 229 3 2 3" xfId="51873"/>
    <cellStyle name="Normal 229 3 2 4" xfId="51874"/>
    <cellStyle name="Normal 229 3 3" xfId="51875"/>
    <cellStyle name="Normal 229 3 3 2" xfId="51876"/>
    <cellStyle name="Normal 229 3 3 3" xfId="51877"/>
    <cellStyle name="Normal 229 3 4" xfId="51878"/>
    <cellStyle name="Normal 229 3 5" xfId="51879"/>
    <cellStyle name="Normal 229 3 6" xfId="51880"/>
    <cellStyle name="Normal 229 3 7" xfId="51881"/>
    <cellStyle name="Normal 229 3 8" xfId="51882"/>
    <cellStyle name="Normal 229 3 9" xfId="51883"/>
    <cellStyle name="Normal 229 4" xfId="51884"/>
    <cellStyle name="Normal 229 4 2" xfId="51885"/>
    <cellStyle name="Normal 229 4 2 2" xfId="51886"/>
    <cellStyle name="Normal 229 4 2 3" xfId="51887"/>
    <cellStyle name="Normal 229 4 3" xfId="51888"/>
    <cellStyle name="Normal 229 4 4" xfId="51889"/>
    <cellStyle name="Normal 229 5" xfId="51890"/>
    <cellStyle name="Normal 229 5 2" xfId="51891"/>
    <cellStyle name="Normal 229 5 3" xfId="51892"/>
    <cellStyle name="Normal 229 6" xfId="51893"/>
    <cellStyle name="Normal 229 6 2" xfId="51894"/>
    <cellStyle name="Normal 229 6 3" xfId="51895"/>
    <cellStyle name="Normal 229 7" xfId="51896"/>
    <cellStyle name="Normal 229 8" xfId="51897"/>
    <cellStyle name="Normal 229 9" xfId="51898"/>
    <cellStyle name="Normal 23" xfId="21614"/>
    <cellStyle name="Normal 23 2" xfId="21615"/>
    <cellStyle name="Normal 23 2 2" xfId="21616"/>
    <cellStyle name="Normal 23 2 2 2" xfId="51899"/>
    <cellStyle name="Normal 23 2 3" xfId="21617"/>
    <cellStyle name="Normal 23 2 4" xfId="21618"/>
    <cellStyle name="Normal 23 2 5" xfId="21619"/>
    <cellStyle name="Normal 23 3" xfId="21620"/>
    <cellStyle name="Normal 23 3 2" xfId="21621"/>
    <cellStyle name="Normal 23 3 3" xfId="21622"/>
    <cellStyle name="Normal 23 3 4" xfId="21623"/>
    <cellStyle name="Normal 23 4" xfId="21624"/>
    <cellStyle name="Normal 23 4 2" xfId="51900"/>
    <cellStyle name="Normal 23 5" xfId="21625"/>
    <cellStyle name="Normal 23 5 2" xfId="21626"/>
    <cellStyle name="Normal 23 5 3" xfId="21627"/>
    <cellStyle name="Normal 23 6" xfId="21628"/>
    <cellStyle name="Normal 23 7" xfId="21629"/>
    <cellStyle name="Normal 23 8" xfId="21630"/>
    <cellStyle name="Normal 23_Data Check Control" xfId="21631"/>
    <cellStyle name="Normal 230" xfId="21632"/>
    <cellStyle name="Normal 230 10" xfId="51901"/>
    <cellStyle name="Normal 230 11" xfId="51902"/>
    <cellStyle name="Normal 230 12" xfId="51903"/>
    <cellStyle name="Normal 230 13" xfId="51904"/>
    <cellStyle name="Normal 230 14" xfId="51905"/>
    <cellStyle name="Normal 230 2" xfId="21633"/>
    <cellStyle name="Normal 230 2 2" xfId="51906"/>
    <cellStyle name="Normal 230 2 3" xfId="51907"/>
    <cellStyle name="Normal 230 3" xfId="21634"/>
    <cellStyle name="Normal 230 3 10" xfId="51908"/>
    <cellStyle name="Normal 230 3 11" xfId="51909"/>
    <cellStyle name="Normal 230 3 2" xfId="51910"/>
    <cellStyle name="Normal 230 3 2 2" xfId="51911"/>
    <cellStyle name="Normal 230 3 2 2 2" xfId="51912"/>
    <cellStyle name="Normal 230 3 2 2 3" xfId="51913"/>
    <cellStyle name="Normal 230 3 2 3" xfId="51914"/>
    <cellStyle name="Normal 230 3 2 4" xfId="51915"/>
    <cellStyle name="Normal 230 3 3" xfId="51916"/>
    <cellStyle name="Normal 230 3 3 2" xfId="51917"/>
    <cellStyle name="Normal 230 3 3 3" xfId="51918"/>
    <cellStyle name="Normal 230 3 4" xfId="51919"/>
    <cellStyle name="Normal 230 3 5" xfId="51920"/>
    <cellStyle name="Normal 230 3 6" xfId="51921"/>
    <cellStyle name="Normal 230 3 7" xfId="51922"/>
    <cellStyle name="Normal 230 3 8" xfId="51923"/>
    <cellStyle name="Normal 230 3 9" xfId="51924"/>
    <cellStyle name="Normal 230 4" xfId="51925"/>
    <cellStyle name="Normal 230 4 2" xfId="51926"/>
    <cellStyle name="Normal 230 4 2 2" xfId="51927"/>
    <cellStyle name="Normal 230 4 2 3" xfId="51928"/>
    <cellStyle name="Normal 230 4 3" xfId="51929"/>
    <cellStyle name="Normal 230 4 4" xfId="51930"/>
    <cellStyle name="Normal 230 5" xfId="51931"/>
    <cellStyle name="Normal 230 5 2" xfId="51932"/>
    <cellStyle name="Normal 230 5 3" xfId="51933"/>
    <cellStyle name="Normal 230 6" xfId="51934"/>
    <cellStyle name="Normal 230 6 2" xfId="51935"/>
    <cellStyle name="Normal 230 6 3" xfId="51936"/>
    <cellStyle name="Normal 230 7" xfId="51937"/>
    <cellStyle name="Normal 230 8" xfId="51938"/>
    <cellStyle name="Normal 230 9" xfId="51939"/>
    <cellStyle name="Normal 231" xfId="21635"/>
    <cellStyle name="Normal 231 10" xfId="51940"/>
    <cellStyle name="Normal 231 11" xfId="51941"/>
    <cellStyle name="Normal 231 12" xfId="51942"/>
    <cellStyle name="Normal 231 13" xfId="51943"/>
    <cellStyle name="Normal 231 2" xfId="21636"/>
    <cellStyle name="Normal 231 2 10" xfId="51944"/>
    <cellStyle name="Normal 231 2 11" xfId="51945"/>
    <cellStyle name="Normal 231 2 2" xfId="51946"/>
    <cellStyle name="Normal 231 2 2 2" xfId="51947"/>
    <cellStyle name="Normal 231 2 2 2 2" xfId="51948"/>
    <cellStyle name="Normal 231 2 2 2 3" xfId="51949"/>
    <cellStyle name="Normal 231 2 2 3" xfId="51950"/>
    <cellStyle name="Normal 231 2 2 4" xfId="51951"/>
    <cellStyle name="Normal 231 2 3" xfId="51952"/>
    <cellStyle name="Normal 231 2 3 2" xfId="51953"/>
    <cellStyle name="Normal 231 2 3 3" xfId="51954"/>
    <cellStyle name="Normal 231 2 4" xfId="51955"/>
    <cellStyle name="Normal 231 2 5" xfId="51956"/>
    <cellStyle name="Normal 231 2 6" xfId="51957"/>
    <cellStyle name="Normal 231 2 7" xfId="51958"/>
    <cellStyle name="Normal 231 2 8" xfId="51959"/>
    <cellStyle name="Normal 231 2 9" xfId="51960"/>
    <cellStyle name="Normal 231 3" xfId="51961"/>
    <cellStyle name="Normal 231 3 2" xfId="51962"/>
    <cellStyle name="Normal 231 3 2 2" xfId="51963"/>
    <cellStyle name="Normal 231 3 2 3" xfId="51964"/>
    <cellStyle name="Normal 231 3 3" xfId="51965"/>
    <cellStyle name="Normal 231 3 4" xfId="51966"/>
    <cellStyle name="Normal 231 4" xfId="51967"/>
    <cellStyle name="Normal 231 4 2" xfId="51968"/>
    <cellStyle name="Normal 231 4 3" xfId="51969"/>
    <cellStyle name="Normal 231 5" xfId="51970"/>
    <cellStyle name="Normal 231 5 2" xfId="51971"/>
    <cellStyle name="Normal 231 5 3" xfId="51972"/>
    <cellStyle name="Normal 231 6" xfId="51973"/>
    <cellStyle name="Normal 231 7" xfId="51974"/>
    <cellStyle name="Normal 231 8" xfId="51975"/>
    <cellStyle name="Normal 231 9" xfId="51976"/>
    <cellStyle name="Normal 232" xfId="21637"/>
    <cellStyle name="Normal 232 10" xfId="51977"/>
    <cellStyle name="Normal 232 11" xfId="51978"/>
    <cellStyle name="Normal 232 12" xfId="51979"/>
    <cellStyle name="Normal 232 13" xfId="51980"/>
    <cellStyle name="Normal 232 2" xfId="21638"/>
    <cellStyle name="Normal 232 2 10" xfId="51981"/>
    <cellStyle name="Normal 232 2 11" xfId="51982"/>
    <cellStyle name="Normal 232 2 2" xfId="51983"/>
    <cellStyle name="Normal 232 2 2 2" xfId="51984"/>
    <cellStyle name="Normal 232 2 2 2 2" xfId="51985"/>
    <cellStyle name="Normal 232 2 2 2 3" xfId="51986"/>
    <cellStyle name="Normal 232 2 2 3" xfId="51987"/>
    <cellStyle name="Normal 232 2 2 4" xfId="51988"/>
    <cellStyle name="Normal 232 2 3" xfId="51989"/>
    <cellStyle name="Normal 232 2 3 2" xfId="51990"/>
    <cellStyle name="Normal 232 2 3 3" xfId="51991"/>
    <cellStyle name="Normal 232 2 4" xfId="51992"/>
    <cellStyle name="Normal 232 2 5" xfId="51993"/>
    <cellStyle name="Normal 232 2 6" xfId="51994"/>
    <cellStyle name="Normal 232 2 7" xfId="51995"/>
    <cellStyle name="Normal 232 2 8" xfId="51996"/>
    <cellStyle name="Normal 232 2 9" xfId="51997"/>
    <cellStyle name="Normal 232 3" xfId="51998"/>
    <cellStyle name="Normal 232 3 2" xfId="51999"/>
    <cellStyle name="Normal 232 3 2 2" xfId="52000"/>
    <cellStyle name="Normal 232 3 2 3" xfId="52001"/>
    <cellStyle name="Normal 232 3 3" xfId="52002"/>
    <cellStyle name="Normal 232 3 4" xfId="52003"/>
    <cellStyle name="Normal 232 4" xfId="52004"/>
    <cellStyle name="Normal 232 4 2" xfId="52005"/>
    <cellStyle name="Normal 232 4 3" xfId="52006"/>
    <cellStyle name="Normal 232 5" xfId="52007"/>
    <cellStyle name="Normal 232 5 2" xfId="52008"/>
    <cellStyle name="Normal 232 5 3" xfId="52009"/>
    <cellStyle name="Normal 232 6" xfId="52010"/>
    <cellStyle name="Normal 232 7" xfId="52011"/>
    <cellStyle name="Normal 232 8" xfId="52012"/>
    <cellStyle name="Normal 232 9" xfId="52013"/>
    <cellStyle name="Normal 233" xfId="21639"/>
    <cellStyle name="Normal 233 10" xfId="52014"/>
    <cellStyle name="Normal 233 11" xfId="52015"/>
    <cellStyle name="Normal 233 12" xfId="52016"/>
    <cellStyle name="Normal 233 13" xfId="52017"/>
    <cellStyle name="Normal 233 2" xfId="21640"/>
    <cellStyle name="Normal 233 2 10" xfId="52018"/>
    <cellStyle name="Normal 233 2 11" xfId="52019"/>
    <cellStyle name="Normal 233 2 2" xfId="52020"/>
    <cellStyle name="Normal 233 2 2 2" xfId="52021"/>
    <cellStyle name="Normal 233 2 2 2 2" xfId="52022"/>
    <cellStyle name="Normal 233 2 2 2 3" xfId="52023"/>
    <cellStyle name="Normal 233 2 2 3" xfId="52024"/>
    <cellStyle name="Normal 233 2 2 4" xfId="52025"/>
    <cellStyle name="Normal 233 2 3" xfId="52026"/>
    <cellStyle name="Normal 233 2 3 2" xfId="52027"/>
    <cellStyle name="Normal 233 2 3 3" xfId="52028"/>
    <cellStyle name="Normal 233 2 4" xfId="52029"/>
    <cellStyle name="Normal 233 2 5" xfId="52030"/>
    <cellStyle name="Normal 233 2 6" xfId="52031"/>
    <cellStyle name="Normal 233 2 7" xfId="52032"/>
    <cellStyle name="Normal 233 2 8" xfId="52033"/>
    <cellStyle name="Normal 233 2 9" xfId="52034"/>
    <cellStyle name="Normal 233 3" xfId="52035"/>
    <cellStyle name="Normal 233 3 2" xfId="52036"/>
    <cellStyle name="Normal 233 3 2 2" xfId="52037"/>
    <cellStyle name="Normal 233 3 2 3" xfId="52038"/>
    <cellStyle name="Normal 233 3 3" xfId="52039"/>
    <cellStyle name="Normal 233 3 4" xfId="52040"/>
    <cellStyle name="Normal 233 4" xfId="52041"/>
    <cellStyle name="Normal 233 4 2" xfId="52042"/>
    <cellStyle name="Normal 233 4 3" xfId="52043"/>
    <cellStyle name="Normal 233 5" xfId="52044"/>
    <cellStyle name="Normal 233 5 2" xfId="52045"/>
    <cellStyle name="Normal 233 5 3" xfId="52046"/>
    <cellStyle name="Normal 233 6" xfId="52047"/>
    <cellStyle name="Normal 233 7" xfId="52048"/>
    <cellStyle name="Normal 233 8" xfId="52049"/>
    <cellStyle name="Normal 233 9" xfId="52050"/>
    <cellStyle name="Normal 234" xfId="21641"/>
    <cellStyle name="Normal 234 10" xfId="52051"/>
    <cellStyle name="Normal 234 11" xfId="52052"/>
    <cellStyle name="Normal 234 12" xfId="52053"/>
    <cellStyle name="Normal 234 13" xfId="52054"/>
    <cellStyle name="Normal 234 2" xfId="21642"/>
    <cellStyle name="Normal 234 2 10" xfId="52055"/>
    <cellStyle name="Normal 234 2 11" xfId="52056"/>
    <cellStyle name="Normal 234 2 2" xfId="52057"/>
    <cellStyle name="Normal 234 2 2 2" xfId="52058"/>
    <cellStyle name="Normal 234 2 2 2 2" xfId="52059"/>
    <cellStyle name="Normal 234 2 2 2 3" xfId="52060"/>
    <cellStyle name="Normal 234 2 2 3" xfId="52061"/>
    <cellStyle name="Normal 234 2 2 4" xfId="52062"/>
    <cellStyle name="Normal 234 2 3" xfId="52063"/>
    <cellStyle name="Normal 234 2 3 2" xfId="52064"/>
    <cellStyle name="Normal 234 2 3 3" xfId="52065"/>
    <cellStyle name="Normal 234 2 4" xfId="52066"/>
    <cellStyle name="Normal 234 2 5" xfId="52067"/>
    <cellStyle name="Normal 234 2 6" xfId="52068"/>
    <cellStyle name="Normal 234 2 7" xfId="52069"/>
    <cellStyle name="Normal 234 2 8" xfId="52070"/>
    <cellStyle name="Normal 234 2 9" xfId="52071"/>
    <cellStyle name="Normal 234 3" xfId="52072"/>
    <cellStyle name="Normal 234 3 2" xfId="52073"/>
    <cellStyle name="Normal 234 3 2 2" xfId="52074"/>
    <cellStyle name="Normal 234 3 2 3" xfId="52075"/>
    <cellStyle name="Normal 234 3 3" xfId="52076"/>
    <cellStyle name="Normal 234 3 4" xfId="52077"/>
    <cellStyle name="Normal 234 4" xfId="52078"/>
    <cellStyle name="Normal 234 4 2" xfId="52079"/>
    <cellStyle name="Normal 234 4 3" xfId="52080"/>
    <cellStyle name="Normal 234 5" xfId="52081"/>
    <cellStyle name="Normal 234 5 2" xfId="52082"/>
    <cellStyle name="Normal 234 5 3" xfId="52083"/>
    <cellStyle name="Normal 234 6" xfId="52084"/>
    <cellStyle name="Normal 234 7" xfId="52085"/>
    <cellStyle name="Normal 234 8" xfId="52086"/>
    <cellStyle name="Normal 234 9" xfId="52087"/>
    <cellStyle name="Normal 235" xfId="21643"/>
    <cellStyle name="Normal 235 10" xfId="52088"/>
    <cellStyle name="Normal 235 11" xfId="52089"/>
    <cellStyle name="Normal 235 12" xfId="52090"/>
    <cellStyle name="Normal 235 13" xfId="52091"/>
    <cellStyle name="Normal 235 2" xfId="21644"/>
    <cellStyle name="Normal 235 2 10" xfId="52092"/>
    <cellStyle name="Normal 235 2 11" xfId="52093"/>
    <cellStyle name="Normal 235 2 2" xfId="52094"/>
    <cellStyle name="Normal 235 2 2 2" xfId="52095"/>
    <cellStyle name="Normal 235 2 2 2 2" xfId="52096"/>
    <cellStyle name="Normal 235 2 2 2 3" xfId="52097"/>
    <cellStyle name="Normal 235 2 2 3" xfId="52098"/>
    <cellStyle name="Normal 235 2 2 4" xfId="52099"/>
    <cellStyle name="Normal 235 2 3" xfId="52100"/>
    <cellStyle name="Normal 235 2 3 2" xfId="52101"/>
    <cellStyle name="Normal 235 2 3 3" xfId="52102"/>
    <cellStyle name="Normal 235 2 4" xfId="52103"/>
    <cellStyle name="Normal 235 2 5" xfId="52104"/>
    <cellStyle name="Normal 235 2 6" xfId="52105"/>
    <cellStyle name="Normal 235 2 7" xfId="52106"/>
    <cellStyle name="Normal 235 2 8" xfId="52107"/>
    <cellStyle name="Normal 235 2 9" xfId="52108"/>
    <cellStyle name="Normal 235 3" xfId="52109"/>
    <cellStyle name="Normal 235 3 2" xfId="52110"/>
    <cellStyle name="Normal 235 3 2 2" xfId="52111"/>
    <cellStyle name="Normal 235 3 2 3" xfId="52112"/>
    <cellStyle name="Normal 235 3 3" xfId="52113"/>
    <cellStyle name="Normal 235 3 4" xfId="52114"/>
    <cellStyle name="Normal 235 4" xfId="52115"/>
    <cellStyle name="Normal 235 4 2" xfId="52116"/>
    <cellStyle name="Normal 235 4 3" xfId="52117"/>
    <cellStyle name="Normal 235 5" xfId="52118"/>
    <cellStyle name="Normal 235 5 2" xfId="52119"/>
    <cellStyle name="Normal 235 5 3" xfId="52120"/>
    <cellStyle name="Normal 235 6" xfId="52121"/>
    <cellStyle name="Normal 235 7" xfId="52122"/>
    <cellStyle name="Normal 235 8" xfId="52123"/>
    <cellStyle name="Normal 235 9" xfId="52124"/>
    <cellStyle name="Normal 236" xfId="21645"/>
    <cellStyle name="Normal 236 10" xfId="52125"/>
    <cellStyle name="Normal 236 11" xfId="52126"/>
    <cellStyle name="Normal 236 12" xfId="52127"/>
    <cellStyle name="Normal 236 13" xfId="52128"/>
    <cellStyle name="Normal 236 2" xfId="21646"/>
    <cellStyle name="Normal 236 2 10" xfId="52129"/>
    <cellStyle name="Normal 236 2 11" xfId="52130"/>
    <cellStyle name="Normal 236 2 2" xfId="52131"/>
    <cellStyle name="Normal 236 2 2 2" xfId="52132"/>
    <cellStyle name="Normal 236 2 2 2 2" xfId="52133"/>
    <cellStyle name="Normal 236 2 2 2 3" xfId="52134"/>
    <cellStyle name="Normal 236 2 2 3" xfId="52135"/>
    <cellStyle name="Normal 236 2 2 4" xfId="52136"/>
    <cellStyle name="Normal 236 2 3" xfId="52137"/>
    <cellStyle name="Normal 236 2 3 2" xfId="52138"/>
    <cellStyle name="Normal 236 2 3 3" xfId="52139"/>
    <cellStyle name="Normal 236 2 4" xfId="52140"/>
    <cellStyle name="Normal 236 2 5" xfId="52141"/>
    <cellStyle name="Normal 236 2 6" xfId="52142"/>
    <cellStyle name="Normal 236 2 7" xfId="52143"/>
    <cellStyle name="Normal 236 2 8" xfId="52144"/>
    <cellStyle name="Normal 236 2 9" xfId="52145"/>
    <cellStyle name="Normal 236 3" xfId="52146"/>
    <cellStyle name="Normal 236 3 2" xfId="52147"/>
    <cellStyle name="Normal 236 3 2 2" xfId="52148"/>
    <cellStyle name="Normal 236 3 2 3" xfId="52149"/>
    <cellStyle name="Normal 236 3 3" xfId="52150"/>
    <cellStyle name="Normal 236 3 4" xfId="52151"/>
    <cellStyle name="Normal 236 4" xfId="52152"/>
    <cellStyle name="Normal 236 4 2" xfId="52153"/>
    <cellStyle name="Normal 236 4 3" xfId="52154"/>
    <cellStyle name="Normal 236 5" xfId="52155"/>
    <cellStyle name="Normal 236 5 2" xfId="52156"/>
    <cellStyle name="Normal 236 5 3" xfId="52157"/>
    <cellStyle name="Normal 236 6" xfId="52158"/>
    <cellStyle name="Normal 236 7" xfId="52159"/>
    <cellStyle name="Normal 236 8" xfId="52160"/>
    <cellStyle name="Normal 236 9" xfId="52161"/>
    <cellStyle name="Normal 237" xfId="21647"/>
    <cellStyle name="Normal 237 10" xfId="52162"/>
    <cellStyle name="Normal 237 11" xfId="52163"/>
    <cellStyle name="Normal 237 12" xfId="52164"/>
    <cellStyle name="Normal 237 13" xfId="52165"/>
    <cellStyle name="Normal 237 2" xfId="21648"/>
    <cellStyle name="Normal 237 2 10" xfId="52166"/>
    <cellStyle name="Normal 237 2 11" xfId="52167"/>
    <cellStyle name="Normal 237 2 2" xfId="52168"/>
    <cellStyle name="Normal 237 2 2 2" xfId="52169"/>
    <cellStyle name="Normal 237 2 2 2 2" xfId="52170"/>
    <cellStyle name="Normal 237 2 2 2 3" xfId="52171"/>
    <cellStyle name="Normal 237 2 2 3" xfId="52172"/>
    <cellStyle name="Normal 237 2 2 4" xfId="52173"/>
    <cellStyle name="Normal 237 2 3" xfId="52174"/>
    <cellStyle name="Normal 237 2 3 2" xfId="52175"/>
    <cellStyle name="Normal 237 2 3 3" xfId="52176"/>
    <cellStyle name="Normal 237 2 4" xfId="52177"/>
    <cellStyle name="Normal 237 2 5" xfId="52178"/>
    <cellStyle name="Normal 237 2 6" xfId="52179"/>
    <cellStyle name="Normal 237 2 7" xfId="52180"/>
    <cellStyle name="Normal 237 2 8" xfId="52181"/>
    <cellStyle name="Normal 237 2 9" xfId="52182"/>
    <cellStyle name="Normal 237 3" xfId="52183"/>
    <cellStyle name="Normal 237 3 2" xfId="52184"/>
    <cellStyle name="Normal 237 3 2 2" xfId="52185"/>
    <cellStyle name="Normal 237 3 2 3" xfId="52186"/>
    <cellStyle name="Normal 237 3 3" xfId="52187"/>
    <cellStyle name="Normal 237 3 4" xfId="52188"/>
    <cellStyle name="Normal 237 4" xfId="52189"/>
    <cellStyle name="Normal 237 4 2" xfId="52190"/>
    <cellStyle name="Normal 237 4 3" xfId="52191"/>
    <cellStyle name="Normal 237 5" xfId="52192"/>
    <cellStyle name="Normal 237 5 2" xfId="52193"/>
    <cellStyle name="Normal 237 5 3" xfId="52194"/>
    <cellStyle name="Normal 237 6" xfId="52195"/>
    <cellStyle name="Normal 237 7" xfId="52196"/>
    <cellStyle name="Normal 237 8" xfId="52197"/>
    <cellStyle name="Normal 237 9" xfId="52198"/>
    <cellStyle name="Normal 238" xfId="21649"/>
    <cellStyle name="Normal 238 10" xfId="52199"/>
    <cellStyle name="Normal 238 11" xfId="52200"/>
    <cellStyle name="Normal 238 12" xfId="52201"/>
    <cellStyle name="Normal 238 13" xfId="52202"/>
    <cellStyle name="Normal 238 2" xfId="21650"/>
    <cellStyle name="Normal 238 2 10" xfId="52203"/>
    <cellStyle name="Normal 238 2 11" xfId="52204"/>
    <cellStyle name="Normal 238 2 2" xfId="21651"/>
    <cellStyle name="Normal 238 2 2 2" xfId="52205"/>
    <cellStyle name="Normal 238 2 2 2 2" xfId="52206"/>
    <cellStyle name="Normal 238 2 2 2 3" xfId="52207"/>
    <cellStyle name="Normal 238 2 2 3" xfId="52208"/>
    <cellStyle name="Normal 238 2 2 4" xfId="52209"/>
    <cellStyle name="Normal 238 2 3" xfId="52210"/>
    <cellStyle name="Normal 238 2 3 2" xfId="52211"/>
    <cellStyle name="Normal 238 2 3 3" xfId="52212"/>
    <cellStyle name="Normal 238 2 4" xfId="52213"/>
    <cellStyle name="Normal 238 2 5" xfId="52214"/>
    <cellStyle name="Normal 238 2 6" xfId="52215"/>
    <cellStyle name="Normal 238 2 7" xfId="52216"/>
    <cellStyle name="Normal 238 2 8" xfId="52217"/>
    <cellStyle name="Normal 238 2 9" xfId="52218"/>
    <cellStyle name="Normal 238 3" xfId="21652"/>
    <cellStyle name="Normal 238 3 2" xfId="21653"/>
    <cellStyle name="Normal 238 3 2 2" xfId="52219"/>
    <cellStyle name="Normal 238 3 2 3" xfId="52220"/>
    <cellStyle name="Normal 238 3 3" xfId="52221"/>
    <cellStyle name="Normal 238 3 4" xfId="52222"/>
    <cellStyle name="Normal 238 4" xfId="21654"/>
    <cellStyle name="Normal 238 4 2" xfId="21655"/>
    <cellStyle name="Normal 238 4 3" xfId="52223"/>
    <cellStyle name="Normal 238 5" xfId="21656"/>
    <cellStyle name="Normal 238 5 2" xfId="52224"/>
    <cellStyle name="Normal 238 5 3" xfId="52225"/>
    <cellStyle name="Normal 238 6" xfId="52226"/>
    <cellStyle name="Normal 238 7" xfId="52227"/>
    <cellStyle name="Normal 238 8" xfId="52228"/>
    <cellStyle name="Normal 238 9" xfId="52229"/>
    <cellStyle name="Normal 239" xfId="21657"/>
    <cellStyle name="Normal 239 10" xfId="52230"/>
    <cellStyle name="Normal 239 11" xfId="52231"/>
    <cellStyle name="Normal 239 12" xfId="52232"/>
    <cellStyle name="Normal 239 13" xfId="52233"/>
    <cellStyle name="Normal 239 2" xfId="21658"/>
    <cellStyle name="Normal 239 2 10" xfId="52234"/>
    <cellStyle name="Normal 239 2 11" xfId="52235"/>
    <cellStyle name="Normal 239 2 2" xfId="21659"/>
    <cellStyle name="Normal 239 2 2 2" xfId="52236"/>
    <cellStyle name="Normal 239 2 2 2 2" xfId="52237"/>
    <cellStyle name="Normal 239 2 2 2 3" xfId="52238"/>
    <cellStyle name="Normal 239 2 2 3" xfId="52239"/>
    <cellStyle name="Normal 239 2 2 4" xfId="52240"/>
    <cellStyle name="Normal 239 2 3" xfId="52241"/>
    <cellStyle name="Normal 239 2 3 2" xfId="52242"/>
    <cellStyle name="Normal 239 2 3 3" xfId="52243"/>
    <cellStyle name="Normal 239 2 4" xfId="52244"/>
    <cellStyle name="Normal 239 2 5" xfId="52245"/>
    <cellStyle name="Normal 239 2 6" xfId="52246"/>
    <cellStyle name="Normal 239 2 7" xfId="52247"/>
    <cellStyle name="Normal 239 2 8" xfId="52248"/>
    <cellStyle name="Normal 239 2 9" xfId="52249"/>
    <cellStyle name="Normal 239 3" xfId="21660"/>
    <cellStyle name="Normal 239 3 2" xfId="21661"/>
    <cellStyle name="Normal 239 3 2 2" xfId="52250"/>
    <cellStyle name="Normal 239 3 2 3" xfId="52251"/>
    <cellStyle name="Normal 239 3 3" xfId="52252"/>
    <cellStyle name="Normal 239 3 4" xfId="52253"/>
    <cellStyle name="Normal 239 4" xfId="21662"/>
    <cellStyle name="Normal 239 4 2" xfId="21663"/>
    <cellStyle name="Normal 239 4 3" xfId="52254"/>
    <cellStyle name="Normal 239 5" xfId="21664"/>
    <cellStyle name="Normal 239 5 2" xfId="52255"/>
    <cellStyle name="Normal 239 5 3" xfId="52256"/>
    <cellStyle name="Normal 239 6" xfId="52257"/>
    <cellStyle name="Normal 239 7" xfId="52258"/>
    <cellStyle name="Normal 239 8" xfId="52259"/>
    <cellStyle name="Normal 239 9" xfId="52260"/>
    <cellStyle name="Normal 24" xfId="21665"/>
    <cellStyle name="Normal 24 2" xfId="21666"/>
    <cellStyle name="Normal 24 2 2" xfId="21667"/>
    <cellStyle name="Normal 24 2 2 2" xfId="52261"/>
    <cellStyle name="Normal 24 2 3" xfId="21668"/>
    <cellStyle name="Normal 24 2 4" xfId="21669"/>
    <cellStyle name="Normal 24 2 5" xfId="21670"/>
    <cellStyle name="Normal 24 3" xfId="21671"/>
    <cellStyle name="Normal 24 3 2" xfId="21672"/>
    <cellStyle name="Normal 24 4" xfId="21673"/>
    <cellStyle name="Normal 24 5" xfId="21674"/>
    <cellStyle name="Normal 24 5 2" xfId="21675"/>
    <cellStyle name="Normal 24 5 3" xfId="21676"/>
    <cellStyle name="Normal 24 6" xfId="21677"/>
    <cellStyle name="Normal 24 7" xfId="21678"/>
    <cellStyle name="Normal 24 8" xfId="21679"/>
    <cellStyle name="Normal 24_Data Check Control" xfId="21680"/>
    <cellStyle name="Normal 240" xfId="21681"/>
    <cellStyle name="Normal 240 10" xfId="52262"/>
    <cellStyle name="Normal 240 11" xfId="52263"/>
    <cellStyle name="Normal 240 12" xfId="52264"/>
    <cellStyle name="Normal 240 13" xfId="52265"/>
    <cellStyle name="Normal 240 2" xfId="21682"/>
    <cellStyle name="Normal 240 2 10" xfId="52266"/>
    <cellStyle name="Normal 240 2 11" xfId="52267"/>
    <cellStyle name="Normal 240 2 2" xfId="21683"/>
    <cellStyle name="Normal 240 2 2 2" xfId="52268"/>
    <cellStyle name="Normal 240 2 2 2 2" xfId="52269"/>
    <cellStyle name="Normal 240 2 2 2 3" xfId="52270"/>
    <cellStyle name="Normal 240 2 2 3" xfId="52271"/>
    <cellStyle name="Normal 240 2 2 4" xfId="52272"/>
    <cellStyle name="Normal 240 2 3" xfId="52273"/>
    <cellStyle name="Normal 240 2 3 2" xfId="52274"/>
    <cellStyle name="Normal 240 2 3 3" xfId="52275"/>
    <cellStyle name="Normal 240 2 4" xfId="52276"/>
    <cellStyle name="Normal 240 2 5" xfId="52277"/>
    <cellStyle name="Normal 240 2 6" xfId="52278"/>
    <cellStyle name="Normal 240 2 7" xfId="52279"/>
    <cellStyle name="Normal 240 2 8" xfId="52280"/>
    <cellStyle name="Normal 240 2 9" xfId="52281"/>
    <cellStyle name="Normal 240 3" xfId="21684"/>
    <cellStyle name="Normal 240 3 2" xfId="21685"/>
    <cellStyle name="Normal 240 3 2 2" xfId="52282"/>
    <cellStyle name="Normal 240 3 2 3" xfId="52283"/>
    <cellStyle name="Normal 240 3 3" xfId="52284"/>
    <cellStyle name="Normal 240 3 4" xfId="52285"/>
    <cellStyle name="Normal 240 4" xfId="21686"/>
    <cellStyle name="Normal 240 4 2" xfId="21687"/>
    <cellStyle name="Normal 240 4 3" xfId="52286"/>
    <cellStyle name="Normal 240 5" xfId="21688"/>
    <cellStyle name="Normal 240 5 2" xfId="52287"/>
    <cellStyle name="Normal 240 5 3" xfId="52288"/>
    <cellStyle name="Normal 240 6" xfId="52289"/>
    <cellStyle name="Normal 240 7" xfId="52290"/>
    <cellStyle name="Normal 240 8" xfId="52291"/>
    <cellStyle name="Normal 240 9" xfId="52292"/>
    <cellStyle name="Normal 241" xfId="21689"/>
    <cellStyle name="Normal 241 10" xfId="52293"/>
    <cellStyle name="Normal 241 11" xfId="52294"/>
    <cellStyle name="Normal 241 12" xfId="52295"/>
    <cellStyle name="Normal 241 13" xfId="52296"/>
    <cellStyle name="Normal 241 2" xfId="21690"/>
    <cellStyle name="Normal 241 2 10" xfId="52297"/>
    <cellStyle name="Normal 241 2 11" xfId="52298"/>
    <cellStyle name="Normal 241 2 2" xfId="21691"/>
    <cellStyle name="Normal 241 2 2 2" xfId="52299"/>
    <cellStyle name="Normal 241 2 2 2 2" xfId="52300"/>
    <cellStyle name="Normal 241 2 2 2 3" xfId="52301"/>
    <cellStyle name="Normal 241 2 2 3" xfId="52302"/>
    <cellStyle name="Normal 241 2 2 4" xfId="52303"/>
    <cellStyle name="Normal 241 2 3" xfId="52304"/>
    <cellStyle name="Normal 241 2 3 2" xfId="52305"/>
    <cellStyle name="Normal 241 2 3 3" xfId="52306"/>
    <cellStyle name="Normal 241 2 4" xfId="52307"/>
    <cellStyle name="Normal 241 2 5" xfId="52308"/>
    <cellStyle name="Normal 241 2 6" xfId="52309"/>
    <cellStyle name="Normal 241 2 7" xfId="52310"/>
    <cellStyle name="Normal 241 2 8" xfId="52311"/>
    <cellStyle name="Normal 241 2 9" xfId="52312"/>
    <cellStyle name="Normal 241 3" xfId="21692"/>
    <cellStyle name="Normal 241 3 2" xfId="21693"/>
    <cellStyle name="Normal 241 3 2 2" xfId="52313"/>
    <cellStyle name="Normal 241 3 2 3" xfId="52314"/>
    <cellStyle name="Normal 241 3 3" xfId="52315"/>
    <cellStyle name="Normal 241 3 4" xfId="52316"/>
    <cellStyle name="Normal 241 4" xfId="21694"/>
    <cellStyle name="Normal 241 4 2" xfId="21695"/>
    <cellStyle name="Normal 241 4 3" xfId="52317"/>
    <cellStyle name="Normal 241 5" xfId="21696"/>
    <cellStyle name="Normal 241 5 2" xfId="52318"/>
    <cellStyle name="Normal 241 5 3" xfId="52319"/>
    <cellStyle name="Normal 241 6" xfId="52320"/>
    <cellStyle name="Normal 241 7" xfId="52321"/>
    <cellStyle name="Normal 241 8" xfId="52322"/>
    <cellStyle name="Normal 241 9" xfId="52323"/>
    <cellStyle name="Normal 242" xfId="21697"/>
    <cellStyle name="Normal 242 10" xfId="52324"/>
    <cellStyle name="Normal 242 11" xfId="52325"/>
    <cellStyle name="Normal 242 12" xfId="52326"/>
    <cellStyle name="Normal 242 13" xfId="52327"/>
    <cellStyle name="Normal 242 2" xfId="21698"/>
    <cellStyle name="Normal 242 2 10" xfId="52328"/>
    <cellStyle name="Normal 242 2 11" xfId="52329"/>
    <cellStyle name="Normal 242 2 2" xfId="21699"/>
    <cellStyle name="Normal 242 2 2 2" xfId="52330"/>
    <cellStyle name="Normal 242 2 2 2 2" xfId="52331"/>
    <cellStyle name="Normal 242 2 2 2 3" xfId="52332"/>
    <cellStyle name="Normal 242 2 2 3" xfId="52333"/>
    <cellStyle name="Normal 242 2 2 4" xfId="52334"/>
    <cellStyle name="Normal 242 2 3" xfId="52335"/>
    <cellStyle name="Normal 242 2 3 2" xfId="52336"/>
    <cellStyle name="Normal 242 2 3 3" xfId="52337"/>
    <cellStyle name="Normal 242 2 4" xfId="52338"/>
    <cellStyle name="Normal 242 2 5" xfId="52339"/>
    <cellStyle name="Normal 242 2 6" xfId="52340"/>
    <cellStyle name="Normal 242 2 7" xfId="52341"/>
    <cellStyle name="Normal 242 2 8" xfId="52342"/>
    <cellStyle name="Normal 242 2 9" xfId="52343"/>
    <cellStyle name="Normal 242 3" xfId="21700"/>
    <cellStyle name="Normal 242 3 2" xfId="21701"/>
    <cellStyle name="Normal 242 3 2 2" xfId="52344"/>
    <cellStyle name="Normal 242 3 2 3" xfId="52345"/>
    <cellStyle name="Normal 242 3 3" xfId="52346"/>
    <cellStyle name="Normal 242 3 4" xfId="52347"/>
    <cellStyle name="Normal 242 4" xfId="21702"/>
    <cellStyle name="Normal 242 4 2" xfId="21703"/>
    <cellStyle name="Normal 242 4 3" xfId="52348"/>
    <cellStyle name="Normal 242 5" xfId="21704"/>
    <cellStyle name="Normal 242 5 2" xfId="52349"/>
    <cellStyle name="Normal 242 5 3" xfId="52350"/>
    <cellStyle name="Normal 242 6" xfId="52351"/>
    <cellStyle name="Normal 242 7" xfId="52352"/>
    <cellStyle name="Normal 242 8" xfId="52353"/>
    <cellStyle name="Normal 242 9" xfId="52354"/>
    <cellStyle name="Normal 243" xfId="21705"/>
    <cellStyle name="Normal 243 10" xfId="52355"/>
    <cellStyle name="Normal 243 11" xfId="52356"/>
    <cellStyle name="Normal 243 12" xfId="52357"/>
    <cellStyle name="Normal 243 13" xfId="52358"/>
    <cellStyle name="Normal 243 2" xfId="21706"/>
    <cellStyle name="Normal 243 2 10" xfId="52359"/>
    <cellStyle name="Normal 243 2 11" xfId="52360"/>
    <cellStyle name="Normal 243 2 2" xfId="21707"/>
    <cellStyle name="Normal 243 2 2 2" xfId="52361"/>
    <cellStyle name="Normal 243 2 2 2 2" xfId="52362"/>
    <cellStyle name="Normal 243 2 2 2 3" xfId="52363"/>
    <cellStyle name="Normal 243 2 2 3" xfId="52364"/>
    <cellStyle name="Normal 243 2 2 4" xfId="52365"/>
    <cellStyle name="Normal 243 2 3" xfId="52366"/>
    <cellStyle name="Normal 243 2 3 2" xfId="52367"/>
    <cellStyle name="Normal 243 2 3 3" xfId="52368"/>
    <cellStyle name="Normal 243 2 4" xfId="52369"/>
    <cellStyle name="Normal 243 2 5" xfId="52370"/>
    <cellStyle name="Normal 243 2 6" xfId="52371"/>
    <cellStyle name="Normal 243 2 7" xfId="52372"/>
    <cellStyle name="Normal 243 2 8" xfId="52373"/>
    <cellStyle name="Normal 243 2 9" xfId="52374"/>
    <cellStyle name="Normal 243 3" xfId="21708"/>
    <cellStyle name="Normal 243 3 2" xfId="21709"/>
    <cellStyle name="Normal 243 3 2 2" xfId="52375"/>
    <cellStyle name="Normal 243 3 2 3" xfId="52376"/>
    <cellStyle name="Normal 243 3 3" xfId="52377"/>
    <cellStyle name="Normal 243 3 4" xfId="52378"/>
    <cellStyle name="Normal 243 4" xfId="21710"/>
    <cellStyle name="Normal 243 4 2" xfId="21711"/>
    <cellStyle name="Normal 243 4 3" xfId="52379"/>
    <cellStyle name="Normal 243 5" xfId="21712"/>
    <cellStyle name="Normal 243 5 2" xfId="52380"/>
    <cellStyle name="Normal 243 5 3" xfId="52381"/>
    <cellStyle name="Normal 243 6" xfId="52382"/>
    <cellStyle name="Normal 243 7" xfId="52383"/>
    <cellStyle name="Normal 243 8" xfId="52384"/>
    <cellStyle name="Normal 243 9" xfId="52385"/>
    <cellStyle name="Normal 244" xfId="21713"/>
    <cellStyle name="Normal 244 10" xfId="52386"/>
    <cellStyle name="Normal 244 11" xfId="52387"/>
    <cellStyle name="Normal 244 12" xfId="52388"/>
    <cellStyle name="Normal 244 13" xfId="52389"/>
    <cellStyle name="Normal 244 2" xfId="21714"/>
    <cellStyle name="Normal 244 2 10" xfId="52390"/>
    <cellStyle name="Normal 244 2 11" xfId="52391"/>
    <cellStyle name="Normal 244 2 2" xfId="21715"/>
    <cellStyle name="Normal 244 2 2 2" xfId="52392"/>
    <cellStyle name="Normal 244 2 2 2 2" xfId="52393"/>
    <cellStyle name="Normal 244 2 2 2 3" xfId="52394"/>
    <cellStyle name="Normal 244 2 2 3" xfId="52395"/>
    <cellStyle name="Normal 244 2 2 4" xfId="52396"/>
    <cellStyle name="Normal 244 2 3" xfId="52397"/>
    <cellStyle name="Normal 244 2 3 2" xfId="52398"/>
    <cellStyle name="Normal 244 2 3 3" xfId="52399"/>
    <cellStyle name="Normal 244 2 4" xfId="52400"/>
    <cellStyle name="Normal 244 2 5" xfId="52401"/>
    <cellStyle name="Normal 244 2 6" xfId="52402"/>
    <cellStyle name="Normal 244 2 7" xfId="52403"/>
    <cellStyle name="Normal 244 2 8" xfId="52404"/>
    <cellStyle name="Normal 244 2 9" xfId="52405"/>
    <cellStyle name="Normal 244 3" xfId="21716"/>
    <cellStyle name="Normal 244 3 2" xfId="21717"/>
    <cellStyle name="Normal 244 3 2 2" xfId="52406"/>
    <cellStyle name="Normal 244 3 2 3" xfId="52407"/>
    <cellStyle name="Normal 244 3 3" xfId="52408"/>
    <cellStyle name="Normal 244 3 4" xfId="52409"/>
    <cellStyle name="Normal 244 4" xfId="21718"/>
    <cellStyle name="Normal 244 4 2" xfId="21719"/>
    <cellStyle name="Normal 244 4 3" xfId="52410"/>
    <cellStyle name="Normal 244 5" xfId="21720"/>
    <cellStyle name="Normal 244 5 2" xfId="52411"/>
    <cellStyle name="Normal 244 5 3" xfId="52412"/>
    <cellStyle name="Normal 244 6" xfId="52413"/>
    <cellStyle name="Normal 244 7" xfId="52414"/>
    <cellStyle name="Normal 244 8" xfId="52415"/>
    <cellStyle name="Normal 244 9" xfId="52416"/>
    <cellStyle name="Normal 245" xfId="21721"/>
    <cellStyle name="Normal 245 10" xfId="52417"/>
    <cellStyle name="Normal 245 11" xfId="52418"/>
    <cellStyle name="Normal 245 12" xfId="52419"/>
    <cellStyle name="Normal 245 13" xfId="52420"/>
    <cellStyle name="Normal 245 2" xfId="21722"/>
    <cellStyle name="Normal 245 2 10" xfId="52421"/>
    <cellStyle name="Normal 245 2 11" xfId="52422"/>
    <cellStyle name="Normal 245 2 2" xfId="21723"/>
    <cellStyle name="Normal 245 2 2 2" xfId="52423"/>
    <cellStyle name="Normal 245 2 2 2 2" xfId="52424"/>
    <cellStyle name="Normal 245 2 2 2 3" xfId="52425"/>
    <cellStyle name="Normal 245 2 2 3" xfId="52426"/>
    <cellStyle name="Normal 245 2 2 4" xfId="52427"/>
    <cellStyle name="Normal 245 2 3" xfId="52428"/>
    <cellStyle name="Normal 245 2 3 2" xfId="52429"/>
    <cellStyle name="Normal 245 2 3 3" xfId="52430"/>
    <cellStyle name="Normal 245 2 4" xfId="52431"/>
    <cellStyle name="Normal 245 2 5" xfId="52432"/>
    <cellStyle name="Normal 245 2 6" xfId="52433"/>
    <cellStyle name="Normal 245 2 7" xfId="52434"/>
    <cellStyle name="Normal 245 2 8" xfId="52435"/>
    <cellStyle name="Normal 245 2 9" xfId="52436"/>
    <cellStyle name="Normal 245 3" xfId="21724"/>
    <cellStyle name="Normal 245 3 2" xfId="21725"/>
    <cellStyle name="Normal 245 3 2 2" xfId="52437"/>
    <cellStyle name="Normal 245 3 2 3" xfId="52438"/>
    <cellStyle name="Normal 245 3 3" xfId="52439"/>
    <cellStyle name="Normal 245 3 4" xfId="52440"/>
    <cellStyle name="Normal 245 4" xfId="21726"/>
    <cellStyle name="Normal 245 4 2" xfId="21727"/>
    <cellStyle name="Normal 245 4 3" xfId="52441"/>
    <cellStyle name="Normal 245 5" xfId="21728"/>
    <cellStyle name="Normal 245 5 2" xfId="52442"/>
    <cellStyle name="Normal 245 5 3" xfId="52443"/>
    <cellStyle name="Normal 245 6" xfId="52444"/>
    <cellStyle name="Normal 245 7" xfId="52445"/>
    <cellStyle name="Normal 245 8" xfId="52446"/>
    <cellStyle name="Normal 245 9" xfId="52447"/>
    <cellStyle name="Normal 246" xfId="21729"/>
    <cellStyle name="Normal 246 10" xfId="52448"/>
    <cellStyle name="Normal 246 11" xfId="52449"/>
    <cellStyle name="Normal 246 12" xfId="52450"/>
    <cellStyle name="Normal 246 13" xfId="52451"/>
    <cellStyle name="Normal 246 2" xfId="21730"/>
    <cellStyle name="Normal 246 2 10" xfId="52452"/>
    <cellStyle name="Normal 246 2 11" xfId="52453"/>
    <cellStyle name="Normal 246 2 2" xfId="21731"/>
    <cellStyle name="Normal 246 2 2 2" xfId="52454"/>
    <cellStyle name="Normal 246 2 2 2 2" xfId="52455"/>
    <cellStyle name="Normal 246 2 2 2 3" xfId="52456"/>
    <cellStyle name="Normal 246 2 2 3" xfId="52457"/>
    <cellStyle name="Normal 246 2 2 4" xfId="52458"/>
    <cellStyle name="Normal 246 2 3" xfId="52459"/>
    <cellStyle name="Normal 246 2 3 2" xfId="52460"/>
    <cellStyle name="Normal 246 2 3 3" xfId="52461"/>
    <cellStyle name="Normal 246 2 4" xfId="52462"/>
    <cellStyle name="Normal 246 2 5" xfId="52463"/>
    <cellStyle name="Normal 246 2 6" xfId="52464"/>
    <cellStyle name="Normal 246 2 7" xfId="52465"/>
    <cellStyle name="Normal 246 2 8" xfId="52466"/>
    <cellStyle name="Normal 246 2 9" xfId="52467"/>
    <cellStyle name="Normal 246 3" xfId="21732"/>
    <cellStyle name="Normal 246 3 2" xfId="21733"/>
    <cellStyle name="Normal 246 3 2 2" xfId="52468"/>
    <cellStyle name="Normal 246 3 2 3" xfId="52469"/>
    <cellStyle name="Normal 246 3 3" xfId="52470"/>
    <cellStyle name="Normal 246 3 4" xfId="52471"/>
    <cellStyle name="Normal 246 4" xfId="21734"/>
    <cellStyle name="Normal 246 4 2" xfId="21735"/>
    <cellStyle name="Normal 246 4 3" xfId="52472"/>
    <cellStyle name="Normal 246 5" xfId="21736"/>
    <cellStyle name="Normal 246 5 2" xfId="52473"/>
    <cellStyle name="Normal 246 5 3" xfId="52474"/>
    <cellStyle name="Normal 246 6" xfId="52475"/>
    <cellStyle name="Normal 246 7" xfId="52476"/>
    <cellStyle name="Normal 246 8" xfId="52477"/>
    <cellStyle name="Normal 246 9" xfId="52478"/>
    <cellStyle name="Normal 247" xfId="21737"/>
    <cellStyle name="Normal 247 2" xfId="21738"/>
    <cellStyle name="Normal 247 2 2" xfId="21739"/>
    <cellStyle name="Normal 247 3" xfId="21740"/>
    <cellStyle name="Normal 247 3 2" xfId="21741"/>
    <cellStyle name="Normal 247 4" xfId="21742"/>
    <cellStyle name="Normal 247 4 2" xfId="21743"/>
    <cellStyle name="Normal 247 5" xfId="21744"/>
    <cellStyle name="Normal 248" xfId="21745"/>
    <cellStyle name="Normal 248 2" xfId="21746"/>
    <cellStyle name="Normal 248 2 2" xfId="21747"/>
    <cellStyle name="Normal 248 3" xfId="21748"/>
    <cellStyle name="Normal 248 3 2" xfId="21749"/>
    <cellStyle name="Normal 248 4" xfId="21750"/>
    <cellStyle name="Normal 248 4 2" xfId="21751"/>
    <cellStyle name="Normal 248 5" xfId="21752"/>
    <cellStyle name="Normal 249" xfId="21753"/>
    <cellStyle name="Normal 249 2" xfId="21754"/>
    <cellStyle name="Normal 249 2 2" xfId="21755"/>
    <cellStyle name="Normal 249 3" xfId="21756"/>
    <cellStyle name="Normal 249 3 2" xfId="21757"/>
    <cellStyle name="Normal 249 4" xfId="21758"/>
    <cellStyle name="Normal 249 4 2" xfId="21759"/>
    <cellStyle name="Normal 249 5" xfId="21760"/>
    <cellStyle name="Normal 25" xfId="21761"/>
    <cellStyle name="Normal 25 2" xfId="21762"/>
    <cellStyle name="Normal 25 2 2" xfId="21763"/>
    <cellStyle name="Normal 25 2 2 2" xfId="52479"/>
    <cellStyle name="Normal 25 2 3" xfId="21764"/>
    <cellStyle name="Normal 25 2 4" xfId="21765"/>
    <cellStyle name="Normal 25 2 5" xfId="52480"/>
    <cellStyle name="Normal 25 3" xfId="21766"/>
    <cellStyle name="Normal 25 3 2" xfId="21767"/>
    <cellStyle name="Normal 25 4" xfId="21768"/>
    <cellStyle name="Normal 25 5" xfId="21769"/>
    <cellStyle name="Normal 25 5 2" xfId="21770"/>
    <cellStyle name="Normal 25 5 3" xfId="21771"/>
    <cellStyle name="Normal 25 6" xfId="21772"/>
    <cellStyle name="Normal 25 7" xfId="21773"/>
    <cellStyle name="Normal 25 8" xfId="21774"/>
    <cellStyle name="Normal 25_Data Check Control" xfId="21775"/>
    <cellStyle name="Normal 250" xfId="21776"/>
    <cellStyle name="Normal 250 2" xfId="21777"/>
    <cellStyle name="Normal 250 2 2" xfId="21778"/>
    <cellStyle name="Normal 250 3" xfId="21779"/>
    <cellStyle name="Normal 250 3 2" xfId="21780"/>
    <cellStyle name="Normal 250 4" xfId="21781"/>
    <cellStyle name="Normal 250 4 2" xfId="21782"/>
    <cellStyle name="Normal 250 5" xfId="21783"/>
    <cellStyle name="Normal 251" xfId="21784"/>
    <cellStyle name="Normal 251 2" xfId="21785"/>
    <cellStyle name="Normal 251 2 2" xfId="21786"/>
    <cellStyle name="Normal 251 3" xfId="21787"/>
    <cellStyle name="Normal 251 3 2" xfId="21788"/>
    <cellStyle name="Normal 251 4" xfId="21789"/>
    <cellStyle name="Normal 251 4 2" xfId="21790"/>
    <cellStyle name="Normal 251 5" xfId="21791"/>
    <cellStyle name="Normal 252" xfId="21792"/>
    <cellStyle name="Normal 252 2" xfId="21793"/>
    <cellStyle name="Normal 252 2 2" xfId="21794"/>
    <cellStyle name="Normal 252 3" xfId="21795"/>
    <cellStyle name="Normal 252 3 2" xfId="21796"/>
    <cellStyle name="Normal 252 4" xfId="21797"/>
    <cellStyle name="Normal 252 4 2" xfId="21798"/>
    <cellStyle name="Normal 252 5" xfId="21799"/>
    <cellStyle name="Normal 253" xfId="21800"/>
    <cellStyle name="Normal 253 2" xfId="21801"/>
    <cellStyle name="Normal 253 2 2" xfId="21802"/>
    <cellStyle name="Normal 253 3" xfId="21803"/>
    <cellStyle name="Normal 253 3 2" xfId="21804"/>
    <cellStyle name="Normal 253 4" xfId="21805"/>
    <cellStyle name="Normal 253 4 2" xfId="21806"/>
    <cellStyle name="Normal 253 5" xfId="21807"/>
    <cellStyle name="Normal 254" xfId="21808"/>
    <cellStyle name="Normal 254 2" xfId="21809"/>
    <cellStyle name="Normal 254 2 2" xfId="21810"/>
    <cellStyle name="Normal 254 3" xfId="21811"/>
    <cellStyle name="Normal 254 3 2" xfId="21812"/>
    <cellStyle name="Normal 254 4" xfId="21813"/>
    <cellStyle name="Normal 254 4 2" xfId="21814"/>
    <cellStyle name="Normal 254 5" xfId="21815"/>
    <cellStyle name="Normal 255" xfId="21816"/>
    <cellStyle name="Normal 255 10" xfId="52481"/>
    <cellStyle name="Normal 255 11" xfId="52482"/>
    <cellStyle name="Normal 255 12" xfId="52483"/>
    <cellStyle name="Normal 255 13" xfId="52484"/>
    <cellStyle name="Normal 255 2" xfId="21817"/>
    <cellStyle name="Normal 255 2 10" xfId="52485"/>
    <cellStyle name="Normal 255 2 11" xfId="52486"/>
    <cellStyle name="Normal 255 2 2" xfId="21818"/>
    <cellStyle name="Normal 255 2 2 2" xfId="52487"/>
    <cellStyle name="Normal 255 2 2 2 2" xfId="52488"/>
    <cellStyle name="Normal 255 2 2 2 3" xfId="52489"/>
    <cellStyle name="Normal 255 2 2 3" xfId="52490"/>
    <cellStyle name="Normal 255 2 2 4" xfId="52491"/>
    <cellStyle name="Normal 255 2 3" xfId="52492"/>
    <cellStyle name="Normal 255 2 3 2" xfId="52493"/>
    <cellStyle name="Normal 255 2 3 3" xfId="52494"/>
    <cellStyle name="Normal 255 2 4" xfId="52495"/>
    <cellStyle name="Normal 255 2 5" xfId="52496"/>
    <cellStyle name="Normal 255 2 6" xfId="52497"/>
    <cellStyle name="Normal 255 2 7" xfId="52498"/>
    <cellStyle name="Normal 255 2 8" xfId="52499"/>
    <cellStyle name="Normal 255 2 9" xfId="52500"/>
    <cellStyle name="Normal 255 3" xfId="21819"/>
    <cellStyle name="Normal 255 3 2" xfId="21820"/>
    <cellStyle name="Normal 255 3 2 2" xfId="52501"/>
    <cellStyle name="Normal 255 3 2 3" xfId="52502"/>
    <cellStyle name="Normal 255 3 3" xfId="52503"/>
    <cellStyle name="Normal 255 3 4" xfId="52504"/>
    <cellStyle name="Normal 255 4" xfId="21821"/>
    <cellStyle name="Normal 255 4 2" xfId="21822"/>
    <cellStyle name="Normal 255 4 3" xfId="52505"/>
    <cellStyle name="Normal 255 5" xfId="21823"/>
    <cellStyle name="Normal 255 5 2" xfId="52506"/>
    <cellStyle name="Normal 255 5 3" xfId="52507"/>
    <cellStyle name="Normal 255 6" xfId="52508"/>
    <cellStyle name="Normal 255 7" xfId="52509"/>
    <cellStyle name="Normal 255 8" xfId="52510"/>
    <cellStyle name="Normal 255 9" xfId="52511"/>
    <cellStyle name="Normal 256" xfId="21824"/>
    <cellStyle name="Normal 256 10" xfId="52512"/>
    <cellStyle name="Normal 256 11" xfId="52513"/>
    <cellStyle name="Normal 256 12" xfId="52514"/>
    <cellStyle name="Normal 256 13" xfId="52515"/>
    <cellStyle name="Normal 256 2" xfId="21825"/>
    <cellStyle name="Normal 256 2 10" xfId="52516"/>
    <cellStyle name="Normal 256 2 11" xfId="52517"/>
    <cellStyle name="Normal 256 2 2" xfId="21826"/>
    <cellStyle name="Normal 256 2 2 2" xfId="52518"/>
    <cellStyle name="Normal 256 2 2 2 2" xfId="52519"/>
    <cellStyle name="Normal 256 2 2 2 3" xfId="52520"/>
    <cellStyle name="Normal 256 2 2 3" xfId="52521"/>
    <cellStyle name="Normal 256 2 2 4" xfId="52522"/>
    <cellStyle name="Normal 256 2 3" xfId="52523"/>
    <cellStyle name="Normal 256 2 3 2" xfId="52524"/>
    <cellStyle name="Normal 256 2 3 3" xfId="52525"/>
    <cellStyle name="Normal 256 2 4" xfId="52526"/>
    <cellStyle name="Normal 256 2 5" xfId="52527"/>
    <cellStyle name="Normal 256 2 6" xfId="52528"/>
    <cellStyle name="Normal 256 2 7" xfId="52529"/>
    <cellStyle name="Normal 256 2 8" xfId="52530"/>
    <cellStyle name="Normal 256 2 9" xfId="52531"/>
    <cellStyle name="Normal 256 3" xfId="21827"/>
    <cellStyle name="Normal 256 3 2" xfId="21828"/>
    <cellStyle name="Normal 256 3 2 2" xfId="52532"/>
    <cellStyle name="Normal 256 3 2 3" xfId="52533"/>
    <cellStyle name="Normal 256 3 3" xfId="52534"/>
    <cellStyle name="Normal 256 3 4" xfId="52535"/>
    <cellStyle name="Normal 256 4" xfId="21829"/>
    <cellStyle name="Normal 256 4 2" xfId="21830"/>
    <cellStyle name="Normal 256 4 3" xfId="52536"/>
    <cellStyle name="Normal 256 5" xfId="21831"/>
    <cellStyle name="Normal 256 5 2" xfId="52537"/>
    <cellStyle name="Normal 256 5 3" xfId="52538"/>
    <cellStyle name="Normal 256 6" xfId="52539"/>
    <cellStyle name="Normal 256 7" xfId="52540"/>
    <cellStyle name="Normal 256 8" xfId="52541"/>
    <cellStyle name="Normal 256 9" xfId="52542"/>
    <cellStyle name="Normal 257" xfId="21832"/>
    <cellStyle name="Normal 257 2" xfId="21833"/>
    <cellStyle name="Normal 257 2 10" xfId="52543"/>
    <cellStyle name="Normal 257 2 11" xfId="52544"/>
    <cellStyle name="Normal 257 2 2" xfId="52545"/>
    <cellStyle name="Normal 257 2 2 2" xfId="52546"/>
    <cellStyle name="Normal 257 2 2 2 2" xfId="52547"/>
    <cellStyle name="Normal 257 2 2 2 3" xfId="52548"/>
    <cellStyle name="Normal 257 2 2 3" xfId="52549"/>
    <cellStyle name="Normal 257 2 2 4" xfId="52550"/>
    <cellStyle name="Normal 257 2 3" xfId="52551"/>
    <cellStyle name="Normal 257 2 3 2" xfId="52552"/>
    <cellStyle name="Normal 257 2 3 3" xfId="52553"/>
    <cellStyle name="Normal 257 2 4" xfId="52554"/>
    <cellStyle name="Normal 257 2 5" xfId="52555"/>
    <cellStyle name="Normal 257 2 6" xfId="52556"/>
    <cellStyle name="Normal 257 2 7" xfId="52557"/>
    <cellStyle name="Normal 257 2 8" xfId="52558"/>
    <cellStyle name="Normal 257 2 9" xfId="52559"/>
    <cellStyle name="Normal 257 3" xfId="21834"/>
    <cellStyle name="Normal 257 3 2" xfId="52560"/>
    <cellStyle name="Normal 257 4" xfId="52561"/>
    <cellStyle name="Normal 258" xfId="21835"/>
    <cellStyle name="Normal 258 2" xfId="21836"/>
    <cellStyle name="Normal 258 2 10" xfId="52562"/>
    <cellStyle name="Normal 258 2 11" xfId="52563"/>
    <cellStyle name="Normal 258 2 2" xfId="52564"/>
    <cellStyle name="Normal 258 2 2 2" xfId="52565"/>
    <cellStyle name="Normal 258 2 2 2 2" xfId="52566"/>
    <cellStyle name="Normal 258 2 2 2 3" xfId="52567"/>
    <cellStyle name="Normal 258 2 2 3" xfId="52568"/>
    <cellStyle name="Normal 258 2 2 4" xfId="52569"/>
    <cellStyle name="Normal 258 2 3" xfId="52570"/>
    <cellStyle name="Normal 258 2 3 2" xfId="52571"/>
    <cellStyle name="Normal 258 2 3 3" xfId="52572"/>
    <cellStyle name="Normal 258 2 4" xfId="52573"/>
    <cellStyle name="Normal 258 2 5" xfId="52574"/>
    <cellStyle name="Normal 258 2 6" xfId="52575"/>
    <cellStyle name="Normal 258 2 7" xfId="52576"/>
    <cellStyle name="Normal 258 2 8" xfId="52577"/>
    <cellStyle name="Normal 258 2 9" xfId="52578"/>
    <cellStyle name="Normal 258 3" xfId="21837"/>
    <cellStyle name="Normal 258 3 2" xfId="52579"/>
    <cellStyle name="Normal 258 4" xfId="52580"/>
    <cellStyle name="Normal 259" xfId="21838"/>
    <cellStyle name="Normal 259 10" xfId="52581"/>
    <cellStyle name="Normal 259 11" xfId="52582"/>
    <cellStyle name="Normal 259 12" xfId="52583"/>
    <cellStyle name="Normal 259 13" xfId="52584"/>
    <cellStyle name="Normal 259 2" xfId="21839"/>
    <cellStyle name="Normal 259 2 10" xfId="52585"/>
    <cellStyle name="Normal 259 2 11" xfId="52586"/>
    <cellStyle name="Normal 259 2 2" xfId="52587"/>
    <cellStyle name="Normal 259 2 2 2" xfId="52588"/>
    <cellStyle name="Normal 259 2 2 2 2" xfId="52589"/>
    <cellStyle name="Normal 259 2 2 2 3" xfId="52590"/>
    <cellStyle name="Normal 259 2 2 3" xfId="52591"/>
    <cellStyle name="Normal 259 2 2 4" xfId="52592"/>
    <cellStyle name="Normal 259 2 3" xfId="52593"/>
    <cellStyle name="Normal 259 2 3 2" xfId="52594"/>
    <cellStyle name="Normal 259 2 3 3" xfId="52595"/>
    <cellStyle name="Normal 259 2 4" xfId="52596"/>
    <cellStyle name="Normal 259 2 5" xfId="52597"/>
    <cellStyle name="Normal 259 2 6" xfId="52598"/>
    <cellStyle name="Normal 259 2 7" xfId="52599"/>
    <cellStyle name="Normal 259 2 8" xfId="52600"/>
    <cellStyle name="Normal 259 2 9" xfId="52601"/>
    <cellStyle name="Normal 259 3" xfId="52602"/>
    <cellStyle name="Normal 259 3 2" xfId="52603"/>
    <cellStyle name="Normal 259 3 2 2" xfId="52604"/>
    <cellStyle name="Normal 259 3 2 3" xfId="52605"/>
    <cellStyle name="Normal 259 3 3" xfId="52606"/>
    <cellStyle name="Normal 259 3 4" xfId="52607"/>
    <cellStyle name="Normal 259 4" xfId="52608"/>
    <cellStyle name="Normal 259 4 2" xfId="52609"/>
    <cellStyle name="Normal 259 4 3" xfId="52610"/>
    <cellStyle name="Normal 259 5" xfId="52611"/>
    <cellStyle name="Normal 259 5 2" xfId="52612"/>
    <cellStyle name="Normal 259 5 3" xfId="52613"/>
    <cellStyle name="Normal 259 6" xfId="52614"/>
    <cellStyle name="Normal 259 7" xfId="52615"/>
    <cellStyle name="Normal 259 8" xfId="52616"/>
    <cellStyle name="Normal 259 9" xfId="52617"/>
    <cellStyle name="Normal 26" xfId="21840"/>
    <cellStyle name="Normal 26 2" xfId="21841"/>
    <cellStyle name="Normal 26 2 2" xfId="21842"/>
    <cellStyle name="Normal 26 2 2 2" xfId="52618"/>
    <cellStyle name="Normal 26 2 3" xfId="21843"/>
    <cellStyle name="Normal 26 2 4" xfId="21844"/>
    <cellStyle name="Normal 26 2 5" xfId="52619"/>
    <cellStyle name="Normal 26 3" xfId="21845"/>
    <cellStyle name="Normal 26 3 2" xfId="21846"/>
    <cellStyle name="Normal 26 4" xfId="21847"/>
    <cellStyle name="Normal 26 5" xfId="21848"/>
    <cellStyle name="Normal 26 5 2" xfId="21849"/>
    <cellStyle name="Normal 26 5 3" xfId="21850"/>
    <cellStyle name="Normal 26 6" xfId="21851"/>
    <cellStyle name="Normal 26 7" xfId="21852"/>
    <cellStyle name="Normal 26 8" xfId="21853"/>
    <cellStyle name="Normal 26_Data Check Control" xfId="21854"/>
    <cellStyle name="Normal 260" xfId="21855"/>
    <cellStyle name="Normal 260 2" xfId="21856"/>
    <cellStyle name="Normal 260 2 2" xfId="21857"/>
    <cellStyle name="Normal 260 2 2 2" xfId="52620"/>
    <cellStyle name="Normal 260 2 3" xfId="52621"/>
    <cellStyle name="Normal 260 3" xfId="21858"/>
    <cellStyle name="Normal 260 3 2" xfId="52622"/>
    <cellStyle name="Normal 260 4" xfId="52623"/>
    <cellStyle name="Normal 261" xfId="21859"/>
    <cellStyle name="Normal 261 2" xfId="21860"/>
    <cellStyle name="Normal 261 2 2" xfId="21861"/>
    <cellStyle name="Normal 261 2 2 2" xfId="52624"/>
    <cellStyle name="Normal 261 2 3" xfId="52625"/>
    <cellStyle name="Normal 261 3" xfId="21862"/>
    <cellStyle name="Normal 261 3 2" xfId="52626"/>
    <cellStyle name="Normal 261 4" xfId="52627"/>
    <cellStyle name="Normal 262" xfId="21863"/>
    <cellStyle name="Normal 262 2" xfId="21864"/>
    <cellStyle name="Normal 262 2 2" xfId="21865"/>
    <cellStyle name="Normal 262 2 2 2" xfId="52628"/>
    <cellStyle name="Normal 262 2 3" xfId="52629"/>
    <cellStyle name="Normal 262 3" xfId="21866"/>
    <cellStyle name="Normal 262 3 2" xfId="52630"/>
    <cellStyle name="Normal 262 4" xfId="52631"/>
    <cellStyle name="Normal 263" xfId="21867"/>
    <cellStyle name="Normal 263 2" xfId="21868"/>
    <cellStyle name="Normal 263 2 2" xfId="21869"/>
    <cellStyle name="Normal 263 2 2 2" xfId="52632"/>
    <cellStyle name="Normal 263 2 3" xfId="52633"/>
    <cellStyle name="Normal 263 3" xfId="21870"/>
    <cellStyle name="Normal 263 3 2" xfId="52634"/>
    <cellStyle name="Normal 263 4" xfId="52635"/>
    <cellStyle name="Normal 264" xfId="21871"/>
    <cellStyle name="Normal 264 2" xfId="21872"/>
    <cellStyle name="Normal 264 2 2" xfId="52636"/>
    <cellStyle name="Normal 264 3" xfId="21873"/>
    <cellStyle name="Normal 264 3 10" xfId="52637"/>
    <cellStyle name="Normal 264 3 11" xfId="52638"/>
    <cellStyle name="Normal 264 3 2" xfId="52639"/>
    <cellStyle name="Normal 264 3 2 2" xfId="52640"/>
    <cellStyle name="Normal 264 3 2 2 2" xfId="52641"/>
    <cellStyle name="Normal 264 3 2 2 3" xfId="52642"/>
    <cellStyle name="Normal 264 3 2 3" xfId="52643"/>
    <cellStyle name="Normal 264 3 2 4" xfId="52644"/>
    <cellStyle name="Normal 264 3 3" xfId="52645"/>
    <cellStyle name="Normal 264 3 3 2" xfId="52646"/>
    <cellStyle name="Normal 264 3 3 3" xfId="52647"/>
    <cellStyle name="Normal 264 3 4" xfId="52648"/>
    <cellStyle name="Normal 264 3 5" xfId="52649"/>
    <cellStyle name="Normal 264 3 6" xfId="52650"/>
    <cellStyle name="Normal 264 3 7" xfId="52651"/>
    <cellStyle name="Normal 264 3 8" xfId="52652"/>
    <cellStyle name="Normal 264 3 9" xfId="52653"/>
    <cellStyle name="Normal 264 4" xfId="21874"/>
    <cellStyle name="Normal 264 4 10" xfId="52654"/>
    <cellStyle name="Normal 264 4 11" xfId="52655"/>
    <cellStyle name="Normal 264 4 2" xfId="52656"/>
    <cellStyle name="Normal 264 4 2 2" xfId="52657"/>
    <cellStyle name="Normal 264 4 2 2 2" xfId="52658"/>
    <cellStyle name="Normal 264 4 2 2 3" xfId="52659"/>
    <cellStyle name="Normal 264 4 2 3" xfId="52660"/>
    <cellStyle name="Normal 264 4 2 4" xfId="52661"/>
    <cellStyle name="Normal 264 4 3" xfId="52662"/>
    <cellStyle name="Normal 264 4 3 2" xfId="52663"/>
    <cellStyle name="Normal 264 4 3 3" xfId="52664"/>
    <cellStyle name="Normal 264 4 4" xfId="52665"/>
    <cellStyle name="Normal 264 4 5" xfId="52666"/>
    <cellStyle name="Normal 264 4 6" xfId="52667"/>
    <cellStyle name="Normal 264 4 7" xfId="52668"/>
    <cellStyle name="Normal 264 4 8" xfId="52669"/>
    <cellStyle name="Normal 264 4 9" xfId="52670"/>
    <cellStyle name="Normal 264 5" xfId="52671"/>
    <cellStyle name="Normal 264 6" xfId="52672"/>
    <cellStyle name="Normal 264 6 2" xfId="52673"/>
    <cellStyle name="Normal 264 6 3" xfId="52674"/>
    <cellStyle name="Normal 265" xfId="21875"/>
    <cellStyle name="Normal 265 2" xfId="21876"/>
    <cellStyle name="Normal 265 2 2" xfId="52675"/>
    <cellStyle name="Normal 265 3" xfId="21877"/>
    <cellStyle name="Normal 265 3 10" xfId="52676"/>
    <cellStyle name="Normal 265 3 11" xfId="52677"/>
    <cellStyle name="Normal 265 3 2" xfId="52678"/>
    <cellStyle name="Normal 265 3 2 2" xfId="52679"/>
    <cellStyle name="Normal 265 3 2 2 2" xfId="52680"/>
    <cellStyle name="Normal 265 3 2 2 3" xfId="52681"/>
    <cellStyle name="Normal 265 3 2 3" xfId="52682"/>
    <cellStyle name="Normal 265 3 2 4" xfId="52683"/>
    <cellStyle name="Normal 265 3 3" xfId="52684"/>
    <cellStyle name="Normal 265 3 3 2" xfId="52685"/>
    <cellStyle name="Normal 265 3 3 3" xfId="52686"/>
    <cellStyle name="Normal 265 3 4" xfId="52687"/>
    <cellStyle name="Normal 265 3 5" xfId="52688"/>
    <cellStyle name="Normal 265 3 6" xfId="52689"/>
    <cellStyle name="Normal 265 3 7" xfId="52690"/>
    <cellStyle name="Normal 265 3 8" xfId="52691"/>
    <cellStyle name="Normal 265 3 9" xfId="52692"/>
    <cellStyle name="Normal 265 4" xfId="21878"/>
    <cellStyle name="Normal 265 4 10" xfId="52693"/>
    <cellStyle name="Normal 265 4 11" xfId="52694"/>
    <cellStyle name="Normal 265 4 2" xfId="52695"/>
    <cellStyle name="Normal 265 4 2 2" xfId="52696"/>
    <cellStyle name="Normal 265 4 2 2 2" xfId="52697"/>
    <cellStyle name="Normal 265 4 2 2 3" xfId="52698"/>
    <cellStyle name="Normal 265 4 2 3" xfId="52699"/>
    <cellStyle name="Normal 265 4 2 4" xfId="52700"/>
    <cellStyle name="Normal 265 4 3" xfId="52701"/>
    <cellStyle name="Normal 265 4 3 2" xfId="52702"/>
    <cellStyle name="Normal 265 4 3 3" xfId="52703"/>
    <cellStyle name="Normal 265 4 4" xfId="52704"/>
    <cellStyle name="Normal 265 4 5" xfId="52705"/>
    <cellStyle name="Normal 265 4 6" xfId="52706"/>
    <cellStyle name="Normal 265 4 7" xfId="52707"/>
    <cellStyle name="Normal 265 4 8" xfId="52708"/>
    <cellStyle name="Normal 265 4 9" xfId="52709"/>
    <cellStyle name="Normal 265 5" xfId="52710"/>
    <cellStyle name="Normal 265 6" xfId="52711"/>
    <cellStyle name="Normal 265 6 2" xfId="52712"/>
    <cellStyle name="Normal 265 6 3" xfId="52713"/>
    <cellStyle name="Normal 266" xfId="21879"/>
    <cellStyle name="Normal 266 2" xfId="21880"/>
    <cellStyle name="Normal 266 2 2" xfId="52714"/>
    <cellStyle name="Normal 266 3" xfId="21881"/>
    <cellStyle name="Normal 266 3 10" xfId="52715"/>
    <cellStyle name="Normal 266 3 11" xfId="52716"/>
    <cellStyle name="Normal 266 3 2" xfId="52717"/>
    <cellStyle name="Normal 266 3 2 2" xfId="52718"/>
    <cellStyle name="Normal 266 3 2 2 2" xfId="52719"/>
    <cellStyle name="Normal 266 3 2 2 3" xfId="52720"/>
    <cellStyle name="Normal 266 3 2 3" xfId="52721"/>
    <cellStyle name="Normal 266 3 2 4" xfId="52722"/>
    <cellStyle name="Normal 266 3 3" xfId="52723"/>
    <cellStyle name="Normal 266 3 3 2" xfId="52724"/>
    <cellStyle name="Normal 266 3 3 3" xfId="52725"/>
    <cellStyle name="Normal 266 3 4" xfId="52726"/>
    <cellStyle name="Normal 266 3 5" xfId="52727"/>
    <cellStyle name="Normal 266 3 6" xfId="52728"/>
    <cellStyle name="Normal 266 3 7" xfId="52729"/>
    <cellStyle name="Normal 266 3 8" xfId="52730"/>
    <cellStyle name="Normal 266 3 9" xfId="52731"/>
    <cellStyle name="Normal 266 4" xfId="21882"/>
    <cellStyle name="Normal 266 4 10" xfId="52732"/>
    <cellStyle name="Normal 266 4 11" xfId="52733"/>
    <cellStyle name="Normal 266 4 2" xfId="52734"/>
    <cellStyle name="Normal 266 4 2 2" xfId="52735"/>
    <cellStyle name="Normal 266 4 2 2 2" xfId="52736"/>
    <cellStyle name="Normal 266 4 2 2 3" xfId="52737"/>
    <cellStyle name="Normal 266 4 2 3" xfId="52738"/>
    <cellStyle name="Normal 266 4 2 4" xfId="52739"/>
    <cellStyle name="Normal 266 4 3" xfId="52740"/>
    <cellStyle name="Normal 266 4 3 2" xfId="52741"/>
    <cellStyle name="Normal 266 4 3 3" xfId="52742"/>
    <cellStyle name="Normal 266 4 4" xfId="52743"/>
    <cellStyle name="Normal 266 4 5" xfId="52744"/>
    <cellStyle name="Normal 266 4 6" xfId="52745"/>
    <cellStyle name="Normal 266 4 7" xfId="52746"/>
    <cellStyle name="Normal 266 4 8" xfId="52747"/>
    <cellStyle name="Normal 266 4 9" xfId="52748"/>
    <cellStyle name="Normal 266 5" xfId="52749"/>
    <cellStyle name="Normal 266 6" xfId="52750"/>
    <cellStyle name="Normal 266 6 2" xfId="52751"/>
    <cellStyle name="Normal 266 6 3" xfId="52752"/>
    <cellStyle name="Normal 267" xfId="21883"/>
    <cellStyle name="Normal 267 2" xfId="21884"/>
    <cellStyle name="Normal 267 2 2" xfId="52753"/>
    <cellStyle name="Normal 267 3" xfId="21885"/>
    <cellStyle name="Normal 267 3 10" xfId="52754"/>
    <cellStyle name="Normal 267 3 11" xfId="52755"/>
    <cellStyle name="Normal 267 3 2" xfId="52756"/>
    <cellStyle name="Normal 267 3 2 2" xfId="52757"/>
    <cellStyle name="Normal 267 3 2 2 2" xfId="52758"/>
    <cellStyle name="Normal 267 3 2 2 3" xfId="52759"/>
    <cellStyle name="Normal 267 3 2 3" xfId="52760"/>
    <cellStyle name="Normal 267 3 2 4" xfId="52761"/>
    <cellStyle name="Normal 267 3 3" xfId="52762"/>
    <cellStyle name="Normal 267 3 3 2" xfId="52763"/>
    <cellStyle name="Normal 267 3 3 3" xfId="52764"/>
    <cellStyle name="Normal 267 3 4" xfId="52765"/>
    <cellStyle name="Normal 267 3 5" xfId="52766"/>
    <cellStyle name="Normal 267 3 6" xfId="52767"/>
    <cellStyle name="Normal 267 3 7" xfId="52768"/>
    <cellStyle name="Normal 267 3 8" xfId="52769"/>
    <cellStyle name="Normal 267 3 9" xfId="52770"/>
    <cellStyle name="Normal 267 4" xfId="21886"/>
    <cellStyle name="Normal 267 4 10" xfId="52771"/>
    <cellStyle name="Normal 267 4 11" xfId="52772"/>
    <cellStyle name="Normal 267 4 2" xfId="52773"/>
    <cellStyle name="Normal 267 4 2 2" xfId="52774"/>
    <cellStyle name="Normal 267 4 2 2 2" xfId="52775"/>
    <cellStyle name="Normal 267 4 2 2 3" xfId="52776"/>
    <cellStyle name="Normal 267 4 2 3" xfId="52777"/>
    <cellStyle name="Normal 267 4 2 4" xfId="52778"/>
    <cellStyle name="Normal 267 4 3" xfId="52779"/>
    <cellStyle name="Normal 267 4 3 2" xfId="52780"/>
    <cellStyle name="Normal 267 4 3 3" xfId="52781"/>
    <cellStyle name="Normal 267 4 4" xfId="52782"/>
    <cellStyle name="Normal 267 4 5" xfId="52783"/>
    <cellStyle name="Normal 267 4 6" xfId="52784"/>
    <cellStyle name="Normal 267 4 7" xfId="52785"/>
    <cellStyle name="Normal 267 4 8" xfId="52786"/>
    <cellStyle name="Normal 267 4 9" xfId="52787"/>
    <cellStyle name="Normal 267 5" xfId="52788"/>
    <cellStyle name="Normal 267 6" xfId="52789"/>
    <cellStyle name="Normal 267 6 2" xfId="52790"/>
    <cellStyle name="Normal 267 6 3" xfId="52791"/>
    <cellStyle name="Normal 268" xfId="21887"/>
    <cellStyle name="Normal 268 2" xfId="21888"/>
    <cellStyle name="Normal 268 2 2" xfId="52792"/>
    <cellStyle name="Normal 268 3" xfId="21889"/>
    <cellStyle name="Normal 268 3 10" xfId="52793"/>
    <cellStyle name="Normal 268 3 11" xfId="52794"/>
    <cellStyle name="Normal 268 3 2" xfId="52795"/>
    <cellStyle name="Normal 268 3 2 2" xfId="52796"/>
    <cellStyle name="Normal 268 3 2 2 2" xfId="52797"/>
    <cellStyle name="Normal 268 3 2 2 3" xfId="52798"/>
    <cellStyle name="Normal 268 3 2 3" xfId="52799"/>
    <cellStyle name="Normal 268 3 2 4" xfId="52800"/>
    <cellStyle name="Normal 268 3 3" xfId="52801"/>
    <cellStyle name="Normal 268 3 3 2" xfId="52802"/>
    <cellStyle name="Normal 268 3 3 3" xfId="52803"/>
    <cellStyle name="Normal 268 3 4" xfId="52804"/>
    <cellStyle name="Normal 268 3 5" xfId="52805"/>
    <cellStyle name="Normal 268 3 6" xfId="52806"/>
    <cellStyle name="Normal 268 3 7" xfId="52807"/>
    <cellStyle name="Normal 268 3 8" xfId="52808"/>
    <cellStyle name="Normal 268 3 9" xfId="52809"/>
    <cellStyle name="Normal 268 4" xfId="21890"/>
    <cellStyle name="Normal 268 4 10" xfId="52810"/>
    <cellStyle name="Normal 268 4 11" xfId="52811"/>
    <cellStyle name="Normal 268 4 2" xfId="52812"/>
    <cellStyle name="Normal 268 4 2 2" xfId="52813"/>
    <cellStyle name="Normal 268 4 2 2 2" xfId="52814"/>
    <cellStyle name="Normal 268 4 2 2 3" xfId="52815"/>
    <cellStyle name="Normal 268 4 2 3" xfId="52816"/>
    <cellStyle name="Normal 268 4 2 4" xfId="52817"/>
    <cellStyle name="Normal 268 4 3" xfId="52818"/>
    <cellStyle name="Normal 268 4 3 2" xfId="52819"/>
    <cellStyle name="Normal 268 4 3 3" xfId="52820"/>
    <cellStyle name="Normal 268 4 4" xfId="52821"/>
    <cellStyle name="Normal 268 4 5" xfId="52822"/>
    <cellStyle name="Normal 268 4 6" xfId="52823"/>
    <cellStyle name="Normal 268 4 7" xfId="52824"/>
    <cellStyle name="Normal 268 4 8" xfId="52825"/>
    <cellStyle name="Normal 268 4 9" xfId="52826"/>
    <cellStyle name="Normal 268 5" xfId="21891"/>
    <cellStyle name="Normal 268 6" xfId="52827"/>
    <cellStyle name="Normal 268 6 2" xfId="52828"/>
    <cellStyle name="Normal 268 6 3" xfId="52829"/>
    <cellStyle name="Normal 269" xfId="21892"/>
    <cellStyle name="Normal 269 2" xfId="21893"/>
    <cellStyle name="Normal 269 2 2" xfId="52830"/>
    <cellStyle name="Normal 269 3" xfId="21894"/>
    <cellStyle name="Normal 269 3 10" xfId="52831"/>
    <cellStyle name="Normal 269 3 11" xfId="52832"/>
    <cellStyle name="Normal 269 3 2" xfId="52833"/>
    <cellStyle name="Normal 269 3 2 2" xfId="52834"/>
    <cellStyle name="Normal 269 3 2 2 2" xfId="52835"/>
    <cellStyle name="Normal 269 3 2 2 3" xfId="52836"/>
    <cellStyle name="Normal 269 3 2 3" xfId="52837"/>
    <cellStyle name="Normal 269 3 2 4" xfId="52838"/>
    <cellStyle name="Normal 269 3 3" xfId="52839"/>
    <cellStyle name="Normal 269 3 3 2" xfId="52840"/>
    <cellStyle name="Normal 269 3 3 3" xfId="52841"/>
    <cellStyle name="Normal 269 3 4" xfId="52842"/>
    <cellStyle name="Normal 269 3 5" xfId="52843"/>
    <cellStyle name="Normal 269 3 6" xfId="52844"/>
    <cellStyle name="Normal 269 3 7" xfId="52845"/>
    <cellStyle name="Normal 269 3 8" xfId="52846"/>
    <cellStyle name="Normal 269 3 9" xfId="52847"/>
    <cellStyle name="Normal 269 4" xfId="21895"/>
    <cellStyle name="Normal 269 4 10" xfId="52848"/>
    <cellStyle name="Normal 269 4 11" xfId="52849"/>
    <cellStyle name="Normal 269 4 2" xfId="52850"/>
    <cellStyle name="Normal 269 4 2 2" xfId="52851"/>
    <cellStyle name="Normal 269 4 2 2 2" xfId="52852"/>
    <cellStyle name="Normal 269 4 2 2 3" xfId="52853"/>
    <cellStyle name="Normal 269 4 2 3" xfId="52854"/>
    <cellStyle name="Normal 269 4 2 4" xfId="52855"/>
    <cellStyle name="Normal 269 4 3" xfId="52856"/>
    <cellStyle name="Normal 269 4 3 2" xfId="52857"/>
    <cellStyle name="Normal 269 4 3 3" xfId="52858"/>
    <cellStyle name="Normal 269 4 4" xfId="52859"/>
    <cellStyle name="Normal 269 4 5" xfId="52860"/>
    <cellStyle name="Normal 269 4 6" xfId="52861"/>
    <cellStyle name="Normal 269 4 7" xfId="52862"/>
    <cellStyle name="Normal 269 4 8" xfId="52863"/>
    <cellStyle name="Normal 269 4 9" xfId="52864"/>
    <cellStyle name="Normal 269 5" xfId="21896"/>
    <cellStyle name="Normal 269 6" xfId="52865"/>
    <cellStyle name="Normal 269 6 2" xfId="52866"/>
    <cellStyle name="Normal 269 6 3" xfId="52867"/>
    <cellStyle name="Normal 27" xfId="21897"/>
    <cellStyle name="Normal 27 2" xfId="21898"/>
    <cellStyle name="Normal 27 2 2" xfId="21899"/>
    <cellStyle name="Normal 27 2 2 2" xfId="52868"/>
    <cellStyle name="Normal 27 2 3" xfId="52869"/>
    <cellStyle name="Normal 27 3" xfId="21900"/>
    <cellStyle name="Normal 27 4" xfId="21901"/>
    <cellStyle name="Normal 270" xfId="21902"/>
    <cellStyle name="Normal 270 2" xfId="21903"/>
    <cellStyle name="Normal 270 2 2" xfId="52870"/>
    <cellStyle name="Normal 270 3" xfId="21904"/>
    <cellStyle name="Normal 270 3 10" xfId="52871"/>
    <cellStyle name="Normal 270 3 11" xfId="52872"/>
    <cellStyle name="Normal 270 3 2" xfId="52873"/>
    <cellStyle name="Normal 270 3 2 2" xfId="52874"/>
    <cellStyle name="Normal 270 3 2 2 2" xfId="52875"/>
    <cellStyle name="Normal 270 3 2 2 3" xfId="52876"/>
    <cellStyle name="Normal 270 3 2 3" xfId="52877"/>
    <cellStyle name="Normal 270 3 2 4" xfId="52878"/>
    <cellStyle name="Normal 270 3 3" xfId="52879"/>
    <cellStyle name="Normal 270 3 3 2" xfId="52880"/>
    <cellStyle name="Normal 270 3 3 3" xfId="52881"/>
    <cellStyle name="Normal 270 3 4" xfId="52882"/>
    <cellStyle name="Normal 270 3 5" xfId="52883"/>
    <cellStyle name="Normal 270 3 6" xfId="52884"/>
    <cellStyle name="Normal 270 3 7" xfId="52885"/>
    <cellStyle name="Normal 270 3 8" xfId="52886"/>
    <cellStyle name="Normal 270 3 9" xfId="52887"/>
    <cellStyle name="Normal 270 4" xfId="21905"/>
    <cellStyle name="Normal 270 4 10" xfId="52888"/>
    <cellStyle name="Normal 270 4 11" xfId="52889"/>
    <cellStyle name="Normal 270 4 2" xfId="52890"/>
    <cellStyle name="Normal 270 4 2 2" xfId="52891"/>
    <cellStyle name="Normal 270 4 2 2 2" xfId="52892"/>
    <cellStyle name="Normal 270 4 2 2 3" xfId="52893"/>
    <cellStyle name="Normal 270 4 2 3" xfId="52894"/>
    <cellStyle name="Normal 270 4 2 4" xfId="52895"/>
    <cellStyle name="Normal 270 4 3" xfId="52896"/>
    <cellStyle name="Normal 270 4 3 2" xfId="52897"/>
    <cellStyle name="Normal 270 4 3 3" xfId="52898"/>
    <cellStyle name="Normal 270 4 4" xfId="52899"/>
    <cellStyle name="Normal 270 4 5" xfId="52900"/>
    <cellStyle name="Normal 270 4 6" xfId="52901"/>
    <cellStyle name="Normal 270 4 7" xfId="52902"/>
    <cellStyle name="Normal 270 4 8" xfId="52903"/>
    <cellStyle name="Normal 270 4 9" xfId="52904"/>
    <cellStyle name="Normal 270 5" xfId="52905"/>
    <cellStyle name="Normal 270 6" xfId="52906"/>
    <cellStyle name="Normal 270 6 2" xfId="52907"/>
    <cellStyle name="Normal 270 6 3" xfId="52908"/>
    <cellStyle name="Normal 271" xfId="21906"/>
    <cellStyle name="Normal 271 2" xfId="21907"/>
    <cellStyle name="Normal 271 2 2" xfId="52909"/>
    <cellStyle name="Normal 271 3" xfId="21908"/>
    <cellStyle name="Normal 271 3 10" xfId="52910"/>
    <cellStyle name="Normal 271 3 11" xfId="52911"/>
    <cellStyle name="Normal 271 3 2" xfId="52912"/>
    <cellStyle name="Normal 271 3 2 2" xfId="52913"/>
    <cellStyle name="Normal 271 3 2 2 2" xfId="52914"/>
    <cellStyle name="Normal 271 3 2 2 3" xfId="52915"/>
    <cellStyle name="Normal 271 3 2 3" xfId="52916"/>
    <cellStyle name="Normal 271 3 2 4" xfId="52917"/>
    <cellStyle name="Normal 271 3 3" xfId="52918"/>
    <cellStyle name="Normal 271 3 3 2" xfId="52919"/>
    <cellStyle name="Normal 271 3 3 3" xfId="52920"/>
    <cellStyle name="Normal 271 3 4" xfId="52921"/>
    <cellStyle name="Normal 271 3 5" xfId="52922"/>
    <cellStyle name="Normal 271 3 6" xfId="52923"/>
    <cellStyle name="Normal 271 3 7" xfId="52924"/>
    <cellStyle name="Normal 271 3 8" xfId="52925"/>
    <cellStyle name="Normal 271 3 9" xfId="52926"/>
    <cellStyle name="Normal 271 4" xfId="21909"/>
    <cellStyle name="Normal 271 4 10" xfId="52927"/>
    <cellStyle name="Normal 271 4 11" xfId="52928"/>
    <cellStyle name="Normal 271 4 2" xfId="52929"/>
    <cellStyle name="Normal 271 4 2 2" xfId="52930"/>
    <cellStyle name="Normal 271 4 2 2 2" xfId="52931"/>
    <cellStyle name="Normal 271 4 2 2 3" xfId="52932"/>
    <cellStyle name="Normal 271 4 2 3" xfId="52933"/>
    <cellStyle name="Normal 271 4 2 4" xfId="52934"/>
    <cellStyle name="Normal 271 4 3" xfId="52935"/>
    <cellStyle name="Normal 271 4 3 2" xfId="52936"/>
    <cellStyle name="Normal 271 4 3 3" xfId="52937"/>
    <cellStyle name="Normal 271 4 4" xfId="52938"/>
    <cellStyle name="Normal 271 4 5" xfId="52939"/>
    <cellStyle name="Normal 271 4 6" xfId="52940"/>
    <cellStyle name="Normal 271 4 7" xfId="52941"/>
    <cellStyle name="Normal 271 4 8" xfId="52942"/>
    <cellStyle name="Normal 271 4 9" xfId="52943"/>
    <cellStyle name="Normal 271 5" xfId="52944"/>
    <cellStyle name="Normal 271 6" xfId="52945"/>
    <cellStyle name="Normal 271 6 2" xfId="52946"/>
    <cellStyle name="Normal 271 6 3" xfId="52947"/>
    <cellStyle name="Normal 272" xfId="21910"/>
    <cellStyle name="Normal 272 2" xfId="21911"/>
    <cellStyle name="Normal 272 2 2" xfId="52948"/>
    <cellStyle name="Normal 272 3" xfId="21912"/>
    <cellStyle name="Normal 272 3 10" xfId="52949"/>
    <cellStyle name="Normal 272 3 11" xfId="52950"/>
    <cellStyle name="Normal 272 3 2" xfId="52951"/>
    <cellStyle name="Normal 272 3 2 2" xfId="52952"/>
    <cellStyle name="Normal 272 3 2 2 2" xfId="52953"/>
    <cellStyle name="Normal 272 3 2 2 3" xfId="52954"/>
    <cellStyle name="Normal 272 3 2 3" xfId="52955"/>
    <cellStyle name="Normal 272 3 2 4" xfId="52956"/>
    <cellStyle name="Normal 272 3 3" xfId="52957"/>
    <cellStyle name="Normal 272 3 3 2" xfId="52958"/>
    <cellStyle name="Normal 272 3 3 3" xfId="52959"/>
    <cellStyle name="Normal 272 3 4" xfId="52960"/>
    <cellStyle name="Normal 272 3 5" xfId="52961"/>
    <cellStyle name="Normal 272 3 6" xfId="52962"/>
    <cellStyle name="Normal 272 3 7" xfId="52963"/>
    <cellStyle name="Normal 272 3 8" xfId="52964"/>
    <cellStyle name="Normal 272 3 9" xfId="52965"/>
    <cellStyle name="Normal 272 4" xfId="21913"/>
    <cellStyle name="Normal 272 4 10" xfId="52966"/>
    <cellStyle name="Normal 272 4 11" xfId="52967"/>
    <cellStyle name="Normal 272 4 2" xfId="52968"/>
    <cellStyle name="Normal 272 4 2 2" xfId="52969"/>
    <cellStyle name="Normal 272 4 2 2 2" xfId="52970"/>
    <cellStyle name="Normal 272 4 2 2 3" xfId="52971"/>
    <cellStyle name="Normal 272 4 2 3" xfId="52972"/>
    <cellStyle name="Normal 272 4 2 4" xfId="52973"/>
    <cellStyle name="Normal 272 4 3" xfId="52974"/>
    <cellStyle name="Normal 272 4 3 2" xfId="52975"/>
    <cellStyle name="Normal 272 4 3 3" xfId="52976"/>
    <cellStyle name="Normal 272 4 4" xfId="52977"/>
    <cellStyle name="Normal 272 4 5" xfId="52978"/>
    <cellStyle name="Normal 272 4 6" xfId="52979"/>
    <cellStyle name="Normal 272 4 7" xfId="52980"/>
    <cellStyle name="Normal 272 4 8" xfId="52981"/>
    <cellStyle name="Normal 272 4 9" xfId="52982"/>
    <cellStyle name="Normal 272 5" xfId="52983"/>
    <cellStyle name="Normal 272 6" xfId="52984"/>
    <cellStyle name="Normal 272 6 2" xfId="52985"/>
    <cellStyle name="Normal 272 6 3" xfId="52986"/>
    <cellStyle name="Normal 272 7" xfId="52987"/>
    <cellStyle name="Normal 273" xfId="21914"/>
    <cellStyle name="Normal 273 2" xfId="21915"/>
    <cellStyle name="Normal 273 3" xfId="21916"/>
    <cellStyle name="Normal 273 3 2" xfId="52988"/>
    <cellStyle name="Normal 273 4" xfId="21917"/>
    <cellStyle name="Normal 273 4 2" xfId="52989"/>
    <cellStyle name="Normal 274" xfId="21918"/>
    <cellStyle name="Normal 274 2" xfId="21919"/>
    <cellStyle name="Normal 274 3" xfId="21920"/>
    <cellStyle name="Normal 274 3 2" xfId="52990"/>
    <cellStyle name="Normal 274 4" xfId="21921"/>
    <cellStyle name="Normal 274 4 2" xfId="52991"/>
    <cellStyle name="Normal 275" xfId="21922"/>
    <cellStyle name="Normal 275 10" xfId="52992"/>
    <cellStyle name="Normal 275 11" xfId="52993"/>
    <cellStyle name="Normal 275 12" xfId="52994"/>
    <cellStyle name="Normal 275 13" xfId="52995"/>
    <cellStyle name="Normal 275 2" xfId="21923"/>
    <cellStyle name="Normal 275 2 10" xfId="52996"/>
    <cellStyle name="Normal 275 2 11" xfId="52997"/>
    <cellStyle name="Normal 275 2 2" xfId="52998"/>
    <cellStyle name="Normal 275 2 2 2" xfId="52999"/>
    <cellStyle name="Normal 275 2 2 2 2" xfId="53000"/>
    <cellStyle name="Normal 275 2 2 2 3" xfId="53001"/>
    <cellStyle name="Normal 275 2 2 3" xfId="53002"/>
    <cellStyle name="Normal 275 2 2 4" xfId="53003"/>
    <cellStyle name="Normal 275 2 3" xfId="53004"/>
    <cellStyle name="Normal 275 2 3 2" xfId="53005"/>
    <cellStyle name="Normal 275 2 3 3" xfId="53006"/>
    <cellStyle name="Normal 275 2 4" xfId="53007"/>
    <cellStyle name="Normal 275 2 5" xfId="53008"/>
    <cellStyle name="Normal 275 2 6" xfId="53009"/>
    <cellStyle name="Normal 275 2 7" xfId="53010"/>
    <cellStyle name="Normal 275 2 8" xfId="53011"/>
    <cellStyle name="Normal 275 2 9" xfId="53012"/>
    <cellStyle name="Normal 275 3" xfId="21924"/>
    <cellStyle name="Normal 275 3 2" xfId="53013"/>
    <cellStyle name="Normal 275 4" xfId="21925"/>
    <cellStyle name="Normal 275 4 2" xfId="53014"/>
    <cellStyle name="Normal 275 5" xfId="53015"/>
    <cellStyle name="Normal 275 5 2" xfId="53016"/>
    <cellStyle name="Normal 275 5 2 2" xfId="53017"/>
    <cellStyle name="Normal 275 5 2 3" xfId="53018"/>
    <cellStyle name="Normal 275 5 3" xfId="53019"/>
    <cellStyle name="Normal 275 5 4" xfId="53020"/>
    <cellStyle name="Normal 275 6" xfId="53021"/>
    <cellStyle name="Normal 275 7" xfId="53022"/>
    <cellStyle name="Normal 275 8" xfId="53023"/>
    <cellStyle name="Normal 275 9" xfId="53024"/>
    <cellStyle name="Normal 276" xfId="21926"/>
    <cellStyle name="Normal 276 10" xfId="53025"/>
    <cellStyle name="Normal 276 11" xfId="53026"/>
    <cellStyle name="Normal 276 12" xfId="53027"/>
    <cellStyle name="Normal 276 13" xfId="53028"/>
    <cellStyle name="Normal 276 2" xfId="21927"/>
    <cellStyle name="Normal 276 2 10" xfId="53029"/>
    <cellStyle name="Normal 276 2 11" xfId="53030"/>
    <cellStyle name="Normal 276 2 2" xfId="53031"/>
    <cellStyle name="Normal 276 2 2 2" xfId="53032"/>
    <cellStyle name="Normal 276 2 2 2 2" xfId="53033"/>
    <cellStyle name="Normal 276 2 2 2 3" xfId="53034"/>
    <cellStyle name="Normal 276 2 2 3" xfId="53035"/>
    <cellStyle name="Normal 276 2 2 4" xfId="53036"/>
    <cellStyle name="Normal 276 2 3" xfId="53037"/>
    <cellStyle name="Normal 276 2 3 2" xfId="53038"/>
    <cellStyle name="Normal 276 2 3 3" xfId="53039"/>
    <cellStyle name="Normal 276 2 4" xfId="53040"/>
    <cellStyle name="Normal 276 2 5" xfId="53041"/>
    <cellStyle name="Normal 276 2 6" xfId="53042"/>
    <cellStyle name="Normal 276 2 7" xfId="53043"/>
    <cellStyle name="Normal 276 2 8" xfId="53044"/>
    <cellStyle name="Normal 276 2 9" xfId="53045"/>
    <cellStyle name="Normal 276 3" xfId="21928"/>
    <cellStyle name="Normal 276 3 2" xfId="53046"/>
    <cellStyle name="Normal 276 4" xfId="21929"/>
    <cellStyle name="Normal 276 4 2" xfId="53047"/>
    <cellStyle name="Normal 276 5" xfId="53048"/>
    <cellStyle name="Normal 276 5 2" xfId="53049"/>
    <cellStyle name="Normal 276 5 2 2" xfId="53050"/>
    <cellStyle name="Normal 276 5 2 3" xfId="53051"/>
    <cellStyle name="Normal 276 5 3" xfId="53052"/>
    <cellStyle name="Normal 276 5 4" xfId="53053"/>
    <cellStyle name="Normal 276 6" xfId="53054"/>
    <cellStyle name="Normal 276 7" xfId="53055"/>
    <cellStyle name="Normal 276 8" xfId="53056"/>
    <cellStyle name="Normal 276 9" xfId="53057"/>
    <cellStyle name="Normal 277" xfId="21930"/>
    <cellStyle name="Normal 277 10" xfId="53058"/>
    <cellStyle name="Normal 277 11" xfId="53059"/>
    <cellStyle name="Normal 277 12" xfId="53060"/>
    <cellStyle name="Normal 277 13" xfId="53061"/>
    <cellStyle name="Normal 277 2" xfId="21931"/>
    <cellStyle name="Normal 277 2 10" xfId="53062"/>
    <cellStyle name="Normal 277 2 11" xfId="53063"/>
    <cellStyle name="Normal 277 2 2" xfId="53064"/>
    <cellStyle name="Normal 277 2 2 2" xfId="53065"/>
    <cellStyle name="Normal 277 2 2 2 2" xfId="53066"/>
    <cellStyle name="Normal 277 2 2 2 3" xfId="53067"/>
    <cellStyle name="Normal 277 2 2 3" xfId="53068"/>
    <cellStyle name="Normal 277 2 2 4" xfId="53069"/>
    <cellStyle name="Normal 277 2 3" xfId="53070"/>
    <cellStyle name="Normal 277 2 3 2" xfId="53071"/>
    <cellStyle name="Normal 277 2 3 3" xfId="53072"/>
    <cellStyle name="Normal 277 2 4" xfId="53073"/>
    <cellStyle name="Normal 277 2 5" xfId="53074"/>
    <cellStyle name="Normal 277 2 6" xfId="53075"/>
    <cellStyle name="Normal 277 2 7" xfId="53076"/>
    <cellStyle name="Normal 277 2 8" xfId="53077"/>
    <cellStyle name="Normal 277 2 9" xfId="53078"/>
    <cellStyle name="Normal 277 3" xfId="21932"/>
    <cellStyle name="Normal 277 3 2" xfId="53079"/>
    <cellStyle name="Normal 277 4" xfId="21933"/>
    <cellStyle name="Normal 277 4 2" xfId="53080"/>
    <cellStyle name="Normal 277 5" xfId="53081"/>
    <cellStyle name="Normal 277 5 2" xfId="53082"/>
    <cellStyle name="Normal 277 5 2 2" xfId="53083"/>
    <cellStyle name="Normal 277 5 2 3" xfId="53084"/>
    <cellStyle name="Normal 277 5 3" xfId="53085"/>
    <cellStyle name="Normal 277 5 4" xfId="53086"/>
    <cellStyle name="Normal 277 6" xfId="53087"/>
    <cellStyle name="Normal 277 7" xfId="53088"/>
    <cellStyle name="Normal 277 8" xfId="53089"/>
    <cellStyle name="Normal 277 9" xfId="53090"/>
    <cellStyle name="Normal 278" xfId="21934"/>
    <cellStyle name="Normal 278 10" xfId="53091"/>
    <cellStyle name="Normal 278 11" xfId="53092"/>
    <cellStyle name="Normal 278 12" xfId="53093"/>
    <cellStyle name="Normal 278 13" xfId="53094"/>
    <cellStyle name="Normal 278 2" xfId="21935"/>
    <cellStyle name="Normal 278 2 10" xfId="53095"/>
    <cellStyle name="Normal 278 2 11" xfId="53096"/>
    <cellStyle name="Normal 278 2 2" xfId="53097"/>
    <cellStyle name="Normal 278 2 2 2" xfId="53098"/>
    <cellStyle name="Normal 278 2 2 2 2" xfId="53099"/>
    <cellStyle name="Normal 278 2 2 2 3" xfId="53100"/>
    <cellStyle name="Normal 278 2 2 3" xfId="53101"/>
    <cellStyle name="Normal 278 2 2 4" xfId="53102"/>
    <cellStyle name="Normal 278 2 3" xfId="53103"/>
    <cellStyle name="Normal 278 2 3 2" xfId="53104"/>
    <cellStyle name="Normal 278 2 3 3" xfId="53105"/>
    <cellStyle name="Normal 278 2 4" xfId="53106"/>
    <cellStyle name="Normal 278 2 5" xfId="53107"/>
    <cellStyle name="Normal 278 2 6" xfId="53108"/>
    <cellStyle name="Normal 278 2 7" xfId="53109"/>
    <cellStyle name="Normal 278 2 8" xfId="53110"/>
    <cellStyle name="Normal 278 2 9" xfId="53111"/>
    <cellStyle name="Normal 278 3" xfId="21936"/>
    <cellStyle name="Normal 278 3 2" xfId="53112"/>
    <cellStyle name="Normal 278 4" xfId="21937"/>
    <cellStyle name="Normal 278 4 2" xfId="53113"/>
    <cellStyle name="Normal 278 5" xfId="53114"/>
    <cellStyle name="Normal 278 5 2" xfId="53115"/>
    <cellStyle name="Normal 278 5 2 2" xfId="53116"/>
    <cellStyle name="Normal 278 5 2 3" xfId="53117"/>
    <cellStyle name="Normal 278 5 3" xfId="53118"/>
    <cellStyle name="Normal 278 5 4" xfId="53119"/>
    <cellStyle name="Normal 278 6" xfId="53120"/>
    <cellStyle name="Normal 278 7" xfId="53121"/>
    <cellStyle name="Normal 278 8" xfId="53122"/>
    <cellStyle name="Normal 278 9" xfId="53123"/>
    <cellStyle name="Normal 279" xfId="21938"/>
    <cellStyle name="Normal 279 2" xfId="21939"/>
    <cellStyle name="Normal 279 2 2" xfId="53124"/>
    <cellStyle name="Normal 279 3" xfId="53125"/>
    <cellStyle name="Normal 28" xfId="21940"/>
    <cellStyle name="Normal 28 2" xfId="21941"/>
    <cellStyle name="Normal 28 2 2" xfId="21942"/>
    <cellStyle name="Normal 28 2 2 2" xfId="53126"/>
    <cellStyle name="Normal 28 2 3" xfId="53127"/>
    <cellStyle name="Normal 28 3" xfId="21943"/>
    <cellStyle name="Normal 28 3 2" xfId="21944"/>
    <cellStyle name="Normal 28 4" xfId="21945"/>
    <cellStyle name="Normal 28 4 2" xfId="21946"/>
    <cellStyle name="Normal 280" xfId="21947"/>
    <cellStyle name="Normal 280 10" xfId="53128"/>
    <cellStyle name="Normal 280 11" xfId="53129"/>
    <cellStyle name="Normal 280 12" xfId="53130"/>
    <cellStyle name="Normal 280 13" xfId="53131"/>
    <cellStyle name="Normal 280 2" xfId="21948"/>
    <cellStyle name="Normal 280 2 10" xfId="53132"/>
    <cellStyle name="Normal 280 2 11" xfId="53133"/>
    <cellStyle name="Normal 280 2 2" xfId="53134"/>
    <cellStyle name="Normal 280 2 2 2" xfId="53135"/>
    <cellStyle name="Normal 280 2 2 2 2" xfId="53136"/>
    <cellStyle name="Normal 280 2 2 2 3" xfId="53137"/>
    <cellStyle name="Normal 280 2 2 3" xfId="53138"/>
    <cellStyle name="Normal 280 2 2 4" xfId="53139"/>
    <cellStyle name="Normal 280 2 3" xfId="53140"/>
    <cellStyle name="Normal 280 2 3 2" xfId="53141"/>
    <cellStyle name="Normal 280 2 3 3" xfId="53142"/>
    <cellStyle name="Normal 280 2 4" xfId="53143"/>
    <cellStyle name="Normal 280 2 5" xfId="53144"/>
    <cellStyle name="Normal 280 2 6" xfId="53145"/>
    <cellStyle name="Normal 280 2 7" xfId="53146"/>
    <cellStyle name="Normal 280 2 8" xfId="53147"/>
    <cellStyle name="Normal 280 2 9" xfId="53148"/>
    <cellStyle name="Normal 280 3" xfId="21949"/>
    <cellStyle name="Normal 280 3 2" xfId="53149"/>
    <cellStyle name="Normal 280 4" xfId="21950"/>
    <cellStyle name="Normal 280 4 2" xfId="53150"/>
    <cellStyle name="Normal 280 5" xfId="53151"/>
    <cellStyle name="Normal 280 5 2" xfId="53152"/>
    <cellStyle name="Normal 280 5 2 2" xfId="53153"/>
    <cellStyle name="Normal 280 5 2 3" xfId="53154"/>
    <cellStyle name="Normal 280 5 3" xfId="53155"/>
    <cellStyle name="Normal 280 5 4" xfId="53156"/>
    <cellStyle name="Normal 280 6" xfId="53157"/>
    <cellStyle name="Normal 280 7" xfId="53158"/>
    <cellStyle name="Normal 280 8" xfId="53159"/>
    <cellStyle name="Normal 280 9" xfId="53160"/>
    <cellStyle name="Normal 281" xfId="21951"/>
    <cellStyle name="Normal 281 2" xfId="21952"/>
    <cellStyle name="Normal 281 2 10" xfId="53161"/>
    <cellStyle name="Normal 281 2 11" xfId="53162"/>
    <cellStyle name="Normal 281 2 2" xfId="53163"/>
    <cellStyle name="Normal 281 2 2 2" xfId="53164"/>
    <cellStyle name="Normal 281 2 2 2 2" xfId="53165"/>
    <cellStyle name="Normal 281 2 2 2 3" xfId="53166"/>
    <cellStyle name="Normal 281 2 2 3" xfId="53167"/>
    <cellStyle name="Normal 281 2 2 4" xfId="53168"/>
    <cellStyle name="Normal 281 2 3" xfId="53169"/>
    <cellStyle name="Normal 281 2 3 2" xfId="53170"/>
    <cellStyle name="Normal 281 2 3 3" xfId="53171"/>
    <cellStyle name="Normal 281 2 4" xfId="53172"/>
    <cellStyle name="Normal 281 2 5" xfId="53173"/>
    <cellStyle name="Normal 281 2 6" xfId="53174"/>
    <cellStyle name="Normal 281 2 7" xfId="53175"/>
    <cellStyle name="Normal 281 2 8" xfId="53176"/>
    <cellStyle name="Normal 281 2 9" xfId="53177"/>
    <cellStyle name="Normal 281 3" xfId="53178"/>
    <cellStyle name="Normal 282" xfId="21953"/>
    <cellStyle name="Normal 282 10" xfId="53179"/>
    <cellStyle name="Normal 282 11" xfId="53180"/>
    <cellStyle name="Normal 282 12" xfId="53181"/>
    <cellStyle name="Normal 282 2" xfId="21954"/>
    <cellStyle name="Normal 282 2 2" xfId="53182"/>
    <cellStyle name="Normal 282 3" xfId="53183"/>
    <cellStyle name="Normal 282 3 2" xfId="53184"/>
    <cellStyle name="Normal 282 3 2 2" xfId="53185"/>
    <cellStyle name="Normal 282 3 2 3" xfId="53186"/>
    <cellStyle name="Normal 282 3 3" xfId="53187"/>
    <cellStyle name="Normal 282 3 4" xfId="53188"/>
    <cellStyle name="Normal 282 4" xfId="53189"/>
    <cellStyle name="Normal 282 4 2" xfId="53190"/>
    <cellStyle name="Normal 282 4 3" xfId="53191"/>
    <cellStyle name="Normal 282 5" xfId="53192"/>
    <cellStyle name="Normal 282 6" xfId="53193"/>
    <cellStyle name="Normal 282 7" xfId="53194"/>
    <cellStyle name="Normal 282 8" xfId="53195"/>
    <cellStyle name="Normal 282 9" xfId="53196"/>
    <cellStyle name="Normal 283" xfId="21955"/>
    <cellStyle name="Normal 283 2" xfId="21956"/>
    <cellStyle name="Normal 283 2 2" xfId="53197"/>
    <cellStyle name="Normal 283 3" xfId="21957"/>
    <cellStyle name="Normal 283 3 10" xfId="53198"/>
    <cellStyle name="Normal 283 3 11" xfId="53199"/>
    <cellStyle name="Normal 283 3 2" xfId="53200"/>
    <cellStyle name="Normal 283 3 2 2" xfId="53201"/>
    <cellStyle name="Normal 283 3 2 2 2" xfId="53202"/>
    <cellStyle name="Normal 283 3 2 2 3" xfId="53203"/>
    <cellStyle name="Normal 283 3 2 3" xfId="53204"/>
    <cellStyle name="Normal 283 3 2 4" xfId="53205"/>
    <cellStyle name="Normal 283 3 3" xfId="53206"/>
    <cellStyle name="Normal 283 3 3 2" xfId="53207"/>
    <cellStyle name="Normal 283 3 3 3" xfId="53208"/>
    <cellStyle name="Normal 283 3 4" xfId="53209"/>
    <cellStyle name="Normal 283 3 5" xfId="53210"/>
    <cellStyle name="Normal 283 3 6" xfId="53211"/>
    <cellStyle name="Normal 283 3 7" xfId="53212"/>
    <cellStyle name="Normal 283 3 8" xfId="53213"/>
    <cellStyle name="Normal 283 3 9" xfId="53214"/>
    <cellStyle name="Normal 283 4" xfId="21958"/>
    <cellStyle name="Normal 283 4 10" xfId="53215"/>
    <cellStyle name="Normal 283 4 11" xfId="53216"/>
    <cellStyle name="Normal 283 4 2" xfId="53217"/>
    <cellStyle name="Normal 283 4 2 2" xfId="53218"/>
    <cellStyle name="Normal 283 4 2 2 2" xfId="53219"/>
    <cellStyle name="Normal 283 4 2 2 3" xfId="53220"/>
    <cellStyle name="Normal 283 4 2 3" xfId="53221"/>
    <cellStyle name="Normal 283 4 2 4" xfId="53222"/>
    <cellStyle name="Normal 283 4 3" xfId="53223"/>
    <cellStyle name="Normal 283 4 3 2" xfId="53224"/>
    <cellStyle name="Normal 283 4 3 3" xfId="53225"/>
    <cellStyle name="Normal 283 4 4" xfId="53226"/>
    <cellStyle name="Normal 283 4 5" xfId="53227"/>
    <cellStyle name="Normal 283 4 6" xfId="53228"/>
    <cellStyle name="Normal 283 4 7" xfId="53229"/>
    <cellStyle name="Normal 283 4 8" xfId="53230"/>
    <cellStyle name="Normal 283 4 9" xfId="53231"/>
    <cellStyle name="Normal 283 5" xfId="53232"/>
    <cellStyle name="Normal 283 6" xfId="53233"/>
    <cellStyle name="Normal 283 6 2" xfId="53234"/>
    <cellStyle name="Normal 283 6 3" xfId="53235"/>
    <cellStyle name="Normal 284" xfId="21959"/>
    <cellStyle name="Normal 284 2" xfId="21960"/>
    <cellStyle name="Normal 284 2 2" xfId="53236"/>
    <cellStyle name="Normal 284 3" xfId="21961"/>
    <cellStyle name="Normal 284 3 10" xfId="53237"/>
    <cellStyle name="Normal 284 3 11" xfId="53238"/>
    <cellStyle name="Normal 284 3 2" xfId="53239"/>
    <cellStyle name="Normal 284 3 2 2" xfId="53240"/>
    <cellStyle name="Normal 284 3 2 2 2" xfId="53241"/>
    <cellStyle name="Normal 284 3 2 2 3" xfId="53242"/>
    <cellStyle name="Normal 284 3 2 3" xfId="53243"/>
    <cellStyle name="Normal 284 3 2 4" xfId="53244"/>
    <cellStyle name="Normal 284 3 3" xfId="53245"/>
    <cellStyle name="Normal 284 3 3 2" xfId="53246"/>
    <cellStyle name="Normal 284 3 3 3" xfId="53247"/>
    <cellStyle name="Normal 284 3 4" xfId="53248"/>
    <cellStyle name="Normal 284 3 5" xfId="53249"/>
    <cellStyle name="Normal 284 3 6" xfId="53250"/>
    <cellStyle name="Normal 284 3 7" xfId="53251"/>
    <cellStyle name="Normal 284 3 8" xfId="53252"/>
    <cellStyle name="Normal 284 3 9" xfId="53253"/>
    <cellStyle name="Normal 284 4" xfId="21962"/>
    <cellStyle name="Normal 284 4 10" xfId="53254"/>
    <cellStyle name="Normal 284 4 11" xfId="53255"/>
    <cellStyle name="Normal 284 4 2" xfId="53256"/>
    <cellStyle name="Normal 284 4 2 2" xfId="53257"/>
    <cellStyle name="Normal 284 4 2 2 2" xfId="53258"/>
    <cellStyle name="Normal 284 4 2 2 3" xfId="53259"/>
    <cellStyle name="Normal 284 4 2 3" xfId="53260"/>
    <cellStyle name="Normal 284 4 2 4" xfId="53261"/>
    <cellStyle name="Normal 284 4 3" xfId="53262"/>
    <cellStyle name="Normal 284 4 3 2" xfId="53263"/>
    <cellStyle name="Normal 284 4 3 3" xfId="53264"/>
    <cellStyle name="Normal 284 4 4" xfId="53265"/>
    <cellStyle name="Normal 284 4 5" xfId="53266"/>
    <cellStyle name="Normal 284 4 6" xfId="53267"/>
    <cellStyle name="Normal 284 4 7" xfId="53268"/>
    <cellStyle name="Normal 284 4 8" xfId="53269"/>
    <cellStyle name="Normal 284 4 9" xfId="53270"/>
    <cellStyle name="Normal 284 5" xfId="53271"/>
    <cellStyle name="Normal 284 6" xfId="53272"/>
    <cellStyle name="Normal 284 6 2" xfId="53273"/>
    <cellStyle name="Normal 284 6 3" xfId="53274"/>
    <cellStyle name="Normal 285" xfId="21963"/>
    <cellStyle name="Normal 285 10" xfId="53275"/>
    <cellStyle name="Normal 285 11" xfId="53276"/>
    <cellStyle name="Normal 285 2" xfId="21964"/>
    <cellStyle name="Normal 285 2 2" xfId="53277"/>
    <cellStyle name="Normal 285 2 2 2" xfId="53278"/>
    <cellStyle name="Normal 285 2 2 3" xfId="53279"/>
    <cellStyle name="Normal 285 2 3" xfId="53280"/>
    <cellStyle name="Normal 285 2 4" xfId="53281"/>
    <cellStyle name="Normal 285 3" xfId="53282"/>
    <cellStyle name="Normal 285 3 2" xfId="53283"/>
    <cellStyle name="Normal 285 3 3" xfId="53284"/>
    <cellStyle name="Normal 285 4" xfId="53285"/>
    <cellStyle name="Normal 285 5" xfId="53286"/>
    <cellStyle name="Normal 285 6" xfId="53287"/>
    <cellStyle name="Normal 285 7" xfId="53288"/>
    <cellStyle name="Normal 285 8" xfId="53289"/>
    <cellStyle name="Normal 285 9" xfId="53290"/>
    <cellStyle name="Normal 286" xfId="21965"/>
    <cellStyle name="Normal 286 2" xfId="21966"/>
    <cellStyle name="Normal 287" xfId="21967"/>
    <cellStyle name="Normal 287 10" xfId="53291"/>
    <cellStyle name="Normal 287 11" xfId="53292"/>
    <cellStyle name="Normal 287 2" xfId="21968"/>
    <cellStyle name="Normal 287 2 2" xfId="53293"/>
    <cellStyle name="Normal 287 2 2 2" xfId="53294"/>
    <cellStyle name="Normal 287 2 2 3" xfId="53295"/>
    <cellStyle name="Normal 287 2 3" xfId="53296"/>
    <cellStyle name="Normal 287 2 4" xfId="53297"/>
    <cellStyle name="Normal 287 3" xfId="53298"/>
    <cellStyle name="Normal 287 3 2" xfId="53299"/>
    <cellStyle name="Normal 287 3 3" xfId="53300"/>
    <cellStyle name="Normal 287 4" xfId="53301"/>
    <cellStyle name="Normal 287 5" xfId="53302"/>
    <cellStyle name="Normal 287 6" xfId="53303"/>
    <cellStyle name="Normal 287 7" xfId="53304"/>
    <cellStyle name="Normal 287 8" xfId="53305"/>
    <cellStyle name="Normal 287 9" xfId="53306"/>
    <cellStyle name="Normal 288" xfId="21969"/>
    <cellStyle name="Normal 288 2" xfId="21970"/>
    <cellStyle name="Normal 289" xfId="21971"/>
    <cellStyle name="Normal 289 2" xfId="21972"/>
    <cellStyle name="Normal 289 2 2" xfId="53307"/>
    <cellStyle name="Normal 289 3" xfId="53308"/>
    <cellStyle name="Normal 29" xfId="21973"/>
    <cellStyle name="Normal 29 10" xfId="53309"/>
    <cellStyle name="Normal 29 11" xfId="53310"/>
    <cellStyle name="Normal 29 12" xfId="53311"/>
    <cellStyle name="Normal 29 13" xfId="53312"/>
    <cellStyle name="Normal 29 14" xfId="53313"/>
    <cellStyle name="Normal 29 15" xfId="53314"/>
    <cellStyle name="Normal 29 16" xfId="53315"/>
    <cellStyle name="Normal 29 2" xfId="21974"/>
    <cellStyle name="Normal 29 2 10" xfId="53316"/>
    <cellStyle name="Normal 29 2 11" xfId="53317"/>
    <cellStyle name="Normal 29 2 2" xfId="53318"/>
    <cellStyle name="Normal 29 2 2 2" xfId="53319"/>
    <cellStyle name="Normal 29 2 2 2 2" xfId="53320"/>
    <cellStyle name="Normal 29 2 2 2 3" xfId="53321"/>
    <cellStyle name="Normal 29 2 2 3" xfId="53322"/>
    <cellStyle name="Normal 29 2 2 4" xfId="53323"/>
    <cellStyle name="Normal 29 2 3" xfId="53324"/>
    <cellStyle name="Normal 29 2 3 2" xfId="53325"/>
    <cellStyle name="Normal 29 2 3 3" xfId="53326"/>
    <cellStyle name="Normal 29 2 4" xfId="53327"/>
    <cellStyle name="Normal 29 2 5" xfId="53328"/>
    <cellStyle name="Normal 29 2 6" xfId="53329"/>
    <cellStyle name="Normal 29 2 7" xfId="53330"/>
    <cellStyle name="Normal 29 2 8" xfId="53331"/>
    <cellStyle name="Normal 29 2 9" xfId="53332"/>
    <cellStyle name="Normal 29 3" xfId="21975"/>
    <cellStyle name="Normal 29 3 2" xfId="21976"/>
    <cellStyle name="Normal 29 3 2 2" xfId="21977"/>
    <cellStyle name="Normal 29 3 2 2 2" xfId="21978"/>
    <cellStyle name="Normal 29 3 2 2 3" xfId="53333"/>
    <cellStyle name="Normal 29 3 2 3" xfId="21979"/>
    <cellStyle name="Normal 29 3 2 3 2" xfId="21980"/>
    <cellStyle name="Normal 29 3 2 4" xfId="21981"/>
    <cellStyle name="Normal 29 3 2 4 2" xfId="21982"/>
    <cellStyle name="Normal 29 3 2 5" xfId="21983"/>
    <cellStyle name="Normal 29 3 3" xfId="21984"/>
    <cellStyle name="Normal 29 3 3 2" xfId="21985"/>
    <cellStyle name="Normal 29 3 3 3" xfId="53334"/>
    <cellStyle name="Normal 29 3 4" xfId="21986"/>
    <cellStyle name="Normal 29 3 4 2" xfId="21987"/>
    <cellStyle name="Normal 29 3 5" xfId="21988"/>
    <cellStyle name="Normal 29 3 5 2" xfId="21989"/>
    <cellStyle name="Normal 29 3 6" xfId="21990"/>
    <cellStyle name="Normal 29 4" xfId="21991"/>
    <cellStyle name="Normal 29 4 2" xfId="21992"/>
    <cellStyle name="Normal 29 4 2 2" xfId="21993"/>
    <cellStyle name="Normal 29 4 2 3" xfId="53335"/>
    <cellStyle name="Normal 29 4 3" xfId="21994"/>
    <cellStyle name="Normal 29 4 3 2" xfId="21995"/>
    <cellStyle name="Normal 29 4 4" xfId="21996"/>
    <cellStyle name="Normal 29 4 4 2" xfId="21997"/>
    <cellStyle name="Normal 29 4 5" xfId="21998"/>
    <cellStyle name="Normal 29 5" xfId="21999"/>
    <cellStyle name="Normal 29 5 2" xfId="22000"/>
    <cellStyle name="Normal 29 5 3" xfId="53336"/>
    <cellStyle name="Normal 29 6" xfId="22001"/>
    <cellStyle name="Normal 29 6 2" xfId="22002"/>
    <cellStyle name="Normal 29 6 3" xfId="53337"/>
    <cellStyle name="Normal 29 7" xfId="22003"/>
    <cellStyle name="Normal 29 7 2" xfId="22004"/>
    <cellStyle name="Normal 29 7 3" xfId="53338"/>
    <cellStyle name="Normal 29 8" xfId="22005"/>
    <cellStyle name="Normal 29 9" xfId="53339"/>
    <cellStyle name="Normal 290" xfId="22006"/>
    <cellStyle name="Normal 290 2" xfId="22007"/>
    <cellStyle name="Normal 290 2 2" xfId="53340"/>
    <cellStyle name="Normal 290 3" xfId="53341"/>
    <cellStyle name="Normal 291" xfId="22008"/>
    <cellStyle name="Normal 291 2" xfId="22009"/>
    <cellStyle name="Normal 291 2 2" xfId="53342"/>
    <cellStyle name="Normal 291 3" xfId="53343"/>
    <cellStyle name="Normal 292" xfId="22010"/>
    <cellStyle name="Normal 292 2" xfId="22011"/>
    <cellStyle name="Normal 292 2 2" xfId="53344"/>
    <cellStyle name="Normal 292 3" xfId="53345"/>
    <cellStyle name="Normal 293" xfId="22012"/>
    <cellStyle name="Normal 293 2" xfId="22013"/>
    <cellStyle name="Normal 293 2 2" xfId="53346"/>
    <cellStyle name="Normal 293 3" xfId="53347"/>
    <cellStyle name="Normal 294" xfId="22014"/>
    <cellStyle name="Normal 294 2" xfId="22015"/>
    <cellStyle name="Normal 294 2 2" xfId="53348"/>
    <cellStyle name="Normal 294 3" xfId="53349"/>
    <cellStyle name="Normal 295" xfId="22016"/>
    <cellStyle name="Normal 295 2" xfId="22017"/>
    <cellStyle name="Normal 295 2 2" xfId="53350"/>
    <cellStyle name="Normal 295 3" xfId="53351"/>
    <cellStyle name="Normal 296" xfId="22018"/>
    <cellStyle name="Normal 296 2" xfId="22019"/>
    <cellStyle name="Normal 296 2 2" xfId="53352"/>
    <cellStyle name="Normal 296 3" xfId="53353"/>
    <cellStyle name="Normal 297" xfId="22020"/>
    <cellStyle name="Normal 297 2" xfId="22021"/>
    <cellStyle name="Normal 297 2 2" xfId="53354"/>
    <cellStyle name="Normal 297 3" xfId="53355"/>
    <cellStyle name="Normal 298" xfId="22022"/>
    <cellStyle name="Normal 298 2" xfId="22023"/>
    <cellStyle name="Normal 298 2 2" xfId="53356"/>
    <cellStyle name="Normal 298 3" xfId="53357"/>
    <cellStyle name="Normal 299" xfId="22024"/>
    <cellStyle name="Normal 299 2" xfId="22025"/>
    <cellStyle name="Normal 299 2 2" xfId="53358"/>
    <cellStyle name="Normal 299 3" xfId="53359"/>
    <cellStyle name="Normal 3" xfId="2"/>
    <cellStyle name="Normal 3 10" xfId="22027"/>
    <cellStyle name="Normal 3 10 2" xfId="22028"/>
    <cellStyle name="Normal 3 10 2 2" xfId="22029"/>
    <cellStyle name="Normal 3 10 2 2 2" xfId="22030"/>
    <cellStyle name="Normal 3 11" xfId="22031"/>
    <cellStyle name="Normal 3 11 2" xfId="22032"/>
    <cellStyle name="Normal 3 12" xfId="22033"/>
    <cellStyle name="Normal 3 12 2" xfId="22034"/>
    <cellStyle name="Normal 3 13" xfId="22035"/>
    <cellStyle name="Normal 3 13 2" xfId="22036"/>
    <cellStyle name="Normal 3 13 2 2" xfId="22037"/>
    <cellStyle name="Normal 3 13 2 2 2" xfId="22038"/>
    <cellStyle name="Normal 3 13 3" xfId="22039"/>
    <cellStyle name="Normal 3 13 4" xfId="22040"/>
    <cellStyle name="Normal 3 13 4 2" xfId="22041"/>
    <cellStyle name="Normal 3 14" xfId="22042"/>
    <cellStyle name="Normal 3 14 2" xfId="22043"/>
    <cellStyle name="Normal 3 14 2 2" xfId="22044"/>
    <cellStyle name="Normal 3 14 2 2 2" xfId="22045"/>
    <cellStyle name="Normal 3 14 2 2 2 2" xfId="22046"/>
    <cellStyle name="Normal 3 14 2 2 3" xfId="22047"/>
    <cellStyle name="Normal 3 14 2 2 3 2" xfId="22048"/>
    <cellStyle name="Normal 3 14 2 2 4" xfId="22049"/>
    <cellStyle name="Normal 3 14 2 2 4 2" xfId="22050"/>
    <cellStyle name="Normal 3 14 2 2 5" xfId="22051"/>
    <cellStyle name="Normal 3 14 2 3" xfId="22052"/>
    <cellStyle name="Normal 3 14 2 3 2" xfId="22053"/>
    <cellStyle name="Normal 3 14 2 4" xfId="22054"/>
    <cellStyle name="Normal 3 14 2 4 2" xfId="22055"/>
    <cellStyle name="Normal 3 14 2 5" xfId="22056"/>
    <cellStyle name="Normal 3 14 2 5 2" xfId="22057"/>
    <cellStyle name="Normal 3 14 2 6" xfId="22058"/>
    <cellStyle name="Normal 3 14 3" xfId="22059"/>
    <cellStyle name="Normal 3 14 3 2" xfId="22060"/>
    <cellStyle name="Normal 3 14 3 2 2" xfId="22061"/>
    <cellStyle name="Normal 3 14 3 3" xfId="22062"/>
    <cellStyle name="Normal 3 14 3 3 2" xfId="22063"/>
    <cellStyle name="Normal 3 14 3 4" xfId="22064"/>
    <cellStyle name="Normal 3 14 3 4 2" xfId="22065"/>
    <cellStyle name="Normal 3 14 3 5" xfId="22066"/>
    <cellStyle name="Normal 3 14 4" xfId="22067"/>
    <cellStyle name="Normal 3 14 4 2" xfId="22068"/>
    <cellStyle name="Normal 3 14 5" xfId="22069"/>
    <cellStyle name="Normal 3 14 5 2" xfId="22070"/>
    <cellStyle name="Normal 3 14 6" xfId="22071"/>
    <cellStyle name="Normal 3 14 6 2" xfId="22072"/>
    <cellStyle name="Normal 3 14 7" xfId="22073"/>
    <cellStyle name="Normal 3 15" xfId="22074"/>
    <cellStyle name="Normal 3 15 2" xfId="22075"/>
    <cellStyle name="Normal 3 15 2 2" xfId="22076"/>
    <cellStyle name="Normal 3 15 2 2 2" xfId="22077"/>
    <cellStyle name="Normal 3 15 2 2 2 2" xfId="22078"/>
    <cellStyle name="Normal 3 15 2 2 3" xfId="22079"/>
    <cellStyle name="Normal 3 15 2 2 3 2" xfId="22080"/>
    <cellStyle name="Normal 3 15 2 2 4" xfId="22081"/>
    <cellStyle name="Normal 3 15 2 2 4 2" xfId="22082"/>
    <cellStyle name="Normal 3 15 2 2 5" xfId="22083"/>
    <cellStyle name="Normal 3 15 2 3" xfId="22084"/>
    <cellStyle name="Normal 3 15 2 3 2" xfId="22085"/>
    <cellStyle name="Normal 3 15 2 4" xfId="22086"/>
    <cellStyle name="Normal 3 15 2 4 2" xfId="22087"/>
    <cellStyle name="Normal 3 15 2 5" xfId="22088"/>
    <cellStyle name="Normal 3 15 2 5 2" xfId="22089"/>
    <cellStyle name="Normal 3 15 2 6" xfId="22090"/>
    <cellStyle name="Normal 3 15 3" xfId="22091"/>
    <cellStyle name="Normal 3 15 3 2" xfId="22092"/>
    <cellStyle name="Normal 3 15 3 2 2" xfId="22093"/>
    <cellStyle name="Normal 3 15 3 3" xfId="22094"/>
    <cellStyle name="Normal 3 15 3 3 2" xfId="22095"/>
    <cellStyle name="Normal 3 15 3 4" xfId="22096"/>
    <cellStyle name="Normal 3 15 3 4 2" xfId="22097"/>
    <cellStyle name="Normal 3 15 3 5" xfId="22098"/>
    <cellStyle name="Normal 3 15 4" xfId="22099"/>
    <cellStyle name="Normal 3 15 4 2" xfId="22100"/>
    <cellStyle name="Normal 3 15 5" xfId="22101"/>
    <cellStyle name="Normal 3 15 5 2" xfId="22102"/>
    <cellStyle name="Normal 3 15 6" xfId="22103"/>
    <cellStyle name="Normal 3 15 6 2" xfId="22104"/>
    <cellStyle name="Normal 3 15 7" xfId="22105"/>
    <cellStyle name="Normal 3 16" xfId="22106"/>
    <cellStyle name="Normal 3 16 2" xfId="22107"/>
    <cellStyle name="Normal 3 16 2 2" xfId="22108"/>
    <cellStyle name="Normal 3 16 2 2 2" xfId="22109"/>
    <cellStyle name="Normal 3 16 2 2 2 2" xfId="22110"/>
    <cellStyle name="Normal 3 16 2 2 3" xfId="22111"/>
    <cellStyle name="Normal 3 16 2 2 3 2" xfId="22112"/>
    <cellStyle name="Normal 3 16 2 2 4" xfId="22113"/>
    <cellStyle name="Normal 3 16 2 2 4 2" xfId="22114"/>
    <cellStyle name="Normal 3 16 2 2 5" xfId="22115"/>
    <cellStyle name="Normal 3 16 2 3" xfId="22116"/>
    <cellStyle name="Normal 3 16 2 3 2" xfId="22117"/>
    <cellStyle name="Normal 3 16 2 4" xfId="22118"/>
    <cellStyle name="Normal 3 16 2 4 2" xfId="22119"/>
    <cellStyle name="Normal 3 16 2 5" xfId="22120"/>
    <cellStyle name="Normal 3 16 2 5 2" xfId="22121"/>
    <cellStyle name="Normal 3 16 2 6" xfId="22122"/>
    <cellStyle name="Normal 3 16 3" xfId="22123"/>
    <cellStyle name="Normal 3 16 3 2" xfId="22124"/>
    <cellStyle name="Normal 3 16 3 2 2" xfId="22125"/>
    <cellStyle name="Normal 3 16 3 3" xfId="22126"/>
    <cellStyle name="Normal 3 16 3 3 2" xfId="22127"/>
    <cellStyle name="Normal 3 16 3 4" xfId="22128"/>
    <cellStyle name="Normal 3 16 3 4 2" xfId="22129"/>
    <cellStyle name="Normal 3 16 3 5" xfId="22130"/>
    <cellStyle name="Normal 3 16 4" xfId="22131"/>
    <cellStyle name="Normal 3 16 4 2" xfId="22132"/>
    <cellStyle name="Normal 3 16 5" xfId="22133"/>
    <cellStyle name="Normal 3 16 5 2" xfId="22134"/>
    <cellStyle name="Normal 3 16 6" xfId="22135"/>
    <cellStyle name="Normal 3 16 6 2" xfId="22136"/>
    <cellStyle name="Normal 3 16 7" xfId="22137"/>
    <cellStyle name="Normal 3 17" xfId="22138"/>
    <cellStyle name="Normal 3 17 2" xfId="22139"/>
    <cellStyle name="Normal 3 17 2 2" xfId="22140"/>
    <cellStyle name="Normal 3 17 3" xfId="22141"/>
    <cellStyle name="Normal 3 17 3 2" xfId="22142"/>
    <cellStyle name="Normal 3 17 4" xfId="22143"/>
    <cellStyle name="Normal 3 17 4 2" xfId="22144"/>
    <cellStyle name="Normal 3 17 5" xfId="22145"/>
    <cellStyle name="Normal 3 18" xfId="22146"/>
    <cellStyle name="Normal 3 18 2" xfId="22147"/>
    <cellStyle name="Normal 3 18 2 2" xfId="22148"/>
    <cellStyle name="Normal 3 18 3" xfId="22149"/>
    <cellStyle name="Normal 3 18 4" xfId="22150"/>
    <cellStyle name="Normal 3 18 4 2" xfId="22151"/>
    <cellStyle name="Normal 3 18 5" xfId="22152"/>
    <cellStyle name="Normal 3 18 5 2" xfId="22153"/>
    <cellStyle name="Normal 3 18 6" xfId="22154"/>
    <cellStyle name="Normal 3 19" xfId="22155"/>
    <cellStyle name="Normal 3 19 2" xfId="22156"/>
    <cellStyle name="Normal 3 2" xfId="22157"/>
    <cellStyle name="Normal 3 2 10" xfId="22158"/>
    <cellStyle name="Normal 3 2 10 2" xfId="22159"/>
    <cellStyle name="Normal 3 2 10 2 2" xfId="22160"/>
    <cellStyle name="Normal 3 2 10 3" xfId="22161"/>
    <cellStyle name="Normal 3 2 10 3 2" xfId="22162"/>
    <cellStyle name="Normal 3 2 10 4" xfId="22163"/>
    <cellStyle name="Normal 3 2 10 4 2" xfId="22164"/>
    <cellStyle name="Normal 3 2 10 5" xfId="22165"/>
    <cellStyle name="Normal 3 2 10 6" xfId="22166"/>
    <cellStyle name="Normal 3 2 11" xfId="22167"/>
    <cellStyle name="Normal 3 2 11 2" xfId="22168"/>
    <cellStyle name="Normal 3 2 11 2 2" xfId="22169"/>
    <cellStyle name="Normal 3 2 11 3" xfId="22170"/>
    <cellStyle name="Normal 3 2 11 3 2" xfId="22171"/>
    <cellStyle name="Normal 3 2 11 4" xfId="22172"/>
    <cellStyle name="Normal 3 2 11 4 2" xfId="22173"/>
    <cellStyle name="Normal 3 2 11 5" xfId="22174"/>
    <cellStyle name="Normal 3 2 12" xfId="22175"/>
    <cellStyle name="Normal 3 2 12 2" xfId="22176"/>
    <cellStyle name="Normal 3 2 13" xfId="22177"/>
    <cellStyle name="Normal 3 2 13 2" xfId="22178"/>
    <cellStyle name="Normal 3 2 14" xfId="22179"/>
    <cellStyle name="Normal 3 2 14 2" xfId="22180"/>
    <cellStyle name="Normal 3 2 15" xfId="22181"/>
    <cellStyle name="Normal 3 2 15 2" xfId="22182"/>
    <cellStyle name="Normal 3 2 16" xfId="22183"/>
    <cellStyle name="Normal 3 2 16 2" xfId="22184"/>
    <cellStyle name="Normal 3 2 17" xfId="22185"/>
    <cellStyle name="Normal 3 2 18" xfId="22186"/>
    <cellStyle name="Normal 3 2 2" xfId="22187"/>
    <cellStyle name="Normal 3 2 2 10" xfId="22188"/>
    <cellStyle name="Normal 3 2 2 11" xfId="53360"/>
    <cellStyle name="Normal 3 2 2 12" xfId="53361"/>
    <cellStyle name="Normal 3 2 2 13" xfId="53362"/>
    <cellStyle name="Normal 3 2 2 14" xfId="53363"/>
    <cellStyle name="Normal 3 2 2 15" xfId="53364"/>
    <cellStyle name="Normal 3 2 2 16" xfId="53365"/>
    <cellStyle name="Normal 3 2 2 2" xfId="22189"/>
    <cellStyle name="Normal 3 2 2 2 10" xfId="53366"/>
    <cellStyle name="Normal 3 2 2 2 11" xfId="53367"/>
    <cellStyle name="Normal 3 2 2 2 2" xfId="22190"/>
    <cellStyle name="Normal 3 2 2 2 2 2" xfId="22191"/>
    <cellStyle name="Normal 3 2 2 2 2 2 2" xfId="22192"/>
    <cellStyle name="Normal 3 2 2 2 2 2 2 2" xfId="53368"/>
    <cellStyle name="Normal 3 2 2 2 2 2 3" xfId="53369"/>
    <cellStyle name="Normal 3 2 2 2 2 2 3 2" xfId="53370"/>
    <cellStyle name="Normal 3 2 2 2 2 2 4" xfId="53371"/>
    <cellStyle name="Normal 3 2 2 2 2 3" xfId="22193"/>
    <cellStyle name="Normal 3 2 2 2 2 3 2" xfId="22194"/>
    <cellStyle name="Normal 3 2 2 2 2 4" xfId="22195"/>
    <cellStyle name="Normal 3 2 2 2 2 4 2" xfId="53372"/>
    <cellStyle name="Normal 3 2 2 2 2 5" xfId="53373"/>
    <cellStyle name="Normal 3 2 2 2 3" xfId="22196"/>
    <cellStyle name="Normal 3 2 2 2 3 2" xfId="22197"/>
    <cellStyle name="Normal 3 2 2 2 3 2 2" xfId="53374"/>
    <cellStyle name="Normal 3 2 2 2 3 3" xfId="53375"/>
    <cellStyle name="Normal 3 2 2 2 3 3 2" xfId="53376"/>
    <cellStyle name="Normal 3 2 2 2 3 4" xfId="53377"/>
    <cellStyle name="Normal 3 2 2 2 4" xfId="22198"/>
    <cellStyle name="Normal 3 2 2 2 4 2" xfId="22199"/>
    <cellStyle name="Normal 3 2 2 2 5" xfId="22200"/>
    <cellStyle name="Normal 3 2 2 2 5 2" xfId="53378"/>
    <cellStyle name="Normal 3 2 2 2 6" xfId="22201"/>
    <cellStyle name="Normal 3 2 2 2 7" xfId="53379"/>
    <cellStyle name="Normal 3 2 2 2 8" xfId="53380"/>
    <cellStyle name="Normal 3 2 2 2 9" xfId="53381"/>
    <cellStyle name="Normal 3 2 2 3" xfId="22202"/>
    <cellStyle name="Normal 3 2 2 3 2" xfId="22203"/>
    <cellStyle name="Normal 3 2 2 3 2 2" xfId="22204"/>
    <cellStyle name="Normal 3 2 2 3 2 2 2" xfId="22205"/>
    <cellStyle name="Normal 3 2 2 3 2 2 2 2" xfId="22206"/>
    <cellStyle name="Normal 3 2 2 3 2 2 3" xfId="22207"/>
    <cellStyle name="Normal 3 2 2 3 2 3" xfId="22208"/>
    <cellStyle name="Normal 3 2 2 3 2 3 2" xfId="22209"/>
    <cellStyle name="Normal 3 2 2 3 2 3 2 2" xfId="22210"/>
    <cellStyle name="Normal 3 2 2 3 2 3 3" xfId="22211"/>
    <cellStyle name="Normal 3 2 2 3 2 4" xfId="22212"/>
    <cellStyle name="Normal 3 2 2 3 2 4 2" xfId="22213"/>
    <cellStyle name="Normal 3 2 2 3 2 4 3" xfId="22214"/>
    <cellStyle name="Normal 3 2 2 3 2 5" xfId="22215"/>
    <cellStyle name="Normal 3 2 2 3 2 6" xfId="22216"/>
    <cellStyle name="Normal 3 2 2 3 3" xfId="22217"/>
    <cellStyle name="Normal 3 2 2 3 3 2" xfId="22218"/>
    <cellStyle name="Normal 3 2 2 3 3 2 2" xfId="22219"/>
    <cellStyle name="Normal 3 2 2 3 3 3" xfId="22220"/>
    <cellStyle name="Normal 3 2 2 3 4" xfId="22221"/>
    <cellStyle name="Normal 3 2 2 3 4 2" xfId="22222"/>
    <cellStyle name="Normal 3 2 2 3 4 2 2" xfId="22223"/>
    <cellStyle name="Normal 3 2 2 3 4 3" xfId="22224"/>
    <cellStyle name="Normal 3 2 2 3 5" xfId="22225"/>
    <cellStyle name="Normal 3 2 2 3 5 2" xfId="22226"/>
    <cellStyle name="Normal 3 2 2 3 5 3" xfId="22227"/>
    <cellStyle name="Normal 3 2 2 3 6" xfId="22228"/>
    <cellStyle name="Normal 3 2 2 3 7" xfId="22229"/>
    <cellStyle name="Normal 3 2 2 4" xfId="22230"/>
    <cellStyle name="Normal 3 2 2 4 2" xfId="22231"/>
    <cellStyle name="Normal 3 2 2 4 2 2" xfId="22232"/>
    <cellStyle name="Normal 3 2 2 4 2 2 2" xfId="22233"/>
    <cellStyle name="Normal 3 2 2 4 2 3" xfId="22234"/>
    <cellStyle name="Normal 3 2 2 4 3" xfId="22235"/>
    <cellStyle name="Normal 3 2 2 4 3 2" xfId="22236"/>
    <cellStyle name="Normal 3 2 2 4 3 2 2" xfId="22237"/>
    <cellStyle name="Normal 3 2 2 4 3 3" xfId="22238"/>
    <cellStyle name="Normal 3 2 2 4 4" xfId="22239"/>
    <cellStyle name="Normal 3 2 2 4 4 2" xfId="22240"/>
    <cellStyle name="Normal 3 2 2 4 4 3" xfId="22241"/>
    <cellStyle name="Normal 3 2 2 4 5" xfId="22242"/>
    <cellStyle name="Normal 3 2 2 4 6" xfId="22243"/>
    <cellStyle name="Normal 3 2 2 5" xfId="22244"/>
    <cellStyle name="Normal 3 2 2 5 2" xfId="22245"/>
    <cellStyle name="Normal 3 2 2 5 2 2" xfId="22246"/>
    <cellStyle name="Normal 3 2 2 5 2 3" xfId="22247"/>
    <cellStyle name="Normal 3 2 2 5 3" xfId="22248"/>
    <cellStyle name="Normal 3 2 2 5 3 2" xfId="22249"/>
    <cellStyle name="Normal 3 2 2 5 4" xfId="22250"/>
    <cellStyle name="Normal 3 2 2 5 5" xfId="22251"/>
    <cellStyle name="Normal 3 2 2 6" xfId="22252"/>
    <cellStyle name="Normal 3 2 2 6 2" xfId="22253"/>
    <cellStyle name="Normal 3 2 2 6 2 2" xfId="22254"/>
    <cellStyle name="Normal 3 2 2 6 3" xfId="22255"/>
    <cellStyle name="Normal 3 2 2 7" xfId="22256"/>
    <cellStyle name="Normal 3 2 2 7 2" xfId="22257"/>
    <cellStyle name="Normal 3 2 2 7 2 2" xfId="22258"/>
    <cellStyle name="Normal 3 2 2 7 3" xfId="22259"/>
    <cellStyle name="Normal 3 2 2 8" xfId="22260"/>
    <cellStyle name="Normal 3 2 2 8 2" xfId="22261"/>
    <cellStyle name="Normal 3 2 2 9" xfId="22262"/>
    <cellStyle name="Normal 3 2 3" xfId="22263"/>
    <cellStyle name="Normal 3 2 3 2" xfId="22264"/>
    <cellStyle name="Normal 3 2 3 2 2" xfId="22265"/>
    <cellStyle name="Normal 3 2 3 2 2 2" xfId="22266"/>
    <cellStyle name="Normal 3 2 3 2 2 2 2" xfId="22267"/>
    <cellStyle name="Normal 3 2 3 2 2 3" xfId="22268"/>
    <cellStyle name="Normal 3 2 3 2 2 3 2" xfId="22269"/>
    <cellStyle name="Normal 3 2 3 2 2 4" xfId="22270"/>
    <cellStyle name="Normal 3 2 3 2 3" xfId="22271"/>
    <cellStyle name="Normal 3 2 3 2 3 2" xfId="22272"/>
    <cellStyle name="Normal 3 2 3 2 4" xfId="22273"/>
    <cellStyle name="Normal 3 2 3 2 4 2" xfId="22274"/>
    <cellStyle name="Normal 3 2 3 2 5" xfId="22275"/>
    <cellStyle name="Normal 3 2 3 2 6" xfId="22276"/>
    <cellStyle name="Normal 3 2 3 3" xfId="22277"/>
    <cellStyle name="Normal 3 2 3 3 2" xfId="22278"/>
    <cellStyle name="Normal 3 2 3 3 2 2" xfId="22279"/>
    <cellStyle name="Normal 3 2 3 3 2 2 2" xfId="22280"/>
    <cellStyle name="Normal 3 2 3 3 2 2 2 2" xfId="22281"/>
    <cellStyle name="Normal 3 2 3 3 2 2 3" xfId="22282"/>
    <cellStyle name="Normal 3 2 3 3 2 3" xfId="22283"/>
    <cellStyle name="Normal 3 2 3 3 2 3 2" xfId="22284"/>
    <cellStyle name="Normal 3 2 3 3 2 3 2 2" xfId="22285"/>
    <cellStyle name="Normal 3 2 3 3 2 3 3" xfId="22286"/>
    <cellStyle name="Normal 3 2 3 3 2 4" xfId="22287"/>
    <cellStyle name="Normal 3 2 3 3 2 4 2" xfId="22288"/>
    <cellStyle name="Normal 3 2 3 3 2 4 3" xfId="22289"/>
    <cellStyle name="Normal 3 2 3 3 2 5" xfId="22290"/>
    <cellStyle name="Normal 3 2 3 3 2 6" xfId="22291"/>
    <cellStyle name="Normal 3 2 3 3 3" xfId="22292"/>
    <cellStyle name="Normal 3 2 3 3 3 2" xfId="22293"/>
    <cellStyle name="Normal 3 2 3 3 3 2 2" xfId="22294"/>
    <cellStyle name="Normal 3 2 3 3 3 3" xfId="22295"/>
    <cellStyle name="Normal 3 2 3 3 4" xfId="22296"/>
    <cellStyle name="Normal 3 2 3 3 4 2" xfId="22297"/>
    <cellStyle name="Normal 3 2 3 3 4 2 2" xfId="22298"/>
    <cellStyle name="Normal 3 2 3 3 4 3" xfId="22299"/>
    <cellStyle name="Normal 3 2 3 3 5" xfId="22300"/>
    <cellStyle name="Normal 3 2 3 3 5 2" xfId="22301"/>
    <cellStyle name="Normal 3 2 3 3 5 3" xfId="22302"/>
    <cellStyle name="Normal 3 2 3 3 6" xfId="22303"/>
    <cellStyle name="Normal 3 2 3 3 7" xfId="22304"/>
    <cellStyle name="Normal 3 2 3 4" xfId="22305"/>
    <cellStyle name="Normal 3 2 3 4 2" xfId="22306"/>
    <cellStyle name="Normal 3 2 3 4 2 2" xfId="22307"/>
    <cellStyle name="Normal 3 2 3 4 2 2 2" xfId="22308"/>
    <cellStyle name="Normal 3 2 3 4 2 3" xfId="22309"/>
    <cellStyle name="Normal 3 2 3 4 3" xfId="22310"/>
    <cellStyle name="Normal 3 2 3 4 3 2" xfId="22311"/>
    <cellStyle name="Normal 3 2 3 4 3 2 2" xfId="22312"/>
    <cellStyle name="Normal 3 2 3 4 3 3" xfId="22313"/>
    <cellStyle name="Normal 3 2 3 4 4" xfId="22314"/>
    <cellStyle name="Normal 3 2 3 4 4 2" xfId="22315"/>
    <cellStyle name="Normal 3 2 3 4 4 3" xfId="22316"/>
    <cellStyle name="Normal 3 2 3 4 5" xfId="22317"/>
    <cellStyle name="Normal 3 2 3 4 6" xfId="22318"/>
    <cellStyle name="Normal 3 2 3 5" xfId="22319"/>
    <cellStyle name="Normal 3 2 3 5 2" xfId="22320"/>
    <cellStyle name="Normal 3 2 3 5 2 2" xfId="22321"/>
    <cellStyle name="Normal 3 2 3 5 3" xfId="22322"/>
    <cellStyle name="Normal 3 2 3 6" xfId="22323"/>
    <cellStyle name="Normal 3 2 3 6 2" xfId="22324"/>
    <cellStyle name="Normal 3 2 3 6 2 2" xfId="22325"/>
    <cellStyle name="Normal 3 2 3 6 3" xfId="22326"/>
    <cellStyle name="Normal 3 2 3 7" xfId="22327"/>
    <cellStyle name="Normal 3 2 3 7 2" xfId="22328"/>
    <cellStyle name="Normal 3 2 3 7 3" xfId="22329"/>
    <cellStyle name="Normal 3 2 3 8" xfId="22330"/>
    <cellStyle name="Normal 3 2 3 9" xfId="22331"/>
    <cellStyle name="Normal 3 2 4" xfId="22332"/>
    <cellStyle name="Normal 3 2 4 10" xfId="22333"/>
    <cellStyle name="Normal 3 2 4 10 2" xfId="22334"/>
    <cellStyle name="Normal 3 2 4 11" xfId="22335"/>
    <cellStyle name="Normal 3 2 4 11 2" xfId="22336"/>
    <cellStyle name="Normal 3 2 4 12" xfId="22337"/>
    <cellStyle name="Normal 3 2 4 12 2" xfId="22338"/>
    <cellStyle name="Normal 3 2 4 13" xfId="22339"/>
    <cellStyle name="Normal 3 2 4 13 2" xfId="22340"/>
    <cellStyle name="Normal 3 2 4 14" xfId="22341"/>
    <cellStyle name="Normal 3 2 4 14 2" xfId="22342"/>
    <cellStyle name="Normal 3 2 4 15" xfId="22343"/>
    <cellStyle name="Normal 3 2 4 15 2" xfId="22344"/>
    <cellStyle name="Normal 3 2 4 16" xfId="22345"/>
    <cellStyle name="Normal 3 2 4 17" xfId="22346"/>
    <cellStyle name="Normal 3 2 4 18" xfId="22347"/>
    <cellStyle name="Normal 3 2 4 2" xfId="22348"/>
    <cellStyle name="Normal 3 2 4 2 2" xfId="22349"/>
    <cellStyle name="Normal 3 2 4 2 2 2" xfId="22350"/>
    <cellStyle name="Normal 3 2 4 2 2 2 2" xfId="22351"/>
    <cellStyle name="Normal 3 2 4 2 2 2 2 2" xfId="22352"/>
    <cellStyle name="Normal 3 2 4 2 2 2 3" xfId="22353"/>
    <cellStyle name="Normal 3 2 4 2 2 2 3 2" xfId="22354"/>
    <cellStyle name="Normal 3 2 4 2 2 2 4" xfId="22355"/>
    <cellStyle name="Normal 3 2 4 2 2 2 4 2" xfId="22356"/>
    <cellStyle name="Normal 3 2 4 2 2 2 5" xfId="22357"/>
    <cellStyle name="Normal 3 2 4 2 2 2 6" xfId="22358"/>
    <cellStyle name="Normal 3 2 4 2 2 3" xfId="22359"/>
    <cellStyle name="Normal 3 2 4 2 2 3 2" xfId="22360"/>
    <cellStyle name="Normal 3 2 4 2 2 4" xfId="22361"/>
    <cellStyle name="Normal 3 2 4 2 2 4 2" xfId="22362"/>
    <cellStyle name="Normal 3 2 4 2 2 5" xfId="22363"/>
    <cellStyle name="Normal 3 2 4 2 2 5 2" xfId="22364"/>
    <cellStyle name="Normal 3 2 4 2 2 6" xfId="22365"/>
    <cellStyle name="Normal 3 2 4 2 2 7" xfId="22366"/>
    <cellStyle name="Normal 3 2 4 2 3" xfId="22367"/>
    <cellStyle name="Normal 3 2 4 2 3 2" xfId="22368"/>
    <cellStyle name="Normal 3 2 4 2 3 2 2" xfId="22369"/>
    <cellStyle name="Normal 3 2 4 2 3 2 3" xfId="22370"/>
    <cellStyle name="Normal 3 2 4 2 3 3" xfId="22371"/>
    <cellStyle name="Normal 3 2 4 2 3 3 2" xfId="22372"/>
    <cellStyle name="Normal 3 2 4 2 3 4" xfId="22373"/>
    <cellStyle name="Normal 3 2 4 2 3 4 2" xfId="22374"/>
    <cellStyle name="Normal 3 2 4 2 3 5" xfId="22375"/>
    <cellStyle name="Normal 3 2 4 2 3 6" xfId="22376"/>
    <cellStyle name="Normal 3 2 4 2 4" xfId="22377"/>
    <cellStyle name="Normal 3 2 4 2 4 2" xfId="22378"/>
    <cellStyle name="Normal 3 2 4 2 4 3" xfId="22379"/>
    <cellStyle name="Normal 3 2 4 2 5" xfId="22380"/>
    <cellStyle name="Normal 3 2 4 2 5 2" xfId="22381"/>
    <cellStyle name="Normal 3 2 4 2 6" xfId="22382"/>
    <cellStyle name="Normal 3 2 4 2 6 2" xfId="22383"/>
    <cellStyle name="Normal 3 2 4 2 7" xfId="22384"/>
    <cellStyle name="Normal 3 2 4 2 8" xfId="22385"/>
    <cellStyle name="Normal 3 2 4 3" xfId="22386"/>
    <cellStyle name="Normal 3 2 4 3 2" xfId="22387"/>
    <cellStyle name="Normal 3 2 4 3 2 2" xfId="22388"/>
    <cellStyle name="Normal 3 2 4 3 2 2 2" xfId="22389"/>
    <cellStyle name="Normal 3 2 4 3 2 2 2 2" xfId="22390"/>
    <cellStyle name="Normal 3 2 4 3 2 2 3" xfId="22391"/>
    <cellStyle name="Normal 3 2 4 3 2 2 3 2" xfId="22392"/>
    <cellStyle name="Normal 3 2 4 3 2 2 4" xfId="22393"/>
    <cellStyle name="Normal 3 2 4 3 2 2 4 2" xfId="22394"/>
    <cellStyle name="Normal 3 2 4 3 2 2 5" xfId="22395"/>
    <cellStyle name="Normal 3 2 4 3 2 3" xfId="22396"/>
    <cellStyle name="Normal 3 2 4 3 2 3 2" xfId="22397"/>
    <cellStyle name="Normal 3 2 4 3 2 4" xfId="22398"/>
    <cellStyle name="Normal 3 2 4 3 2 4 2" xfId="22399"/>
    <cellStyle name="Normal 3 2 4 3 2 5" xfId="22400"/>
    <cellStyle name="Normal 3 2 4 3 2 5 2" xfId="22401"/>
    <cellStyle name="Normal 3 2 4 3 2 6" xfId="22402"/>
    <cellStyle name="Normal 3 2 4 3 2 7" xfId="22403"/>
    <cellStyle name="Normal 3 2 4 3 3" xfId="22404"/>
    <cellStyle name="Normal 3 2 4 3 3 2" xfId="22405"/>
    <cellStyle name="Normal 3 2 4 3 3 2 2" xfId="22406"/>
    <cellStyle name="Normal 3 2 4 3 3 3" xfId="22407"/>
    <cellStyle name="Normal 3 2 4 3 3 3 2" xfId="22408"/>
    <cellStyle name="Normal 3 2 4 3 3 4" xfId="22409"/>
    <cellStyle name="Normal 3 2 4 3 3 4 2" xfId="22410"/>
    <cellStyle name="Normal 3 2 4 3 3 5" xfId="22411"/>
    <cellStyle name="Normal 3 2 4 3 4" xfId="22412"/>
    <cellStyle name="Normal 3 2 4 3 4 2" xfId="22413"/>
    <cellStyle name="Normal 3 2 4 3 5" xfId="22414"/>
    <cellStyle name="Normal 3 2 4 3 5 2" xfId="22415"/>
    <cellStyle name="Normal 3 2 4 3 6" xfId="22416"/>
    <cellStyle name="Normal 3 2 4 3 6 2" xfId="22417"/>
    <cellStyle name="Normal 3 2 4 3 7" xfId="22418"/>
    <cellStyle name="Normal 3 2 4 3 8" xfId="22419"/>
    <cellStyle name="Normal 3 2 4 4" xfId="22420"/>
    <cellStyle name="Normal 3 2 4 4 2" xfId="22421"/>
    <cellStyle name="Normal 3 2 4 4 2 2" xfId="22422"/>
    <cellStyle name="Normal 3 2 4 4 2 2 2" xfId="22423"/>
    <cellStyle name="Normal 3 2 4 4 2 2 2 2" xfId="22424"/>
    <cellStyle name="Normal 3 2 4 4 2 2 3" xfId="22425"/>
    <cellStyle name="Normal 3 2 4 4 2 2 3 2" xfId="22426"/>
    <cellStyle name="Normal 3 2 4 4 2 2 4" xfId="22427"/>
    <cellStyle name="Normal 3 2 4 4 2 2 4 2" xfId="22428"/>
    <cellStyle name="Normal 3 2 4 4 2 2 5" xfId="22429"/>
    <cellStyle name="Normal 3 2 4 4 2 3" xfId="22430"/>
    <cellStyle name="Normal 3 2 4 4 2 3 2" xfId="22431"/>
    <cellStyle name="Normal 3 2 4 4 2 4" xfId="22432"/>
    <cellStyle name="Normal 3 2 4 4 2 4 2" xfId="22433"/>
    <cellStyle name="Normal 3 2 4 4 2 5" xfId="22434"/>
    <cellStyle name="Normal 3 2 4 4 2 5 2" xfId="22435"/>
    <cellStyle name="Normal 3 2 4 4 2 6" xfId="22436"/>
    <cellStyle name="Normal 3 2 4 4 2 7" xfId="22437"/>
    <cellStyle name="Normal 3 2 4 4 3" xfId="22438"/>
    <cellStyle name="Normal 3 2 4 4 3 2" xfId="22439"/>
    <cellStyle name="Normal 3 2 4 4 3 2 2" xfId="22440"/>
    <cellStyle name="Normal 3 2 4 4 3 3" xfId="22441"/>
    <cellStyle name="Normal 3 2 4 4 3 3 2" xfId="22442"/>
    <cellStyle name="Normal 3 2 4 4 3 4" xfId="22443"/>
    <cellStyle name="Normal 3 2 4 4 3 4 2" xfId="22444"/>
    <cellStyle name="Normal 3 2 4 4 3 5" xfId="22445"/>
    <cellStyle name="Normal 3 2 4 4 4" xfId="22446"/>
    <cellStyle name="Normal 3 2 4 4 4 2" xfId="22447"/>
    <cellStyle name="Normal 3 2 4 4 5" xfId="22448"/>
    <cellStyle name="Normal 3 2 4 4 5 2" xfId="22449"/>
    <cellStyle name="Normal 3 2 4 4 6" xfId="22450"/>
    <cellStyle name="Normal 3 2 4 4 6 2" xfId="22451"/>
    <cellStyle name="Normal 3 2 4 4 7" xfId="22452"/>
    <cellStyle name="Normal 3 2 4 4 8" xfId="22453"/>
    <cellStyle name="Normal 3 2 4 5" xfId="22454"/>
    <cellStyle name="Normal 3 2 4 5 2" xfId="22455"/>
    <cellStyle name="Normal 3 2 4 5 2 2" xfId="22456"/>
    <cellStyle name="Normal 3 2 4 5 2 2 2" xfId="22457"/>
    <cellStyle name="Normal 3 2 4 5 2 2 2 2" xfId="22458"/>
    <cellStyle name="Normal 3 2 4 5 2 2 3" xfId="22459"/>
    <cellStyle name="Normal 3 2 4 5 2 2 3 2" xfId="22460"/>
    <cellStyle name="Normal 3 2 4 5 2 2 4" xfId="22461"/>
    <cellStyle name="Normal 3 2 4 5 2 2 4 2" xfId="22462"/>
    <cellStyle name="Normal 3 2 4 5 2 2 5" xfId="22463"/>
    <cellStyle name="Normal 3 2 4 5 2 3" xfId="22464"/>
    <cellStyle name="Normal 3 2 4 5 2 3 2" xfId="22465"/>
    <cellStyle name="Normal 3 2 4 5 2 4" xfId="22466"/>
    <cellStyle name="Normal 3 2 4 5 2 4 2" xfId="22467"/>
    <cellStyle name="Normal 3 2 4 5 2 5" xfId="22468"/>
    <cellStyle name="Normal 3 2 4 5 2 5 2" xfId="22469"/>
    <cellStyle name="Normal 3 2 4 5 2 6" xfId="22470"/>
    <cellStyle name="Normal 3 2 4 5 3" xfId="22471"/>
    <cellStyle name="Normal 3 2 4 5 3 2" xfId="22472"/>
    <cellStyle name="Normal 3 2 4 5 3 2 2" xfId="22473"/>
    <cellStyle name="Normal 3 2 4 5 3 3" xfId="22474"/>
    <cellStyle name="Normal 3 2 4 5 3 3 2" xfId="22475"/>
    <cellStyle name="Normal 3 2 4 5 3 4" xfId="22476"/>
    <cellStyle name="Normal 3 2 4 5 3 4 2" xfId="22477"/>
    <cellStyle name="Normal 3 2 4 5 3 5" xfId="22478"/>
    <cellStyle name="Normal 3 2 4 5 4" xfId="22479"/>
    <cellStyle name="Normal 3 2 4 5 4 2" xfId="22480"/>
    <cellStyle name="Normal 3 2 4 5 5" xfId="22481"/>
    <cellStyle name="Normal 3 2 4 5 5 2" xfId="22482"/>
    <cellStyle name="Normal 3 2 4 5 6" xfId="22483"/>
    <cellStyle name="Normal 3 2 4 5 6 2" xfId="22484"/>
    <cellStyle name="Normal 3 2 4 5 7" xfId="22485"/>
    <cellStyle name="Normal 3 2 4 5 8" xfId="22486"/>
    <cellStyle name="Normal 3 2 4 6" xfId="22487"/>
    <cellStyle name="Normal 3 2 4 6 2" xfId="22488"/>
    <cellStyle name="Normal 3 2 4 6 2 2" xfId="22489"/>
    <cellStyle name="Normal 3 2 4 6 2 2 2" xfId="22490"/>
    <cellStyle name="Normal 3 2 4 6 2 3" xfId="22491"/>
    <cellStyle name="Normal 3 2 4 6 2 3 2" xfId="22492"/>
    <cellStyle name="Normal 3 2 4 6 2 4" xfId="22493"/>
    <cellStyle name="Normal 3 2 4 6 2 4 2" xfId="22494"/>
    <cellStyle name="Normal 3 2 4 6 2 5" xfId="22495"/>
    <cellStyle name="Normal 3 2 4 6 3" xfId="22496"/>
    <cellStyle name="Normal 3 2 4 6 3 2" xfId="22497"/>
    <cellStyle name="Normal 3 2 4 6 4" xfId="22498"/>
    <cellStyle name="Normal 3 2 4 6 4 2" xfId="22499"/>
    <cellStyle name="Normal 3 2 4 6 5" xfId="22500"/>
    <cellStyle name="Normal 3 2 4 6 5 2" xfId="22501"/>
    <cellStyle name="Normal 3 2 4 6 6" xfId="22502"/>
    <cellStyle name="Normal 3 2 4 7" xfId="22503"/>
    <cellStyle name="Normal 3 2 4 7 2" xfId="22504"/>
    <cellStyle name="Normal 3 2 4 7 2 2" xfId="22505"/>
    <cellStyle name="Normal 3 2 4 7 3" xfId="22506"/>
    <cellStyle name="Normal 3 2 4 7 3 2" xfId="22507"/>
    <cellStyle name="Normal 3 2 4 7 4" xfId="22508"/>
    <cellStyle name="Normal 3 2 4 7 4 2" xfId="22509"/>
    <cellStyle name="Normal 3 2 4 7 5" xfId="22510"/>
    <cellStyle name="Normal 3 2 4 8" xfId="22511"/>
    <cellStyle name="Normal 3 2 4 8 2" xfId="22512"/>
    <cellStyle name="Normal 3 2 4 8 2 2" xfId="22513"/>
    <cellStyle name="Normal 3 2 4 8 3" xfId="22514"/>
    <cellStyle name="Normal 3 2 4 8 3 2" xfId="22515"/>
    <cellStyle name="Normal 3 2 4 8 4" xfId="22516"/>
    <cellStyle name="Normal 3 2 4 8 4 2" xfId="22517"/>
    <cellStyle name="Normal 3 2 4 8 5" xfId="22518"/>
    <cellStyle name="Normal 3 2 4 9" xfId="22519"/>
    <cellStyle name="Normal 3 2 4 9 2" xfId="22520"/>
    <cellStyle name="Normal 3 2 5" xfId="22521"/>
    <cellStyle name="Normal 3 2 5 2" xfId="22522"/>
    <cellStyle name="Normal 3 2 5 2 2" xfId="22523"/>
    <cellStyle name="Normal 3 2 5 2 2 2" xfId="22524"/>
    <cellStyle name="Normal 3 2 5 2 3" xfId="22525"/>
    <cellStyle name="Normal 3 2 5 2 3 2" xfId="22526"/>
    <cellStyle name="Normal 3 2 5 2 4" xfId="22527"/>
    <cellStyle name="Normal 3 2 5 2 5" xfId="22528"/>
    <cellStyle name="Normal 3 2 5 3" xfId="22529"/>
    <cellStyle name="Normal 3 2 5 3 2" xfId="22530"/>
    <cellStyle name="Normal 3 2 5 3 2 2" xfId="22531"/>
    <cellStyle name="Normal 3 2 5 3 2 2 2" xfId="22532"/>
    <cellStyle name="Normal 3 2 5 3 2 3" xfId="22533"/>
    <cellStyle name="Normal 3 2 5 3 2 3 2" xfId="22534"/>
    <cellStyle name="Normal 3 2 5 3 2 4" xfId="22535"/>
    <cellStyle name="Normal 3 2 5 3 2 4 2" xfId="22536"/>
    <cellStyle name="Normal 3 2 5 3 2 5" xfId="22537"/>
    <cellStyle name="Normal 3 2 5 3 2 6" xfId="22538"/>
    <cellStyle name="Normal 3 2 5 3 3" xfId="22539"/>
    <cellStyle name="Normal 3 2 5 3 3 2" xfId="22540"/>
    <cellStyle name="Normal 3 2 5 3 4" xfId="22541"/>
    <cellStyle name="Normal 3 2 5 3 4 2" xfId="22542"/>
    <cellStyle name="Normal 3 2 5 3 5" xfId="22543"/>
    <cellStyle name="Normal 3 2 5 3 5 2" xfId="22544"/>
    <cellStyle name="Normal 3 2 5 3 6" xfId="22545"/>
    <cellStyle name="Normal 3 2 5 3 7" xfId="22546"/>
    <cellStyle name="Normal 3 2 5 4" xfId="22547"/>
    <cellStyle name="Normal 3 2 5 4 2" xfId="22548"/>
    <cellStyle name="Normal 3 2 5 4 2 2" xfId="22549"/>
    <cellStyle name="Normal 3 2 5 4 2 3" xfId="22550"/>
    <cellStyle name="Normal 3 2 5 4 3" xfId="22551"/>
    <cellStyle name="Normal 3 2 5 4 3 2" xfId="22552"/>
    <cellStyle name="Normal 3 2 5 4 4" xfId="22553"/>
    <cellStyle name="Normal 3 2 5 4 4 2" xfId="22554"/>
    <cellStyle name="Normal 3 2 5 4 5" xfId="22555"/>
    <cellStyle name="Normal 3 2 5 4 6" xfId="22556"/>
    <cellStyle name="Normal 3 2 5 5" xfId="22557"/>
    <cellStyle name="Normal 3 2 5 5 2" xfId="22558"/>
    <cellStyle name="Normal 3 2 5 5 3" xfId="22559"/>
    <cellStyle name="Normal 3 2 5 6" xfId="22560"/>
    <cellStyle name="Normal 3 2 5 6 2" xfId="22561"/>
    <cellStyle name="Normal 3 2 5 7" xfId="22562"/>
    <cellStyle name="Normal 3 2 5 7 2" xfId="22563"/>
    <cellStyle name="Normal 3 2 5 8" xfId="22564"/>
    <cellStyle name="Normal 3 2 5 9" xfId="22565"/>
    <cellStyle name="Normal 3 2 6" xfId="22566"/>
    <cellStyle name="Normal 3 2 6 2" xfId="22567"/>
    <cellStyle name="Normal 3 2 6 2 2" xfId="22568"/>
    <cellStyle name="Normal 3 2 6 3" xfId="22569"/>
    <cellStyle name="Normal 3 2 6 3 2" xfId="22570"/>
    <cellStyle name="Normal 3 2 6 4" xfId="22571"/>
    <cellStyle name="Normal 3 2 6 5" xfId="22572"/>
    <cellStyle name="Normal 3 2 7" xfId="22573"/>
    <cellStyle name="Normal 3 2 7 2" xfId="22574"/>
    <cellStyle name="Normal 3 2 7 2 2" xfId="22575"/>
    <cellStyle name="Normal 3 2 7 2 2 2" xfId="22576"/>
    <cellStyle name="Normal 3 2 7 2 2 2 2" xfId="22577"/>
    <cellStyle name="Normal 3 2 7 2 2 3" xfId="22578"/>
    <cellStyle name="Normal 3 2 7 2 2 3 2" xfId="22579"/>
    <cellStyle name="Normal 3 2 7 2 2 4" xfId="22580"/>
    <cellStyle name="Normal 3 2 7 2 2 4 2" xfId="22581"/>
    <cellStyle name="Normal 3 2 7 2 2 5" xfId="22582"/>
    <cellStyle name="Normal 3 2 7 2 2 6" xfId="22583"/>
    <cellStyle name="Normal 3 2 7 2 3" xfId="22584"/>
    <cellStyle name="Normal 3 2 7 2 3 2" xfId="22585"/>
    <cellStyle name="Normal 3 2 7 2 4" xfId="22586"/>
    <cellStyle name="Normal 3 2 7 2 4 2" xfId="22587"/>
    <cellStyle name="Normal 3 2 7 2 5" xfId="22588"/>
    <cellStyle name="Normal 3 2 7 2 5 2" xfId="22589"/>
    <cellStyle name="Normal 3 2 7 2 6" xfId="22590"/>
    <cellStyle name="Normal 3 2 7 2 7" xfId="22591"/>
    <cellStyle name="Normal 3 2 7 3" xfId="22592"/>
    <cellStyle name="Normal 3 2 7 3 2" xfId="22593"/>
    <cellStyle name="Normal 3 2 7 3 2 2" xfId="22594"/>
    <cellStyle name="Normal 3 2 7 3 2 3" xfId="22595"/>
    <cellStyle name="Normal 3 2 7 3 3" xfId="22596"/>
    <cellStyle name="Normal 3 2 7 3 3 2" xfId="22597"/>
    <cellStyle name="Normal 3 2 7 3 4" xfId="22598"/>
    <cellStyle name="Normal 3 2 7 3 4 2" xfId="22599"/>
    <cellStyle name="Normal 3 2 7 3 5" xfId="22600"/>
    <cellStyle name="Normal 3 2 7 3 6" xfId="22601"/>
    <cellStyle name="Normal 3 2 7 4" xfId="22602"/>
    <cellStyle name="Normal 3 2 7 4 2" xfId="22603"/>
    <cellStyle name="Normal 3 2 7 4 3" xfId="22604"/>
    <cellStyle name="Normal 3 2 7 5" xfId="22605"/>
    <cellStyle name="Normal 3 2 7 5 2" xfId="22606"/>
    <cellStyle name="Normal 3 2 7 6" xfId="22607"/>
    <cellStyle name="Normal 3 2 7 6 2" xfId="22608"/>
    <cellStyle name="Normal 3 2 7 7" xfId="22609"/>
    <cellStyle name="Normal 3 2 7 8" xfId="22610"/>
    <cellStyle name="Normal 3 2 8" xfId="22611"/>
    <cellStyle name="Normal 3 2 8 2" xfId="22612"/>
    <cellStyle name="Normal 3 2 8 2 2" xfId="22613"/>
    <cellStyle name="Normal 3 2 8 2 2 2" xfId="22614"/>
    <cellStyle name="Normal 3 2 8 2 2 2 2" xfId="22615"/>
    <cellStyle name="Normal 3 2 8 2 2 3" xfId="22616"/>
    <cellStyle name="Normal 3 2 8 2 2 3 2" xfId="22617"/>
    <cellStyle name="Normal 3 2 8 2 2 4" xfId="22618"/>
    <cellStyle name="Normal 3 2 8 2 2 4 2" xfId="22619"/>
    <cellStyle name="Normal 3 2 8 2 2 5" xfId="22620"/>
    <cellStyle name="Normal 3 2 8 2 3" xfId="22621"/>
    <cellStyle name="Normal 3 2 8 2 3 2" xfId="22622"/>
    <cellStyle name="Normal 3 2 8 2 4" xfId="22623"/>
    <cellStyle name="Normal 3 2 8 2 4 2" xfId="22624"/>
    <cellStyle name="Normal 3 2 8 2 5" xfId="22625"/>
    <cellStyle name="Normal 3 2 8 2 5 2" xfId="22626"/>
    <cellStyle name="Normal 3 2 8 2 6" xfId="22627"/>
    <cellStyle name="Normal 3 2 8 2 7" xfId="22628"/>
    <cellStyle name="Normal 3 2 8 3" xfId="22629"/>
    <cellStyle name="Normal 3 2 8 3 2" xfId="22630"/>
    <cellStyle name="Normal 3 2 8 3 2 2" xfId="22631"/>
    <cellStyle name="Normal 3 2 8 3 3" xfId="22632"/>
    <cellStyle name="Normal 3 2 8 3 3 2" xfId="22633"/>
    <cellStyle name="Normal 3 2 8 3 4" xfId="22634"/>
    <cellStyle name="Normal 3 2 8 3 4 2" xfId="22635"/>
    <cellStyle name="Normal 3 2 8 3 5" xfId="22636"/>
    <cellStyle name="Normal 3 2 8 4" xfId="22637"/>
    <cellStyle name="Normal 3 2 8 4 2" xfId="22638"/>
    <cellStyle name="Normal 3 2 8 5" xfId="22639"/>
    <cellStyle name="Normal 3 2 8 5 2" xfId="22640"/>
    <cellStyle name="Normal 3 2 8 6" xfId="22641"/>
    <cellStyle name="Normal 3 2 8 6 2" xfId="22642"/>
    <cellStyle name="Normal 3 2 8 7" xfId="22643"/>
    <cellStyle name="Normal 3 2 8 8" xfId="22644"/>
    <cellStyle name="Normal 3 2 9" xfId="22645"/>
    <cellStyle name="Normal 3 2 9 2" xfId="22646"/>
    <cellStyle name="Normal 3 2 9 2 2" xfId="22647"/>
    <cellStyle name="Normal 3 2 9 2 2 2" xfId="22648"/>
    <cellStyle name="Normal 3 2 9 2 2 2 2" xfId="22649"/>
    <cellStyle name="Normal 3 2 9 2 2 3" xfId="22650"/>
    <cellStyle name="Normal 3 2 9 2 2 3 2" xfId="22651"/>
    <cellStyle name="Normal 3 2 9 2 2 4" xfId="22652"/>
    <cellStyle name="Normal 3 2 9 2 2 4 2" xfId="22653"/>
    <cellStyle name="Normal 3 2 9 2 2 5" xfId="22654"/>
    <cellStyle name="Normal 3 2 9 2 3" xfId="22655"/>
    <cellStyle name="Normal 3 2 9 2 3 2" xfId="22656"/>
    <cellStyle name="Normal 3 2 9 2 4" xfId="22657"/>
    <cellStyle name="Normal 3 2 9 2 4 2" xfId="22658"/>
    <cellStyle name="Normal 3 2 9 2 5" xfId="22659"/>
    <cellStyle name="Normal 3 2 9 2 5 2" xfId="22660"/>
    <cellStyle name="Normal 3 2 9 2 6" xfId="22661"/>
    <cellStyle name="Normal 3 2 9 2 7" xfId="22662"/>
    <cellStyle name="Normal 3 2 9 3" xfId="22663"/>
    <cellStyle name="Normal 3 2 9 3 2" xfId="22664"/>
    <cellStyle name="Normal 3 2 9 3 2 2" xfId="22665"/>
    <cellStyle name="Normal 3 2 9 3 3" xfId="22666"/>
    <cellStyle name="Normal 3 2 9 3 3 2" xfId="22667"/>
    <cellStyle name="Normal 3 2 9 3 4" xfId="22668"/>
    <cellStyle name="Normal 3 2 9 3 4 2" xfId="22669"/>
    <cellStyle name="Normal 3 2 9 3 5" xfId="22670"/>
    <cellStyle name="Normal 3 2 9 4" xfId="22671"/>
    <cellStyle name="Normal 3 2 9 4 2" xfId="22672"/>
    <cellStyle name="Normal 3 2 9 5" xfId="22673"/>
    <cellStyle name="Normal 3 2 9 5 2" xfId="22674"/>
    <cellStyle name="Normal 3 2 9 6" xfId="22675"/>
    <cellStyle name="Normal 3 2 9 6 2" xfId="22676"/>
    <cellStyle name="Normal 3 2 9 7" xfId="22677"/>
    <cellStyle name="Normal 3 2 9 8" xfId="22678"/>
    <cellStyle name="Normal 3 2_App.2-OA Capital Structure" xfId="22679"/>
    <cellStyle name="Normal 3 20" xfId="22680"/>
    <cellStyle name="Normal 3 20 2" xfId="22681"/>
    <cellStyle name="Normal 3 21" xfId="22682"/>
    <cellStyle name="Normal 3 21 2" xfId="22683"/>
    <cellStyle name="Normal 3 22" xfId="22684"/>
    <cellStyle name="Normal 3 22 2" xfId="22685"/>
    <cellStyle name="Normal 3 23" xfId="22686"/>
    <cellStyle name="Normal 3 23 2" xfId="22687"/>
    <cellStyle name="Normal 3 24" xfId="22688"/>
    <cellStyle name="Normal 3 24 2" xfId="22689"/>
    <cellStyle name="Normal 3 25" xfId="22690"/>
    <cellStyle name="Normal 3 26" xfId="22691"/>
    <cellStyle name="Normal 3 27" xfId="22692"/>
    <cellStyle name="Normal 3 28" xfId="22693"/>
    <cellStyle name="Normal 3 29" xfId="22694"/>
    <cellStyle name="Normal 3 3" xfId="22695"/>
    <cellStyle name="Normal 3 3 10" xfId="53382"/>
    <cellStyle name="Normal 3 3 10 2" xfId="53383"/>
    <cellStyle name="Normal 3 3 11" xfId="53384"/>
    <cellStyle name="Normal 3 3 11 2" xfId="53385"/>
    <cellStyle name="Normal 3 3 12" xfId="53386"/>
    <cellStyle name="Normal 3 3 13" xfId="53387"/>
    <cellStyle name="Normal 3 3 2" xfId="22696"/>
    <cellStyle name="Normal 3 3 2 2" xfId="22697"/>
    <cellStyle name="Normal 3 3 2 2 2" xfId="53388"/>
    <cellStyle name="Normal 3 3 2 2 2 2" xfId="53389"/>
    <cellStyle name="Normal 3 3 2 2 2 2 2" xfId="53390"/>
    <cellStyle name="Normal 3 3 2 2 2 2 2 2" xfId="53391"/>
    <cellStyle name="Normal 3 3 2 2 2 2 3" xfId="53392"/>
    <cellStyle name="Normal 3 3 2 2 2 2 3 2" xfId="53393"/>
    <cellStyle name="Normal 3 3 2 2 2 2 4" xfId="53394"/>
    <cellStyle name="Normal 3 3 2 2 2 3" xfId="53395"/>
    <cellStyle name="Normal 3 3 2 2 2 3 2" xfId="53396"/>
    <cellStyle name="Normal 3 3 2 2 2 4" xfId="53397"/>
    <cellStyle name="Normal 3 3 2 2 2 4 2" xfId="53398"/>
    <cellStyle name="Normal 3 3 2 2 2 5" xfId="53399"/>
    <cellStyle name="Normal 3 3 2 2 3" xfId="53400"/>
    <cellStyle name="Normal 3 3 2 2 3 2" xfId="53401"/>
    <cellStyle name="Normal 3 3 2 2 3 2 2" xfId="53402"/>
    <cellStyle name="Normal 3 3 2 2 3 3" xfId="53403"/>
    <cellStyle name="Normal 3 3 2 2 3 3 2" xfId="53404"/>
    <cellStyle name="Normal 3 3 2 2 3 4" xfId="53405"/>
    <cellStyle name="Normal 3 3 2 2 4" xfId="53406"/>
    <cellStyle name="Normal 3 3 2 2 4 2" xfId="53407"/>
    <cellStyle name="Normal 3 3 2 2 5" xfId="53408"/>
    <cellStyle name="Normal 3 3 2 2 5 2" xfId="53409"/>
    <cellStyle name="Normal 3 3 2 2 6" xfId="53410"/>
    <cellStyle name="Normal 3 3 2 3" xfId="53411"/>
    <cellStyle name="Normal 3 3 2 3 2" xfId="53412"/>
    <cellStyle name="Normal 3 3 2 3 2 2" xfId="53413"/>
    <cellStyle name="Normal 3 3 2 3 2 2 2" xfId="53414"/>
    <cellStyle name="Normal 3 3 2 3 2 3" xfId="53415"/>
    <cellStyle name="Normal 3 3 2 3 2 3 2" xfId="53416"/>
    <cellStyle name="Normal 3 3 2 3 2 4" xfId="53417"/>
    <cellStyle name="Normal 3 3 2 3 3" xfId="53418"/>
    <cellStyle name="Normal 3 3 2 3 3 2" xfId="53419"/>
    <cellStyle name="Normal 3 3 2 3 4" xfId="53420"/>
    <cellStyle name="Normal 3 3 2 3 4 2" xfId="53421"/>
    <cellStyle name="Normal 3 3 2 3 5" xfId="53422"/>
    <cellStyle name="Normal 3 3 2 4" xfId="53423"/>
    <cellStyle name="Normal 3 3 2 4 2" xfId="53424"/>
    <cellStyle name="Normal 3 3 2 4 2 2" xfId="53425"/>
    <cellStyle name="Normal 3 3 2 4 3" xfId="53426"/>
    <cellStyle name="Normal 3 3 2 4 3 2" xfId="53427"/>
    <cellStyle name="Normal 3 3 2 4 4" xfId="53428"/>
    <cellStyle name="Normal 3 3 2 5" xfId="53429"/>
    <cellStyle name="Normal 3 3 2 5 2" xfId="53430"/>
    <cellStyle name="Normal 3 3 2 6" xfId="53431"/>
    <cellStyle name="Normal 3 3 2 6 2" xfId="53432"/>
    <cellStyle name="Normal 3 3 2 7" xfId="53433"/>
    <cellStyle name="Normal 3 3 3" xfId="22698"/>
    <cellStyle name="Normal 3 3 3 2" xfId="22699"/>
    <cellStyle name="Normal 3 3 3 2 2" xfId="53434"/>
    <cellStyle name="Normal 3 3 3 2 2 2" xfId="53435"/>
    <cellStyle name="Normal 3 3 3 2 2 2 2" xfId="53436"/>
    <cellStyle name="Normal 3 3 3 2 2 3" xfId="53437"/>
    <cellStyle name="Normal 3 3 3 2 2 3 2" xfId="53438"/>
    <cellStyle name="Normal 3 3 3 2 2 4" xfId="53439"/>
    <cellStyle name="Normal 3 3 3 2 3" xfId="53440"/>
    <cellStyle name="Normal 3 3 3 2 3 2" xfId="53441"/>
    <cellStyle name="Normal 3 3 3 2 4" xfId="53442"/>
    <cellStyle name="Normal 3 3 3 2 4 2" xfId="53443"/>
    <cellStyle name="Normal 3 3 3 2 5" xfId="53444"/>
    <cellStyle name="Normal 3 3 3 3" xfId="53445"/>
    <cellStyle name="Normal 3 3 3 3 2" xfId="53446"/>
    <cellStyle name="Normal 3 3 3 3 2 2" xfId="53447"/>
    <cellStyle name="Normal 3 3 3 3 3" xfId="53448"/>
    <cellStyle name="Normal 3 3 3 3 3 2" xfId="53449"/>
    <cellStyle name="Normal 3 3 3 3 4" xfId="53450"/>
    <cellStyle name="Normal 3 3 3 4" xfId="53451"/>
    <cellStyle name="Normal 3 3 3 4 2" xfId="53452"/>
    <cellStyle name="Normal 3 3 3 5" xfId="53453"/>
    <cellStyle name="Normal 3 3 3 5 2" xfId="53454"/>
    <cellStyle name="Normal 3 3 3 6" xfId="53455"/>
    <cellStyle name="Normal 3 3 4" xfId="22700"/>
    <cellStyle name="Normal 3 3 4 2" xfId="53456"/>
    <cellStyle name="Normal 3 3 4 2 2" xfId="53457"/>
    <cellStyle name="Normal 3 3 4 2 2 2" xfId="53458"/>
    <cellStyle name="Normal 3 3 4 2 3" xfId="53459"/>
    <cellStyle name="Normal 3 3 4 2 3 2" xfId="53460"/>
    <cellStyle name="Normal 3 3 4 2 4" xfId="53461"/>
    <cellStyle name="Normal 3 3 4 3" xfId="53462"/>
    <cellStyle name="Normal 3 3 4 3 2" xfId="53463"/>
    <cellStyle name="Normal 3 3 4 4" xfId="53464"/>
    <cellStyle name="Normal 3 3 4 4 2" xfId="53465"/>
    <cellStyle name="Normal 3 3 4 5" xfId="53466"/>
    <cellStyle name="Normal 3 3 5" xfId="22701"/>
    <cellStyle name="Normal 3 3 5 2" xfId="22702"/>
    <cellStyle name="Normal 3 3 5 2 2" xfId="53467"/>
    <cellStyle name="Normal 3 3 5 2 2 2" xfId="53468"/>
    <cellStyle name="Normal 3 3 5 2 3" xfId="53469"/>
    <cellStyle name="Normal 3 3 5 2 3 2" xfId="53470"/>
    <cellStyle name="Normal 3 3 5 2 4" xfId="53471"/>
    <cellStyle name="Normal 3 3 5 3" xfId="22703"/>
    <cellStyle name="Normal 3 3 5 3 2" xfId="53472"/>
    <cellStyle name="Normal 3 3 5 4" xfId="53473"/>
    <cellStyle name="Normal 3 3 5 4 2" xfId="53474"/>
    <cellStyle name="Normal 3 3 5 5" xfId="53475"/>
    <cellStyle name="Normal 3 3 6" xfId="22704"/>
    <cellStyle name="Normal 3 3 6 2" xfId="53476"/>
    <cellStyle name="Normal 3 3 6 2 2" xfId="53477"/>
    <cellStyle name="Normal 3 3 6 2 2 2" xfId="53478"/>
    <cellStyle name="Normal 3 3 6 2 3" xfId="53479"/>
    <cellStyle name="Normal 3 3 6 2 3 2" xfId="53480"/>
    <cellStyle name="Normal 3 3 6 2 4" xfId="53481"/>
    <cellStyle name="Normal 3 3 6 3" xfId="53482"/>
    <cellStyle name="Normal 3 3 6 3 2" xfId="53483"/>
    <cellStyle name="Normal 3 3 6 4" xfId="53484"/>
    <cellStyle name="Normal 3 3 6 4 2" xfId="53485"/>
    <cellStyle name="Normal 3 3 6 5" xfId="53486"/>
    <cellStyle name="Normal 3 3 7" xfId="22705"/>
    <cellStyle name="Normal 3 3 7 2" xfId="53487"/>
    <cellStyle name="Normal 3 3 7 2 2" xfId="53488"/>
    <cellStyle name="Normal 3 3 7 2 2 2" xfId="53489"/>
    <cellStyle name="Normal 3 3 7 2 3" xfId="53490"/>
    <cellStyle name="Normal 3 3 7 2 3 2" xfId="53491"/>
    <cellStyle name="Normal 3 3 7 2 4" xfId="53492"/>
    <cellStyle name="Normal 3 3 7 3" xfId="53493"/>
    <cellStyle name="Normal 3 3 7 3 2" xfId="53494"/>
    <cellStyle name="Normal 3 3 7 4" xfId="53495"/>
    <cellStyle name="Normal 3 3 7 4 2" xfId="53496"/>
    <cellStyle name="Normal 3 3 7 5" xfId="53497"/>
    <cellStyle name="Normal 3 3 8" xfId="53498"/>
    <cellStyle name="Normal 3 3 8 2" xfId="53499"/>
    <cellStyle name="Normal 3 3 8 2 2" xfId="53500"/>
    <cellStyle name="Normal 3 3 8 2 2 2" xfId="53501"/>
    <cellStyle name="Normal 3 3 8 2 3" xfId="53502"/>
    <cellStyle name="Normal 3 3 8 2 3 2" xfId="53503"/>
    <cellStyle name="Normal 3 3 8 2 4" xfId="53504"/>
    <cellStyle name="Normal 3 3 8 3" xfId="53505"/>
    <cellStyle name="Normal 3 3 8 3 2" xfId="53506"/>
    <cellStyle name="Normal 3 3 8 4" xfId="53507"/>
    <cellStyle name="Normal 3 3 8 4 2" xfId="53508"/>
    <cellStyle name="Normal 3 3 8 5" xfId="53509"/>
    <cellStyle name="Normal 3 3 9" xfId="53510"/>
    <cellStyle name="Normal 3 3 9 2" xfId="53511"/>
    <cellStyle name="Normal 3 3 9 2 2" xfId="53512"/>
    <cellStyle name="Normal 3 3 9 3" xfId="53513"/>
    <cellStyle name="Normal 3 3 9 3 2" xfId="53514"/>
    <cellStyle name="Normal 3 3 9 4" xfId="53515"/>
    <cellStyle name="Normal 3 3_Data Check Control" xfId="22706"/>
    <cellStyle name="Normal 3 30" xfId="22707"/>
    <cellStyle name="Normal 3 31" xfId="22708"/>
    <cellStyle name="Normal 3 32" xfId="22709"/>
    <cellStyle name="Normal 3 33" xfId="22710"/>
    <cellStyle name="Normal 3 34" xfId="22711"/>
    <cellStyle name="Normal 3 35" xfId="22026"/>
    <cellStyle name="Normal 3 4" xfId="22712"/>
    <cellStyle name="Normal 3 4 2" xfId="22713"/>
    <cellStyle name="Normal 3 4 2 2" xfId="53516"/>
    <cellStyle name="Normal 3 4 2 2 2" xfId="53517"/>
    <cellStyle name="Normal 3 4 2 2 2 2" xfId="53518"/>
    <cellStyle name="Normal 3 4 2 2 2 2 2" xfId="53519"/>
    <cellStyle name="Normal 3 4 2 2 2 2 2 2" xfId="53520"/>
    <cellStyle name="Normal 3 4 2 2 2 2 3" xfId="53521"/>
    <cellStyle name="Normal 3 4 2 2 2 2 3 2" xfId="53522"/>
    <cellStyle name="Normal 3 4 2 2 2 2 4" xfId="53523"/>
    <cellStyle name="Normal 3 4 2 2 2 3" xfId="53524"/>
    <cellStyle name="Normal 3 4 2 2 2 3 2" xfId="53525"/>
    <cellStyle name="Normal 3 4 2 2 2 4" xfId="53526"/>
    <cellStyle name="Normal 3 4 2 2 2 4 2" xfId="53527"/>
    <cellStyle name="Normal 3 4 2 2 2 5" xfId="53528"/>
    <cellStyle name="Normal 3 4 2 2 3" xfId="53529"/>
    <cellStyle name="Normal 3 4 2 2 3 2" xfId="53530"/>
    <cellStyle name="Normal 3 4 2 2 3 2 2" xfId="53531"/>
    <cellStyle name="Normal 3 4 2 2 3 3" xfId="53532"/>
    <cellStyle name="Normal 3 4 2 2 3 3 2" xfId="53533"/>
    <cellStyle name="Normal 3 4 2 2 3 4" xfId="53534"/>
    <cellStyle name="Normal 3 4 2 2 4" xfId="53535"/>
    <cellStyle name="Normal 3 4 2 2 4 2" xfId="53536"/>
    <cellStyle name="Normal 3 4 2 2 5" xfId="53537"/>
    <cellStyle name="Normal 3 4 2 2 5 2" xfId="53538"/>
    <cellStyle name="Normal 3 4 2 2 6" xfId="53539"/>
    <cellStyle name="Normal 3 4 2 3" xfId="53540"/>
    <cellStyle name="Normal 3 4 2 3 2" xfId="53541"/>
    <cellStyle name="Normal 3 4 2 3 2 2" xfId="53542"/>
    <cellStyle name="Normal 3 4 2 3 2 2 2" xfId="53543"/>
    <cellStyle name="Normal 3 4 2 3 2 3" xfId="53544"/>
    <cellStyle name="Normal 3 4 2 3 2 3 2" xfId="53545"/>
    <cellStyle name="Normal 3 4 2 3 2 4" xfId="53546"/>
    <cellStyle name="Normal 3 4 2 3 3" xfId="53547"/>
    <cellStyle name="Normal 3 4 2 3 3 2" xfId="53548"/>
    <cellStyle name="Normal 3 4 2 3 4" xfId="53549"/>
    <cellStyle name="Normal 3 4 2 3 4 2" xfId="53550"/>
    <cellStyle name="Normal 3 4 2 3 5" xfId="53551"/>
    <cellStyle name="Normal 3 4 2 4" xfId="53552"/>
    <cellStyle name="Normal 3 4 2 4 2" xfId="53553"/>
    <cellStyle name="Normal 3 4 2 4 2 2" xfId="53554"/>
    <cellStyle name="Normal 3 4 2 4 3" xfId="53555"/>
    <cellStyle name="Normal 3 4 2 4 3 2" xfId="53556"/>
    <cellStyle name="Normal 3 4 2 4 4" xfId="53557"/>
    <cellStyle name="Normal 3 4 2 5" xfId="53558"/>
    <cellStyle name="Normal 3 4 2 5 2" xfId="53559"/>
    <cellStyle name="Normal 3 4 2 6" xfId="53560"/>
    <cellStyle name="Normal 3 4 2 6 2" xfId="53561"/>
    <cellStyle name="Normal 3 4 2 7" xfId="53562"/>
    <cellStyle name="Normal 3 4 3" xfId="22714"/>
    <cellStyle name="Normal 3 4 3 2" xfId="53563"/>
    <cellStyle name="Normal 3 4 3 2 2" xfId="53564"/>
    <cellStyle name="Normal 3 4 3 2 2 2" xfId="53565"/>
    <cellStyle name="Normal 3 4 3 2 2 2 2" xfId="53566"/>
    <cellStyle name="Normal 3 4 3 2 2 3" xfId="53567"/>
    <cellStyle name="Normal 3 4 3 2 2 3 2" xfId="53568"/>
    <cellStyle name="Normal 3 4 3 2 2 4" xfId="53569"/>
    <cellStyle name="Normal 3 4 3 2 3" xfId="53570"/>
    <cellStyle name="Normal 3 4 3 2 3 2" xfId="53571"/>
    <cellStyle name="Normal 3 4 3 2 4" xfId="53572"/>
    <cellStyle name="Normal 3 4 3 2 4 2" xfId="53573"/>
    <cellStyle name="Normal 3 4 3 2 5" xfId="53574"/>
    <cellStyle name="Normal 3 4 3 3" xfId="53575"/>
    <cellStyle name="Normal 3 4 3 3 2" xfId="53576"/>
    <cellStyle name="Normal 3 4 3 3 2 2" xfId="53577"/>
    <cellStyle name="Normal 3 4 3 3 3" xfId="53578"/>
    <cellStyle name="Normal 3 4 3 3 3 2" xfId="53579"/>
    <cellStyle name="Normal 3 4 3 3 4" xfId="53580"/>
    <cellStyle name="Normal 3 4 3 4" xfId="53581"/>
    <cellStyle name="Normal 3 4 3 4 2" xfId="53582"/>
    <cellStyle name="Normal 3 4 3 5" xfId="53583"/>
    <cellStyle name="Normal 3 4 3 5 2" xfId="53584"/>
    <cellStyle name="Normal 3 4 3 6" xfId="53585"/>
    <cellStyle name="Normal 3 4 4" xfId="53586"/>
    <cellStyle name="Normal 3 4 4 2" xfId="53587"/>
    <cellStyle name="Normal 3 4 4 2 2" xfId="53588"/>
    <cellStyle name="Normal 3 4 4 2 2 2" xfId="53589"/>
    <cellStyle name="Normal 3 4 4 2 3" xfId="53590"/>
    <cellStyle name="Normal 3 4 4 2 3 2" xfId="53591"/>
    <cellStyle name="Normal 3 4 4 2 4" xfId="53592"/>
    <cellStyle name="Normal 3 4 4 3" xfId="53593"/>
    <cellStyle name="Normal 3 4 4 3 2" xfId="53594"/>
    <cellStyle name="Normal 3 4 4 4" xfId="53595"/>
    <cellStyle name="Normal 3 4 4 4 2" xfId="53596"/>
    <cellStyle name="Normal 3 4 4 5" xfId="53597"/>
    <cellStyle name="Normal 3 4 5" xfId="53598"/>
    <cellStyle name="Normal 3 4 5 2" xfId="53599"/>
    <cellStyle name="Normal 3 4 5 2 2" xfId="53600"/>
    <cellStyle name="Normal 3 4 5 3" xfId="53601"/>
    <cellStyle name="Normal 3 4 5 3 2" xfId="53602"/>
    <cellStyle name="Normal 3 4 5 4" xfId="53603"/>
    <cellStyle name="Normal 3 4 6" xfId="53604"/>
    <cellStyle name="Normal 3 4 6 2" xfId="53605"/>
    <cellStyle name="Normal 3 4 7" xfId="53606"/>
    <cellStyle name="Normal 3 4 7 2" xfId="53607"/>
    <cellStyle name="Normal 3 4 8" xfId="53608"/>
    <cellStyle name="Normal 3 5" xfId="22715"/>
    <cellStyle name="Normal 3 5 10" xfId="22716"/>
    <cellStyle name="Normal 3 5 10 2" xfId="22717"/>
    <cellStyle name="Normal 3 5 11" xfId="22718"/>
    <cellStyle name="Normal 3 5 11 2" xfId="22719"/>
    <cellStyle name="Normal 3 5 12" xfId="22720"/>
    <cellStyle name="Normal 3 5 12 2" xfId="22721"/>
    <cellStyle name="Normal 3 5 13" xfId="22722"/>
    <cellStyle name="Normal 3 5 13 2" xfId="22723"/>
    <cellStyle name="Normal 3 5 14" xfId="22724"/>
    <cellStyle name="Normal 3 5 14 2" xfId="22725"/>
    <cellStyle name="Normal 3 5 15" xfId="22726"/>
    <cellStyle name="Normal 3 5 15 2" xfId="22727"/>
    <cellStyle name="Normal 3 5 16" xfId="22728"/>
    <cellStyle name="Normal 3 5 16 2" xfId="22729"/>
    <cellStyle name="Normal 3 5 17" xfId="22730"/>
    <cellStyle name="Normal 3 5 18" xfId="22731"/>
    <cellStyle name="Normal 3 5 19" xfId="22732"/>
    <cellStyle name="Normal 3 5 2" xfId="22733"/>
    <cellStyle name="Normal 3 5 2 10" xfId="22734"/>
    <cellStyle name="Normal 3 5 2 10 2" xfId="22735"/>
    <cellStyle name="Normal 3 5 2 11" xfId="22736"/>
    <cellStyle name="Normal 3 5 2 11 2" xfId="22737"/>
    <cellStyle name="Normal 3 5 2 12" xfId="22738"/>
    <cellStyle name="Normal 3 5 2 12 2" xfId="22739"/>
    <cellStyle name="Normal 3 5 2 13" xfId="22740"/>
    <cellStyle name="Normal 3 5 2 14" xfId="22741"/>
    <cellStyle name="Normal 3 5 2 2" xfId="22742"/>
    <cellStyle name="Normal 3 5 2 2 2" xfId="22743"/>
    <cellStyle name="Normal 3 5 2 2 2 2" xfId="22744"/>
    <cellStyle name="Normal 3 5 2 2 2 2 2" xfId="22745"/>
    <cellStyle name="Normal 3 5 2 2 2 2 2 2" xfId="22746"/>
    <cellStyle name="Normal 3 5 2 2 2 2 3" xfId="22747"/>
    <cellStyle name="Normal 3 5 2 2 2 2 3 2" xfId="22748"/>
    <cellStyle name="Normal 3 5 2 2 2 2 4" xfId="22749"/>
    <cellStyle name="Normal 3 5 2 2 2 2 4 2" xfId="22750"/>
    <cellStyle name="Normal 3 5 2 2 2 2 5" xfId="22751"/>
    <cellStyle name="Normal 3 5 2 2 2 3" xfId="22752"/>
    <cellStyle name="Normal 3 5 2 2 2 3 2" xfId="22753"/>
    <cellStyle name="Normal 3 5 2 2 2 4" xfId="22754"/>
    <cellStyle name="Normal 3 5 2 2 2 4 2" xfId="22755"/>
    <cellStyle name="Normal 3 5 2 2 2 5" xfId="22756"/>
    <cellStyle name="Normal 3 5 2 2 2 5 2" xfId="22757"/>
    <cellStyle name="Normal 3 5 2 2 2 6" xfId="22758"/>
    <cellStyle name="Normal 3 5 2 2 3" xfId="22759"/>
    <cellStyle name="Normal 3 5 2 2 3 2" xfId="22760"/>
    <cellStyle name="Normal 3 5 2 2 3 2 2" xfId="22761"/>
    <cellStyle name="Normal 3 5 2 2 3 3" xfId="22762"/>
    <cellStyle name="Normal 3 5 2 2 3 3 2" xfId="22763"/>
    <cellStyle name="Normal 3 5 2 2 3 4" xfId="22764"/>
    <cellStyle name="Normal 3 5 2 2 3 4 2" xfId="22765"/>
    <cellStyle name="Normal 3 5 2 2 3 5" xfId="22766"/>
    <cellStyle name="Normal 3 5 2 2 4" xfId="22767"/>
    <cellStyle name="Normal 3 5 2 2 4 2" xfId="22768"/>
    <cellStyle name="Normal 3 5 2 2 5" xfId="22769"/>
    <cellStyle name="Normal 3 5 2 2 5 2" xfId="22770"/>
    <cellStyle name="Normal 3 5 2 2 6" xfId="22771"/>
    <cellStyle name="Normal 3 5 2 2 6 2" xfId="22772"/>
    <cellStyle name="Normal 3 5 2 2 7" xfId="22773"/>
    <cellStyle name="Normal 3 5 2 3" xfId="22774"/>
    <cellStyle name="Normal 3 5 2 3 2" xfId="22775"/>
    <cellStyle name="Normal 3 5 2 3 2 2" xfId="22776"/>
    <cellStyle name="Normal 3 5 2 3 2 2 2" xfId="22777"/>
    <cellStyle name="Normal 3 5 2 3 2 2 2 2" xfId="22778"/>
    <cellStyle name="Normal 3 5 2 3 2 2 3" xfId="22779"/>
    <cellStyle name="Normal 3 5 2 3 2 2 3 2" xfId="22780"/>
    <cellStyle name="Normal 3 5 2 3 2 2 4" xfId="22781"/>
    <cellStyle name="Normal 3 5 2 3 2 2 4 2" xfId="22782"/>
    <cellStyle name="Normal 3 5 2 3 2 2 5" xfId="22783"/>
    <cellStyle name="Normal 3 5 2 3 2 3" xfId="22784"/>
    <cellStyle name="Normal 3 5 2 3 2 3 2" xfId="22785"/>
    <cellStyle name="Normal 3 5 2 3 2 4" xfId="22786"/>
    <cellStyle name="Normal 3 5 2 3 2 4 2" xfId="22787"/>
    <cellStyle name="Normal 3 5 2 3 2 5" xfId="22788"/>
    <cellStyle name="Normal 3 5 2 3 2 5 2" xfId="22789"/>
    <cellStyle name="Normal 3 5 2 3 2 6" xfId="22790"/>
    <cellStyle name="Normal 3 5 2 3 3" xfId="22791"/>
    <cellStyle name="Normal 3 5 2 3 3 2" xfId="22792"/>
    <cellStyle name="Normal 3 5 2 3 3 2 2" xfId="22793"/>
    <cellStyle name="Normal 3 5 2 3 3 3" xfId="22794"/>
    <cellStyle name="Normal 3 5 2 3 3 3 2" xfId="22795"/>
    <cellStyle name="Normal 3 5 2 3 3 4" xfId="22796"/>
    <cellStyle name="Normal 3 5 2 3 3 4 2" xfId="22797"/>
    <cellStyle name="Normal 3 5 2 3 3 5" xfId="22798"/>
    <cellStyle name="Normal 3 5 2 3 4" xfId="22799"/>
    <cellStyle name="Normal 3 5 2 3 4 2" xfId="22800"/>
    <cellStyle name="Normal 3 5 2 3 5" xfId="22801"/>
    <cellStyle name="Normal 3 5 2 3 5 2" xfId="22802"/>
    <cellStyle name="Normal 3 5 2 3 6" xfId="22803"/>
    <cellStyle name="Normal 3 5 2 3 6 2" xfId="22804"/>
    <cellStyle name="Normal 3 5 2 3 7" xfId="22805"/>
    <cellStyle name="Normal 3 5 2 4" xfId="22806"/>
    <cellStyle name="Normal 3 5 2 4 2" xfId="22807"/>
    <cellStyle name="Normal 3 5 2 4 2 2" xfId="22808"/>
    <cellStyle name="Normal 3 5 2 4 2 2 2" xfId="22809"/>
    <cellStyle name="Normal 3 5 2 4 2 2 2 2" xfId="22810"/>
    <cellStyle name="Normal 3 5 2 4 2 2 3" xfId="22811"/>
    <cellStyle name="Normal 3 5 2 4 2 2 3 2" xfId="22812"/>
    <cellStyle name="Normal 3 5 2 4 2 2 4" xfId="22813"/>
    <cellStyle name="Normal 3 5 2 4 2 2 4 2" xfId="22814"/>
    <cellStyle name="Normal 3 5 2 4 2 2 5" xfId="22815"/>
    <cellStyle name="Normal 3 5 2 4 2 3" xfId="22816"/>
    <cellStyle name="Normal 3 5 2 4 2 3 2" xfId="22817"/>
    <cellStyle name="Normal 3 5 2 4 2 4" xfId="22818"/>
    <cellStyle name="Normal 3 5 2 4 2 4 2" xfId="22819"/>
    <cellStyle name="Normal 3 5 2 4 2 5" xfId="22820"/>
    <cellStyle name="Normal 3 5 2 4 2 5 2" xfId="22821"/>
    <cellStyle name="Normal 3 5 2 4 2 6" xfId="22822"/>
    <cellStyle name="Normal 3 5 2 4 3" xfId="22823"/>
    <cellStyle name="Normal 3 5 2 4 3 2" xfId="22824"/>
    <cellStyle name="Normal 3 5 2 4 3 2 2" xfId="22825"/>
    <cellStyle name="Normal 3 5 2 4 3 3" xfId="22826"/>
    <cellStyle name="Normal 3 5 2 4 3 3 2" xfId="22827"/>
    <cellStyle name="Normal 3 5 2 4 3 4" xfId="22828"/>
    <cellStyle name="Normal 3 5 2 4 3 4 2" xfId="22829"/>
    <cellStyle name="Normal 3 5 2 4 3 5" xfId="22830"/>
    <cellStyle name="Normal 3 5 2 4 4" xfId="22831"/>
    <cellStyle name="Normal 3 5 2 4 4 2" xfId="22832"/>
    <cellStyle name="Normal 3 5 2 4 5" xfId="22833"/>
    <cellStyle name="Normal 3 5 2 4 5 2" xfId="22834"/>
    <cellStyle name="Normal 3 5 2 4 6" xfId="22835"/>
    <cellStyle name="Normal 3 5 2 4 6 2" xfId="22836"/>
    <cellStyle name="Normal 3 5 2 4 7" xfId="22837"/>
    <cellStyle name="Normal 3 5 2 5" xfId="22838"/>
    <cellStyle name="Normal 3 5 2 5 2" xfId="22839"/>
    <cellStyle name="Normal 3 5 2 5 2 2" xfId="22840"/>
    <cellStyle name="Normal 3 5 2 5 2 2 2" xfId="22841"/>
    <cellStyle name="Normal 3 5 2 5 2 3" xfId="22842"/>
    <cellStyle name="Normal 3 5 2 5 2 3 2" xfId="22843"/>
    <cellStyle name="Normal 3 5 2 5 2 4" xfId="22844"/>
    <cellStyle name="Normal 3 5 2 5 2 4 2" xfId="22845"/>
    <cellStyle name="Normal 3 5 2 5 2 5" xfId="22846"/>
    <cellStyle name="Normal 3 5 2 5 3" xfId="22847"/>
    <cellStyle name="Normal 3 5 2 5 3 2" xfId="22848"/>
    <cellStyle name="Normal 3 5 2 5 4" xfId="22849"/>
    <cellStyle name="Normal 3 5 2 5 4 2" xfId="22850"/>
    <cellStyle name="Normal 3 5 2 5 5" xfId="22851"/>
    <cellStyle name="Normal 3 5 2 5 5 2" xfId="22852"/>
    <cellStyle name="Normal 3 5 2 5 6" xfId="22853"/>
    <cellStyle name="Normal 3 5 2 6" xfId="22854"/>
    <cellStyle name="Normal 3 5 2 6 2" xfId="22855"/>
    <cellStyle name="Normal 3 5 2 6 2 2" xfId="22856"/>
    <cellStyle name="Normal 3 5 2 6 3" xfId="22857"/>
    <cellStyle name="Normal 3 5 2 6 3 2" xfId="22858"/>
    <cellStyle name="Normal 3 5 2 6 4" xfId="22859"/>
    <cellStyle name="Normal 3 5 2 6 4 2" xfId="22860"/>
    <cellStyle name="Normal 3 5 2 6 5" xfId="22861"/>
    <cellStyle name="Normal 3 5 2 7" xfId="22862"/>
    <cellStyle name="Normal 3 5 2 7 2" xfId="22863"/>
    <cellStyle name="Normal 3 5 2 7 2 2" xfId="22864"/>
    <cellStyle name="Normal 3 5 2 7 3" xfId="22865"/>
    <cellStyle name="Normal 3 5 2 7 3 2" xfId="22866"/>
    <cellStyle name="Normal 3 5 2 7 4" xfId="22867"/>
    <cellStyle name="Normal 3 5 2 7 4 2" xfId="22868"/>
    <cellStyle name="Normal 3 5 2 7 5" xfId="22869"/>
    <cellStyle name="Normal 3 5 2 8" xfId="22870"/>
    <cellStyle name="Normal 3 5 2 8 2" xfId="22871"/>
    <cellStyle name="Normal 3 5 2 9" xfId="22872"/>
    <cellStyle name="Normal 3 5 2 9 2" xfId="22873"/>
    <cellStyle name="Normal 3 5 3" xfId="22874"/>
    <cellStyle name="Normal 3 5 3 2" xfId="53609"/>
    <cellStyle name="Normal 3 5 3 2 2" xfId="53610"/>
    <cellStyle name="Normal 3 5 3 2 2 2" xfId="53611"/>
    <cellStyle name="Normal 3 5 3 2 3" xfId="53612"/>
    <cellStyle name="Normal 3 5 3 2 3 2" xfId="53613"/>
    <cellStyle name="Normal 3 5 3 2 4" xfId="53614"/>
    <cellStyle name="Normal 3 5 3 3" xfId="53615"/>
    <cellStyle name="Normal 3 5 3 3 2" xfId="53616"/>
    <cellStyle name="Normal 3 5 3 4" xfId="53617"/>
    <cellStyle name="Normal 3 5 3 4 2" xfId="53618"/>
    <cellStyle name="Normal 3 5 3 5" xfId="53619"/>
    <cellStyle name="Normal 3 5 4" xfId="22875"/>
    <cellStyle name="Normal 3 5 4 2" xfId="22876"/>
    <cellStyle name="Normal 3 5 4 2 2" xfId="22877"/>
    <cellStyle name="Normal 3 5 4 2 2 2" xfId="22878"/>
    <cellStyle name="Normal 3 5 4 2 2 2 2" xfId="22879"/>
    <cellStyle name="Normal 3 5 4 2 2 3" xfId="22880"/>
    <cellStyle name="Normal 3 5 4 2 2 3 2" xfId="22881"/>
    <cellStyle name="Normal 3 5 4 2 2 4" xfId="22882"/>
    <cellStyle name="Normal 3 5 4 2 2 4 2" xfId="22883"/>
    <cellStyle name="Normal 3 5 4 2 2 5" xfId="22884"/>
    <cellStyle name="Normal 3 5 4 2 3" xfId="22885"/>
    <cellStyle name="Normal 3 5 4 2 3 2" xfId="22886"/>
    <cellStyle name="Normal 3 5 4 2 4" xfId="22887"/>
    <cellStyle name="Normal 3 5 4 2 4 2" xfId="22888"/>
    <cellStyle name="Normal 3 5 4 2 5" xfId="22889"/>
    <cellStyle name="Normal 3 5 4 2 5 2" xfId="22890"/>
    <cellStyle name="Normal 3 5 4 2 6" xfId="22891"/>
    <cellStyle name="Normal 3 5 4 3" xfId="22892"/>
    <cellStyle name="Normal 3 5 4 3 2" xfId="22893"/>
    <cellStyle name="Normal 3 5 4 3 2 2" xfId="22894"/>
    <cellStyle name="Normal 3 5 4 3 3" xfId="22895"/>
    <cellStyle name="Normal 3 5 4 3 3 2" xfId="22896"/>
    <cellStyle name="Normal 3 5 4 3 4" xfId="22897"/>
    <cellStyle name="Normal 3 5 4 3 4 2" xfId="22898"/>
    <cellStyle name="Normal 3 5 4 3 5" xfId="22899"/>
    <cellStyle name="Normal 3 5 4 4" xfId="22900"/>
    <cellStyle name="Normal 3 5 4 4 2" xfId="22901"/>
    <cellStyle name="Normal 3 5 4 5" xfId="22902"/>
    <cellStyle name="Normal 3 5 4 5 2" xfId="22903"/>
    <cellStyle name="Normal 3 5 4 6" xfId="22904"/>
    <cellStyle name="Normal 3 5 4 6 2" xfId="22905"/>
    <cellStyle name="Normal 3 5 4 7" xfId="22906"/>
    <cellStyle name="Normal 3 5 5" xfId="22907"/>
    <cellStyle name="Normal 3 5 5 2" xfId="22908"/>
    <cellStyle name="Normal 3 5 5 2 2" xfId="22909"/>
    <cellStyle name="Normal 3 5 5 2 2 2" xfId="22910"/>
    <cellStyle name="Normal 3 5 5 2 2 2 2" xfId="22911"/>
    <cellStyle name="Normal 3 5 5 2 2 3" xfId="22912"/>
    <cellStyle name="Normal 3 5 5 2 2 3 2" xfId="22913"/>
    <cellStyle name="Normal 3 5 5 2 2 4" xfId="22914"/>
    <cellStyle name="Normal 3 5 5 2 2 4 2" xfId="22915"/>
    <cellStyle name="Normal 3 5 5 2 2 5" xfId="22916"/>
    <cellStyle name="Normal 3 5 5 2 3" xfId="22917"/>
    <cellStyle name="Normal 3 5 5 2 3 2" xfId="22918"/>
    <cellStyle name="Normal 3 5 5 2 4" xfId="22919"/>
    <cellStyle name="Normal 3 5 5 2 4 2" xfId="22920"/>
    <cellStyle name="Normal 3 5 5 2 5" xfId="22921"/>
    <cellStyle name="Normal 3 5 5 2 5 2" xfId="22922"/>
    <cellStyle name="Normal 3 5 5 2 6" xfId="22923"/>
    <cellStyle name="Normal 3 5 5 3" xfId="22924"/>
    <cellStyle name="Normal 3 5 5 3 2" xfId="22925"/>
    <cellStyle name="Normal 3 5 5 3 2 2" xfId="22926"/>
    <cellStyle name="Normal 3 5 5 3 3" xfId="22927"/>
    <cellStyle name="Normal 3 5 5 3 3 2" xfId="22928"/>
    <cellStyle name="Normal 3 5 5 3 4" xfId="22929"/>
    <cellStyle name="Normal 3 5 5 3 4 2" xfId="22930"/>
    <cellStyle name="Normal 3 5 5 3 5" xfId="22931"/>
    <cellStyle name="Normal 3 5 5 4" xfId="22932"/>
    <cellStyle name="Normal 3 5 5 4 2" xfId="22933"/>
    <cellStyle name="Normal 3 5 5 5" xfId="22934"/>
    <cellStyle name="Normal 3 5 5 5 2" xfId="22935"/>
    <cellStyle name="Normal 3 5 5 6" xfId="22936"/>
    <cellStyle name="Normal 3 5 5 6 2" xfId="22937"/>
    <cellStyle name="Normal 3 5 5 7" xfId="22938"/>
    <cellStyle name="Normal 3 5 6" xfId="22939"/>
    <cellStyle name="Normal 3 5 6 2" xfId="22940"/>
    <cellStyle name="Normal 3 5 6 2 2" xfId="22941"/>
    <cellStyle name="Normal 3 5 6 2 2 2" xfId="22942"/>
    <cellStyle name="Normal 3 5 6 2 2 2 2" xfId="22943"/>
    <cellStyle name="Normal 3 5 6 2 2 3" xfId="22944"/>
    <cellStyle name="Normal 3 5 6 2 2 3 2" xfId="22945"/>
    <cellStyle name="Normal 3 5 6 2 2 4" xfId="22946"/>
    <cellStyle name="Normal 3 5 6 2 2 4 2" xfId="22947"/>
    <cellStyle name="Normal 3 5 6 2 2 5" xfId="22948"/>
    <cellStyle name="Normal 3 5 6 2 3" xfId="22949"/>
    <cellStyle name="Normal 3 5 6 2 3 2" xfId="22950"/>
    <cellStyle name="Normal 3 5 6 2 4" xfId="22951"/>
    <cellStyle name="Normal 3 5 6 2 4 2" xfId="22952"/>
    <cellStyle name="Normal 3 5 6 2 5" xfId="22953"/>
    <cellStyle name="Normal 3 5 6 2 5 2" xfId="22954"/>
    <cellStyle name="Normal 3 5 6 2 6" xfId="22955"/>
    <cellStyle name="Normal 3 5 6 3" xfId="22956"/>
    <cellStyle name="Normal 3 5 6 3 2" xfId="22957"/>
    <cellStyle name="Normal 3 5 6 3 2 2" xfId="22958"/>
    <cellStyle name="Normal 3 5 6 3 3" xfId="22959"/>
    <cellStyle name="Normal 3 5 6 3 3 2" xfId="22960"/>
    <cellStyle name="Normal 3 5 6 3 4" xfId="22961"/>
    <cellStyle name="Normal 3 5 6 3 4 2" xfId="22962"/>
    <cellStyle name="Normal 3 5 6 3 5" xfId="22963"/>
    <cellStyle name="Normal 3 5 6 4" xfId="22964"/>
    <cellStyle name="Normal 3 5 6 4 2" xfId="22965"/>
    <cellStyle name="Normal 3 5 6 5" xfId="22966"/>
    <cellStyle name="Normal 3 5 6 5 2" xfId="22967"/>
    <cellStyle name="Normal 3 5 6 6" xfId="22968"/>
    <cellStyle name="Normal 3 5 6 6 2" xfId="22969"/>
    <cellStyle name="Normal 3 5 6 7" xfId="22970"/>
    <cellStyle name="Normal 3 5 7" xfId="22971"/>
    <cellStyle name="Normal 3 5 7 2" xfId="22972"/>
    <cellStyle name="Normal 3 5 7 2 2" xfId="22973"/>
    <cellStyle name="Normal 3 5 7 2 2 2" xfId="22974"/>
    <cellStyle name="Normal 3 5 7 2 3" xfId="22975"/>
    <cellStyle name="Normal 3 5 7 2 3 2" xfId="22976"/>
    <cellStyle name="Normal 3 5 7 2 4" xfId="22977"/>
    <cellStyle name="Normal 3 5 7 2 4 2" xfId="22978"/>
    <cellStyle name="Normal 3 5 7 2 5" xfId="22979"/>
    <cellStyle name="Normal 3 5 7 3" xfId="22980"/>
    <cellStyle name="Normal 3 5 7 3 2" xfId="22981"/>
    <cellStyle name="Normal 3 5 7 4" xfId="22982"/>
    <cellStyle name="Normal 3 5 7 4 2" xfId="22983"/>
    <cellStyle name="Normal 3 5 7 5" xfId="22984"/>
    <cellStyle name="Normal 3 5 7 5 2" xfId="22985"/>
    <cellStyle name="Normal 3 5 7 6" xfId="22986"/>
    <cellStyle name="Normal 3 5 8" xfId="22987"/>
    <cellStyle name="Normal 3 5 8 2" xfId="22988"/>
    <cellStyle name="Normal 3 5 8 2 2" xfId="22989"/>
    <cellStyle name="Normal 3 5 8 3" xfId="22990"/>
    <cellStyle name="Normal 3 5 8 3 2" xfId="22991"/>
    <cellStyle name="Normal 3 5 8 4" xfId="22992"/>
    <cellStyle name="Normal 3 5 8 4 2" xfId="22993"/>
    <cellStyle name="Normal 3 5 8 5" xfId="22994"/>
    <cellStyle name="Normal 3 5 9" xfId="22995"/>
    <cellStyle name="Normal 3 5 9 2" xfId="22996"/>
    <cellStyle name="Normal 3 5 9 2 2" xfId="22997"/>
    <cellStyle name="Normal 3 5 9 3" xfId="22998"/>
    <cellStyle name="Normal 3 5 9 3 2" xfId="22999"/>
    <cellStyle name="Normal 3 5 9 4" xfId="23000"/>
    <cellStyle name="Normal 3 5 9 4 2" xfId="23001"/>
    <cellStyle name="Normal 3 5 9 5" xfId="23002"/>
    <cellStyle name="Normal 3 6" xfId="23003"/>
    <cellStyle name="Normal 3 6 10" xfId="23004"/>
    <cellStyle name="Normal 3 6 11" xfId="23005"/>
    <cellStyle name="Normal 3 6 2" xfId="23006"/>
    <cellStyle name="Normal 3 6 2 2" xfId="53620"/>
    <cellStyle name="Normal 3 6 2 2 2" xfId="53621"/>
    <cellStyle name="Normal 3 6 2 2 2 2" xfId="53622"/>
    <cellStyle name="Normal 3 6 2 2 3" xfId="53623"/>
    <cellStyle name="Normal 3 6 2 2 3 2" xfId="53624"/>
    <cellStyle name="Normal 3 6 2 2 4" xfId="53625"/>
    <cellStyle name="Normal 3 6 2 3" xfId="53626"/>
    <cellStyle name="Normal 3 6 2 3 2" xfId="53627"/>
    <cellStyle name="Normal 3 6 2 4" xfId="53628"/>
    <cellStyle name="Normal 3 6 2 4 2" xfId="53629"/>
    <cellStyle name="Normal 3 6 2 5" xfId="53630"/>
    <cellStyle name="Normal 3 6 3" xfId="23007"/>
    <cellStyle name="Normal 3 6 3 2" xfId="53631"/>
    <cellStyle name="Normal 3 6 3 2 2" xfId="53632"/>
    <cellStyle name="Normal 3 6 3 3" xfId="53633"/>
    <cellStyle name="Normal 3 6 3 3 2" xfId="53634"/>
    <cellStyle name="Normal 3 6 3 4" xfId="53635"/>
    <cellStyle name="Normal 3 6 4" xfId="23008"/>
    <cellStyle name="Normal 3 6 4 2" xfId="53636"/>
    <cellStyle name="Normal 3 6 5" xfId="23009"/>
    <cellStyle name="Normal 3 6 5 2" xfId="23010"/>
    <cellStyle name="Normal 3 6 5 2 2" xfId="23011"/>
    <cellStyle name="Normal 3 6 5 2 2 2" xfId="23012"/>
    <cellStyle name="Normal 3 6 5 2 3" xfId="23013"/>
    <cellStyle name="Normal 3 6 5 2 3 2" xfId="23014"/>
    <cellStyle name="Normal 3 6 5 2 4" xfId="23015"/>
    <cellStyle name="Normal 3 6 5 2 4 2" xfId="23016"/>
    <cellStyle name="Normal 3 6 5 2 5" xfId="23017"/>
    <cellStyle name="Normal 3 6 5 3" xfId="23018"/>
    <cellStyle name="Normal 3 6 5 3 2" xfId="23019"/>
    <cellStyle name="Normal 3 6 5 4" xfId="23020"/>
    <cellStyle name="Normal 3 6 5 4 2" xfId="23021"/>
    <cellStyle name="Normal 3 6 5 5" xfId="23022"/>
    <cellStyle name="Normal 3 6 5 5 2" xfId="23023"/>
    <cellStyle name="Normal 3 6 5 6" xfId="23024"/>
    <cellStyle name="Normal 3 6 6" xfId="23025"/>
    <cellStyle name="Normal 3 6 6 2" xfId="23026"/>
    <cellStyle name="Normal 3 6 6 2 2" xfId="23027"/>
    <cellStyle name="Normal 3 6 6 3" xfId="23028"/>
    <cellStyle name="Normal 3 6 6 3 2" xfId="23029"/>
    <cellStyle name="Normal 3 6 6 4" xfId="23030"/>
    <cellStyle name="Normal 3 6 6 4 2" xfId="23031"/>
    <cellStyle name="Normal 3 6 6 5" xfId="23032"/>
    <cellStyle name="Normal 3 6 7" xfId="23033"/>
    <cellStyle name="Normal 3 6 7 2" xfId="23034"/>
    <cellStyle name="Normal 3 6 8" xfId="23035"/>
    <cellStyle name="Normal 3 6 8 2" xfId="23036"/>
    <cellStyle name="Normal 3 6 9" xfId="23037"/>
    <cellStyle name="Normal 3 6 9 2" xfId="23038"/>
    <cellStyle name="Normal 3 7" xfId="23039"/>
    <cellStyle name="Normal 3 7 2" xfId="23040"/>
    <cellStyle name="Normal 3 7 2 2" xfId="53637"/>
    <cellStyle name="Normal 3 7 2 2 2" xfId="53638"/>
    <cellStyle name="Normal 3 7 2 3" xfId="53639"/>
    <cellStyle name="Normal 3 7 2 3 2" xfId="53640"/>
    <cellStyle name="Normal 3 7 2 4" xfId="53641"/>
    <cellStyle name="Normal 3 7 3" xfId="23041"/>
    <cellStyle name="Normal 3 7 3 2" xfId="23042"/>
    <cellStyle name="Normal 3 7 3 2 2" xfId="23043"/>
    <cellStyle name="Normal 3 7 3 2 2 2" xfId="23044"/>
    <cellStyle name="Normal 3 7 3 2 3" xfId="23045"/>
    <cellStyle name="Normal 3 7 3 2 3 2" xfId="23046"/>
    <cellStyle name="Normal 3 7 3 2 4" xfId="23047"/>
    <cellStyle name="Normal 3 7 3 2 4 2" xfId="23048"/>
    <cellStyle name="Normal 3 7 3 2 5" xfId="23049"/>
    <cellStyle name="Normal 3 7 3 3" xfId="23050"/>
    <cellStyle name="Normal 3 7 3 3 2" xfId="23051"/>
    <cellStyle name="Normal 3 7 3 4" xfId="23052"/>
    <cellStyle name="Normal 3 7 3 4 2" xfId="23053"/>
    <cellStyle name="Normal 3 7 3 5" xfId="23054"/>
    <cellStyle name="Normal 3 7 3 5 2" xfId="23055"/>
    <cellStyle name="Normal 3 7 3 6" xfId="23056"/>
    <cellStyle name="Normal 3 7 4" xfId="23057"/>
    <cellStyle name="Normal 3 7 4 2" xfId="23058"/>
    <cellStyle name="Normal 3 7 4 2 2" xfId="23059"/>
    <cellStyle name="Normal 3 7 4 3" xfId="23060"/>
    <cellStyle name="Normal 3 7 4 3 2" xfId="23061"/>
    <cellStyle name="Normal 3 7 4 4" xfId="23062"/>
    <cellStyle name="Normal 3 7 4 4 2" xfId="23063"/>
    <cellStyle name="Normal 3 7 4 5" xfId="23064"/>
    <cellStyle name="Normal 3 7 5" xfId="23065"/>
    <cellStyle name="Normal 3 7 5 2" xfId="23066"/>
    <cellStyle name="Normal 3 7 6" xfId="23067"/>
    <cellStyle name="Normal 3 7 6 2" xfId="23068"/>
    <cellStyle name="Normal 3 7 7" xfId="23069"/>
    <cellStyle name="Normal 3 7 7 2" xfId="23070"/>
    <cellStyle name="Normal 3 7 8" xfId="23071"/>
    <cellStyle name="Normal 3 8" xfId="23072"/>
    <cellStyle name="Normal 3 8 2" xfId="23073"/>
    <cellStyle name="Normal 3 8 2 2" xfId="53642"/>
    <cellStyle name="Normal 3 8 3" xfId="23074"/>
    <cellStyle name="Normal 3 8 3 2" xfId="53643"/>
    <cellStyle name="Normal 3 8 4" xfId="53644"/>
    <cellStyle name="Normal 3 9" xfId="23075"/>
    <cellStyle name="Normal 3 9 2" xfId="23076"/>
    <cellStyle name="Normal 3 9 3" xfId="23077"/>
    <cellStyle name="Normal 3_App.2-OA Capital Structure" xfId="23078"/>
    <cellStyle name="Normal 30" xfId="23079"/>
    <cellStyle name="Normal 30 10" xfId="53645"/>
    <cellStyle name="Normal 30 11" xfId="53646"/>
    <cellStyle name="Normal 30 12" xfId="53647"/>
    <cellStyle name="Normal 30 13" xfId="53648"/>
    <cellStyle name="Normal 30 14" xfId="53649"/>
    <cellStyle name="Normal 30 15" xfId="53650"/>
    <cellStyle name="Normal 30 16" xfId="53651"/>
    <cellStyle name="Normal 30 2" xfId="23080"/>
    <cellStyle name="Normal 30 2 10" xfId="53652"/>
    <cellStyle name="Normal 30 2 11" xfId="53653"/>
    <cellStyle name="Normal 30 2 2" xfId="53654"/>
    <cellStyle name="Normal 30 2 2 2" xfId="53655"/>
    <cellStyle name="Normal 30 2 2 2 2" xfId="53656"/>
    <cellStyle name="Normal 30 2 2 2 3" xfId="53657"/>
    <cellStyle name="Normal 30 2 2 3" xfId="53658"/>
    <cellStyle name="Normal 30 2 2 4" xfId="53659"/>
    <cellStyle name="Normal 30 2 3" xfId="53660"/>
    <cellStyle name="Normal 30 2 3 2" xfId="53661"/>
    <cellStyle name="Normal 30 2 3 3" xfId="53662"/>
    <cellStyle name="Normal 30 2 4" xfId="53663"/>
    <cellStyle name="Normal 30 2 5" xfId="53664"/>
    <cellStyle name="Normal 30 2 6" xfId="53665"/>
    <cellStyle name="Normal 30 2 7" xfId="53666"/>
    <cellStyle name="Normal 30 2 8" xfId="53667"/>
    <cellStyle name="Normal 30 2 9" xfId="53668"/>
    <cellStyle name="Normal 30 3" xfId="23081"/>
    <cellStyle name="Normal 30 3 2" xfId="23082"/>
    <cellStyle name="Normal 30 3 2 2" xfId="23083"/>
    <cellStyle name="Normal 30 3 2 2 2" xfId="23084"/>
    <cellStyle name="Normal 30 3 2 2 3" xfId="53669"/>
    <cellStyle name="Normal 30 3 2 3" xfId="23085"/>
    <cellStyle name="Normal 30 3 2 3 2" xfId="23086"/>
    <cellStyle name="Normal 30 3 2 4" xfId="23087"/>
    <cellStyle name="Normal 30 3 2 4 2" xfId="23088"/>
    <cellStyle name="Normal 30 3 2 5" xfId="23089"/>
    <cellStyle name="Normal 30 3 3" xfId="23090"/>
    <cellStyle name="Normal 30 3 3 2" xfId="23091"/>
    <cellStyle name="Normal 30 3 3 3" xfId="53670"/>
    <cellStyle name="Normal 30 3 4" xfId="23092"/>
    <cellStyle name="Normal 30 3 4 2" xfId="23093"/>
    <cellStyle name="Normal 30 3 5" xfId="23094"/>
    <cellStyle name="Normal 30 3 5 2" xfId="23095"/>
    <cellStyle name="Normal 30 3 6" xfId="23096"/>
    <cellStyle name="Normal 30 4" xfId="23097"/>
    <cellStyle name="Normal 30 4 2" xfId="23098"/>
    <cellStyle name="Normal 30 4 2 2" xfId="23099"/>
    <cellStyle name="Normal 30 4 2 3" xfId="53671"/>
    <cellStyle name="Normal 30 4 3" xfId="23100"/>
    <cellStyle name="Normal 30 4 3 2" xfId="23101"/>
    <cellStyle name="Normal 30 4 4" xfId="23102"/>
    <cellStyle name="Normal 30 4 4 2" xfId="23103"/>
    <cellStyle name="Normal 30 4 5" xfId="23104"/>
    <cellStyle name="Normal 30 5" xfId="23105"/>
    <cellStyle name="Normal 30 5 2" xfId="23106"/>
    <cellStyle name="Normal 30 5 3" xfId="53672"/>
    <cellStyle name="Normal 30 6" xfId="23107"/>
    <cellStyle name="Normal 30 6 2" xfId="23108"/>
    <cellStyle name="Normal 30 6 3" xfId="53673"/>
    <cellStyle name="Normal 30 7" xfId="23109"/>
    <cellStyle name="Normal 30 7 2" xfId="23110"/>
    <cellStyle name="Normal 30 7 3" xfId="53674"/>
    <cellStyle name="Normal 30 8" xfId="23111"/>
    <cellStyle name="Normal 30 9" xfId="53675"/>
    <cellStyle name="Normal 300" xfId="23112"/>
    <cellStyle name="Normal 300 2" xfId="23113"/>
    <cellStyle name="Normal 300 2 2" xfId="53676"/>
    <cellStyle name="Normal 300 3" xfId="53677"/>
    <cellStyle name="Normal 301" xfId="23114"/>
    <cellStyle name="Normal 301 2" xfId="23115"/>
    <cellStyle name="Normal 301 2 2" xfId="53678"/>
    <cellStyle name="Normal 301 3" xfId="53679"/>
    <cellStyle name="Normal 302" xfId="23116"/>
    <cellStyle name="Normal 302 2" xfId="23117"/>
    <cellStyle name="Normal 302 2 2" xfId="53680"/>
    <cellStyle name="Normal 302 3" xfId="53681"/>
    <cellStyle name="Normal 303" xfId="23118"/>
    <cellStyle name="Normal 303 2" xfId="23119"/>
    <cellStyle name="Normal 303 2 2" xfId="53682"/>
    <cellStyle name="Normal 303 3" xfId="53683"/>
    <cellStyle name="Normal 304" xfId="23120"/>
    <cellStyle name="Normal 304 2" xfId="23121"/>
    <cellStyle name="Normal 304 2 2" xfId="53684"/>
    <cellStyle name="Normal 304 3" xfId="53685"/>
    <cellStyle name="Normal 305" xfId="23122"/>
    <cellStyle name="Normal 305 2" xfId="23123"/>
    <cellStyle name="Normal 305 2 2" xfId="53686"/>
    <cellStyle name="Normal 305 3" xfId="53687"/>
    <cellStyle name="Normal 306" xfId="23124"/>
    <cellStyle name="Normal 306 2" xfId="23125"/>
    <cellStyle name="Normal 306 2 2" xfId="53688"/>
    <cellStyle name="Normal 306 3" xfId="53689"/>
    <cellStyle name="Normal 307" xfId="23126"/>
    <cellStyle name="Normal 307 2" xfId="23127"/>
    <cellStyle name="Normal 307 2 2" xfId="53690"/>
    <cellStyle name="Normal 307 3" xfId="53691"/>
    <cellStyle name="Normal 308" xfId="23128"/>
    <cellStyle name="Normal 308 2" xfId="23129"/>
    <cellStyle name="Normal 308 2 2" xfId="53692"/>
    <cellStyle name="Normal 308 3" xfId="53693"/>
    <cellStyle name="Normal 309" xfId="23130"/>
    <cellStyle name="Normal 309 2" xfId="23131"/>
    <cellStyle name="Normal 309 2 2" xfId="53694"/>
    <cellStyle name="Normal 309 3" xfId="53695"/>
    <cellStyle name="Normal 31" xfId="23132"/>
    <cellStyle name="Normal 31 10" xfId="53696"/>
    <cellStyle name="Normal 31 11" xfId="53697"/>
    <cellStyle name="Normal 31 12" xfId="53698"/>
    <cellStyle name="Normal 31 13" xfId="53699"/>
    <cellStyle name="Normal 31 14" xfId="53700"/>
    <cellStyle name="Normal 31 15" xfId="53701"/>
    <cellStyle name="Normal 31 16" xfId="53702"/>
    <cellStyle name="Normal 31 2" xfId="23133"/>
    <cellStyle name="Normal 31 2 10" xfId="53703"/>
    <cellStyle name="Normal 31 2 11" xfId="53704"/>
    <cellStyle name="Normal 31 2 2" xfId="53705"/>
    <cellStyle name="Normal 31 2 2 2" xfId="53706"/>
    <cellStyle name="Normal 31 2 2 2 2" xfId="53707"/>
    <cellStyle name="Normal 31 2 2 2 3" xfId="53708"/>
    <cellStyle name="Normal 31 2 2 3" xfId="53709"/>
    <cellStyle name="Normal 31 2 2 4" xfId="53710"/>
    <cellStyle name="Normal 31 2 3" xfId="53711"/>
    <cellStyle name="Normal 31 2 3 2" xfId="53712"/>
    <cellStyle name="Normal 31 2 3 3" xfId="53713"/>
    <cellStyle name="Normal 31 2 4" xfId="53714"/>
    <cellStyle name="Normal 31 2 5" xfId="53715"/>
    <cellStyle name="Normal 31 2 6" xfId="53716"/>
    <cellStyle name="Normal 31 2 7" xfId="53717"/>
    <cellStyle name="Normal 31 2 8" xfId="53718"/>
    <cellStyle name="Normal 31 2 9" xfId="53719"/>
    <cellStyle name="Normal 31 3" xfId="23134"/>
    <cellStyle name="Normal 31 3 2" xfId="23135"/>
    <cellStyle name="Normal 31 3 2 2" xfId="23136"/>
    <cellStyle name="Normal 31 3 2 2 2" xfId="23137"/>
    <cellStyle name="Normal 31 3 2 2 3" xfId="53720"/>
    <cellStyle name="Normal 31 3 2 3" xfId="23138"/>
    <cellStyle name="Normal 31 3 2 3 2" xfId="23139"/>
    <cellStyle name="Normal 31 3 2 4" xfId="23140"/>
    <cellStyle name="Normal 31 3 2 4 2" xfId="23141"/>
    <cellStyle name="Normal 31 3 2 5" xfId="23142"/>
    <cellStyle name="Normal 31 3 3" xfId="23143"/>
    <cellStyle name="Normal 31 3 3 2" xfId="23144"/>
    <cellStyle name="Normal 31 3 3 3" xfId="53721"/>
    <cellStyle name="Normal 31 3 4" xfId="23145"/>
    <cellStyle name="Normal 31 3 4 2" xfId="23146"/>
    <cellStyle name="Normal 31 3 5" xfId="23147"/>
    <cellStyle name="Normal 31 3 5 2" xfId="23148"/>
    <cellStyle name="Normal 31 3 6" xfId="23149"/>
    <cellStyle name="Normal 31 4" xfId="23150"/>
    <cellStyle name="Normal 31 4 2" xfId="23151"/>
    <cellStyle name="Normal 31 4 2 2" xfId="23152"/>
    <cellStyle name="Normal 31 4 2 3" xfId="53722"/>
    <cellStyle name="Normal 31 4 3" xfId="23153"/>
    <cellStyle name="Normal 31 4 3 2" xfId="23154"/>
    <cellStyle name="Normal 31 4 4" xfId="23155"/>
    <cellStyle name="Normal 31 4 4 2" xfId="23156"/>
    <cellStyle name="Normal 31 4 5" xfId="23157"/>
    <cellStyle name="Normal 31 5" xfId="23158"/>
    <cellStyle name="Normal 31 5 2" xfId="23159"/>
    <cellStyle name="Normal 31 5 3" xfId="53723"/>
    <cellStyle name="Normal 31 6" xfId="23160"/>
    <cellStyle name="Normal 31 6 2" xfId="23161"/>
    <cellStyle name="Normal 31 6 3" xfId="53724"/>
    <cellStyle name="Normal 31 7" xfId="23162"/>
    <cellStyle name="Normal 31 7 2" xfId="23163"/>
    <cellStyle name="Normal 31 7 3" xfId="53725"/>
    <cellStyle name="Normal 31 8" xfId="23164"/>
    <cellStyle name="Normal 31 9" xfId="53726"/>
    <cellStyle name="Normal 310" xfId="23165"/>
    <cellStyle name="Normal 310 2" xfId="23166"/>
    <cellStyle name="Normal 310 2 2" xfId="53727"/>
    <cellStyle name="Normal 310 3" xfId="53728"/>
    <cellStyle name="Normal 311" xfId="23167"/>
    <cellStyle name="Normal 311 2" xfId="23168"/>
    <cellStyle name="Normal 311 2 2" xfId="53729"/>
    <cellStyle name="Normal 311 3" xfId="53730"/>
    <cellStyle name="Normal 312" xfId="23169"/>
    <cellStyle name="Normal 312 2" xfId="23170"/>
    <cellStyle name="Normal 312 2 2" xfId="53731"/>
    <cellStyle name="Normal 312 3" xfId="53732"/>
    <cellStyle name="Normal 313" xfId="23171"/>
    <cellStyle name="Normal 313 2" xfId="23172"/>
    <cellStyle name="Normal 313 2 2" xfId="53733"/>
    <cellStyle name="Normal 313 3" xfId="53734"/>
    <cellStyle name="Normal 314" xfId="23173"/>
    <cellStyle name="Normal 314 2" xfId="23174"/>
    <cellStyle name="Normal 314 2 2" xfId="53735"/>
    <cellStyle name="Normal 314 3" xfId="53736"/>
    <cellStyle name="Normal 315" xfId="23175"/>
    <cellStyle name="Normal 315 2" xfId="23176"/>
    <cellStyle name="Normal 315 2 2" xfId="53737"/>
    <cellStyle name="Normal 315 3" xfId="53738"/>
    <cellStyle name="Normal 316" xfId="23177"/>
    <cellStyle name="Normal 316 2" xfId="23178"/>
    <cellStyle name="Normal 316 2 2" xfId="53739"/>
    <cellStyle name="Normal 316 3" xfId="53740"/>
    <cellStyle name="Normal 317" xfId="23179"/>
    <cellStyle name="Normal 317 2" xfId="23180"/>
    <cellStyle name="Normal 317 2 2" xfId="53741"/>
    <cellStyle name="Normal 317 3" xfId="53742"/>
    <cellStyle name="Normal 318" xfId="23181"/>
    <cellStyle name="Normal 318 2" xfId="23182"/>
    <cellStyle name="Normal 318 2 2" xfId="53743"/>
    <cellStyle name="Normal 318 3" xfId="53744"/>
    <cellStyle name="Normal 319" xfId="23183"/>
    <cellStyle name="Normal 319 2" xfId="23184"/>
    <cellStyle name="Normal 319 2 2" xfId="53745"/>
    <cellStyle name="Normal 319 3" xfId="53746"/>
    <cellStyle name="Normal 32" xfId="23185"/>
    <cellStyle name="Normal 32 10" xfId="53747"/>
    <cellStyle name="Normal 32 11" xfId="53748"/>
    <cellStyle name="Normal 32 12" xfId="53749"/>
    <cellStyle name="Normal 32 13" xfId="53750"/>
    <cellStyle name="Normal 32 14" xfId="53751"/>
    <cellStyle name="Normal 32 15" xfId="53752"/>
    <cellStyle name="Normal 32 16" xfId="53753"/>
    <cellStyle name="Normal 32 2" xfId="23186"/>
    <cellStyle name="Normal 32 2 10" xfId="53754"/>
    <cellStyle name="Normal 32 2 11" xfId="53755"/>
    <cellStyle name="Normal 32 2 2" xfId="53756"/>
    <cellStyle name="Normal 32 2 2 2" xfId="53757"/>
    <cellStyle name="Normal 32 2 2 2 2" xfId="53758"/>
    <cellStyle name="Normal 32 2 2 2 3" xfId="53759"/>
    <cellStyle name="Normal 32 2 2 3" xfId="53760"/>
    <cellStyle name="Normal 32 2 2 4" xfId="53761"/>
    <cellStyle name="Normal 32 2 3" xfId="53762"/>
    <cellStyle name="Normal 32 2 3 2" xfId="53763"/>
    <cellStyle name="Normal 32 2 3 3" xfId="53764"/>
    <cellStyle name="Normal 32 2 4" xfId="53765"/>
    <cellStyle name="Normal 32 2 5" xfId="53766"/>
    <cellStyle name="Normal 32 2 6" xfId="53767"/>
    <cellStyle name="Normal 32 2 7" xfId="53768"/>
    <cellStyle name="Normal 32 2 8" xfId="53769"/>
    <cellStyle name="Normal 32 2 9" xfId="53770"/>
    <cellStyle name="Normal 32 3" xfId="23187"/>
    <cellStyle name="Normal 32 3 2" xfId="23188"/>
    <cellStyle name="Normal 32 3 2 2" xfId="23189"/>
    <cellStyle name="Normal 32 3 2 2 2" xfId="23190"/>
    <cellStyle name="Normal 32 3 2 2 3" xfId="53771"/>
    <cellStyle name="Normal 32 3 2 3" xfId="23191"/>
    <cellStyle name="Normal 32 3 2 3 2" xfId="23192"/>
    <cellStyle name="Normal 32 3 2 4" xfId="23193"/>
    <cellStyle name="Normal 32 3 2 4 2" xfId="23194"/>
    <cellStyle name="Normal 32 3 2 5" xfId="23195"/>
    <cellStyle name="Normal 32 3 3" xfId="23196"/>
    <cellStyle name="Normal 32 3 3 2" xfId="23197"/>
    <cellStyle name="Normal 32 3 3 3" xfId="53772"/>
    <cellStyle name="Normal 32 3 4" xfId="23198"/>
    <cellStyle name="Normal 32 3 4 2" xfId="23199"/>
    <cellStyle name="Normal 32 3 5" xfId="23200"/>
    <cellStyle name="Normal 32 3 5 2" xfId="23201"/>
    <cellStyle name="Normal 32 3 6" xfId="23202"/>
    <cellStyle name="Normal 32 4" xfId="23203"/>
    <cellStyle name="Normal 32 4 2" xfId="23204"/>
    <cellStyle name="Normal 32 4 2 2" xfId="23205"/>
    <cellStyle name="Normal 32 4 2 3" xfId="53773"/>
    <cellStyle name="Normal 32 4 3" xfId="23206"/>
    <cellStyle name="Normal 32 4 3 2" xfId="23207"/>
    <cellStyle name="Normal 32 4 4" xfId="23208"/>
    <cellStyle name="Normal 32 4 4 2" xfId="23209"/>
    <cellStyle name="Normal 32 4 5" xfId="23210"/>
    <cellStyle name="Normal 32 5" xfId="23211"/>
    <cellStyle name="Normal 32 5 2" xfId="23212"/>
    <cellStyle name="Normal 32 5 3" xfId="53774"/>
    <cellStyle name="Normal 32 6" xfId="23213"/>
    <cellStyle name="Normal 32 6 2" xfId="23214"/>
    <cellStyle name="Normal 32 6 3" xfId="53775"/>
    <cellStyle name="Normal 32 7" xfId="23215"/>
    <cellStyle name="Normal 32 7 2" xfId="23216"/>
    <cellStyle name="Normal 32 7 3" xfId="53776"/>
    <cellStyle name="Normal 32 8" xfId="23217"/>
    <cellStyle name="Normal 32 9" xfId="53777"/>
    <cellStyle name="Normal 320" xfId="23218"/>
    <cellStyle name="Normal 320 2" xfId="23219"/>
    <cellStyle name="Normal 320 2 2" xfId="53778"/>
    <cellStyle name="Normal 320 3" xfId="53779"/>
    <cellStyle name="Normal 321" xfId="23220"/>
    <cellStyle name="Normal 321 2" xfId="23221"/>
    <cellStyle name="Normal 321 2 2" xfId="53780"/>
    <cellStyle name="Normal 321 3" xfId="53781"/>
    <cellStyle name="Normal 322" xfId="23222"/>
    <cellStyle name="Normal 322 2" xfId="23223"/>
    <cellStyle name="Normal 322 2 2" xfId="53782"/>
    <cellStyle name="Normal 322 3" xfId="53783"/>
    <cellStyle name="Normal 323" xfId="23224"/>
    <cellStyle name="Normal 323 10" xfId="53784"/>
    <cellStyle name="Normal 323 11" xfId="53785"/>
    <cellStyle name="Normal 323 2" xfId="53786"/>
    <cellStyle name="Normal 323 2 2" xfId="53787"/>
    <cellStyle name="Normal 323 2 2 2" xfId="53788"/>
    <cellStyle name="Normal 323 2 2 3" xfId="53789"/>
    <cellStyle name="Normal 323 2 3" xfId="53790"/>
    <cellStyle name="Normal 323 2 4" xfId="53791"/>
    <cellStyle name="Normal 323 3" xfId="53792"/>
    <cellStyle name="Normal 323 3 2" xfId="53793"/>
    <cellStyle name="Normal 323 3 3" xfId="53794"/>
    <cellStyle name="Normal 323 4" xfId="53795"/>
    <cellStyle name="Normal 323 5" xfId="53796"/>
    <cellStyle name="Normal 323 6" xfId="53797"/>
    <cellStyle name="Normal 323 7" xfId="53798"/>
    <cellStyle name="Normal 323 8" xfId="53799"/>
    <cellStyle name="Normal 323 9" xfId="53800"/>
    <cellStyle name="Normal 324" xfId="23225"/>
    <cellStyle name="Normal 324 2" xfId="53801"/>
    <cellStyle name="Normal 324 3" xfId="53802"/>
    <cellStyle name="Normal 325" xfId="23226"/>
    <cellStyle name="Normal 325 2" xfId="53803"/>
    <cellStyle name="Normal 325 3" xfId="53804"/>
    <cellStyle name="Normal 326" xfId="23227"/>
    <cellStyle name="Normal 326 2" xfId="53805"/>
    <cellStyle name="Normal 326 3" xfId="53806"/>
    <cellStyle name="Normal 327" xfId="23228"/>
    <cellStyle name="Normal 327 2" xfId="53807"/>
    <cellStyle name="Normal 327 3" xfId="53808"/>
    <cellStyle name="Normal 328" xfId="23229"/>
    <cellStyle name="Normal 328 2" xfId="53809"/>
    <cellStyle name="Normal 328 3" xfId="53810"/>
    <cellStyle name="Normal 329" xfId="23230"/>
    <cellStyle name="Normal 329 2" xfId="53811"/>
    <cellStyle name="Normal 329 3" xfId="53812"/>
    <cellStyle name="Normal 33" xfId="23231"/>
    <cellStyle name="Normal 33 10" xfId="53813"/>
    <cellStyle name="Normal 33 11" xfId="53814"/>
    <cellStyle name="Normal 33 12" xfId="53815"/>
    <cellStyle name="Normal 33 13" xfId="53816"/>
    <cellStyle name="Normal 33 14" xfId="53817"/>
    <cellStyle name="Normal 33 15" xfId="53818"/>
    <cellStyle name="Normal 33 16" xfId="53819"/>
    <cellStyle name="Normal 33 2" xfId="23232"/>
    <cellStyle name="Normal 33 2 10" xfId="53820"/>
    <cellStyle name="Normal 33 2 11" xfId="53821"/>
    <cellStyle name="Normal 33 2 2" xfId="53822"/>
    <cellStyle name="Normal 33 2 2 2" xfId="53823"/>
    <cellStyle name="Normal 33 2 2 2 2" xfId="53824"/>
    <cellStyle name="Normal 33 2 2 2 3" xfId="53825"/>
    <cellStyle name="Normal 33 2 2 3" xfId="53826"/>
    <cellStyle name="Normal 33 2 2 4" xfId="53827"/>
    <cellStyle name="Normal 33 2 3" xfId="53828"/>
    <cellStyle name="Normal 33 2 3 2" xfId="53829"/>
    <cellStyle name="Normal 33 2 3 3" xfId="53830"/>
    <cellStyle name="Normal 33 2 4" xfId="53831"/>
    <cellStyle name="Normal 33 2 5" xfId="53832"/>
    <cellStyle name="Normal 33 2 6" xfId="53833"/>
    <cellStyle name="Normal 33 2 7" xfId="53834"/>
    <cellStyle name="Normal 33 2 8" xfId="53835"/>
    <cellStyle name="Normal 33 2 9" xfId="53836"/>
    <cellStyle name="Normal 33 3" xfId="23233"/>
    <cellStyle name="Normal 33 3 2" xfId="23234"/>
    <cellStyle name="Normal 33 3 2 2" xfId="23235"/>
    <cellStyle name="Normal 33 3 2 2 2" xfId="23236"/>
    <cellStyle name="Normal 33 3 2 2 3" xfId="53837"/>
    <cellStyle name="Normal 33 3 2 3" xfId="23237"/>
    <cellStyle name="Normal 33 3 2 3 2" xfId="23238"/>
    <cellStyle name="Normal 33 3 2 4" xfId="23239"/>
    <cellStyle name="Normal 33 3 2 4 2" xfId="23240"/>
    <cellStyle name="Normal 33 3 2 5" xfId="23241"/>
    <cellStyle name="Normal 33 3 3" xfId="23242"/>
    <cellStyle name="Normal 33 3 3 2" xfId="23243"/>
    <cellStyle name="Normal 33 3 3 3" xfId="53838"/>
    <cellStyle name="Normal 33 3 4" xfId="23244"/>
    <cellStyle name="Normal 33 3 4 2" xfId="23245"/>
    <cellStyle name="Normal 33 3 5" xfId="23246"/>
    <cellStyle name="Normal 33 3 5 2" xfId="23247"/>
    <cellStyle name="Normal 33 3 6" xfId="23248"/>
    <cellStyle name="Normal 33 4" xfId="23249"/>
    <cellStyle name="Normal 33 4 2" xfId="23250"/>
    <cellStyle name="Normal 33 4 2 2" xfId="23251"/>
    <cellStyle name="Normal 33 4 2 3" xfId="53839"/>
    <cellStyle name="Normal 33 4 3" xfId="23252"/>
    <cellStyle name="Normal 33 4 3 2" xfId="23253"/>
    <cellStyle name="Normal 33 4 4" xfId="23254"/>
    <cellStyle name="Normal 33 4 4 2" xfId="23255"/>
    <cellStyle name="Normal 33 4 5" xfId="23256"/>
    <cellStyle name="Normal 33 5" xfId="23257"/>
    <cellStyle name="Normal 33 5 2" xfId="23258"/>
    <cellStyle name="Normal 33 5 3" xfId="53840"/>
    <cellStyle name="Normal 33 6" xfId="23259"/>
    <cellStyle name="Normal 33 6 2" xfId="23260"/>
    <cellStyle name="Normal 33 6 3" xfId="53841"/>
    <cellStyle name="Normal 33 7" xfId="23261"/>
    <cellStyle name="Normal 33 7 2" xfId="23262"/>
    <cellStyle name="Normal 33 7 3" xfId="53842"/>
    <cellStyle name="Normal 33 8" xfId="23263"/>
    <cellStyle name="Normal 33 9" xfId="53843"/>
    <cellStyle name="Normal 330" xfId="23264"/>
    <cellStyle name="Normal 330 2" xfId="53844"/>
    <cellStyle name="Normal 330 3" xfId="53845"/>
    <cellStyle name="Normal 331" xfId="23265"/>
    <cellStyle name="Normal 331 2" xfId="53846"/>
    <cellStyle name="Normal 331 3" xfId="53847"/>
    <cellStyle name="Normal 332" xfId="23266"/>
    <cellStyle name="Normal 332 2" xfId="53848"/>
    <cellStyle name="Normal 332 3" xfId="53849"/>
    <cellStyle name="Normal 333" xfId="23267"/>
    <cellStyle name="Normal 333 2" xfId="53850"/>
    <cellStyle name="Normal 333 3" xfId="53851"/>
    <cellStyle name="Normal 334" xfId="23268"/>
    <cellStyle name="Normal 334 2" xfId="53852"/>
    <cellStyle name="Normal 334 3" xfId="53853"/>
    <cellStyle name="Normal 335" xfId="23269"/>
    <cellStyle name="Normal 335 2" xfId="53854"/>
    <cellStyle name="Normal 335 3" xfId="53855"/>
    <cellStyle name="Normal 336" xfId="23270"/>
    <cellStyle name="Normal 336 2" xfId="53856"/>
    <cellStyle name="Normal 336 3" xfId="53857"/>
    <cellStyle name="Normal 337" xfId="23271"/>
    <cellStyle name="Normal 337 2" xfId="53858"/>
    <cellStyle name="Normal 337 3" xfId="53859"/>
    <cellStyle name="Normal 338" xfId="23272"/>
    <cellStyle name="Normal 338 2" xfId="53860"/>
    <cellStyle name="Normal 338 3" xfId="53861"/>
    <cellStyle name="Normal 339" xfId="23273"/>
    <cellStyle name="Normal 339 2" xfId="53862"/>
    <cellStyle name="Normal 339 3" xfId="53863"/>
    <cellStyle name="Normal 34" xfId="23274"/>
    <cellStyle name="Normal 34 10" xfId="23275"/>
    <cellStyle name="Normal 34 11" xfId="23276"/>
    <cellStyle name="Normal 34 12" xfId="23277"/>
    <cellStyle name="Normal 34 13" xfId="53864"/>
    <cellStyle name="Normal 34 14" xfId="53865"/>
    <cellStyle name="Normal 34 15" xfId="53866"/>
    <cellStyle name="Normal 34 16" xfId="53867"/>
    <cellStyle name="Normal 34 2" xfId="23278"/>
    <cellStyle name="Normal 34 2 10" xfId="53868"/>
    <cellStyle name="Normal 34 2 11" xfId="53869"/>
    <cellStyle name="Normal 34 2 2" xfId="53870"/>
    <cellStyle name="Normal 34 2 2 2" xfId="53871"/>
    <cellStyle name="Normal 34 2 2 2 2" xfId="53872"/>
    <cellStyle name="Normal 34 2 2 2 3" xfId="53873"/>
    <cellStyle name="Normal 34 2 2 3" xfId="53874"/>
    <cellStyle name="Normal 34 2 2 4" xfId="53875"/>
    <cellStyle name="Normal 34 2 3" xfId="53876"/>
    <cellStyle name="Normal 34 2 3 2" xfId="53877"/>
    <cellStyle name="Normal 34 2 3 3" xfId="53878"/>
    <cellStyle name="Normal 34 2 4" xfId="53879"/>
    <cellStyle name="Normal 34 2 5" xfId="53880"/>
    <cellStyle name="Normal 34 2 6" xfId="53881"/>
    <cellStyle name="Normal 34 2 7" xfId="53882"/>
    <cellStyle name="Normal 34 2 8" xfId="53883"/>
    <cellStyle name="Normal 34 2 9" xfId="53884"/>
    <cellStyle name="Normal 34 3" xfId="23279"/>
    <cellStyle name="Normal 34 3 10" xfId="23280"/>
    <cellStyle name="Normal 34 3 10 2" xfId="23281"/>
    <cellStyle name="Normal 34 3 11" xfId="23282"/>
    <cellStyle name="Normal 34 3 11 2" xfId="23283"/>
    <cellStyle name="Normal 34 3 12" xfId="23284"/>
    <cellStyle name="Normal 34 3 12 2" xfId="23285"/>
    <cellStyle name="Normal 34 3 13" xfId="23286"/>
    <cellStyle name="Normal 34 3 2" xfId="23287"/>
    <cellStyle name="Normal 34 3 2 2" xfId="23288"/>
    <cellStyle name="Normal 34 3 2 2 2" xfId="23289"/>
    <cellStyle name="Normal 34 3 2 2 2 2" xfId="23290"/>
    <cellStyle name="Normal 34 3 2 2 2 2 2" xfId="23291"/>
    <cellStyle name="Normal 34 3 2 2 2 3" xfId="23292"/>
    <cellStyle name="Normal 34 3 2 2 2 3 2" xfId="23293"/>
    <cellStyle name="Normal 34 3 2 2 2 4" xfId="23294"/>
    <cellStyle name="Normal 34 3 2 2 2 4 2" xfId="23295"/>
    <cellStyle name="Normal 34 3 2 2 2 5" xfId="23296"/>
    <cellStyle name="Normal 34 3 2 2 3" xfId="23297"/>
    <cellStyle name="Normal 34 3 2 2 3 2" xfId="23298"/>
    <cellStyle name="Normal 34 3 2 2 4" xfId="23299"/>
    <cellStyle name="Normal 34 3 2 2 4 2" xfId="23300"/>
    <cellStyle name="Normal 34 3 2 2 5" xfId="23301"/>
    <cellStyle name="Normal 34 3 2 2 5 2" xfId="23302"/>
    <cellStyle name="Normal 34 3 2 2 6" xfId="23303"/>
    <cellStyle name="Normal 34 3 2 3" xfId="23304"/>
    <cellStyle name="Normal 34 3 2 3 2" xfId="23305"/>
    <cellStyle name="Normal 34 3 2 3 2 2" xfId="23306"/>
    <cellStyle name="Normal 34 3 2 3 3" xfId="23307"/>
    <cellStyle name="Normal 34 3 2 3 3 2" xfId="23308"/>
    <cellStyle name="Normal 34 3 2 3 4" xfId="23309"/>
    <cellStyle name="Normal 34 3 2 3 4 2" xfId="23310"/>
    <cellStyle name="Normal 34 3 2 3 5" xfId="23311"/>
    <cellStyle name="Normal 34 3 2 4" xfId="23312"/>
    <cellStyle name="Normal 34 3 2 4 2" xfId="23313"/>
    <cellStyle name="Normal 34 3 2 5" xfId="23314"/>
    <cellStyle name="Normal 34 3 2 5 2" xfId="23315"/>
    <cellStyle name="Normal 34 3 2 6" xfId="23316"/>
    <cellStyle name="Normal 34 3 2 6 2" xfId="23317"/>
    <cellStyle name="Normal 34 3 2 7" xfId="23318"/>
    <cellStyle name="Normal 34 3 3" xfId="23319"/>
    <cellStyle name="Normal 34 3 3 2" xfId="23320"/>
    <cellStyle name="Normal 34 3 3 2 2" xfId="23321"/>
    <cellStyle name="Normal 34 3 3 2 2 2" xfId="23322"/>
    <cellStyle name="Normal 34 3 3 2 2 2 2" xfId="23323"/>
    <cellStyle name="Normal 34 3 3 2 2 3" xfId="23324"/>
    <cellStyle name="Normal 34 3 3 2 2 3 2" xfId="23325"/>
    <cellStyle name="Normal 34 3 3 2 2 4" xfId="23326"/>
    <cellStyle name="Normal 34 3 3 2 2 4 2" xfId="23327"/>
    <cellStyle name="Normal 34 3 3 2 2 5" xfId="23328"/>
    <cellStyle name="Normal 34 3 3 2 3" xfId="23329"/>
    <cellStyle name="Normal 34 3 3 2 3 2" xfId="23330"/>
    <cellStyle name="Normal 34 3 3 2 4" xfId="23331"/>
    <cellStyle name="Normal 34 3 3 2 4 2" xfId="23332"/>
    <cellStyle name="Normal 34 3 3 2 5" xfId="23333"/>
    <cellStyle name="Normal 34 3 3 2 5 2" xfId="23334"/>
    <cellStyle name="Normal 34 3 3 2 6" xfId="23335"/>
    <cellStyle name="Normal 34 3 3 3" xfId="23336"/>
    <cellStyle name="Normal 34 3 3 3 2" xfId="23337"/>
    <cellStyle name="Normal 34 3 3 3 2 2" xfId="23338"/>
    <cellStyle name="Normal 34 3 3 3 3" xfId="23339"/>
    <cellStyle name="Normal 34 3 3 3 3 2" xfId="23340"/>
    <cellStyle name="Normal 34 3 3 3 4" xfId="23341"/>
    <cellStyle name="Normal 34 3 3 3 4 2" xfId="23342"/>
    <cellStyle name="Normal 34 3 3 3 5" xfId="23343"/>
    <cellStyle name="Normal 34 3 3 4" xfId="23344"/>
    <cellStyle name="Normal 34 3 3 4 2" xfId="23345"/>
    <cellStyle name="Normal 34 3 3 5" xfId="23346"/>
    <cellStyle name="Normal 34 3 3 5 2" xfId="23347"/>
    <cellStyle name="Normal 34 3 3 6" xfId="23348"/>
    <cellStyle name="Normal 34 3 3 6 2" xfId="23349"/>
    <cellStyle name="Normal 34 3 3 7" xfId="23350"/>
    <cellStyle name="Normal 34 3 4" xfId="23351"/>
    <cellStyle name="Normal 34 3 4 2" xfId="23352"/>
    <cellStyle name="Normal 34 3 4 2 2" xfId="23353"/>
    <cellStyle name="Normal 34 3 4 2 2 2" xfId="23354"/>
    <cellStyle name="Normal 34 3 4 2 2 2 2" xfId="23355"/>
    <cellStyle name="Normal 34 3 4 2 2 3" xfId="23356"/>
    <cellStyle name="Normal 34 3 4 2 2 3 2" xfId="23357"/>
    <cellStyle name="Normal 34 3 4 2 2 4" xfId="23358"/>
    <cellStyle name="Normal 34 3 4 2 2 4 2" xfId="23359"/>
    <cellStyle name="Normal 34 3 4 2 2 5" xfId="23360"/>
    <cellStyle name="Normal 34 3 4 2 3" xfId="23361"/>
    <cellStyle name="Normal 34 3 4 2 3 2" xfId="23362"/>
    <cellStyle name="Normal 34 3 4 2 4" xfId="23363"/>
    <cellStyle name="Normal 34 3 4 2 4 2" xfId="23364"/>
    <cellStyle name="Normal 34 3 4 2 5" xfId="23365"/>
    <cellStyle name="Normal 34 3 4 2 5 2" xfId="23366"/>
    <cellStyle name="Normal 34 3 4 2 6" xfId="23367"/>
    <cellStyle name="Normal 34 3 4 3" xfId="23368"/>
    <cellStyle name="Normal 34 3 4 3 2" xfId="23369"/>
    <cellStyle name="Normal 34 3 4 3 2 2" xfId="23370"/>
    <cellStyle name="Normal 34 3 4 3 3" xfId="23371"/>
    <cellStyle name="Normal 34 3 4 3 3 2" xfId="23372"/>
    <cellStyle name="Normal 34 3 4 3 4" xfId="23373"/>
    <cellStyle name="Normal 34 3 4 3 4 2" xfId="23374"/>
    <cellStyle name="Normal 34 3 4 3 5" xfId="23375"/>
    <cellStyle name="Normal 34 3 4 4" xfId="23376"/>
    <cellStyle name="Normal 34 3 4 4 2" xfId="23377"/>
    <cellStyle name="Normal 34 3 4 5" xfId="23378"/>
    <cellStyle name="Normal 34 3 4 5 2" xfId="23379"/>
    <cellStyle name="Normal 34 3 4 6" xfId="23380"/>
    <cellStyle name="Normal 34 3 4 6 2" xfId="23381"/>
    <cellStyle name="Normal 34 3 4 7" xfId="23382"/>
    <cellStyle name="Normal 34 3 5" xfId="23383"/>
    <cellStyle name="Normal 34 3 5 2" xfId="23384"/>
    <cellStyle name="Normal 34 3 5 2 2" xfId="23385"/>
    <cellStyle name="Normal 34 3 5 2 2 2" xfId="23386"/>
    <cellStyle name="Normal 34 3 5 2 3" xfId="23387"/>
    <cellStyle name="Normal 34 3 5 2 3 2" xfId="23388"/>
    <cellStyle name="Normal 34 3 5 2 4" xfId="23389"/>
    <cellStyle name="Normal 34 3 5 2 4 2" xfId="23390"/>
    <cellStyle name="Normal 34 3 5 2 5" xfId="23391"/>
    <cellStyle name="Normal 34 3 5 3" xfId="23392"/>
    <cellStyle name="Normal 34 3 5 3 2" xfId="23393"/>
    <cellStyle name="Normal 34 3 5 4" xfId="23394"/>
    <cellStyle name="Normal 34 3 5 4 2" xfId="23395"/>
    <cellStyle name="Normal 34 3 5 5" xfId="23396"/>
    <cellStyle name="Normal 34 3 5 5 2" xfId="23397"/>
    <cellStyle name="Normal 34 3 5 6" xfId="23398"/>
    <cellStyle name="Normal 34 3 6" xfId="23399"/>
    <cellStyle name="Normal 34 3 6 2" xfId="23400"/>
    <cellStyle name="Normal 34 3 6 2 2" xfId="23401"/>
    <cellStyle name="Normal 34 3 6 3" xfId="23402"/>
    <cellStyle name="Normal 34 3 6 3 2" xfId="23403"/>
    <cellStyle name="Normal 34 3 6 4" xfId="23404"/>
    <cellStyle name="Normal 34 3 6 4 2" xfId="23405"/>
    <cellStyle name="Normal 34 3 6 5" xfId="23406"/>
    <cellStyle name="Normal 34 3 7" xfId="23407"/>
    <cellStyle name="Normal 34 3 7 2" xfId="23408"/>
    <cellStyle name="Normal 34 3 7 2 2" xfId="23409"/>
    <cellStyle name="Normal 34 3 7 3" xfId="23410"/>
    <cellStyle name="Normal 34 3 7 3 2" xfId="23411"/>
    <cellStyle name="Normal 34 3 7 4" xfId="23412"/>
    <cellStyle name="Normal 34 3 7 4 2" xfId="23413"/>
    <cellStyle name="Normal 34 3 7 5" xfId="23414"/>
    <cellStyle name="Normal 34 3 8" xfId="23415"/>
    <cellStyle name="Normal 34 3 8 2" xfId="23416"/>
    <cellStyle name="Normal 34 3 9" xfId="23417"/>
    <cellStyle name="Normal 34 3 9 2" xfId="23418"/>
    <cellStyle name="Normal 34 4" xfId="23419"/>
    <cellStyle name="Normal 34 4 2" xfId="23420"/>
    <cellStyle name="Normal 34 4 2 2" xfId="23421"/>
    <cellStyle name="Normal 34 4 2 2 2" xfId="23422"/>
    <cellStyle name="Normal 34 4 2 3" xfId="23423"/>
    <cellStyle name="Normal 34 4 2 3 2" xfId="23424"/>
    <cellStyle name="Normal 34 4 2 4" xfId="23425"/>
    <cellStyle name="Normal 34 4 2 4 2" xfId="23426"/>
    <cellStyle name="Normal 34 4 2 5" xfId="23427"/>
    <cellStyle name="Normal 34 4 3" xfId="23428"/>
    <cellStyle name="Normal 34 4 3 2" xfId="23429"/>
    <cellStyle name="Normal 34 4 4" xfId="23430"/>
    <cellStyle name="Normal 34 4 4 2" xfId="23431"/>
    <cellStyle name="Normal 34 4 5" xfId="23432"/>
    <cellStyle name="Normal 34 4 5 2" xfId="23433"/>
    <cellStyle name="Normal 34 4 6" xfId="23434"/>
    <cellStyle name="Normal 34 5" xfId="23435"/>
    <cellStyle name="Normal 34 5 2" xfId="23436"/>
    <cellStyle name="Normal 34 5 2 2" xfId="23437"/>
    <cellStyle name="Normal 34 5 3" xfId="23438"/>
    <cellStyle name="Normal 34 5 3 2" xfId="23439"/>
    <cellStyle name="Normal 34 5 4" xfId="23440"/>
    <cellStyle name="Normal 34 5 4 2" xfId="23441"/>
    <cellStyle name="Normal 34 5 5" xfId="23442"/>
    <cellStyle name="Normal 34 6" xfId="23443"/>
    <cellStyle name="Normal 34 6 2" xfId="23444"/>
    <cellStyle name="Normal 34 6 3" xfId="53885"/>
    <cellStyle name="Normal 34 7" xfId="23445"/>
    <cellStyle name="Normal 34 7 2" xfId="23446"/>
    <cellStyle name="Normal 34 7 3" xfId="53886"/>
    <cellStyle name="Normal 34 8" xfId="23447"/>
    <cellStyle name="Normal 34 8 2" xfId="23448"/>
    <cellStyle name="Normal 34 9" xfId="23449"/>
    <cellStyle name="Normal 34 9 2" xfId="23450"/>
    <cellStyle name="Normal 340" xfId="23451"/>
    <cellStyle name="Normal 340 2" xfId="53887"/>
    <cellStyle name="Normal 340 3" xfId="53888"/>
    <cellStyle name="Normal 341" xfId="23452"/>
    <cellStyle name="Normal 341 2" xfId="53889"/>
    <cellStyle name="Normal 341 3" xfId="53890"/>
    <cellStyle name="Normal 342" xfId="23453"/>
    <cellStyle name="Normal 342 2" xfId="53891"/>
    <cellStyle name="Normal 342 3" xfId="53892"/>
    <cellStyle name="Normal 343" xfId="23454"/>
    <cellStyle name="Normal 343 2" xfId="53893"/>
    <cellStyle name="Normal 343 3" xfId="53894"/>
    <cellStyle name="Normal 344" xfId="23455"/>
    <cellStyle name="Normal 344 2" xfId="53895"/>
    <cellStyle name="Normal 344 3" xfId="53896"/>
    <cellStyle name="Normal 345" xfId="23456"/>
    <cellStyle name="Normal 345 2" xfId="53897"/>
    <cellStyle name="Normal 345 3" xfId="53898"/>
    <cellStyle name="Normal 346" xfId="23457"/>
    <cellStyle name="Normal 346 2" xfId="53899"/>
    <cellStyle name="Normal 346 3" xfId="53900"/>
    <cellStyle name="Normal 347" xfId="23458"/>
    <cellStyle name="Normal 347 2" xfId="53901"/>
    <cellStyle name="Normal 347 3" xfId="53902"/>
    <cellStyle name="Normal 348" xfId="23459"/>
    <cellStyle name="Normal 348 2" xfId="53903"/>
    <cellStyle name="Normal 348 3" xfId="53904"/>
    <cellStyle name="Normal 349" xfId="23460"/>
    <cellStyle name="Normal 349 2" xfId="53905"/>
    <cellStyle name="Normal 349 3" xfId="53906"/>
    <cellStyle name="Normal 35" xfId="23461"/>
    <cellStyle name="Normal 35 10" xfId="23462"/>
    <cellStyle name="Normal 35 11" xfId="53907"/>
    <cellStyle name="Normal 35 12" xfId="53908"/>
    <cellStyle name="Normal 35 13" xfId="53909"/>
    <cellStyle name="Normal 35 14" xfId="53910"/>
    <cellStyle name="Normal 35 15" xfId="53911"/>
    <cellStyle name="Normal 35 16" xfId="53912"/>
    <cellStyle name="Normal 35 2" xfId="23463"/>
    <cellStyle name="Normal 35 2 10" xfId="53913"/>
    <cellStyle name="Normal 35 2 11" xfId="53914"/>
    <cellStyle name="Normal 35 2 2" xfId="53915"/>
    <cellStyle name="Normal 35 2 2 2" xfId="53916"/>
    <cellStyle name="Normal 35 2 2 2 2" xfId="53917"/>
    <cellStyle name="Normal 35 2 2 2 3" xfId="53918"/>
    <cellStyle name="Normal 35 2 2 3" xfId="53919"/>
    <cellStyle name="Normal 35 2 2 4" xfId="53920"/>
    <cellStyle name="Normal 35 2 3" xfId="53921"/>
    <cellStyle name="Normal 35 2 3 2" xfId="53922"/>
    <cellStyle name="Normal 35 2 3 3" xfId="53923"/>
    <cellStyle name="Normal 35 2 4" xfId="53924"/>
    <cellStyle name="Normal 35 2 5" xfId="53925"/>
    <cellStyle name="Normal 35 2 6" xfId="53926"/>
    <cellStyle name="Normal 35 2 7" xfId="53927"/>
    <cellStyle name="Normal 35 2 8" xfId="53928"/>
    <cellStyle name="Normal 35 2 9" xfId="53929"/>
    <cellStyle name="Normal 35 3" xfId="23464"/>
    <cellStyle name="Normal 35 3 2" xfId="53930"/>
    <cellStyle name="Normal 35 3 2 2" xfId="53931"/>
    <cellStyle name="Normal 35 3 2 2 2" xfId="53932"/>
    <cellStyle name="Normal 35 3 2 2 3" xfId="53933"/>
    <cellStyle name="Normal 35 3 2 3" xfId="53934"/>
    <cellStyle name="Normal 35 3 2 4" xfId="53935"/>
    <cellStyle name="Normal 35 3 3" xfId="53936"/>
    <cellStyle name="Normal 35 3 3 2" xfId="53937"/>
    <cellStyle name="Normal 35 3 3 3" xfId="53938"/>
    <cellStyle name="Normal 35 3 4" xfId="53939"/>
    <cellStyle name="Normal 35 3 5" xfId="53940"/>
    <cellStyle name="Normal 35 4" xfId="23465"/>
    <cellStyle name="Normal 35 4 2" xfId="23466"/>
    <cellStyle name="Normal 35 4 2 2" xfId="23467"/>
    <cellStyle name="Normal 35 4 2 2 2" xfId="23468"/>
    <cellStyle name="Normal 35 4 2 3" xfId="23469"/>
    <cellStyle name="Normal 35 4 2 3 2" xfId="23470"/>
    <cellStyle name="Normal 35 4 2 4" xfId="23471"/>
    <cellStyle name="Normal 35 4 2 4 2" xfId="23472"/>
    <cellStyle name="Normal 35 4 2 5" xfId="23473"/>
    <cellStyle name="Normal 35 4 3" xfId="23474"/>
    <cellStyle name="Normal 35 4 3 2" xfId="23475"/>
    <cellStyle name="Normal 35 4 4" xfId="23476"/>
    <cellStyle name="Normal 35 4 4 2" xfId="23477"/>
    <cellStyle name="Normal 35 4 5" xfId="23478"/>
    <cellStyle name="Normal 35 4 5 2" xfId="23479"/>
    <cellStyle name="Normal 35 4 6" xfId="23480"/>
    <cellStyle name="Normal 35 5" xfId="23481"/>
    <cellStyle name="Normal 35 5 2" xfId="23482"/>
    <cellStyle name="Normal 35 5 2 2" xfId="23483"/>
    <cellStyle name="Normal 35 5 3" xfId="23484"/>
    <cellStyle name="Normal 35 5 3 2" xfId="23485"/>
    <cellStyle name="Normal 35 5 4" xfId="23486"/>
    <cellStyle name="Normal 35 5 4 2" xfId="23487"/>
    <cellStyle name="Normal 35 5 5" xfId="23488"/>
    <cellStyle name="Normal 35 6" xfId="23489"/>
    <cellStyle name="Normal 35 6 2" xfId="23490"/>
    <cellStyle name="Normal 35 6 3" xfId="53941"/>
    <cellStyle name="Normal 35 7" xfId="23491"/>
    <cellStyle name="Normal 35 7 2" xfId="23492"/>
    <cellStyle name="Normal 35 7 3" xfId="53942"/>
    <cellStyle name="Normal 35 8" xfId="23493"/>
    <cellStyle name="Normal 35 8 2" xfId="23494"/>
    <cellStyle name="Normal 35 9" xfId="23495"/>
    <cellStyle name="Normal 350" xfId="23496"/>
    <cellStyle name="Normal 350 2" xfId="53943"/>
    <cellStyle name="Normal 350 3" xfId="53944"/>
    <cellStyle name="Normal 351" xfId="23497"/>
    <cellStyle name="Normal 351 2" xfId="53945"/>
    <cellStyle name="Normal 351 3" xfId="53946"/>
    <cellStyle name="Normal 352" xfId="23498"/>
    <cellStyle name="Normal 352 2" xfId="53947"/>
    <cellStyle name="Normal 352 3" xfId="53948"/>
    <cellStyle name="Normal 353" xfId="23499"/>
    <cellStyle name="Normal 353 10" xfId="53949"/>
    <cellStyle name="Normal 353 11" xfId="53950"/>
    <cellStyle name="Normal 353 12" xfId="53951"/>
    <cellStyle name="Normal 353 13" xfId="53952"/>
    <cellStyle name="Normal 353 2" xfId="53953"/>
    <cellStyle name="Normal 353 2 2" xfId="53954"/>
    <cellStyle name="Normal 353 2 2 2" xfId="53955"/>
    <cellStyle name="Normal 353 2 2 3" xfId="53956"/>
    <cellStyle name="Normal 353 2 3" xfId="53957"/>
    <cellStyle name="Normal 353 2 4" xfId="53958"/>
    <cellStyle name="Normal 353 3" xfId="53959"/>
    <cellStyle name="Normal 353 4" xfId="53960"/>
    <cellStyle name="Normal 353 5" xfId="53961"/>
    <cellStyle name="Normal 353 5 2" xfId="53962"/>
    <cellStyle name="Normal 353 5 3" xfId="53963"/>
    <cellStyle name="Normal 353 6" xfId="53964"/>
    <cellStyle name="Normal 353 7" xfId="53965"/>
    <cellStyle name="Normal 353 8" xfId="53966"/>
    <cellStyle name="Normal 353 9" xfId="53967"/>
    <cellStyle name="Normal 354" xfId="23500"/>
    <cellStyle name="Normal 354 10" xfId="53968"/>
    <cellStyle name="Normal 354 11" xfId="53969"/>
    <cellStyle name="Normal 354 12" xfId="53970"/>
    <cellStyle name="Normal 354 13" xfId="53971"/>
    <cellStyle name="Normal 354 2" xfId="53972"/>
    <cellStyle name="Normal 354 2 2" xfId="53973"/>
    <cellStyle name="Normal 354 2 2 2" xfId="53974"/>
    <cellStyle name="Normal 354 2 2 3" xfId="53975"/>
    <cellStyle name="Normal 354 2 3" xfId="53976"/>
    <cellStyle name="Normal 354 2 4" xfId="53977"/>
    <cellStyle name="Normal 354 3" xfId="53978"/>
    <cellStyle name="Normal 354 4" xfId="53979"/>
    <cellStyle name="Normal 354 5" xfId="53980"/>
    <cellStyle name="Normal 354 5 2" xfId="53981"/>
    <cellStyle name="Normal 354 5 3" xfId="53982"/>
    <cellStyle name="Normal 354 6" xfId="53983"/>
    <cellStyle name="Normal 354 7" xfId="53984"/>
    <cellStyle name="Normal 354 8" xfId="53985"/>
    <cellStyle name="Normal 354 9" xfId="53986"/>
    <cellStyle name="Normal 355" xfId="23501"/>
    <cellStyle name="Normal 355 10" xfId="53987"/>
    <cellStyle name="Normal 355 11" xfId="53988"/>
    <cellStyle name="Normal 355 12" xfId="53989"/>
    <cellStyle name="Normal 355 13" xfId="53990"/>
    <cellStyle name="Normal 355 2" xfId="53991"/>
    <cellStyle name="Normal 355 2 2" xfId="53992"/>
    <cellStyle name="Normal 355 2 2 2" xfId="53993"/>
    <cellStyle name="Normal 355 2 2 3" xfId="53994"/>
    <cellStyle name="Normal 355 2 3" xfId="53995"/>
    <cellStyle name="Normal 355 2 4" xfId="53996"/>
    <cellStyle name="Normal 355 3" xfId="53997"/>
    <cellStyle name="Normal 355 4" xfId="53998"/>
    <cellStyle name="Normal 355 5" xfId="53999"/>
    <cellStyle name="Normal 355 5 2" xfId="54000"/>
    <cellStyle name="Normal 355 5 3" xfId="54001"/>
    <cellStyle name="Normal 355 6" xfId="54002"/>
    <cellStyle name="Normal 355 7" xfId="54003"/>
    <cellStyle name="Normal 355 8" xfId="54004"/>
    <cellStyle name="Normal 355 9" xfId="54005"/>
    <cellStyle name="Normal 356" xfId="23502"/>
    <cellStyle name="Normal 356 10" xfId="54006"/>
    <cellStyle name="Normal 356 11" xfId="54007"/>
    <cellStyle name="Normal 356 12" xfId="54008"/>
    <cellStyle name="Normal 356 13" xfId="54009"/>
    <cellStyle name="Normal 356 2" xfId="54010"/>
    <cellStyle name="Normal 356 2 2" xfId="54011"/>
    <cellStyle name="Normal 356 2 2 2" xfId="54012"/>
    <cellStyle name="Normal 356 2 2 3" xfId="54013"/>
    <cellStyle name="Normal 356 2 3" xfId="54014"/>
    <cellStyle name="Normal 356 2 4" xfId="54015"/>
    <cellStyle name="Normal 356 3" xfId="54016"/>
    <cellStyle name="Normal 356 4" xfId="54017"/>
    <cellStyle name="Normal 356 5" xfId="54018"/>
    <cellStyle name="Normal 356 5 2" xfId="54019"/>
    <cellStyle name="Normal 356 5 3" xfId="54020"/>
    <cellStyle name="Normal 356 6" xfId="54021"/>
    <cellStyle name="Normal 356 7" xfId="54022"/>
    <cellStyle name="Normal 356 8" xfId="54023"/>
    <cellStyle name="Normal 356 9" xfId="54024"/>
    <cellStyle name="Normal 357" xfId="23503"/>
    <cellStyle name="Normal 357 10" xfId="54025"/>
    <cellStyle name="Normal 357 11" xfId="54026"/>
    <cellStyle name="Normal 357 12" xfId="54027"/>
    <cellStyle name="Normal 357 13" xfId="54028"/>
    <cellStyle name="Normal 357 2" xfId="54029"/>
    <cellStyle name="Normal 357 2 2" xfId="54030"/>
    <cellStyle name="Normal 357 2 2 2" xfId="54031"/>
    <cellStyle name="Normal 357 2 2 3" xfId="54032"/>
    <cellStyle name="Normal 357 2 3" xfId="54033"/>
    <cellStyle name="Normal 357 2 4" xfId="54034"/>
    <cellStyle name="Normal 357 3" xfId="54035"/>
    <cellStyle name="Normal 357 4" xfId="54036"/>
    <cellStyle name="Normal 357 5" xfId="54037"/>
    <cellStyle name="Normal 357 5 2" xfId="54038"/>
    <cellStyle name="Normal 357 5 3" xfId="54039"/>
    <cellStyle name="Normal 357 6" xfId="54040"/>
    <cellStyle name="Normal 357 7" xfId="54041"/>
    <cellStyle name="Normal 357 8" xfId="54042"/>
    <cellStyle name="Normal 357 9" xfId="54043"/>
    <cellStyle name="Normal 358" xfId="23504"/>
    <cellStyle name="Normal 358 2" xfId="54044"/>
    <cellStyle name="Normal 359" xfId="23505"/>
    <cellStyle name="Normal 359 2" xfId="54045"/>
    <cellStyle name="Normal 36" xfId="23506"/>
    <cellStyle name="Normal 36 10" xfId="54046"/>
    <cellStyle name="Normal 36 11" xfId="54047"/>
    <cellStyle name="Normal 36 12" xfId="54048"/>
    <cellStyle name="Normal 36 13" xfId="54049"/>
    <cellStyle name="Normal 36 14" xfId="54050"/>
    <cellStyle name="Normal 36 15" xfId="54051"/>
    <cellStyle name="Normal 36 16" xfId="54052"/>
    <cellStyle name="Normal 36 2" xfId="23507"/>
    <cellStyle name="Normal 36 2 10" xfId="54053"/>
    <cellStyle name="Normal 36 2 11" xfId="54054"/>
    <cellStyle name="Normal 36 2 2" xfId="54055"/>
    <cellStyle name="Normal 36 2 2 2" xfId="54056"/>
    <cellStyle name="Normal 36 2 2 2 2" xfId="54057"/>
    <cellStyle name="Normal 36 2 2 2 3" xfId="54058"/>
    <cellStyle name="Normal 36 2 2 3" xfId="54059"/>
    <cellStyle name="Normal 36 2 2 4" xfId="54060"/>
    <cellStyle name="Normal 36 2 3" xfId="54061"/>
    <cellStyle name="Normal 36 2 3 2" xfId="54062"/>
    <cellStyle name="Normal 36 2 3 3" xfId="54063"/>
    <cellStyle name="Normal 36 2 4" xfId="54064"/>
    <cellStyle name="Normal 36 2 5" xfId="54065"/>
    <cellStyle name="Normal 36 2 6" xfId="54066"/>
    <cellStyle name="Normal 36 2 7" xfId="54067"/>
    <cellStyle name="Normal 36 2 8" xfId="54068"/>
    <cellStyle name="Normal 36 2 9" xfId="54069"/>
    <cellStyle name="Normal 36 3" xfId="23508"/>
    <cellStyle name="Normal 36 3 2" xfId="54070"/>
    <cellStyle name="Normal 36 3 2 2" xfId="54071"/>
    <cellStyle name="Normal 36 3 2 2 2" xfId="54072"/>
    <cellStyle name="Normal 36 3 2 2 3" xfId="54073"/>
    <cellStyle name="Normal 36 3 2 3" xfId="54074"/>
    <cellStyle name="Normal 36 3 2 4" xfId="54075"/>
    <cellStyle name="Normal 36 3 3" xfId="54076"/>
    <cellStyle name="Normal 36 3 3 2" xfId="54077"/>
    <cellStyle name="Normal 36 3 3 3" xfId="54078"/>
    <cellStyle name="Normal 36 3 4" xfId="54079"/>
    <cellStyle name="Normal 36 3 5" xfId="54080"/>
    <cellStyle name="Normal 36 4" xfId="23509"/>
    <cellStyle name="Normal 36 4 2" xfId="23510"/>
    <cellStyle name="Normal 36 4 2 2" xfId="23511"/>
    <cellStyle name="Normal 36 4 2 2 2" xfId="23512"/>
    <cellStyle name="Normal 36 4 2 3" xfId="23513"/>
    <cellStyle name="Normal 36 4 2 3 2" xfId="23514"/>
    <cellStyle name="Normal 36 4 2 4" xfId="23515"/>
    <cellStyle name="Normal 36 4 2 4 2" xfId="23516"/>
    <cellStyle name="Normal 36 4 2 5" xfId="23517"/>
    <cellStyle name="Normal 36 4 3" xfId="23518"/>
    <cellStyle name="Normal 36 4 3 2" xfId="23519"/>
    <cellStyle name="Normal 36 4 4" xfId="23520"/>
    <cellStyle name="Normal 36 4 4 2" xfId="23521"/>
    <cellStyle name="Normal 36 4 5" xfId="23522"/>
    <cellStyle name="Normal 36 4 5 2" xfId="23523"/>
    <cellStyle name="Normal 36 4 6" xfId="23524"/>
    <cellStyle name="Normal 36 5" xfId="23525"/>
    <cellStyle name="Normal 36 5 2" xfId="23526"/>
    <cellStyle name="Normal 36 5 2 2" xfId="23527"/>
    <cellStyle name="Normal 36 5 3" xfId="23528"/>
    <cellStyle name="Normal 36 5 3 2" xfId="23529"/>
    <cellStyle name="Normal 36 5 4" xfId="23530"/>
    <cellStyle name="Normal 36 5 4 2" xfId="23531"/>
    <cellStyle name="Normal 36 5 5" xfId="23532"/>
    <cellStyle name="Normal 36 6" xfId="23533"/>
    <cellStyle name="Normal 36 6 2" xfId="23534"/>
    <cellStyle name="Normal 36 6 3" xfId="54081"/>
    <cellStyle name="Normal 36 7" xfId="23535"/>
    <cellStyle name="Normal 36 7 2" xfId="23536"/>
    <cellStyle name="Normal 36 7 3" xfId="54082"/>
    <cellStyle name="Normal 36 8" xfId="23537"/>
    <cellStyle name="Normal 36 8 2" xfId="23538"/>
    <cellStyle name="Normal 36 9" xfId="23539"/>
    <cellStyle name="Normal 360" xfId="23540"/>
    <cellStyle name="Normal 360 2" xfId="54083"/>
    <cellStyle name="Normal 360 2 2" xfId="54084"/>
    <cellStyle name="Normal 360 2 2 2" xfId="54085"/>
    <cellStyle name="Normal 360 2 2 3" xfId="54086"/>
    <cellStyle name="Normal 360 2 3" xfId="54087"/>
    <cellStyle name="Normal 360 2 4" xfId="54088"/>
    <cellStyle name="Normal 360 2 5" xfId="54089"/>
    <cellStyle name="Normal 360 3" xfId="54090"/>
    <cellStyle name="Normal 360 4" xfId="54091"/>
    <cellStyle name="Normal 360 4 2" xfId="54092"/>
    <cellStyle name="Normal 360 4 3" xfId="54093"/>
    <cellStyle name="Normal 360 5" xfId="54094"/>
    <cellStyle name="Normal 360 6" xfId="54095"/>
    <cellStyle name="Normal 360 7" xfId="54096"/>
    <cellStyle name="Normal 361" xfId="23541"/>
    <cellStyle name="Normal 361 2" xfId="54097"/>
    <cellStyle name="Normal 361 3" xfId="54098"/>
    <cellStyle name="Normal 362" xfId="23542"/>
    <cellStyle name="Normal 362 2" xfId="54099"/>
    <cellStyle name="Normal 362 3" xfId="54100"/>
    <cellStyle name="Normal 363" xfId="23543"/>
    <cellStyle name="Normal 364" xfId="23544"/>
    <cellStyle name="Normal 365" xfId="23545"/>
    <cellStyle name="Normal 366" xfId="23546"/>
    <cellStyle name="Normal 367" xfId="23547"/>
    <cellStyle name="Normal 368" xfId="23548"/>
    <cellStyle name="Normal 369" xfId="23549"/>
    <cellStyle name="Normal 37" xfId="23550"/>
    <cellStyle name="Normal 37 10" xfId="54101"/>
    <cellStyle name="Normal 37 11" xfId="54102"/>
    <cellStyle name="Normal 37 12" xfId="54103"/>
    <cellStyle name="Normal 37 13" xfId="54104"/>
    <cellStyle name="Normal 37 14" xfId="54105"/>
    <cellStyle name="Normal 37 15" xfId="54106"/>
    <cellStyle name="Normal 37 16" xfId="54107"/>
    <cellStyle name="Normal 37 2" xfId="23551"/>
    <cellStyle name="Normal 37 2 10" xfId="54108"/>
    <cellStyle name="Normal 37 2 11" xfId="54109"/>
    <cellStyle name="Normal 37 2 2" xfId="54110"/>
    <cellStyle name="Normal 37 2 2 2" xfId="54111"/>
    <cellStyle name="Normal 37 2 2 2 2" xfId="54112"/>
    <cellStyle name="Normal 37 2 2 2 3" xfId="54113"/>
    <cellStyle name="Normal 37 2 2 3" xfId="54114"/>
    <cellStyle name="Normal 37 2 2 4" xfId="54115"/>
    <cellStyle name="Normal 37 2 3" xfId="54116"/>
    <cellStyle name="Normal 37 2 3 2" xfId="54117"/>
    <cellStyle name="Normal 37 2 3 3" xfId="54118"/>
    <cellStyle name="Normal 37 2 4" xfId="54119"/>
    <cellStyle name="Normal 37 2 5" xfId="54120"/>
    <cellStyle name="Normal 37 2 6" xfId="54121"/>
    <cellStyle name="Normal 37 2 7" xfId="54122"/>
    <cellStyle name="Normal 37 2 8" xfId="54123"/>
    <cellStyle name="Normal 37 2 9" xfId="54124"/>
    <cellStyle name="Normal 37 3" xfId="23552"/>
    <cellStyle name="Normal 37 3 2" xfId="54125"/>
    <cellStyle name="Normal 37 3 2 2" xfId="54126"/>
    <cellStyle name="Normal 37 3 2 2 2" xfId="54127"/>
    <cellStyle name="Normal 37 3 2 2 3" xfId="54128"/>
    <cellStyle name="Normal 37 3 2 3" xfId="54129"/>
    <cellStyle name="Normal 37 3 2 4" xfId="54130"/>
    <cellStyle name="Normal 37 3 3" xfId="54131"/>
    <cellStyle name="Normal 37 3 3 2" xfId="54132"/>
    <cellStyle name="Normal 37 3 3 3" xfId="54133"/>
    <cellStyle name="Normal 37 3 4" xfId="54134"/>
    <cellStyle name="Normal 37 3 5" xfId="54135"/>
    <cellStyle name="Normal 37 4" xfId="23553"/>
    <cellStyle name="Normal 37 4 2" xfId="23554"/>
    <cellStyle name="Normal 37 4 2 2" xfId="23555"/>
    <cellStyle name="Normal 37 4 2 2 2" xfId="23556"/>
    <cellStyle name="Normal 37 4 2 3" xfId="23557"/>
    <cellStyle name="Normal 37 4 2 3 2" xfId="23558"/>
    <cellStyle name="Normal 37 4 2 4" xfId="23559"/>
    <cellStyle name="Normal 37 4 2 4 2" xfId="23560"/>
    <cellStyle name="Normal 37 4 2 5" xfId="23561"/>
    <cellStyle name="Normal 37 4 3" xfId="23562"/>
    <cellStyle name="Normal 37 4 3 2" xfId="23563"/>
    <cellStyle name="Normal 37 4 4" xfId="23564"/>
    <cellStyle name="Normal 37 4 4 2" xfId="23565"/>
    <cellStyle name="Normal 37 4 5" xfId="23566"/>
    <cellStyle name="Normal 37 4 5 2" xfId="23567"/>
    <cellStyle name="Normal 37 4 6" xfId="23568"/>
    <cellStyle name="Normal 37 5" xfId="23569"/>
    <cellStyle name="Normal 37 5 2" xfId="23570"/>
    <cellStyle name="Normal 37 5 2 2" xfId="23571"/>
    <cellStyle name="Normal 37 5 3" xfId="23572"/>
    <cellStyle name="Normal 37 5 3 2" xfId="23573"/>
    <cellStyle name="Normal 37 5 4" xfId="23574"/>
    <cellStyle name="Normal 37 5 4 2" xfId="23575"/>
    <cellStyle name="Normal 37 5 5" xfId="23576"/>
    <cellStyle name="Normal 37 6" xfId="23577"/>
    <cellStyle name="Normal 37 6 2" xfId="23578"/>
    <cellStyle name="Normal 37 6 3" xfId="54136"/>
    <cellStyle name="Normal 37 7" xfId="23579"/>
    <cellStyle name="Normal 37 7 2" xfId="23580"/>
    <cellStyle name="Normal 37 7 3" xfId="54137"/>
    <cellStyle name="Normal 37 8" xfId="23581"/>
    <cellStyle name="Normal 37 8 2" xfId="23582"/>
    <cellStyle name="Normal 37 9" xfId="23583"/>
    <cellStyle name="Normal 370" xfId="23584"/>
    <cellStyle name="Normal 371" xfId="41674"/>
    <cellStyle name="Normal 371 2" xfId="54138"/>
    <cellStyle name="Normal 372" xfId="41675"/>
    <cellStyle name="Normal 373" xfId="41676"/>
    <cellStyle name="Normal 374" xfId="9"/>
    <cellStyle name="Normal 375" xfId="54139"/>
    <cellStyle name="Normal 376" xfId="54140"/>
    <cellStyle name="Normal 376 2" xfId="54141"/>
    <cellStyle name="Normal 376 3" xfId="54142"/>
    <cellStyle name="Normal 376 4" xfId="54143"/>
    <cellStyle name="Normal 377" xfId="54144"/>
    <cellStyle name="Normal 378" xfId="54145"/>
    <cellStyle name="Normal 379" xfId="54146"/>
    <cellStyle name="Normal 38" xfId="23585"/>
    <cellStyle name="Normal 38 10" xfId="54147"/>
    <cellStyle name="Normal 38 11" xfId="54148"/>
    <cellStyle name="Normal 38 12" xfId="54149"/>
    <cellStyle name="Normal 38 13" xfId="54150"/>
    <cellStyle name="Normal 38 14" xfId="54151"/>
    <cellStyle name="Normal 38 15" xfId="54152"/>
    <cellStyle name="Normal 38 16" xfId="54153"/>
    <cellStyle name="Normal 38 2" xfId="23586"/>
    <cellStyle name="Normal 38 2 10" xfId="54154"/>
    <cellStyle name="Normal 38 2 11" xfId="54155"/>
    <cellStyle name="Normal 38 2 2" xfId="54156"/>
    <cellStyle name="Normal 38 2 2 2" xfId="54157"/>
    <cellStyle name="Normal 38 2 2 2 2" xfId="54158"/>
    <cellStyle name="Normal 38 2 2 2 3" xfId="54159"/>
    <cellStyle name="Normal 38 2 2 3" xfId="54160"/>
    <cellStyle name="Normal 38 2 2 4" xfId="54161"/>
    <cellStyle name="Normal 38 2 3" xfId="54162"/>
    <cellStyle name="Normal 38 2 3 2" xfId="54163"/>
    <cellStyle name="Normal 38 2 3 3" xfId="54164"/>
    <cellStyle name="Normal 38 2 4" xfId="54165"/>
    <cellStyle name="Normal 38 2 5" xfId="54166"/>
    <cellStyle name="Normal 38 2 6" xfId="54167"/>
    <cellStyle name="Normal 38 2 7" xfId="54168"/>
    <cellStyle name="Normal 38 2 8" xfId="54169"/>
    <cellStyle name="Normal 38 2 9" xfId="54170"/>
    <cellStyle name="Normal 38 3" xfId="23587"/>
    <cellStyle name="Normal 38 3 2" xfId="54171"/>
    <cellStyle name="Normal 38 3 2 2" xfId="54172"/>
    <cellStyle name="Normal 38 3 2 2 2" xfId="54173"/>
    <cellStyle name="Normal 38 3 2 2 3" xfId="54174"/>
    <cellStyle name="Normal 38 3 2 3" xfId="54175"/>
    <cellStyle name="Normal 38 3 2 4" xfId="54176"/>
    <cellStyle name="Normal 38 3 3" xfId="54177"/>
    <cellStyle name="Normal 38 3 3 2" xfId="54178"/>
    <cellStyle name="Normal 38 3 3 3" xfId="54179"/>
    <cellStyle name="Normal 38 3 4" xfId="54180"/>
    <cellStyle name="Normal 38 3 5" xfId="54181"/>
    <cellStyle name="Normal 38 4" xfId="23588"/>
    <cellStyle name="Normal 38 4 2" xfId="23589"/>
    <cellStyle name="Normal 38 4 2 2" xfId="23590"/>
    <cellStyle name="Normal 38 4 2 2 2" xfId="23591"/>
    <cellStyle name="Normal 38 4 2 3" xfId="23592"/>
    <cellStyle name="Normal 38 4 2 3 2" xfId="23593"/>
    <cellStyle name="Normal 38 4 2 4" xfId="23594"/>
    <cellStyle name="Normal 38 4 2 4 2" xfId="23595"/>
    <cellStyle name="Normal 38 4 2 5" xfId="23596"/>
    <cellStyle name="Normal 38 4 3" xfId="23597"/>
    <cellStyle name="Normal 38 4 3 2" xfId="23598"/>
    <cellStyle name="Normal 38 4 4" xfId="23599"/>
    <cellStyle name="Normal 38 4 4 2" xfId="23600"/>
    <cellStyle name="Normal 38 4 5" xfId="23601"/>
    <cellStyle name="Normal 38 4 5 2" xfId="23602"/>
    <cellStyle name="Normal 38 4 6" xfId="23603"/>
    <cellStyle name="Normal 38 5" xfId="23604"/>
    <cellStyle name="Normal 38 5 2" xfId="23605"/>
    <cellStyle name="Normal 38 5 2 2" xfId="23606"/>
    <cellStyle name="Normal 38 5 3" xfId="23607"/>
    <cellStyle name="Normal 38 5 3 2" xfId="23608"/>
    <cellStyle name="Normal 38 5 4" xfId="23609"/>
    <cellStyle name="Normal 38 5 4 2" xfId="23610"/>
    <cellStyle name="Normal 38 5 5" xfId="23611"/>
    <cellStyle name="Normal 38 6" xfId="23612"/>
    <cellStyle name="Normal 38 6 2" xfId="23613"/>
    <cellStyle name="Normal 38 6 3" xfId="54182"/>
    <cellStyle name="Normal 38 7" xfId="23614"/>
    <cellStyle name="Normal 38 7 2" xfId="23615"/>
    <cellStyle name="Normal 38 7 3" xfId="54183"/>
    <cellStyle name="Normal 38 8" xfId="23616"/>
    <cellStyle name="Normal 38 8 2" xfId="23617"/>
    <cellStyle name="Normal 38 9" xfId="23618"/>
    <cellStyle name="Normal 380" xfId="54184"/>
    <cellStyle name="Normal 381" xfId="54185"/>
    <cellStyle name="Normal 381 2" xfId="54186"/>
    <cellStyle name="Normal 382" xfId="54187"/>
    <cellStyle name="Normal 382 2" xfId="54188"/>
    <cellStyle name="Normal 383" xfId="54189"/>
    <cellStyle name="Normal 383 2" xfId="54190"/>
    <cellStyle name="Normal 384" xfId="54191"/>
    <cellStyle name="Normal 384 2" xfId="54192"/>
    <cellStyle name="Normal 385" xfId="54193"/>
    <cellStyle name="Normal 385 2" xfId="54194"/>
    <cellStyle name="Normal 386" xfId="54195"/>
    <cellStyle name="Normal 386 2" xfId="54196"/>
    <cellStyle name="Normal 387" xfId="54197"/>
    <cellStyle name="Normal 387 2" xfId="54198"/>
    <cellStyle name="Normal 388" xfId="54199"/>
    <cellStyle name="Normal 388 2" xfId="54200"/>
    <cellStyle name="Normal 389" xfId="54201"/>
    <cellStyle name="Normal 389 2" xfId="54202"/>
    <cellStyle name="Normal 389 3" xfId="54203"/>
    <cellStyle name="Normal 39" xfId="23619"/>
    <cellStyle name="Normal 39 10" xfId="23620"/>
    <cellStyle name="Normal 39 10 2" xfId="23621"/>
    <cellStyle name="Normal 39 11" xfId="23622"/>
    <cellStyle name="Normal 39 12" xfId="54204"/>
    <cellStyle name="Normal 39 13" xfId="54205"/>
    <cellStyle name="Normal 39 14" xfId="54206"/>
    <cellStyle name="Normal 39 15" xfId="54207"/>
    <cellStyle name="Normal 39 16" xfId="54208"/>
    <cellStyle name="Normal 39 2" xfId="23623"/>
    <cellStyle name="Normal 39 2 10" xfId="54209"/>
    <cellStyle name="Normal 39 2 11" xfId="54210"/>
    <cellStyle name="Normal 39 2 2" xfId="54211"/>
    <cellStyle name="Normal 39 2 2 2" xfId="54212"/>
    <cellStyle name="Normal 39 2 2 2 2" xfId="54213"/>
    <cellStyle name="Normal 39 2 2 2 3" xfId="54214"/>
    <cellStyle name="Normal 39 2 2 3" xfId="54215"/>
    <cellStyle name="Normal 39 2 2 4" xfId="54216"/>
    <cellStyle name="Normal 39 2 3" xfId="54217"/>
    <cellStyle name="Normal 39 2 3 2" xfId="54218"/>
    <cellStyle name="Normal 39 2 3 3" xfId="54219"/>
    <cellStyle name="Normal 39 2 4" xfId="54220"/>
    <cellStyle name="Normal 39 2 5" xfId="54221"/>
    <cellStyle name="Normal 39 2 6" xfId="54222"/>
    <cellStyle name="Normal 39 2 7" xfId="54223"/>
    <cellStyle name="Normal 39 2 8" xfId="54224"/>
    <cellStyle name="Normal 39 2 9" xfId="54225"/>
    <cellStyle name="Normal 39 3" xfId="23624"/>
    <cellStyle name="Normal 39 3 2" xfId="54226"/>
    <cellStyle name="Normal 39 3 2 2" xfId="54227"/>
    <cellStyle name="Normal 39 3 2 2 2" xfId="54228"/>
    <cellStyle name="Normal 39 3 2 2 3" xfId="54229"/>
    <cellStyle name="Normal 39 3 2 3" xfId="54230"/>
    <cellStyle name="Normal 39 3 2 4" xfId="54231"/>
    <cellStyle name="Normal 39 3 3" xfId="54232"/>
    <cellStyle name="Normal 39 3 3 2" xfId="54233"/>
    <cellStyle name="Normal 39 3 3 3" xfId="54234"/>
    <cellStyle name="Normal 39 3 4" xfId="54235"/>
    <cellStyle name="Normal 39 3 5" xfId="54236"/>
    <cellStyle name="Normal 39 4" xfId="23625"/>
    <cellStyle name="Normal 39 4 2" xfId="54237"/>
    <cellStyle name="Normal 39 4 2 2" xfId="54238"/>
    <cellStyle name="Normal 39 4 2 3" xfId="54239"/>
    <cellStyle name="Normal 39 4 3" xfId="54240"/>
    <cellStyle name="Normal 39 4 4" xfId="54241"/>
    <cellStyle name="Normal 39 5" xfId="23626"/>
    <cellStyle name="Normal 39 5 2" xfId="54242"/>
    <cellStyle name="Normal 39 5 3" xfId="54243"/>
    <cellStyle name="Normal 39 6" xfId="23627"/>
    <cellStyle name="Normal 39 6 2" xfId="23628"/>
    <cellStyle name="Normal 39 6 2 2" xfId="23629"/>
    <cellStyle name="Normal 39 6 2 2 2" xfId="23630"/>
    <cellStyle name="Normal 39 6 2 3" xfId="23631"/>
    <cellStyle name="Normal 39 6 2 3 2" xfId="23632"/>
    <cellStyle name="Normal 39 6 2 4" xfId="23633"/>
    <cellStyle name="Normal 39 6 2 4 2" xfId="23634"/>
    <cellStyle name="Normal 39 6 2 5" xfId="23635"/>
    <cellStyle name="Normal 39 6 3" xfId="23636"/>
    <cellStyle name="Normal 39 6 3 2" xfId="23637"/>
    <cellStyle name="Normal 39 6 4" xfId="23638"/>
    <cellStyle name="Normal 39 6 4 2" xfId="23639"/>
    <cellStyle name="Normal 39 6 5" xfId="23640"/>
    <cellStyle name="Normal 39 6 5 2" xfId="23641"/>
    <cellStyle name="Normal 39 6 6" xfId="23642"/>
    <cellStyle name="Normal 39 7" xfId="23643"/>
    <cellStyle name="Normal 39 7 2" xfId="23644"/>
    <cellStyle name="Normal 39 7 2 2" xfId="23645"/>
    <cellStyle name="Normal 39 7 3" xfId="23646"/>
    <cellStyle name="Normal 39 7 3 2" xfId="23647"/>
    <cellStyle name="Normal 39 7 4" xfId="23648"/>
    <cellStyle name="Normal 39 7 4 2" xfId="23649"/>
    <cellStyle name="Normal 39 7 5" xfId="23650"/>
    <cellStyle name="Normal 39 8" xfId="23651"/>
    <cellStyle name="Normal 39 8 2" xfId="23652"/>
    <cellStyle name="Normal 39 9" xfId="23653"/>
    <cellStyle name="Normal 39 9 2" xfId="23654"/>
    <cellStyle name="Normal 390" xfId="54244"/>
    <cellStyle name="Normal 390 2" xfId="54245"/>
    <cellStyle name="Normal 390 3" xfId="54246"/>
    <cellStyle name="Normal 391" xfId="54247"/>
    <cellStyle name="Normal 392" xfId="54248"/>
    <cellStyle name="Normal 393" xfId="54249"/>
    <cellStyle name="Normal 394" xfId="54250"/>
    <cellStyle name="Normal 395" xfId="54251"/>
    <cellStyle name="Normal 396" xfId="54252"/>
    <cellStyle name="Normal 397" xfId="54253"/>
    <cellStyle name="Normal 398" xfId="54254"/>
    <cellStyle name="Normal 399" xfId="54255"/>
    <cellStyle name="Normal 4" xfId="23655"/>
    <cellStyle name="Normal 4 10" xfId="23656"/>
    <cellStyle name="Normal 4 10 2" xfId="23657"/>
    <cellStyle name="Normal 4 11" xfId="23658"/>
    <cellStyle name="Normal 4 11 2" xfId="23659"/>
    <cellStyle name="Normal 4 12" xfId="23660"/>
    <cellStyle name="Normal 4 13" xfId="23661"/>
    <cellStyle name="Normal 4 14" xfId="23662"/>
    <cellStyle name="Normal 4 15" xfId="23663"/>
    <cellStyle name="Normal 4 2" xfId="23664"/>
    <cellStyle name="Normal 4 2 10" xfId="23665"/>
    <cellStyle name="Normal 4 2 11" xfId="23666"/>
    <cellStyle name="Normal 4 2 2" xfId="23667"/>
    <cellStyle name="Normal 4 2 2 2" xfId="23668"/>
    <cellStyle name="Normal 4 2 2 2 2" xfId="23669"/>
    <cellStyle name="Normal 4 2 2 2 2 2" xfId="23670"/>
    <cellStyle name="Normal 4 2 2 2 2 2 2" xfId="23671"/>
    <cellStyle name="Normal 4 2 2 2 2 2 2 2" xfId="54256"/>
    <cellStyle name="Normal 4 2 2 2 2 2 3" xfId="54257"/>
    <cellStyle name="Normal 4 2 2 2 2 2 3 2" xfId="54258"/>
    <cellStyle name="Normal 4 2 2 2 2 2 4" xfId="54259"/>
    <cellStyle name="Normal 4 2 2 2 2 3" xfId="23672"/>
    <cellStyle name="Normal 4 2 2 2 2 3 2" xfId="23673"/>
    <cellStyle name="Normal 4 2 2 2 2 4" xfId="23674"/>
    <cellStyle name="Normal 4 2 2 2 2 4 2" xfId="54260"/>
    <cellStyle name="Normal 4 2 2 2 2 5" xfId="54261"/>
    <cellStyle name="Normal 4 2 2 2 3" xfId="23675"/>
    <cellStyle name="Normal 4 2 2 2 3 2" xfId="23676"/>
    <cellStyle name="Normal 4 2 2 2 3 2 2" xfId="54262"/>
    <cellStyle name="Normal 4 2 2 2 3 3" xfId="54263"/>
    <cellStyle name="Normal 4 2 2 2 3 3 2" xfId="54264"/>
    <cellStyle name="Normal 4 2 2 2 3 4" xfId="54265"/>
    <cellStyle name="Normal 4 2 2 2 4" xfId="23677"/>
    <cellStyle name="Normal 4 2 2 2 4 2" xfId="23678"/>
    <cellStyle name="Normal 4 2 2 2 5" xfId="23679"/>
    <cellStyle name="Normal 4 2 2 2 5 2" xfId="54266"/>
    <cellStyle name="Normal 4 2 2 2 6" xfId="54267"/>
    <cellStyle name="Normal 4 2 2 3" xfId="23680"/>
    <cellStyle name="Normal 4 2 2 3 2" xfId="23681"/>
    <cellStyle name="Normal 4 2 2 3 2 2" xfId="23682"/>
    <cellStyle name="Normal 4 2 2 3 2 2 2" xfId="23683"/>
    <cellStyle name="Normal 4 2 2 3 2 3" xfId="23684"/>
    <cellStyle name="Normal 4 2 2 3 2 3 2" xfId="23685"/>
    <cellStyle name="Normal 4 2 2 3 2 4" xfId="23686"/>
    <cellStyle name="Normal 4 2 2 3 3" xfId="23687"/>
    <cellStyle name="Normal 4 2 2 3 3 2" xfId="23688"/>
    <cellStyle name="Normal 4 2 2 3 4" xfId="23689"/>
    <cellStyle name="Normal 4 2 2 3 4 2" xfId="23690"/>
    <cellStyle name="Normal 4 2 2 3 5" xfId="23691"/>
    <cellStyle name="Normal 4 2 2 4" xfId="23692"/>
    <cellStyle name="Normal 4 2 2 4 2" xfId="23693"/>
    <cellStyle name="Normal 4 2 2 4 2 2" xfId="23694"/>
    <cellStyle name="Normal 4 2 2 4 3" xfId="23695"/>
    <cellStyle name="Normal 4 2 2 4 3 2" xfId="23696"/>
    <cellStyle name="Normal 4 2 2 4 4" xfId="23697"/>
    <cellStyle name="Normal 4 2 2 5" xfId="23698"/>
    <cellStyle name="Normal 4 2 2 5 2" xfId="23699"/>
    <cellStyle name="Normal 4 2 2 5 2 2" xfId="23700"/>
    <cellStyle name="Normal 4 2 2 5 3" xfId="23701"/>
    <cellStyle name="Normal 4 2 2 5 3 2" xfId="23702"/>
    <cellStyle name="Normal 4 2 2 5 4" xfId="23703"/>
    <cellStyle name="Normal 4 2 2 6" xfId="23704"/>
    <cellStyle name="Normal 4 2 2 6 2" xfId="23705"/>
    <cellStyle name="Normal 4 2 2 7" xfId="23706"/>
    <cellStyle name="Normal 4 2 2 7 2" xfId="23707"/>
    <cellStyle name="Normal 4 2 2 8" xfId="23708"/>
    <cellStyle name="Normal 4 2 2 9" xfId="23709"/>
    <cellStyle name="Normal 4 2 3" xfId="23710"/>
    <cellStyle name="Normal 4 2 3 10" xfId="54268"/>
    <cellStyle name="Normal 4 2 3 11" xfId="54269"/>
    <cellStyle name="Normal 4 2 3 12" xfId="54270"/>
    <cellStyle name="Normal 4 2 3 13" xfId="54271"/>
    <cellStyle name="Normal 4 2 3 14" xfId="54272"/>
    <cellStyle name="Normal 4 2 3 15" xfId="54273"/>
    <cellStyle name="Normal 4 2 3 16" xfId="54274"/>
    <cellStyle name="Normal 4 2 3 2" xfId="23711"/>
    <cellStyle name="Normal 4 2 3 2 10" xfId="54275"/>
    <cellStyle name="Normal 4 2 3 2 11" xfId="54276"/>
    <cellStyle name="Normal 4 2 3 2 2" xfId="23712"/>
    <cellStyle name="Normal 4 2 3 2 2 2" xfId="23713"/>
    <cellStyle name="Normal 4 2 3 2 2 2 2" xfId="23714"/>
    <cellStyle name="Normal 4 2 3 2 2 2 3" xfId="54277"/>
    <cellStyle name="Normal 4 2 3 2 2 3" xfId="23715"/>
    <cellStyle name="Normal 4 2 3 2 2 3 2" xfId="23716"/>
    <cellStyle name="Normal 4 2 3 2 2 4" xfId="23717"/>
    <cellStyle name="Normal 4 2 3 2 3" xfId="23718"/>
    <cellStyle name="Normal 4 2 3 2 3 2" xfId="23719"/>
    <cellStyle name="Normal 4 2 3 2 3 3" xfId="54278"/>
    <cellStyle name="Normal 4 2 3 2 4" xfId="23720"/>
    <cellStyle name="Normal 4 2 3 2 4 2" xfId="23721"/>
    <cellStyle name="Normal 4 2 3 2 5" xfId="23722"/>
    <cellStyle name="Normal 4 2 3 2 6" xfId="54279"/>
    <cellStyle name="Normal 4 2 3 2 7" xfId="54280"/>
    <cellStyle name="Normal 4 2 3 2 8" xfId="54281"/>
    <cellStyle name="Normal 4 2 3 2 9" xfId="54282"/>
    <cellStyle name="Normal 4 2 3 3" xfId="23723"/>
    <cellStyle name="Normal 4 2 3 3 2" xfId="23724"/>
    <cellStyle name="Normal 4 2 3 3 2 2" xfId="23725"/>
    <cellStyle name="Normal 4 2 3 3 2 2 2" xfId="23726"/>
    <cellStyle name="Normal 4 2 3 3 2 2 3" xfId="54283"/>
    <cellStyle name="Normal 4 2 3 3 2 3" xfId="23727"/>
    <cellStyle name="Normal 4 2 3 3 2 3 2" xfId="23728"/>
    <cellStyle name="Normal 4 2 3 3 2 4" xfId="23729"/>
    <cellStyle name="Normal 4 2 3 3 3" xfId="23730"/>
    <cellStyle name="Normal 4 2 3 3 3 2" xfId="23731"/>
    <cellStyle name="Normal 4 2 3 3 3 3" xfId="54284"/>
    <cellStyle name="Normal 4 2 3 3 4" xfId="23732"/>
    <cellStyle name="Normal 4 2 3 3 4 2" xfId="23733"/>
    <cellStyle name="Normal 4 2 3 3 5" xfId="23734"/>
    <cellStyle name="Normal 4 2 3 4" xfId="23735"/>
    <cellStyle name="Normal 4 2 3 4 2" xfId="23736"/>
    <cellStyle name="Normal 4 2 3 4 2 2" xfId="23737"/>
    <cellStyle name="Normal 4 2 3 4 2 3" xfId="54285"/>
    <cellStyle name="Normal 4 2 3 4 3" xfId="23738"/>
    <cellStyle name="Normal 4 2 3 4 3 2" xfId="23739"/>
    <cellStyle name="Normal 4 2 3 4 4" xfId="23740"/>
    <cellStyle name="Normal 4 2 3 5" xfId="23741"/>
    <cellStyle name="Normal 4 2 3 5 2" xfId="23742"/>
    <cellStyle name="Normal 4 2 3 5 3" xfId="54286"/>
    <cellStyle name="Normal 4 2 3 6" xfId="23743"/>
    <cellStyle name="Normal 4 2 3 6 2" xfId="23744"/>
    <cellStyle name="Normal 4 2 3 6 3" xfId="54287"/>
    <cellStyle name="Normal 4 2 3 7" xfId="23745"/>
    <cellStyle name="Normal 4 2 3 7 2" xfId="54288"/>
    <cellStyle name="Normal 4 2 3 7 3" xfId="54289"/>
    <cellStyle name="Normal 4 2 3 8" xfId="54290"/>
    <cellStyle name="Normal 4 2 3 9" xfId="54291"/>
    <cellStyle name="Normal 4 2 4" xfId="23746"/>
    <cellStyle name="Normal 4 2 4 2" xfId="23747"/>
    <cellStyle name="Normal 4 2 4 2 2" xfId="23748"/>
    <cellStyle name="Normal 4 2 4 2 2 2" xfId="23749"/>
    <cellStyle name="Normal 4 2 4 2 3" xfId="23750"/>
    <cellStyle name="Normal 4 2 4 2 3 2" xfId="23751"/>
    <cellStyle name="Normal 4 2 4 2 4" xfId="23752"/>
    <cellStyle name="Normal 4 2 4 3" xfId="23753"/>
    <cellStyle name="Normal 4 2 4 3 2" xfId="23754"/>
    <cellStyle name="Normal 4 2 4 4" xfId="23755"/>
    <cellStyle name="Normal 4 2 4 4 2" xfId="23756"/>
    <cellStyle name="Normal 4 2 4 5" xfId="23757"/>
    <cellStyle name="Normal 4 2 5" xfId="23758"/>
    <cellStyle name="Normal 4 2 5 2" xfId="23759"/>
    <cellStyle name="Normal 4 2 5 2 2" xfId="23760"/>
    <cellStyle name="Normal 4 2 5 2 2 2" xfId="23761"/>
    <cellStyle name="Normal 4 2 5 2 3" xfId="23762"/>
    <cellStyle name="Normal 4 2 5 2 3 2" xfId="23763"/>
    <cellStyle name="Normal 4 2 5 2 4" xfId="23764"/>
    <cellStyle name="Normal 4 2 5 3" xfId="23765"/>
    <cellStyle name="Normal 4 2 5 3 2" xfId="23766"/>
    <cellStyle name="Normal 4 2 5 4" xfId="23767"/>
    <cellStyle name="Normal 4 2 5 4 2" xfId="23768"/>
    <cellStyle name="Normal 4 2 5 5" xfId="23769"/>
    <cellStyle name="Normal 4 2 6" xfId="23770"/>
    <cellStyle name="Normal 4 2 6 2" xfId="23771"/>
    <cellStyle name="Normal 4 2 6 2 2" xfId="23772"/>
    <cellStyle name="Normal 4 2 6 3" xfId="23773"/>
    <cellStyle name="Normal 4 2 6 3 2" xfId="23774"/>
    <cellStyle name="Normal 4 2 6 4" xfId="23775"/>
    <cellStyle name="Normal 4 2 7" xfId="23776"/>
    <cellStyle name="Normal 4 2 7 2" xfId="23777"/>
    <cellStyle name="Normal 4 2 7 2 2" xfId="23778"/>
    <cellStyle name="Normal 4 2 7 3" xfId="23779"/>
    <cellStyle name="Normal 4 2 7 3 2" xfId="23780"/>
    <cellStyle name="Normal 4 2 7 4" xfId="23781"/>
    <cellStyle name="Normal 4 2 8" xfId="23782"/>
    <cellStyle name="Normal 4 2 8 2" xfId="23783"/>
    <cellStyle name="Normal 4 2 9" xfId="23784"/>
    <cellStyle name="Normal 4 2 9 2" xfId="23785"/>
    <cellStyle name="Normal 4 2_App.2-OA Capital Structure" xfId="23786"/>
    <cellStyle name="Normal 4 3" xfId="23787"/>
    <cellStyle name="Normal 4 3 10" xfId="54292"/>
    <cellStyle name="Normal 4 3 11" xfId="54293"/>
    <cellStyle name="Normal 4 3 12" xfId="54294"/>
    <cellStyle name="Normal 4 3 13" xfId="54295"/>
    <cellStyle name="Normal 4 3 14" xfId="54296"/>
    <cellStyle name="Normal 4 3 15" xfId="54297"/>
    <cellStyle name="Normal 4 3 16" xfId="54298"/>
    <cellStyle name="Normal 4 3 17" xfId="54299"/>
    <cellStyle name="Normal 4 3 2" xfId="23788"/>
    <cellStyle name="Normal 4 3 2 10" xfId="54300"/>
    <cellStyle name="Normal 4 3 2 11" xfId="54301"/>
    <cellStyle name="Normal 4 3 2 2" xfId="23789"/>
    <cellStyle name="Normal 4 3 2 2 2" xfId="23790"/>
    <cellStyle name="Normal 4 3 2 2 2 2" xfId="23791"/>
    <cellStyle name="Normal 4 3 2 2 2 2 2" xfId="54302"/>
    <cellStyle name="Normal 4 3 2 2 2 2 2 2" xfId="54303"/>
    <cellStyle name="Normal 4 3 2 2 2 2 3" xfId="54304"/>
    <cellStyle name="Normal 4 3 2 2 2 2 3 2" xfId="54305"/>
    <cellStyle name="Normal 4 3 2 2 2 2 4" xfId="54306"/>
    <cellStyle name="Normal 4 3 2 2 2 3" xfId="54307"/>
    <cellStyle name="Normal 4 3 2 2 2 3 2" xfId="54308"/>
    <cellStyle name="Normal 4 3 2 2 2 4" xfId="54309"/>
    <cellStyle name="Normal 4 3 2 2 2 4 2" xfId="54310"/>
    <cellStyle name="Normal 4 3 2 2 2 5" xfId="54311"/>
    <cellStyle name="Normal 4 3 2 2 3" xfId="23792"/>
    <cellStyle name="Normal 4 3 2 2 3 2" xfId="23793"/>
    <cellStyle name="Normal 4 3 2 2 3 2 2" xfId="54312"/>
    <cellStyle name="Normal 4 3 2 2 3 3" xfId="54313"/>
    <cellStyle name="Normal 4 3 2 2 3 3 2" xfId="54314"/>
    <cellStyle name="Normal 4 3 2 2 3 4" xfId="54315"/>
    <cellStyle name="Normal 4 3 2 2 4" xfId="23794"/>
    <cellStyle name="Normal 4 3 2 2 4 2" xfId="54316"/>
    <cellStyle name="Normal 4 3 2 2 5" xfId="54317"/>
    <cellStyle name="Normal 4 3 2 2 5 2" xfId="54318"/>
    <cellStyle name="Normal 4 3 2 2 6" xfId="54319"/>
    <cellStyle name="Normal 4 3 2 3" xfId="23795"/>
    <cellStyle name="Normal 4 3 2 3 2" xfId="23796"/>
    <cellStyle name="Normal 4 3 2 3 2 2" xfId="54320"/>
    <cellStyle name="Normal 4 3 2 3 2 2 2" xfId="54321"/>
    <cellStyle name="Normal 4 3 2 3 2 3" xfId="54322"/>
    <cellStyle name="Normal 4 3 2 3 2 3 2" xfId="54323"/>
    <cellStyle name="Normal 4 3 2 3 2 4" xfId="54324"/>
    <cellStyle name="Normal 4 3 2 3 3" xfId="54325"/>
    <cellStyle name="Normal 4 3 2 3 3 2" xfId="54326"/>
    <cellStyle name="Normal 4 3 2 3 4" xfId="54327"/>
    <cellStyle name="Normal 4 3 2 3 4 2" xfId="54328"/>
    <cellStyle name="Normal 4 3 2 3 5" xfId="54329"/>
    <cellStyle name="Normal 4 3 2 4" xfId="23797"/>
    <cellStyle name="Normal 4 3 2 4 2" xfId="23798"/>
    <cellStyle name="Normal 4 3 2 4 2 2" xfId="54330"/>
    <cellStyle name="Normal 4 3 2 4 3" xfId="54331"/>
    <cellStyle name="Normal 4 3 2 4 3 2" xfId="54332"/>
    <cellStyle name="Normal 4 3 2 4 4" xfId="54333"/>
    <cellStyle name="Normal 4 3 2 5" xfId="23799"/>
    <cellStyle name="Normal 4 3 2 5 2" xfId="54334"/>
    <cellStyle name="Normal 4 3 2 6" xfId="23800"/>
    <cellStyle name="Normal 4 3 2 6 2" xfId="54335"/>
    <cellStyle name="Normal 4 3 2 7" xfId="54336"/>
    <cellStyle name="Normal 4 3 2 8" xfId="54337"/>
    <cellStyle name="Normal 4 3 2 9" xfId="54338"/>
    <cellStyle name="Normal 4 3 3" xfId="23801"/>
    <cellStyle name="Normal 4 3 3 2" xfId="23802"/>
    <cellStyle name="Normal 4 3 3 2 2" xfId="23803"/>
    <cellStyle name="Normal 4 3 3 2 2 2" xfId="23804"/>
    <cellStyle name="Normal 4 3 3 2 2 2 2" xfId="54339"/>
    <cellStyle name="Normal 4 3 3 2 2 3" xfId="54340"/>
    <cellStyle name="Normal 4 3 3 2 2 3 2" xfId="54341"/>
    <cellStyle name="Normal 4 3 3 2 2 4" xfId="54342"/>
    <cellStyle name="Normal 4 3 3 2 3" xfId="23805"/>
    <cellStyle name="Normal 4 3 3 2 3 2" xfId="23806"/>
    <cellStyle name="Normal 4 3 3 2 4" xfId="23807"/>
    <cellStyle name="Normal 4 3 3 2 4 2" xfId="54343"/>
    <cellStyle name="Normal 4 3 3 2 5" xfId="54344"/>
    <cellStyle name="Normal 4 3 3 3" xfId="23808"/>
    <cellStyle name="Normal 4 3 3 3 2" xfId="23809"/>
    <cellStyle name="Normal 4 3 3 3 2 2" xfId="54345"/>
    <cellStyle name="Normal 4 3 3 3 3" xfId="54346"/>
    <cellStyle name="Normal 4 3 3 3 3 2" xfId="54347"/>
    <cellStyle name="Normal 4 3 3 3 4" xfId="54348"/>
    <cellStyle name="Normal 4 3 3 4" xfId="23810"/>
    <cellStyle name="Normal 4 3 3 4 2" xfId="23811"/>
    <cellStyle name="Normal 4 3 3 5" xfId="23812"/>
    <cellStyle name="Normal 4 3 3 5 2" xfId="54349"/>
    <cellStyle name="Normal 4 3 3 6" xfId="54350"/>
    <cellStyle name="Normal 4 3 4" xfId="23813"/>
    <cellStyle name="Normal 4 3 4 2" xfId="23814"/>
    <cellStyle name="Normal 4 3 4 2 2" xfId="23815"/>
    <cellStyle name="Normal 4 3 4 2 2 2" xfId="54351"/>
    <cellStyle name="Normal 4 3 4 2 3" xfId="54352"/>
    <cellStyle name="Normal 4 3 4 2 3 2" xfId="54353"/>
    <cellStyle name="Normal 4 3 4 2 4" xfId="54354"/>
    <cellStyle name="Normal 4 3 4 3" xfId="23816"/>
    <cellStyle name="Normal 4 3 4 3 2" xfId="23817"/>
    <cellStyle name="Normal 4 3 4 4" xfId="23818"/>
    <cellStyle name="Normal 4 3 4 4 2" xfId="54355"/>
    <cellStyle name="Normal 4 3 4 5" xfId="54356"/>
    <cellStyle name="Normal 4 3 5" xfId="23819"/>
    <cellStyle name="Normal 4 3 5 2" xfId="23820"/>
    <cellStyle name="Normal 4 3 5 2 2" xfId="23821"/>
    <cellStyle name="Normal 4 3 5 3" xfId="23822"/>
    <cellStyle name="Normal 4 3 5 3 2" xfId="23823"/>
    <cellStyle name="Normal 4 3 5 4" xfId="23824"/>
    <cellStyle name="Normal 4 3 6" xfId="23825"/>
    <cellStyle name="Normal 4 3 6 2" xfId="23826"/>
    <cellStyle name="Normal 4 3 6 3" xfId="54357"/>
    <cellStyle name="Normal 4 3 7" xfId="23827"/>
    <cellStyle name="Normal 4 3 7 2" xfId="23828"/>
    <cellStyle name="Normal 4 3 7 3" xfId="54358"/>
    <cellStyle name="Normal 4 3 8" xfId="23829"/>
    <cellStyle name="Normal 4 3 9" xfId="23830"/>
    <cellStyle name="Normal 4 4" xfId="23831"/>
    <cellStyle name="Normal 4 4 2" xfId="23832"/>
    <cellStyle name="Normal 4 4 2 10" xfId="54359"/>
    <cellStyle name="Normal 4 4 2 11" xfId="54360"/>
    <cellStyle name="Normal 4 4 2 12" xfId="54361"/>
    <cellStyle name="Normal 4 4 2 13" xfId="54362"/>
    <cellStyle name="Normal 4 4 2 2" xfId="23833"/>
    <cellStyle name="Normal 4 4 2 2 10" xfId="54363"/>
    <cellStyle name="Normal 4 4 2 2 11" xfId="54364"/>
    <cellStyle name="Normal 4 4 2 2 2" xfId="23834"/>
    <cellStyle name="Normal 4 4 2 2 2 2" xfId="23835"/>
    <cellStyle name="Normal 4 4 2 2 2 2 2" xfId="54365"/>
    <cellStyle name="Normal 4 4 2 2 2 2 3" xfId="54366"/>
    <cellStyle name="Normal 4 4 2 2 2 3" xfId="54367"/>
    <cellStyle name="Normal 4 4 2 2 2 3 2" xfId="54368"/>
    <cellStyle name="Normal 4 4 2 2 2 4" xfId="54369"/>
    <cellStyle name="Normal 4 4 2 2 3" xfId="23836"/>
    <cellStyle name="Normal 4 4 2 2 3 2" xfId="23837"/>
    <cellStyle name="Normal 4 4 2 2 3 3" xfId="54370"/>
    <cellStyle name="Normal 4 4 2 2 4" xfId="23838"/>
    <cellStyle name="Normal 4 4 2 2 4 2" xfId="54371"/>
    <cellStyle name="Normal 4 4 2 2 5" xfId="54372"/>
    <cellStyle name="Normal 4 4 2 2 6" xfId="54373"/>
    <cellStyle name="Normal 4 4 2 2 7" xfId="54374"/>
    <cellStyle name="Normal 4 4 2 2 8" xfId="54375"/>
    <cellStyle name="Normal 4 4 2 2 9" xfId="54376"/>
    <cellStyle name="Normal 4 4 2 3" xfId="23839"/>
    <cellStyle name="Normal 4 4 2 3 2" xfId="23840"/>
    <cellStyle name="Normal 4 4 2 3 2 2" xfId="54377"/>
    <cellStyle name="Normal 4 4 2 3 2 3" xfId="54378"/>
    <cellStyle name="Normal 4 4 2 3 3" xfId="54379"/>
    <cellStyle name="Normal 4 4 2 3 3 2" xfId="54380"/>
    <cellStyle name="Normal 4 4 2 3 4" xfId="54381"/>
    <cellStyle name="Normal 4 4 2 4" xfId="23841"/>
    <cellStyle name="Normal 4 4 2 4 2" xfId="23842"/>
    <cellStyle name="Normal 4 4 2 4 3" xfId="54382"/>
    <cellStyle name="Normal 4 4 2 5" xfId="23843"/>
    <cellStyle name="Normal 4 4 2 5 2" xfId="54383"/>
    <cellStyle name="Normal 4 4 2 5 3" xfId="54384"/>
    <cellStyle name="Normal 4 4 2 6" xfId="54385"/>
    <cellStyle name="Normal 4 4 2 7" xfId="54386"/>
    <cellStyle name="Normal 4 4 2 8" xfId="54387"/>
    <cellStyle name="Normal 4 4 2 9" xfId="54388"/>
    <cellStyle name="Normal 4 4 3" xfId="23844"/>
    <cellStyle name="Normal 4 4 3 2" xfId="23845"/>
    <cellStyle name="Normal 4 4 3 2 2" xfId="23846"/>
    <cellStyle name="Normal 4 4 3 2 2 2" xfId="23847"/>
    <cellStyle name="Normal 4 4 3 2 3" xfId="23848"/>
    <cellStyle name="Normal 4 4 3 2 3 2" xfId="23849"/>
    <cellStyle name="Normal 4 4 3 2 4" xfId="23850"/>
    <cellStyle name="Normal 4 4 3 3" xfId="23851"/>
    <cellStyle name="Normal 4 4 3 3 2" xfId="23852"/>
    <cellStyle name="Normal 4 4 3 4" xfId="23853"/>
    <cellStyle name="Normal 4 4 3 4 2" xfId="23854"/>
    <cellStyle name="Normal 4 4 3 5" xfId="23855"/>
    <cellStyle name="Normal 4 4 4" xfId="23856"/>
    <cellStyle name="Normal 4 4 4 2" xfId="23857"/>
    <cellStyle name="Normal 4 4 4 2 2" xfId="23858"/>
    <cellStyle name="Normal 4 4 4 3" xfId="23859"/>
    <cellStyle name="Normal 4 4 4 3 2" xfId="23860"/>
    <cellStyle name="Normal 4 4 4 4" xfId="23861"/>
    <cellStyle name="Normal 4 4 5" xfId="23862"/>
    <cellStyle name="Normal 4 4 5 2" xfId="23863"/>
    <cellStyle name="Normal 4 4 6" xfId="23864"/>
    <cellStyle name="Normal 4 4 6 2" xfId="23865"/>
    <cellStyle name="Normal 4 4 7" xfId="23866"/>
    <cellStyle name="Normal 4 5" xfId="23867"/>
    <cellStyle name="Normal 4 5 2" xfId="23868"/>
    <cellStyle name="Normal 4 5 2 2" xfId="23869"/>
    <cellStyle name="Normal 4 5 2 2 2" xfId="23870"/>
    <cellStyle name="Normal 4 5 2 2 2 2" xfId="54389"/>
    <cellStyle name="Normal 4 5 2 2 3" xfId="54390"/>
    <cellStyle name="Normal 4 5 2 2 3 2" xfId="54391"/>
    <cellStyle name="Normal 4 5 2 2 4" xfId="54392"/>
    <cellStyle name="Normal 4 5 2 3" xfId="23871"/>
    <cellStyle name="Normal 4 5 2 3 2" xfId="23872"/>
    <cellStyle name="Normal 4 5 2 4" xfId="23873"/>
    <cellStyle name="Normal 4 5 2 4 2" xfId="54393"/>
    <cellStyle name="Normal 4 5 2 5" xfId="54394"/>
    <cellStyle name="Normal 4 5 3" xfId="23874"/>
    <cellStyle name="Normal 4 5 3 2" xfId="23875"/>
    <cellStyle name="Normal 4 5 3 2 2" xfId="54395"/>
    <cellStyle name="Normal 4 5 3 2 2 2" xfId="54396"/>
    <cellStyle name="Normal 4 5 3 2 3" xfId="54397"/>
    <cellStyle name="Normal 4 5 3 2 3 2" xfId="54398"/>
    <cellStyle name="Normal 4 5 3 2 4" xfId="54399"/>
    <cellStyle name="Normal 4 5 3 3" xfId="54400"/>
    <cellStyle name="Normal 4 5 3 3 2" xfId="54401"/>
    <cellStyle name="Normal 4 5 3 4" xfId="54402"/>
    <cellStyle name="Normal 4 5 3 4 2" xfId="54403"/>
    <cellStyle name="Normal 4 5 3 5" xfId="54404"/>
    <cellStyle name="Normal 4 5 4" xfId="23876"/>
    <cellStyle name="Normal 4 5 4 2" xfId="23877"/>
    <cellStyle name="Normal 4 5 4 2 2" xfId="54405"/>
    <cellStyle name="Normal 4 5 4 2 2 2" xfId="54406"/>
    <cellStyle name="Normal 4 5 4 2 3" xfId="54407"/>
    <cellStyle name="Normal 4 5 4 2 3 2" xfId="54408"/>
    <cellStyle name="Normal 4 5 4 2 4" xfId="54409"/>
    <cellStyle name="Normal 4 5 4 3" xfId="54410"/>
    <cellStyle name="Normal 4 5 4 3 2" xfId="54411"/>
    <cellStyle name="Normal 4 5 4 4" xfId="54412"/>
    <cellStyle name="Normal 4 5 4 4 2" xfId="54413"/>
    <cellStyle name="Normal 4 5 4 5" xfId="54414"/>
    <cellStyle name="Normal 4 5 5" xfId="23878"/>
    <cellStyle name="Normal 4 5 5 2" xfId="54415"/>
    <cellStyle name="Normal 4 5 5 2 2" xfId="54416"/>
    <cellStyle name="Normal 4 5 5 3" xfId="54417"/>
    <cellStyle name="Normal 4 5 5 3 2" xfId="54418"/>
    <cellStyle name="Normal 4 5 5 4" xfId="54419"/>
    <cellStyle name="Normal 4 5 6" xfId="54420"/>
    <cellStyle name="Normal 4 5 6 2" xfId="54421"/>
    <cellStyle name="Normal 4 5 7" xfId="54422"/>
    <cellStyle name="Normal 4 5 7 2" xfId="54423"/>
    <cellStyle name="Normal 4 5 8" xfId="54424"/>
    <cellStyle name="Normal 4 6" xfId="23879"/>
    <cellStyle name="Normal 4 6 2" xfId="23880"/>
    <cellStyle name="Normal 4 6 2 2" xfId="23881"/>
    <cellStyle name="Normal 4 6 2 2 2" xfId="23882"/>
    <cellStyle name="Normal 4 6 2 3" xfId="23883"/>
    <cellStyle name="Normal 4 6 2 3 2" xfId="23884"/>
    <cellStyle name="Normal 4 6 2 4" xfId="23885"/>
    <cellStyle name="Normal 4 6 3" xfId="23886"/>
    <cellStyle name="Normal 4 6 3 2" xfId="23887"/>
    <cellStyle name="Normal 4 6 4" xfId="23888"/>
    <cellStyle name="Normal 4 6 4 2" xfId="23889"/>
    <cellStyle name="Normal 4 6 5" xfId="23890"/>
    <cellStyle name="Normal 4 7" xfId="23891"/>
    <cellStyle name="Normal 4 7 2" xfId="23892"/>
    <cellStyle name="Normal 4 7 2 2" xfId="23893"/>
    <cellStyle name="Normal 4 7 2 2 2" xfId="54425"/>
    <cellStyle name="Normal 4 7 2 3" xfId="54426"/>
    <cellStyle name="Normal 4 7 2 3 2" xfId="54427"/>
    <cellStyle name="Normal 4 7 2 4" xfId="54428"/>
    <cellStyle name="Normal 4 7 3" xfId="23894"/>
    <cellStyle name="Normal 4 7 3 2" xfId="23895"/>
    <cellStyle name="Normal 4 7 4" xfId="23896"/>
    <cellStyle name="Normal 4 7 4 2" xfId="54429"/>
    <cellStyle name="Normal 4 7 5" xfId="54430"/>
    <cellStyle name="Normal 4 8" xfId="23897"/>
    <cellStyle name="Normal 4 8 2" xfId="23898"/>
    <cellStyle name="Normal 4 8 2 2" xfId="23899"/>
    <cellStyle name="Normal 4 8 2 2 2" xfId="54431"/>
    <cellStyle name="Normal 4 8 2 3" xfId="54432"/>
    <cellStyle name="Normal 4 8 2 3 2" xfId="54433"/>
    <cellStyle name="Normal 4 8 2 4" xfId="54434"/>
    <cellStyle name="Normal 4 8 3" xfId="23900"/>
    <cellStyle name="Normal 4 8 3 2" xfId="23901"/>
    <cellStyle name="Normal 4 8 4" xfId="23902"/>
    <cellStyle name="Normal 4 8 4 2" xfId="54435"/>
    <cellStyle name="Normal 4 8 5" xfId="54436"/>
    <cellStyle name="Normal 4 9" xfId="23903"/>
    <cellStyle name="Normal 4 9 2" xfId="23904"/>
    <cellStyle name="Normal 4 9 2 2" xfId="54437"/>
    <cellStyle name="Normal 4 9 3" xfId="54438"/>
    <cellStyle name="Normal 4 9 3 2" xfId="54439"/>
    <cellStyle name="Normal 4 9 4" xfId="54440"/>
    <cellStyle name="Normal 4_App.2-OA Capital Structure" xfId="23905"/>
    <cellStyle name="Normal 40" xfId="23906"/>
    <cellStyle name="Normal 40 10" xfId="23907"/>
    <cellStyle name="Normal 40 11" xfId="54441"/>
    <cellStyle name="Normal 40 12" xfId="54442"/>
    <cellStyle name="Normal 40 13" xfId="54443"/>
    <cellStyle name="Normal 40 14" xfId="54444"/>
    <cellStyle name="Normal 40 15" xfId="54445"/>
    <cellStyle name="Normal 40 16" xfId="54446"/>
    <cellStyle name="Normal 40 2" xfId="23908"/>
    <cellStyle name="Normal 40 2 10" xfId="54447"/>
    <cellStyle name="Normal 40 2 11" xfId="54448"/>
    <cellStyle name="Normal 40 2 2" xfId="54449"/>
    <cellStyle name="Normal 40 2 2 2" xfId="54450"/>
    <cellStyle name="Normal 40 2 2 2 2" xfId="54451"/>
    <cellStyle name="Normal 40 2 2 2 3" xfId="54452"/>
    <cellStyle name="Normal 40 2 2 3" xfId="54453"/>
    <cellStyle name="Normal 40 2 2 4" xfId="54454"/>
    <cellStyle name="Normal 40 2 3" xfId="54455"/>
    <cellStyle name="Normal 40 2 3 2" xfId="54456"/>
    <cellStyle name="Normal 40 2 3 3" xfId="54457"/>
    <cellStyle name="Normal 40 2 4" xfId="54458"/>
    <cellStyle name="Normal 40 2 5" xfId="54459"/>
    <cellStyle name="Normal 40 2 6" xfId="54460"/>
    <cellStyle name="Normal 40 2 7" xfId="54461"/>
    <cellStyle name="Normal 40 2 8" xfId="54462"/>
    <cellStyle name="Normal 40 2 9" xfId="54463"/>
    <cellStyle name="Normal 40 3" xfId="23909"/>
    <cellStyle name="Normal 40 3 2" xfId="54464"/>
    <cellStyle name="Normal 40 3 2 2" xfId="54465"/>
    <cellStyle name="Normal 40 3 2 2 2" xfId="54466"/>
    <cellStyle name="Normal 40 3 2 2 3" xfId="54467"/>
    <cellStyle name="Normal 40 3 2 3" xfId="54468"/>
    <cellStyle name="Normal 40 3 2 4" xfId="54469"/>
    <cellStyle name="Normal 40 3 3" xfId="54470"/>
    <cellStyle name="Normal 40 3 3 2" xfId="54471"/>
    <cellStyle name="Normal 40 3 3 3" xfId="54472"/>
    <cellStyle name="Normal 40 3 4" xfId="54473"/>
    <cellStyle name="Normal 40 3 5" xfId="54474"/>
    <cellStyle name="Normal 40 4" xfId="23910"/>
    <cellStyle name="Normal 40 4 2" xfId="54475"/>
    <cellStyle name="Normal 40 4 2 2" xfId="54476"/>
    <cellStyle name="Normal 40 4 2 3" xfId="54477"/>
    <cellStyle name="Normal 40 4 3" xfId="54478"/>
    <cellStyle name="Normal 40 4 4" xfId="54479"/>
    <cellStyle name="Normal 40 5" xfId="23911"/>
    <cellStyle name="Normal 40 5 2" xfId="23912"/>
    <cellStyle name="Normal 40 5 2 2" xfId="23913"/>
    <cellStyle name="Normal 40 5 2 2 2" xfId="23914"/>
    <cellStyle name="Normal 40 5 2 3" xfId="23915"/>
    <cellStyle name="Normal 40 5 2 3 2" xfId="23916"/>
    <cellStyle name="Normal 40 5 2 4" xfId="23917"/>
    <cellStyle name="Normal 40 5 2 4 2" xfId="23918"/>
    <cellStyle name="Normal 40 5 2 5" xfId="23919"/>
    <cellStyle name="Normal 40 5 3" xfId="23920"/>
    <cellStyle name="Normal 40 5 3 2" xfId="23921"/>
    <cellStyle name="Normal 40 5 4" xfId="23922"/>
    <cellStyle name="Normal 40 5 4 2" xfId="23923"/>
    <cellStyle name="Normal 40 5 5" xfId="23924"/>
    <cellStyle name="Normal 40 5 5 2" xfId="23925"/>
    <cellStyle name="Normal 40 5 6" xfId="23926"/>
    <cellStyle name="Normal 40 6" xfId="23927"/>
    <cellStyle name="Normal 40 6 2" xfId="23928"/>
    <cellStyle name="Normal 40 6 2 2" xfId="23929"/>
    <cellStyle name="Normal 40 6 3" xfId="23930"/>
    <cellStyle name="Normal 40 6 3 2" xfId="23931"/>
    <cellStyle name="Normal 40 6 4" xfId="23932"/>
    <cellStyle name="Normal 40 6 4 2" xfId="23933"/>
    <cellStyle name="Normal 40 6 5" xfId="23934"/>
    <cellStyle name="Normal 40 7" xfId="23935"/>
    <cellStyle name="Normal 40 7 2" xfId="23936"/>
    <cellStyle name="Normal 40 7 3" xfId="54480"/>
    <cellStyle name="Normal 40 8" xfId="23937"/>
    <cellStyle name="Normal 40 8 2" xfId="23938"/>
    <cellStyle name="Normal 40 9" xfId="23939"/>
    <cellStyle name="Normal 40 9 2" xfId="23940"/>
    <cellStyle name="Normal 400" xfId="54481"/>
    <cellStyle name="Normal 401" xfId="54482"/>
    <cellStyle name="Normal 402" xfId="54483"/>
    <cellStyle name="Normal 403" xfId="54484"/>
    <cellStyle name="Normal 403 2" xfId="54485"/>
    <cellStyle name="Normal 403 3" xfId="54486"/>
    <cellStyle name="Normal 403 4" xfId="54487"/>
    <cellStyle name="Normal 403 5" xfId="54488"/>
    <cellStyle name="Normal 404" xfId="54489"/>
    <cellStyle name="Normal 405" xfId="54490"/>
    <cellStyle name="Normal 405 2" xfId="54491"/>
    <cellStyle name="Normal 405 2 2" xfId="54492"/>
    <cellStyle name="Normal 405 3" xfId="54493"/>
    <cellStyle name="Normal 405 3 2" xfId="54494"/>
    <cellStyle name="Normal 405 4" xfId="54495"/>
    <cellStyle name="Normal 406" xfId="54496"/>
    <cellStyle name="Normal 407" xfId="54497"/>
    <cellStyle name="Normal 408" xfId="54498"/>
    <cellStyle name="Normal 409" xfId="54499"/>
    <cellStyle name="Normal 41" xfId="23941"/>
    <cellStyle name="Normal 41 10" xfId="23942"/>
    <cellStyle name="Normal 41 11" xfId="54500"/>
    <cellStyle name="Normal 41 12" xfId="54501"/>
    <cellStyle name="Normal 41 13" xfId="54502"/>
    <cellStyle name="Normal 41 14" xfId="54503"/>
    <cellStyle name="Normal 41 15" xfId="54504"/>
    <cellStyle name="Normal 41 16" xfId="54505"/>
    <cellStyle name="Normal 41 2" xfId="23943"/>
    <cellStyle name="Normal 41 2 10" xfId="54506"/>
    <cellStyle name="Normal 41 2 11" xfId="54507"/>
    <cellStyle name="Normal 41 2 2" xfId="54508"/>
    <cellStyle name="Normal 41 2 2 2" xfId="54509"/>
    <cellStyle name="Normal 41 2 2 2 2" xfId="54510"/>
    <cellStyle name="Normal 41 2 2 2 3" xfId="54511"/>
    <cellStyle name="Normal 41 2 2 3" xfId="54512"/>
    <cellStyle name="Normal 41 2 2 4" xfId="54513"/>
    <cellStyle name="Normal 41 2 3" xfId="54514"/>
    <cellStyle name="Normal 41 2 3 2" xfId="54515"/>
    <cellStyle name="Normal 41 2 3 3" xfId="54516"/>
    <cellStyle name="Normal 41 2 4" xfId="54517"/>
    <cellStyle name="Normal 41 2 5" xfId="54518"/>
    <cellStyle name="Normal 41 2 6" xfId="54519"/>
    <cellStyle name="Normal 41 2 7" xfId="54520"/>
    <cellStyle name="Normal 41 2 8" xfId="54521"/>
    <cellStyle name="Normal 41 2 9" xfId="54522"/>
    <cellStyle name="Normal 41 3" xfId="23944"/>
    <cellStyle name="Normal 41 3 2" xfId="54523"/>
    <cellStyle name="Normal 41 3 2 2" xfId="54524"/>
    <cellStyle name="Normal 41 3 2 2 2" xfId="54525"/>
    <cellStyle name="Normal 41 3 2 2 3" xfId="54526"/>
    <cellStyle name="Normal 41 3 2 3" xfId="54527"/>
    <cellStyle name="Normal 41 3 2 4" xfId="54528"/>
    <cellStyle name="Normal 41 3 3" xfId="54529"/>
    <cellStyle name="Normal 41 3 3 2" xfId="54530"/>
    <cellStyle name="Normal 41 3 3 3" xfId="54531"/>
    <cellStyle name="Normal 41 3 4" xfId="54532"/>
    <cellStyle name="Normal 41 3 5" xfId="54533"/>
    <cellStyle name="Normal 41 4" xfId="23945"/>
    <cellStyle name="Normal 41 4 2" xfId="54534"/>
    <cellStyle name="Normal 41 4 2 2" xfId="54535"/>
    <cellStyle name="Normal 41 4 2 3" xfId="54536"/>
    <cellStyle name="Normal 41 4 3" xfId="54537"/>
    <cellStyle name="Normal 41 4 4" xfId="54538"/>
    <cellStyle name="Normal 41 5" xfId="23946"/>
    <cellStyle name="Normal 41 5 2" xfId="23947"/>
    <cellStyle name="Normal 41 5 2 2" xfId="23948"/>
    <cellStyle name="Normal 41 5 2 2 2" xfId="23949"/>
    <cellStyle name="Normal 41 5 2 3" xfId="23950"/>
    <cellStyle name="Normal 41 5 2 3 2" xfId="23951"/>
    <cellStyle name="Normal 41 5 2 4" xfId="23952"/>
    <cellStyle name="Normal 41 5 2 4 2" xfId="23953"/>
    <cellStyle name="Normal 41 5 2 5" xfId="23954"/>
    <cellStyle name="Normal 41 5 3" xfId="23955"/>
    <cellStyle name="Normal 41 5 3 2" xfId="23956"/>
    <cellStyle name="Normal 41 5 4" xfId="23957"/>
    <cellStyle name="Normal 41 5 4 2" xfId="23958"/>
    <cellStyle name="Normal 41 5 5" xfId="23959"/>
    <cellStyle name="Normal 41 5 5 2" xfId="23960"/>
    <cellStyle name="Normal 41 5 6" xfId="23961"/>
    <cellStyle name="Normal 41 6" xfId="23962"/>
    <cellStyle name="Normal 41 6 2" xfId="23963"/>
    <cellStyle name="Normal 41 6 2 2" xfId="23964"/>
    <cellStyle name="Normal 41 6 3" xfId="23965"/>
    <cellStyle name="Normal 41 6 3 2" xfId="23966"/>
    <cellStyle name="Normal 41 6 4" xfId="23967"/>
    <cellStyle name="Normal 41 6 4 2" xfId="23968"/>
    <cellStyle name="Normal 41 6 5" xfId="23969"/>
    <cellStyle name="Normal 41 7" xfId="23970"/>
    <cellStyle name="Normal 41 7 2" xfId="23971"/>
    <cellStyle name="Normal 41 7 3" xfId="54539"/>
    <cellStyle name="Normal 41 8" xfId="23972"/>
    <cellStyle name="Normal 41 8 2" xfId="23973"/>
    <cellStyle name="Normal 41 9" xfId="23974"/>
    <cellStyle name="Normal 41 9 2" xfId="23975"/>
    <cellStyle name="Normal 410" xfId="54540"/>
    <cellStyle name="Normal 411" xfId="54541"/>
    <cellStyle name="Normal 412" xfId="54542"/>
    <cellStyle name="Normal 413" xfId="54543"/>
    <cellStyle name="Normal 414" xfId="54544"/>
    <cellStyle name="Normal 415" xfId="54545"/>
    <cellStyle name="Normal 416" xfId="54546"/>
    <cellStyle name="Normal 42" xfId="23976"/>
    <cellStyle name="Normal 42 10" xfId="23977"/>
    <cellStyle name="Normal 42 10 2" xfId="23978"/>
    <cellStyle name="Normal 42 10 2 2" xfId="23979"/>
    <cellStyle name="Normal 42 10 3" xfId="23980"/>
    <cellStyle name="Normal 42 10 3 2" xfId="23981"/>
    <cellStyle name="Normal 42 10 4" xfId="23982"/>
    <cellStyle name="Normal 42 10 4 2" xfId="23983"/>
    <cellStyle name="Normal 42 10 5" xfId="23984"/>
    <cellStyle name="Normal 42 11" xfId="23985"/>
    <cellStyle name="Normal 42 11 2" xfId="23986"/>
    <cellStyle name="Normal 42 12" xfId="23987"/>
    <cellStyle name="Normal 42 12 2" xfId="23988"/>
    <cellStyle name="Normal 42 13" xfId="23989"/>
    <cellStyle name="Normal 42 13 2" xfId="23990"/>
    <cellStyle name="Normal 42 14" xfId="23991"/>
    <cellStyle name="Normal 42 14 2" xfId="23992"/>
    <cellStyle name="Normal 42 15" xfId="23993"/>
    <cellStyle name="Normal 42 15 2" xfId="23994"/>
    <cellStyle name="Normal 42 16" xfId="23995"/>
    <cellStyle name="Normal 42 16 2" xfId="23996"/>
    <cellStyle name="Normal 42 17" xfId="23997"/>
    <cellStyle name="Normal 42 17 2" xfId="23998"/>
    <cellStyle name="Normal 42 18" xfId="23999"/>
    <cellStyle name="Normal 42 19" xfId="24000"/>
    <cellStyle name="Normal 42 2" xfId="24001"/>
    <cellStyle name="Normal 42 2 10" xfId="24002"/>
    <cellStyle name="Normal 42 2 10 2" xfId="24003"/>
    <cellStyle name="Normal 42 2 11" xfId="24004"/>
    <cellStyle name="Normal 42 2 11 2" xfId="24005"/>
    <cellStyle name="Normal 42 2 12" xfId="24006"/>
    <cellStyle name="Normal 42 2 12 2" xfId="24007"/>
    <cellStyle name="Normal 42 2 13" xfId="24008"/>
    <cellStyle name="Normal 42 2 13 2" xfId="24009"/>
    <cellStyle name="Normal 42 2 14" xfId="24010"/>
    <cellStyle name="Normal 42 2 14 2" xfId="24011"/>
    <cellStyle name="Normal 42 2 15" xfId="24012"/>
    <cellStyle name="Normal 42 2 16" xfId="24013"/>
    <cellStyle name="Normal 42 2 2" xfId="24014"/>
    <cellStyle name="Normal 42 2 2 2" xfId="24015"/>
    <cellStyle name="Normal 42 2 2 2 2" xfId="24016"/>
    <cellStyle name="Normal 42 2 2 2 2 2" xfId="24017"/>
    <cellStyle name="Normal 42 2 2 2 2 2 2" xfId="24018"/>
    <cellStyle name="Normal 42 2 2 2 2 3" xfId="24019"/>
    <cellStyle name="Normal 42 2 2 2 2 3 2" xfId="24020"/>
    <cellStyle name="Normal 42 2 2 2 2 4" xfId="24021"/>
    <cellStyle name="Normal 42 2 2 2 2 4 2" xfId="24022"/>
    <cellStyle name="Normal 42 2 2 2 2 5" xfId="24023"/>
    <cellStyle name="Normal 42 2 2 2 3" xfId="24024"/>
    <cellStyle name="Normal 42 2 2 2 3 2" xfId="24025"/>
    <cellStyle name="Normal 42 2 2 2 4" xfId="24026"/>
    <cellStyle name="Normal 42 2 2 2 4 2" xfId="24027"/>
    <cellStyle name="Normal 42 2 2 2 5" xfId="24028"/>
    <cellStyle name="Normal 42 2 2 2 5 2" xfId="24029"/>
    <cellStyle name="Normal 42 2 2 2 6" xfId="24030"/>
    <cellStyle name="Normal 42 2 2 3" xfId="24031"/>
    <cellStyle name="Normal 42 2 2 3 2" xfId="24032"/>
    <cellStyle name="Normal 42 2 2 3 2 2" xfId="24033"/>
    <cellStyle name="Normal 42 2 2 3 3" xfId="24034"/>
    <cellStyle name="Normal 42 2 2 3 3 2" xfId="24035"/>
    <cellStyle name="Normal 42 2 2 3 4" xfId="24036"/>
    <cellStyle name="Normal 42 2 2 3 4 2" xfId="24037"/>
    <cellStyle name="Normal 42 2 2 3 5" xfId="24038"/>
    <cellStyle name="Normal 42 2 2 4" xfId="24039"/>
    <cellStyle name="Normal 42 2 2 4 2" xfId="24040"/>
    <cellStyle name="Normal 42 2 2 5" xfId="24041"/>
    <cellStyle name="Normal 42 2 2 5 2" xfId="24042"/>
    <cellStyle name="Normal 42 2 2 6" xfId="24043"/>
    <cellStyle name="Normal 42 2 2 6 2" xfId="24044"/>
    <cellStyle name="Normal 42 2 2 7" xfId="24045"/>
    <cellStyle name="Normal 42 2 3" xfId="24046"/>
    <cellStyle name="Normal 42 2 3 2" xfId="24047"/>
    <cellStyle name="Normal 42 2 3 2 2" xfId="24048"/>
    <cellStyle name="Normal 42 2 3 2 2 2" xfId="24049"/>
    <cellStyle name="Normal 42 2 3 2 2 2 2" xfId="24050"/>
    <cellStyle name="Normal 42 2 3 2 2 3" xfId="24051"/>
    <cellStyle name="Normal 42 2 3 2 2 3 2" xfId="24052"/>
    <cellStyle name="Normal 42 2 3 2 2 4" xfId="24053"/>
    <cellStyle name="Normal 42 2 3 2 2 4 2" xfId="24054"/>
    <cellStyle name="Normal 42 2 3 2 2 5" xfId="24055"/>
    <cellStyle name="Normal 42 2 3 2 3" xfId="24056"/>
    <cellStyle name="Normal 42 2 3 2 3 2" xfId="24057"/>
    <cellStyle name="Normal 42 2 3 2 4" xfId="24058"/>
    <cellStyle name="Normal 42 2 3 2 4 2" xfId="24059"/>
    <cellStyle name="Normal 42 2 3 2 5" xfId="24060"/>
    <cellStyle name="Normal 42 2 3 2 5 2" xfId="24061"/>
    <cellStyle name="Normal 42 2 3 2 6" xfId="24062"/>
    <cellStyle name="Normal 42 2 3 3" xfId="24063"/>
    <cellStyle name="Normal 42 2 3 3 2" xfId="24064"/>
    <cellStyle name="Normal 42 2 3 3 2 2" xfId="24065"/>
    <cellStyle name="Normal 42 2 3 3 3" xfId="24066"/>
    <cellStyle name="Normal 42 2 3 3 3 2" xfId="24067"/>
    <cellStyle name="Normal 42 2 3 3 4" xfId="24068"/>
    <cellStyle name="Normal 42 2 3 3 4 2" xfId="24069"/>
    <cellStyle name="Normal 42 2 3 3 5" xfId="24070"/>
    <cellStyle name="Normal 42 2 3 4" xfId="24071"/>
    <cellStyle name="Normal 42 2 3 4 2" xfId="24072"/>
    <cellStyle name="Normal 42 2 3 5" xfId="24073"/>
    <cellStyle name="Normal 42 2 3 5 2" xfId="24074"/>
    <cellStyle name="Normal 42 2 3 6" xfId="24075"/>
    <cellStyle name="Normal 42 2 3 6 2" xfId="24076"/>
    <cellStyle name="Normal 42 2 3 7" xfId="24077"/>
    <cellStyle name="Normal 42 2 4" xfId="24078"/>
    <cellStyle name="Normal 42 2 4 2" xfId="24079"/>
    <cellStyle name="Normal 42 2 4 2 2" xfId="24080"/>
    <cellStyle name="Normal 42 2 4 2 2 2" xfId="24081"/>
    <cellStyle name="Normal 42 2 4 2 2 2 2" xfId="24082"/>
    <cellStyle name="Normal 42 2 4 2 2 3" xfId="24083"/>
    <cellStyle name="Normal 42 2 4 2 2 3 2" xfId="24084"/>
    <cellStyle name="Normal 42 2 4 2 2 4" xfId="24085"/>
    <cellStyle name="Normal 42 2 4 2 2 4 2" xfId="24086"/>
    <cellStyle name="Normal 42 2 4 2 2 5" xfId="24087"/>
    <cellStyle name="Normal 42 2 4 2 3" xfId="24088"/>
    <cellStyle name="Normal 42 2 4 2 3 2" xfId="24089"/>
    <cellStyle name="Normal 42 2 4 2 4" xfId="24090"/>
    <cellStyle name="Normal 42 2 4 2 4 2" xfId="24091"/>
    <cellStyle name="Normal 42 2 4 2 5" xfId="24092"/>
    <cellStyle name="Normal 42 2 4 2 5 2" xfId="24093"/>
    <cellStyle name="Normal 42 2 4 2 6" xfId="24094"/>
    <cellStyle name="Normal 42 2 4 3" xfId="24095"/>
    <cellStyle name="Normal 42 2 4 3 2" xfId="24096"/>
    <cellStyle name="Normal 42 2 4 3 2 2" xfId="24097"/>
    <cellStyle name="Normal 42 2 4 3 3" xfId="24098"/>
    <cellStyle name="Normal 42 2 4 3 3 2" xfId="24099"/>
    <cellStyle name="Normal 42 2 4 3 4" xfId="24100"/>
    <cellStyle name="Normal 42 2 4 3 4 2" xfId="24101"/>
    <cellStyle name="Normal 42 2 4 3 5" xfId="24102"/>
    <cellStyle name="Normal 42 2 4 4" xfId="24103"/>
    <cellStyle name="Normal 42 2 4 4 2" xfId="24104"/>
    <cellStyle name="Normal 42 2 4 5" xfId="24105"/>
    <cellStyle name="Normal 42 2 4 5 2" xfId="24106"/>
    <cellStyle name="Normal 42 2 4 6" xfId="24107"/>
    <cellStyle name="Normal 42 2 4 6 2" xfId="24108"/>
    <cellStyle name="Normal 42 2 4 7" xfId="24109"/>
    <cellStyle name="Normal 42 2 5" xfId="24110"/>
    <cellStyle name="Normal 42 2 5 2" xfId="24111"/>
    <cellStyle name="Normal 42 2 5 2 2" xfId="24112"/>
    <cellStyle name="Normal 42 2 5 2 2 2" xfId="24113"/>
    <cellStyle name="Normal 42 2 5 2 3" xfId="24114"/>
    <cellStyle name="Normal 42 2 5 2 3 2" xfId="24115"/>
    <cellStyle name="Normal 42 2 5 2 4" xfId="24116"/>
    <cellStyle name="Normal 42 2 5 2 4 2" xfId="24117"/>
    <cellStyle name="Normal 42 2 5 2 5" xfId="24118"/>
    <cellStyle name="Normal 42 2 5 3" xfId="24119"/>
    <cellStyle name="Normal 42 2 5 3 2" xfId="24120"/>
    <cellStyle name="Normal 42 2 5 4" xfId="24121"/>
    <cellStyle name="Normal 42 2 5 4 2" xfId="24122"/>
    <cellStyle name="Normal 42 2 5 5" xfId="24123"/>
    <cellStyle name="Normal 42 2 5 5 2" xfId="24124"/>
    <cellStyle name="Normal 42 2 5 6" xfId="24125"/>
    <cellStyle name="Normal 42 2 6" xfId="24126"/>
    <cellStyle name="Normal 42 2 6 2" xfId="24127"/>
    <cellStyle name="Normal 42 2 6 2 2" xfId="24128"/>
    <cellStyle name="Normal 42 2 6 3" xfId="24129"/>
    <cellStyle name="Normal 42 2 6 3 2" xfId="24130"/>
    <cellStyle name="Normal 42 2 6 4" xfId="24131"/>
    <cellStyle name="Normal 42 2 6 4 2" xfId="24132"/>
    <cellStyle name="Normal 42 2 6 5" xfId="24133"/>
    <cellStyle name="Normal 42 2 7" xfId="24134"/>
    <cellStyle name="Normal 42 2 7 2" xfId="24135"/>
    <cellStyle name="Normal 42 2 7 2 2" xfId="24136"/>
    <cellStyle name="Normal 42 2 7 3" xfId="24137"/>
    <cellStyle name="Normal 42 2 7 3 2" xfId="24138"/>
    <cellStyle name="Normal 42 2 7 4" xfId="24139"/>
    <cellStyle name="Normal 42 2 7 4 2" xfId="24140"/>
    <cellStyle name="Normal 42 2 7 5" xfId="24141"/>
    <cellStyle name="Normal 42 2 8" xfId="24142"/>
    <cellStyle name="Normal 42 2 8 2" xfId="24143"/>
    <cellStyle name="Normal 42 2 9" xfId="24144"/>
    <cellStyle name="Normal 42 2 9 2" xfId="24145"/>
    <cellStyle name="Normal 42 3" xfId="24146"/>
    <cellStyle name="Normal 42 3 2" xfId="54547"/>
    <cellStyle name="Normal 42 3 2 2" xfId="54548"/>
    <cellStyle name="Normal 42 3 2 2 2" xfId="54549"/>
    <cellStyle name="Normal 42 3 2 2 3" xfId="54550"/>
    <cellStyle name="Normal 42 3 2 3" xfId="54551"/>
    <cellStyle name="Normal 42 3 2 4" xfId="54552"/>
    <cellStyle name="Normal 42 3 3" xfId="54553"/>
    <cellStyle name="Normal 42 3 3 2" xfId="54554"/>
    <cellStyle name="Normal 42 3 3 3" xfId="54555"/>
    <cellStyle name="Normal 42 3 4" xfId="54556"/>
    <cellStyle name="Normal 42 3 5" xfId="54557"/>
    <cellStyle name="Normal 42 4" xfId="24147"/>
    <cellStyle name="Normal 42 4 2" xfId="24148"/>
    <cellStyle name="Normal 42 4 2 2" xfId="24149"/>
    <cellStyle name="Normal 42 4 2 2 2" xfId="24150"/>
    <cellStyle name="Normal 42 4 2 2 2 2" xfId="24151"/>
    <cellStyle name="Normal 42 4 2 2 3" xfId="24152"/>
    <cellStyle name="Normal 42 4 2 2 3 2" xfId="24153"/>
    <cellStyle name="Normal 42 4 2 2 4" xfId="24154"/>
    <cellStyle name="Normal 42 4 2 2 4 2" xfId="24155"/>
    <cellStyle name="Normal 42 4 2 2 5" xfId="24156"/>
    <cellStyle name="Normal 42 4 2 3" xfId="24157"/>
    <cellStyle name="Normal 42 4 2 3 2" xfId="24158"/>
    <cellStyle name="Normal 42 4 2 4" xfId="24159"/>
    <cellStyle name="Normal 42 4 2 4 2" xfId="24160"/>
    <cellStyle name="Normal 42 4 2 5" xfId="24161"/>
    <cellStyle name="Normal 42 4 2 5 2" xfId="24162"/>
    <cellStyle name="Normal 42 4 2 6" xfId="24163"/>
    <cellStyle name="Normal 42 4 3" xfId="24164"/>
    <cellStyle name="Normal 42 4 3 2" xfId="24165"/>
    <cellStyle name="Normal 42 4 3 2 2" xfId="24166"/>
    <cellStyle name="Normal 42 4 3 3" xfId="24167"/>
    <cellStyle name="Normal 42 4 3 3 2" xfId="24168"/>
    <cellStyle name="Normal 42 4 3 4" xfId="24169"/>
    <cellStyle name="Normal 42 4 3 4 2" xfId="24170"/>
    <cellStyle name="Normal 42 4 3 5" xfId="24171"/>
    <cellStyle name="Normal 42 4 4" xfId="24172"/>
    <cellStyle name="Normal 42 4 4 2" xfId="24173"/>
    <cellStyle name="Normal 42 4 5" xfId="24174"/>
    <cellStyle name="Normal 42 4 5 2" xfId="24175"/>
    <cellStyle name="Normal 42 4 6" xfId="24176"/>
    <cellStyle name="Normal 42 4 6 2" xfId="24177"/>
    <cellStyle name="Normal 42 4 7" xfId="24178"/>
    <cellStyle name="Normal 42 5" xfId="24179"/>
    <cellStyle name="Normal 42 5 2" xfId="24180"/>
    <cellStyle name="Normal 42 5 2 2" xfId="24181"/>
    <cellStyle name="Normal 42 5 2 2 2" xfId="24182"/>
    <cellStyle name="Normal 42 5 2 2 2 2" xfId="24183"/>
    <cellStyle name="Normal 42 5 2 2 3" xfId="24184"/>
    <cellStyle name="Normal 42 5 2 2 3 2" xfId="24185"/>
    <cellStyle name="Normal 42 5 2 2 4" xfId="24186"/>
    <cellStyle name="Normal 42 5 2 2 4 2" xfId="24187"/>
    <cellStyle name="Normal 42 5 2 2 5" xfId="24188"/>
    <cellStyle name="Normal 42 5 2 3" xfId="24189"/>
    <cellStyle name="Normal 42 5 2 3 2" xfId="24190"/>
    <cellStyle name="Normal 42 5 2 4" xfId="24191"/>
    <cellStyle name="Normal 42 5 2 4 2" xfId="24192"/>
    <cellStyle name="Normal 42 5 2 5" xfId="24193"/>
    <cellStyle name="Normal 42 5 2 5 2" xfId="24194"/>
    <cellStyle name="Normal 42 5 2 6" xfId="24195"/>
    <cellStyle name="Normal 42 5 3" xfId="24196"/>
    <cellStyle name="Normal 42 5 3 2" xfId="24197"/>
    <cellStyle name="Normal 42 5 3 2 2" xfId="24198"/>
    <cellStyle name="Normal 42 5 3 3" xfId="24199"/>
    <cellStyle name="Normal 42 5 3 3 2" xfId="24200"/>
    <cellStyle name="Normal 42 5 3 4" xfId="24201"/>
    <cellStyle name="Normal 42 5 3 4 2" xfId="24202"/>
    <cellStyle name="Normal 42 5 3 5" xfId="24203"/>
    <cellStyle name="Normal 42 5 4" xfId="24204"/>
    <cellStyle name="Normal 42 5 4 2" xfId="24205"/>
    <cellStyle name="Normal 42 5 5" xfId="24206"/>
    <cellStyle name="Normal 42 5 5 2" xfId="24207"/>
    <cellStyle name="Normal 42 5 6" xfId="24208"/>
    <cellStyle name="Normal 42 5 6 2" xfId="24209"/>
    <cellStyle name="Normal 42 5 7" xfId="24210"/>
    <cellStyle name="Normal 42 6" xfId="24211"/>
    <cellStyle name="Normal 42 6 2" xfId="24212"/>
    <cellStyle name="Normal 42 6 2 2" xfId="24213"/>
    <cellStyle name="Normal 42 6 2 2 2" xfId="24214"/>
    <cellStyle name="Normal 42 6 2 2 2 2" xfId="24215"/>
    <cellStyle name="Normal 42 6 2 2 3" xfId="24216"/>
    <cellStyle name="Normal 42 6 2 2 3 2" xfId="24217"/>
    <cellStyle name="Normal 42 6 2 2 4" xfId="24218"/>
    <cellStyle name="Normal 42 6 2 2 4 2" xfId="24219"/>
    <cellStyle name="Normal 42 6 2 2 5" xfId="24220"/>
    <cellStyle name="Normal 42 6 2 3" xfId="24221"/>
    <cellStyle name="Normal 42 6 2 3 2" xfId="24222"/>
    <cellStyle name="Normal 42 6 2 4" xfId="24223"/>
    <cellStyle name="Normal 42 6 2 4 2" xfId="24224"/>
    <cellStyle name="Normal 42 6 2 5" xfId="24225"/>
    <cellStyle name="Normal 42 6 2 5 2" xfId="24226"/>
    <cellStyle name="Normal 42 6 2 6" xfId="24227"/>
    <cellStyle name="Normal 42 6 3" xfId="24228"/>
    <cellStyle name="Normal 42 6 3 2" xfId="24229"/>
    <cellStyle name="Normal 42 6 3 2 2" xfId="24230"/>
    <cellStyle name="Normal 42 6 3 3" xfId="24231"/>
    <cellStyle name="Normal 42 6 3 3 2" xfId="24232"/>
    <cellStyle name="Normal 42 6 3 4" xfId="24233"/>
    <cellStyle name="Normal 42 6 3 4 2" xfId="24234"/>
    <cellStyle name="Normal 42 6 3 5" xfId="24235"/>
    <cellStyle name="Normal 42 6 4" xfId="24236"/>
    <cellStyle name="Normal 42 6 4 2" xfId="24237"/>
    <cellStyle name="Normal 42 6 5" xfId="24238"/>
    <cellStyle name="Normal 42 6 5 2" xfId="24239"/>
    <cellStyle name="Normal 42 6 6" xfId="24240"/>
    <cellStyle name="Normal 42 6 6 2" xfId="24241"/>
    <cellStyle name="Normal 42 6 7" xfId="24242"/>
    <cellStyle name="Normal 42 7" xfId="24243"/>
    <cellStyle name="Normal 42 7 2" xfId="24244"/>
    <cellStyle name="Normal 42 7 2 2" xfId="24245"/>
    <cellStyle name="Normal 42 7 2 2 2" xfId="24246"/>
    <cellStyle name="Normal 42 7 2 2 2 2" xfId="24247"/>
    <cellStyle name="Normal 42 7 2 2 3" xfId="24248"/>
    <cellStyle name="Normal 42 7 2 2 3 2" xfId="24249"/>
    <cellStyle name="Normal 42 7 2 2 4" xfId="24250"/>
    <cellStyle name="Normal 42 7 2 2 4 2" xfId="24251"/>
    <cellStyle name="Normal 42 7 2 2 5" xfId="24252"/>
    <cellStyle name="Normal 42 7 2 3" xfId="24253"/>
    <cellStyle name="Normal 42 7 2 3 2" xfId="24254"/>
    <cellStyle name="Normal 42 7 2 4" xfId="24255"/>
    <cellStyle name="Normal 42 7 2 4 2" xfId="24256"/>
    <cellStyle name="Normal 42 7 2 5" xfId="24257"/>
    <cellStyle name="Normal 42 7 2 5 2" xfId="24258"/>
    <cellStyle name="Normal 42 7 2 6" xfId="24259"/>
    <cellStyle name="Normal 42 7 3" xfId="24260"/>
    <cellStyle name="Normal 42 7 3 2" xfId="24261"/>
    <cellStyle name="Normal 42 7 3 2 2" xfId="24262"/>
    <cellStyle name="Normal 42 7 3 3" xfId="24263"/>
    <cellStyle name="Normal 42 7 3 3 2" xfId="24264"/>
    <cellStyle name="Normal 42 7 3 4" xfId="24265"/>
    <cellStyle name="Normal 42 7 3 4 2" xfId="24266"/>
    <cellStyle name="Normal 42 7 3 5" xfId="24267"/>
    <cellStyle name="Normal 42 7 4" xfId="24268"/>
    <cellStyle name="Normal 42 7 4 2" xfId="24269"/>
    <cellStyle name="Normal 42 7 5" xfId="24270"/>
    <cellStyle name="Normal 42 7 5 2" xfId="24271"/>
    <cellStyle name="Normal 42 7 6" xfId="24272"/>
    <cellStyle name="Normal 42 7 6 2" xfId="24273"/>
    <cellStyle name="Normal 42 7 7" xfId="24274"/>
    <cellStyle name="Normal 42 8" xfId="24275"/>
    <cellStyle name="Normal 42 8 2" xfId="24276"/>
    <cellStyle name="Normal 42 8 2 2" xfId="24277"/>
    <cellStyle name="Normal 42 8 2 2 2" xfId="24278"/>
    <cellStyle name="Normal 42 8 2 3" xfId="24279"/>
    <cellStyle name="Normal 42 8 2 3 2" xfId="24280"/>
    <cellStyle name="Normal 42 8 2 4" xfId="24281"/>
    <cellStyle name="Normal 42 8 2 4 2" xfId="24282"/>
    <cellStyle name="Normal 42 8 2 5" xfId="24283"/>
    <cellStyle name="Normal 42 8 3" xfId="24284"/>
    <cellStyle name="Normal 42 8 3 2" xfId="24285"/>
    <cellStyle name="Normal 42 8 4" xfId="24286"/>
    <cellStyle name="Normal 42 8 4 2" xfId="24287"/>
    <cellStyle name="Normal 42 8 5" xfId="24288"/>
    <cellStyle name="Normal 42 8 5 2" xfId="24289"/>
    <cellStyle name="Normal 42 8 6" xfId="24290"/>
    <cellStyle name="Normal 42 9" xfId="24291"/>
    <cellStyle name="Normal 42 9 2" xfId="24292"/>
    <cellStyle name="Normal 42 9 2 2" xfId="24293"/>
    <cellStyle name="Normal 42 9 3" xfId="24294"/>
    <cellStyle name="Normal 42 9 3 2" xfId="24295"/>
    <cellStyle name="Normal 42 9 4" xfId="24296"/>
    <cellStyle name="Normal 42 9 4 2" xfId="24297"/>
    <cellStyle name="Normal 42 9 5" xfId="24298"/>
    <cellStyle name="Normal 43" xfId="24299"/>
    <cellStyle name="Normal 43 10" xfId="24300"/>
    <cellStyle name="Normal 43 10 2" xfId="24301"/>
    <cellStyle name="Normal 43 10 2 2" xfId="24302"/>
    <cellStyle name="Normal 43 10 3" xfId="24303"/>
    <cellStyle name="Normal 43 10 3 2" xfId="24304"/>
    <cellStyle name="Normal 43 10 4" xfId="24305"/>
    <cellStyle name="Normal 43 10 4 2" xfId="24306"/>
    <cellStyle name="Normal 43 10 5" xfId="24307"/>
    <cellStyle name="Normal 43 11" xfId="24308"/>
    <cellStyle name="Normal 43 11 2" xfId="24309"/>
    <cellStyle name="Normal 43 12" xfId="24310"/>
    <cellStyle name="Normal 43 12 2" xfId="24311"/>
    <cellStyle name="Normal 43 13" xfId="24312"/>
    <cellStyle name="Normal 43 13 2" xfId="24313"/>
    <cellStyle name="Normal 43 14" xfId="24314"/>
    <cellStyle name="Normal 43 14 2" xfId="24315"/>
    <cellStyle name="Normal 43 15" xfId="24316"/>
    <cellStyle name="Normal 43 15 2" xfId="24317"/>
    <cellStyle name="Normal 43 16" xfId="24318"/>
    <cellStyle name="Normal 43 16 2" xfId="24319"/>
    <cellStyle name="Normal 43 17" xfId="24320"/>
    <cellStyle name="Normal 43 17 2" xfId="24321"/>
    <cellStyle name="Normal 43 18" xfId="24322"/>
    <cellStyle name="Normal 43 19" xfId="24323"/>
    <cellStyle name="Normal 43 2" xfId="24324"/>
    <cellStyle name="Normal 43 2 10" xfId="24325"/>
    <cellStyle name="Normal 43 2 10 2" xfId="24326"/>
    <cellStyle name="Normal 43 2 11" xfId="24327"/>
    <cellStyle name="Normal 43 2 11 2" xfId="24328"/>
    <cellStyle name="Normal 43 2 12" xfId="24329"/>
    <cellStyle name="Normal 43 2 12 2" xfId="24330"/>
    <cellStyle name="Normal 43 2 13" xfId="24331"/>
    <cellStyle name="Normal 43 2 13 2" xfId="24332"/>
    <cellStyle name="Normal 43 2 14" xfId="24333"/>
    <cellStyle name="Normal 43 2 14 2" xfId="24334"/>
    <cellStyle name="Normal 43 2 15" xfId="24335"/>
    <cellStyle name="Normal 43 2 16" xfId="24336"/>
    <cellStyle name="Normal 43 2 2" xfId="24337"/>
    <cellStyle name="Normal 43 2 2 2" xfId="24338"/>
    <cellStyle name="Normal 43 2 2 2 2" xfId="24339"/>
    <cellStyle name="Normal 43 2 2 2 2 2" xfId="24340"/>
    <cellStyle name="Normal 43 2 2 2 2 2 2" xfId="24341"/>
    <cellStyle name="Normal 43 2 2 2 2 3" xfId="24342"/>
    <cellStyle name="Normal 43 2 2 2 2 3 2" xfId="24343"/>
    <cellStyle name="Normal 43 2 2 2 2 4" xfId="24344"/>
    <cellStyle name="Normal 43 2 2 2 2 4 2" xfId="24345"/>
    <cellStyle name="Normal 43 2 2 2 2 5" xfId="24346"/>
    <cellStyle name="Normal 43 2 2 2 3" xfId="24347"/>
    <cellStyle name="Normal 43 2 2 2 3 2" xfId="24348"/>
    <cellStyle name="Normal 43 2 2 2 4" xfId="24349"/>
    <cellStyle name="Normal 43 2 2 2 4 2" xfId="24350"/>
    <cellStyle name="Normal 43 2 2 2 5" xfId="24351"/>
    <cellStyle name="Normal 43 2 2 2 5 2" xfId="24352"/>
    <cellStyle name="Normal 43 2 2 2 6" xfId="24353"/>
    <cellStyle name="Normal 43 2 2 3" xfId="24354"/>
    <cellStyle name="Normal 43 2 2 3 2" xfId="24355"/>
    <cellStyle name="Normal 43 2 2 3 2 2" xfId="24356"/>
    <cellStyle name="Normal 43 2 2 3 3" xfId="24357"/>
    <cellStyle name="Normal 43 2 2 3 3 2" xfId="24358"/>
    <cellStyle name="Normal 43 2 2 3 4" xfId="24359"/>
    <cellStyle name="Normal 43 2 2 3 4 2" xfId="24360"/>
    <cellStyle name="Normal 43 2 2 3 5" xfId="24361"/>
    <cellStyle name="Normal 43 2 2 4" xfId="24362"/>
    <cellStyle name="Normal 43 2 2 4 2" xfId="24363"/>
    <cellStyle name="Normal 43 2 2 5" xfId="24364"/>
    <cellStyle name="Normal 43 2 2 5 2" xfId="24365"/>
    <cellStyle name="Normal 43 2 2 6" xfId="24366"/>
    <cellStyle name="Normal 43 2 2 6 2" xfId="24367"/>
    <cellStyle name="Normal 43 2 2 7" xfId="24368"/>
    <cellStyle name="Normal 43 2 3" xfId="24369"/>
    <cellStyle name="Normal 43 2 3 2" xfId="24370"/>
    <cellStyle name="Normal 43 2 3 2 2" xfId="24371"/>
    <cellStyle name="Normal 43 2 3 2 2 2" xfId="24372"/>
    <cellStyle name="Normal 43 2 3 2 2 2 2" xfId="24373"/>
    <cellStyle name="Normal 43 2 3 2 2 3" xfId="24374"/>
    <cellStyle name="Normal 43 2 3 2 2 3 2" xfId="24375"/>
    <cellStyle name="Normal 43 2 3 2 2 4" xfId="24376"/>
    <cellStyle name="Normal 43 2 3 2 2 4 2" xfId="24377"/>
    <cellStyle name="Normal 43 2 3 2 2 5" xfId="24378"/>
    <cellStyle name="Normal 43 2 3 2 3" xfId="24379"/>
    <cellStyle name="Normal 43 2 3 2 3 2" xfId="24380"/>
    <cellStyle name="Normal 43 2 3 2 4" xfId="24381"/>
    <cellStyle name="Normal 43 2 3 2 4 2" xfId="24382"/>
    <cellStyle name="Normal 43 2 3 2 5" xfId="24383"/>
    <cellStyle name="Normal 43 2 3 2 5 2" xfId="24384"/>
    <cellStyle name="Normal 43 2 3 2 6" xfId="24385"/>
    <cellStyle name="Normal 43 2 3 3" xfId="24386"/>
    <cellStyle name="Normal 43 2 3 3 2" xfId="24387"/>
    <cellStyle name="Normal 43 2 3 3 2 2" xfId="24388"/>
    <cellStyle name="Normal 43 2 3 3 3" xfId="24389"/>
    <cellStyle name="Normal 43 2 3 3 3 2" xfId="24390"/>
    <cellStyle name="Normal 43 2 3 3 4" xfId="24391"/>
    <cellStyle name="Normal 43 2 3 3 4 2" xfId="24392"/>
    <cellStyle name="Normal 43 2 3 3 5" xfId="24393"/>
    <cellStyle name="Normal 43 2 3 4" xfId="24394"/>
    <cellStyle name="Normal 43 2 3 4 2" xfId="24395"/>
    <cellStyle name="Normal 43 2 3 5" xfId="24396"/>
    <cellStyle name="Normal 43 2 3 5 2" xfId="24397"/>
    <cellStyle name="Normal 43 2 3 6" xfId="24398"/>
    <cellStyle name="Normal 43 2 3 6 2" xfId="24399"/>
    <cellStyle name="Normal 43 2 3 7" xfId="24400"/>
    <cellStyle name="Normal 43 2 4" xfId="24401"/>
    <cellStyle name="Normal 43 2 4 2" xfId="24402"/>
    <cellStyle name="Normal 43 2 4 2 2" xfId="24403"/>
    <cellStyle name="Normal 43 2 4 2 2 2" xfId="24404"/>
    <cellStyle name="Normal 43 2 4 2 2 2 2" xfId="24405"/>
    <cellStyle name="Normal 43 2 4 2 2 3" xfId="24406"/>
    <cellStyle name="Normal 43 2 4 2 2 3 2" xfId="24407"/>
    <cellStyle name="Normal 43 2 4 2 2 4" xfId="24408"/>
    <cellStyle name="Normal 43 2 4 2 2 4 2" xfId="24409"/>
    <cellStyle name="Normal 43 2 4 2 2 5" xfId="24410"/>
    <cellStyle name="Normal 43 2 4 2 3" xfId="24411"/>
    <cellStyle name="Normal 43 2 4 2 3 2" xfId="24412"/>
    <cellStyle name="Normal 43 2 4 2 4" xfId="24413"/>
    <cellStyle name="Normal 43 2 4 2 4 2" xfId="24414"/>
    <cellStyle name="Normal 43 2 4 2 5" xfId="24415"/>
    <cellStyle name="Normal 43 2 4 2 5 2" xfId="24416"/>
    <cellStyle name="Normal 43 2 4 2 6" xfId="24417"/>
    <cellStyle name="Normal 43 2 4 3" xfId="24418"/>
    <cellStyle name="Normal 43 2 4 3 2" xfId="24419"/>
    <cellStyle name="Normal 43 2 4 3 2 2" xfId="24420"/>
    <cellStyle name="Normal 43 2 4 3 3" xfId="24421"/>
    <cellStyle name="Normal 43 2 4 3 3 2" xfId="24422"/>
    <cellStyle name="Normal 43 2 4 3 4" xfId="24423"/>
    <cellStyle name="Normal 43 2 4 3 4 2" xfId="24424"/>
    <cellStyle name="Normal 43 2 4 3 5" xfId="24425"/>
    <cellStyle name="Normal 43 2 4 4" xfId="24426"/>
    <cellStyle name="Normal 43 2 4 4 2" xfId="24427"/>
    <cellStyle name="Normal 43 2 4 5" xfId="24428"/>
    <cellStyle name="Normal 43 2 4 5 2" xfId="24429"/>
    <cellStyle name="Normal 43 2 4 6" xfId="24430"/>
    <cellStyle name="Normal 43 2 4 6 2" xfId="24431"/>
    <cellStyle name="Normal 43 2 4 7" xfId="24432"/>
    <cellStyle name="Normal 43 2 5" xfId="24433"/>
    <cellStyle name="Normal 43 2 5 2" xfId="24434"/>
    <cellStyle name="Normal 43 2 5 2 2" xfId="24435"/>
    <cellStyle name="Normal 43 2 5 2 2 2" xfId="24436"/>
    <cellStyle name="Normal 43 2 5 2 3" xfId="24437"/>
    <cellStyle name="Normal 43 2 5 2 3 2" xfId="24438"/>
    <cellStyle name="Normal 43 2 5 2 4" xfId="24439"/>
    <cellStyle name="Normal 43 2 5 2 4 2" xfId="24440"/>
    <cellStyle name="Normal 43 2 5 2 5" xfId="24441"/>
    <cellStyle name="Normal 43 2 5 3" xfId="24442"/>
    <cellStyle name="Normal 43 2 5 3 2" xfId="24443"/>
    <cellStyle name="Normal 43 2 5 4" xfId="24444"/>
    <cellStyle name="Normal 43 2 5 4 2" xfId="24445"/>
    <cellStyle name="Normal 43 2 5 5" xfId="24446"/>
    <cellStyle name="Normal 43 2 5 5 2" xfId="24447"/>
    <cellStyle name="Normal 43 2 5 6" xfId="24448"/>
    <cellStyle name="Normal 43 2 6" xfId="24449"/>
    <cellStyle name="Normal 43 2 6 2" xfId="24450"/>
    <cellStyle name="Normal 43 2 6 2 2" xfId="24451"/>
    <cellStyle name="Normal 43 2 6 3" xfId="24452"/>
    <cellStyle name="Normal 43 2 6 3 2" xfId="24453"/>
    <cellStyle name="Normal 43 2 6 4" xfId="24454"/>
    <cellStyle name="Normal 43 2 6 4 2" xfId="24455"/>
    <cellStyle name="Normal 43 2 6 5" xfId="24456"/>
    <cellStyle name="Normal 43 2 7" xfId="24457"/>
    <cellStyle name="Normal 43 2 7 2" xfId="24458"/>
    <cellStyle name="Normal 43 2 7 2 2" xfId="24459"/>
    <cellStyle name="Normal 43 2 7 3" xfId="24460"/>
    <cellStyle name="Normal 43 2 7 3 2" xfId="24461"/>
    <cellStyle name="Normal 43 2 7 4" xfId="24462"/>
    <cellStyle name="Normal 43 2 7 4 2" xfId="24463"/>
    <cellStyle name="Normal 43 2 7 5" xfId="24464"/>
    <cellStyle name="Normal 43 2 8" xfId="24465"/>
    <cellStyle name="Normal 43 2 8 2" xfId="24466"/>
    <cellStyle name="Normal 43 2 9" xfId="24467"/>
    <cellStyle name="Normal 43 2 9 2" xfId="24468"/>
    <cellStyle name="Normal 43 3" xfId="24469"/>
    <cellStyle name="Normal 43 3 2" xfId="54558"/>
    <cellStyle name="Normal 43 3 2 2" xfId="54559"/>
    <cellStyle name="Normal 43 3 2 2 2" xfId="54560"/>
    <cellStyle name="Normal 43 3 2 2 3" xfId="54561"/>
    <cellStyle name="Normal 43 3 2 3" xfId="54562"/>
    <cellStyle name="Normal 43 3 2 4" xfId="54563"/>
    <cellStyle name="Normal 43 3 3" xfId="54564"/>
    <cellStyle name="Normal 43 3 3 2" xfId="54565"/>
    <cellStyle name="Normal 43 3 3 3" xfId="54566"/>
    <cellStyle name="Normal 43 3 4" xfId="54567"/>
    <cellStyle name="Normal 43 3 5" xfId="54568"/>
    <cellStyle name="Normal 43 4" xfId="24470"/>
    <cellStyle name="Normal 43 4 2" xfId="24471"/>
    <cellStyle name="Normal 43 4 2 2" xfId="24472"/>
    <cellStyle name="Normal 43 4 2 2 2" xfId="24473"/>
    <cellStyle name="Normal 43 4 2 2 2 2" xfId="24474"/>
    <cellStyle name="Normal 43 4 2 2 3" xfId="24475"/>
    <cellStyle name="Normal 43 4 2 2 3 2" xfId="24476"/>
    <cellStyle name="Normal 43 4 2 2 4" xfId="24477"/>
    <cellStyle name="Normal 43 4 2 2 4 2" xfId="24478"/>
    <cellStyle name="Normal 43 4 2 2 5" xfId="24479"/>
    <cellStyle name="Normal 43 4 2 3" xfId="24480"/>
    <cellStyle name="Normal 43 4 2 3 2" xfId="24481"/>
    <cellStyle name="Normal 43 4 2 4" xfId="24482"/>
    <cellStyle name="Normal 43 4 2 4 2" xfId="24483"/>
    <cellStyle name="Normal 43 4 2 5" xfId="24484"/>
    <cellStyle name="Normal 43 4 2 5 2" xfId="24485"/>
    <cellStyle name="Normal 43 4 2 6" xfId="24486"/>
    <cellStyle name="Normal 43 4 3" xfId="24487"/>
    <cellStyle name="Normal 43 4 3 2" xfId="24488"/>
    <cellStyle name="Normal 43 4 3 2 2" xfId="24489"/>
    <cellStyle name="Normal 43 4 3 3" xfId="24490"/>
    <cellStyle name="Normal 43 4 3 3 2" xfId="24491"/>
    <cellStyle name="Normal 43 4 3 4" xfId="24492"/>
    <cellStyle name="Normal 43 4 3 4 2" xfId="24493"/>
    <cellStyle name="Normal 43 4 3 5" xfId="24494"/>
    <cellStyle name="Normal 43 4 4" xfId="24495"/>
    <cellStyle name="Normal 43 4 4 2" xfId="24496"/>
    <cellStyle name="Normal 43 4 5" xfId="24497"/>
    <cellStyle name="Normal 43 4 5 2" xfId="24498"/>
    <cellStyle name="Normal 43 4 6" xfId="24499"/>
    <cellStyle name="Normal 43 4 6 2" xfId="24500"/>
    <cellStyle name="Normal 43 4 7" xfId="24501"/>
    <cellStyle name="Normal 43 5" xfId="24502"/>
    <cellStyle name="Normal 43 5 2" xfId="24503"/>
    <cellStyle name="Normal 43 5 2 2" xfId="24504"/>
    <cellStyle name="Normal 43 5 2 2 2" xfId="24505"/>
    <cellStyle name="Normal 43 5 2 2 2 2" xfId="24506"/>
    <cellStyle name="Normal 43 5 2 2 3" xfId="24507"/>
    <cellStyle name="Normal 43 5 2 2 3 2" xfId="24508"/>
    <cellStyle name="Normal 43 5 2 2 4" xfId="24509"/>
    <cellStyle name="Normal 43 5 2 2 4 2" xfId="24510"/>
    <cellStyle name="Normal 43 5 2 2 5" xfId="24511"/>
    <cellStyle name="Normal 43 5 2 3" xfId="24512"/>
    <cellStyle name="Normal 43 5 2 3 2" xfId="24513"/>
    <cellStyle name="Normal 43 5 2 4" xfId="24514"/>
    <cellStyle name="Normal 43 5 2 4 2" xfId="24515"/>
    <cellStyle name="Normal 43 5 2 5" xfId="24516"/>
    <cellStyle name="Normal 43 5 2 5 2" xfId="24517"/>
    <cellStyle name="Normal 43 5 2 6" xfId="24518"/>
    <cellStyle name="Normal 43 5 3" xfId="24519"/>
    <cellStyle name="Normal 43 5 3 2" xfId="24520"/>
    <cellStyle name="Normal 43 5 3 2 2" xfId="24521"/>
    <cellStyle name="Normal 43 5 3 3" xfId="24522"/>
    <cellStyle name="Normal 43 5 3 3 2" xfId="24523"/>
    <cellStyle name="Normal 43 5 3 4" xfId="24524"/>
    <cellStyle name="Normal 43 5 3 4 2" xfId="24525"/>
    <cellStyle name="Normal 43 5 3 5" xfId="24526"/>
    <cellStyle name="Normal 43 5 4" xfId="24527"/>
    <cellStyle name="Normal 43 5 4 2" xfId="24528"/>
    <cellStyle name="Normal 43 5 5" xfId="24529"/>
    <cellStyle name="Normal 43 5 5 2" xfId="24530"/>
    <cellStyle name="Normal 43 5 6" xfId="24531"/>
    <cellStyle name="Normal 43 5 6 2" xfId="24532"/>
    <cellStyle name="Normal 43 5 7" xfId="24533"/>
    <cellStyle name="Normal 43 6" xfId="24534"/>
    <cellStyle name="Normal 43 6 2" xfId="24535"/>
    <cellStyle name="Normal 43 6 2 2" xfId="24536"/>
    <cellStyle name="Normal 43 6 2 2 2" xfId="24537"/>
    <cellStyle name="Normal 43 6 2 2 2 2" xfId="24538"/>
    <cellStyle name="Normal 43 6 2 2 3" xfId="24539"/>
    <cellStyle name="Normal 43 6 2 2 3 2" xfId="24540"/>
    <cellStyle name="Normal 43 6 2 2 4" xfId="24541"/>
    <cellStyle name="Normal 43 6 2 2 4 2" xfId="24542"/>
    <cellStyle name="Normal 43 6 2 2 5" xfId="24543"/>
    <cellStyle name="Normal 43 6 2 3" xfId="24544"/>
    <cellStyle name="Normal 43 6 2 3 2" xfId="24545"/>
    <cellStyle name="Normal 43 6 2 4" xfId="24546"/>
    <cellStyle name="Normal 43 6 2 4 2" xfId="24547"/>
    <cellStyle name="Normal 43 6 2 5" xfId="24548"/>
    <cellStyle name="Normal 43 6 2 5 2" xfId="24549"/>
    <cellStyle name="Normal 43 6 2 6" xfId="24550"/>
    <cellStyle name="Normal 43 6 3" xfId="24551"/>
    <cellStyle name="Normal 43 6 3 2" xfId="24552"/>
    <cellStyle name="Normal 43 6 3 2 2" xfId="24553"/>
    <cellStyle name="Normal 43 6 3 3" xfId="24554"/>
    <cellStyle name="Normal 43 6 3 3 2" xfId="24555"/>
    <cellStyle name="Normal 43 6 3 4" xfId="24556"/>
    <cellStyle name="Normal 43 6 3 4 2" xfId="24557"/>
    <cellStyle name="Normal 43 6 3 5" xfId="24558"/>
    <cellStyle name="Normal 43 6 4" xfId="24559"/>
    <cellStyle name="Normal 43 6 4 2" xfId="24560"/>
    <cellStyle name="Normal 43 6 5" xfId="24561"/>
    <cellStyle name="Normal 43 6 5 2" xfId="24562"/>
    <cellStyle name="Normal 43 6 6" xfId="24563"/>
    <cellStyle name="Normal 43 6 6 2" xfId="24564"/>
    <cellStyle name="Normal 43 6 7" xfId="24565"/>
    <cellStyle name="Normal 43 7" xfId="24566"/>
    <cellStyle name="Normal 43 7 2" xfId="24567"/>
    <cellStyle name="Normal 43 7 2 2" xfId="24568"/>
    <cellStyle name="Normal 43 7 2 2 2" xfId="24569"/>
    <cellStyle name="Normal 43 7 2 2 2 2" xfId="24570"/>
    <cellStyle name="Normal 43 7 2 2 3" xfId="24571"/>
    <cellStyle name="Normal 43 7 2 2 3 2" xfId="24572"/>
    <cellStyle name="Normal 43 7 2 2 4" xfId="24573"/>
    <cellStyle name="Normal 43 7 2 2 4 2" xfId="24574"/>
    <cellStyle name="Normal 43 7 2 2 5" xfId="24575"/>
    <cellStyle name="Normal 43 7 2 3" xfId="24576"/>
    <cellStyle name="Normal 43 7 2 3 2" xfId="24577"/>
    <cellStyle name="Normal 43 7 2 4" xfId="24578"/>
    <cellStyle name="Normal 43 7 2 4 2" xfId="24579"/>
    <cellStyle name="Normal 43 7 2 5" xfId="24580"/>
    <cellStyle name="Normal 43 7 2 5 2" xfId="24581"/>
    <cellStyle name="Normal 43 7 2 6" xfId="24582"/>
    <cellStyle name="Normal 43 7 3" xfId="24583"/>
    <cellStyle name="Normal 43 7 3 2" xfId="24584"/>
    <cellStyle name="Normal 43 7 3 2 2" xfId="24585"/>
    <cellStyle name="Normal 43 7 3 3" xfId="24586"/>
    <cellStyle name="Normal 43 7 3 3 2" xfId="24587"/>
    <cellStyle name="Normal 43 7 3 4" xfId="24588"/>
    <cellStyle name="Normal 43 7 3 4 2" xfId="24589"/>
    <cellStyle name="Normal 43 7 3 5" xfId="24590"/>
    <cellStyle name="Normal 43 7 4" xfId="24591"/>
    <cellStyle name="Normal 43 7 4 2" xfId="24592"/>
    <cellStyle name="Normal 43 7 5" xfId="24593"/>
    <cellStyle name="Normal 43 7 5 2" xfId="24594"/>
    <cellStyle name="Normal 43 7 6" xfId="24595"/>
    <cellStyle name="Normal 43 7 6 2" xfId="24596"/>
    <cellStyle name="Normal 43 7 7" xfId="24597"/>
    <cellStyle name="Normal 43 8" xfId="24598"/>
    <cellStyle name="Normal 43 8 2" xfId="24599"/>
    <cellStyle name="Normal 43 8 2 2" xfId="24600"/>
    <cellStyle name="Normal 43 8 2 2 2" xfId="24601"/>
    <cellStyle name="Normal 43 8 2 3" xfId="24602"/>
    <cellStyle name="Normal 43 8 2 3 2" xfId="24603"/>
    <cellStyle name="Normal 43 8 2 4" xfId="24604"/>
    <cellStyle name="Normal 43 8 2 4 2" xfId="24605"/>
    <cellStyle name="Normal 43 8 2 5" xfId="24606"/>
    <cellStyle name="Normal 43 8 3" xfId="24607"/>
    <cellStyle name="Normal 43 8 3 2" xfId="24608"/>
    <cellStyle name="Normal 43 8 4" xfId="24609"/>
    <cellStyle name="Normal 43 8 4 2" xfId="24610"/>
    <cellStyle name="Normal 43 8 5" xfId="24611"/>
    <cellStyle name="Normal 43 8 5 2" xfId="24612"/>
    <cellStyle name="Normal 43 8 6" xfId="24613"/>
    <cellStyle name="Normal 43 9" xfId="24614"/>
    <cellStyle name="Normal 43 9 2" xfId="24615"/>
    <cellStyle name="Normal 43 9 2 2" xfId="24616"/>
    <cellStyle name="Normal 43 9 3" xfId="24617"/>
    <cellStyle name="Normal 43 9 3 2" xfId="24618"/>
    <cellStyle name="Normal 43 9 4" xfId="24619"/>
    <cellStyle name="Normal 43 9 4 2" xfId="24620"/>
    <cellStyle name="Normal 43 9 5" xfId="24621"/>
    <cellStyle name="Normal 44" xfId="24622"/>
    <cellStyle name="Normal 44 10" xfId="54569"/>
    <cellStyle name="Normal 44 11" xfId="54570"/>
    <cellStyle name="Normal 44 12" xfId="54571"/>
    <cellStyle name="Normal 44 13" xfId="54572"/>
    <cellStyle name="Normal 44 14" xfId="54573"/>
    <cellStyle name="Normal 44 15" xfId="54574"/>
    <cellStyle name="Normal 44 16" xfId="54575"/>
    <cellStyle name="Normal 44 2" xfId="24623"/>
    <cellStyle name="Normal 44 2 10" xfId="54576"/>
    <cellStyle name="Normal 44 2 11" xfId="54577"/>
    <cellStyle name="Normal 44 2 2" xfId="54578"/>
    <cellStyle name="Normal 44 2 2 2" xfId="54579"/>
    <cellStyle name="Normal 44 2 2 2 2" xfId="54580"/>
    <cellStyle name="Normal 44 2 2 2 3" xfId="54581"/>
    <cellStyle name="Normal 44 2 2 3" xfId="54582"/>
    <cellStyle name="Normal 44 2 2 4" xfId="54583"/>
    <cellStyle name="Normal 44 2 3" xfId="54584"/>
    <cellStyle name="Normal 44 2 3 2" xfId="54585"/>
    <cellStyle name="Normal 44 2 3 3" xfId="54586"/>
    <cellStyle name="Normal 44 2 4" xfId="54587"/>
    <cellStyle name="Normal 44 2 5" xfId="54588"/>
    <cellStyle name="Normal 44 2 6" xfId="54589"/>
    <cellStyle name="Normal 44 2 7" xfId="54590"/>
    <cellStyle name="Normal 44 2 8" xfId="54591"/>
    <cellStyle name="Normal 44 2 9" xfId="54592"/>
    <cellStyle name="Normal 44 3" xfId="24624"/>
    <cellStyle name="Normal 44 3 2" xfId="54593"/>
    <cellStyle name="Normal 44 3 2 2" xfId="54594"/>
    <cellStyle name="Normal 44 3 2 2 2" xfId="54595"/>
    <cellStyle name="Normal 44 3 2 2 3" xfId="54596"/>
    <cellStyle name="Normal 44 3 2 3" xfId="54597"/>
    <cellStyle name="Normal 44 3 2 4" xfId="54598"/>
    <cellStyle name="Normal 44 3 3" xfId="54599"/>
    <cellStyle name="Normal 44 3 3 2" xfId="54600"/>
    <cellStyle name="Normal 44 3 3 3" xfId="54601"/>
    <cellStyle name="Normal 44 3 4" xfId="54602"/>
    <cellStyle name="Normal 44 3 5" xfId="54603"/>
    <cellStyle name="Normal 44 4" xfId="24625"/>
    <cellStyle name="Normal 44 4 2" xfId="24626"/>
    <cellStyle name="Normal 44 4 2 2" xfId="24627"/>
    <cellStyle name="Normal 44 4 2 2 2" xfId="24628"/>
    <cellStyle name="Normal 44 4 2 3" xfId="24629"/>
    <cellStyle name="Normal 44 4 2 3 2" xfId="24630"/>
    <cellStyle name="Normal 44 4 2 4" xfId="24631"/>
    <cellStyle name="Normal 44 4 2 4 2" xfId="24632"/>
    <cellStyle name="Normal 44 4 2 5" xfId="24633"/>
    <cellStyle name="Normal 44 4 3" xfId="24634"/>
    <cellStyle name="Normal 44 4 3 2" xfId="24635"/>
    <cellStyle name="Normal 44 4 4" xfId="24636"/>
    <cellStyle name="Normal 44 4 4 2" xfId="24637"/>
    <cellStyle name="Normal 44 4 5" xfId="24638"/>
    <cellStyle name="Normal 44 4 5 2" xfId="24639"/>
    <cellStyle name="Normal 44 4 6" xfId="24640"/>
    <cellStyle name="Normal 44 5" xfId="24641"/>
    <cellStyle name="Normal 44 5 2" xfId="24642"/>
    <cellStyle name="Normal 44 5 2 2" xfId="24643"/>
    <cellStyle name="Normal 44 5 3" xfId="24644"/>
    <cellStyle name="Normal 44 5 3 2" xfId="24645"/>
    <cellStyle name="Normal 44 5 4" xfId="24646"/>
    <cellStyle name="Normal 44 5 4 2" xfId="24647"/>
    <cellStyle name="Normal 44 5 5" xfId="24648"/>
    <cellStyle name="Normal 44 6" xfId="24649"/>
    <cellStyle name="Normal 44 6 2" xfId="24650"/>
    <cellStyle name="Normal 44 6 3" xfId="54604"/>
    <cellStyle name="Normal 44 7" xfId="24651"/>
    <cellStyle name="Normal 44 7 2" xfId="24652"/>
    <cellStyle name="Normal 44 7 3" xfId="54605"/>
    <cellStyle name="Normal 44 8" xfId="24653"/>
    <cellStyle name="Normal 44 8 2" xfId="24654"/>
    <cellStyle name="Normal 44 9" xfId="24655"/>
    <cellStyle name="Normal 45" xfId="24656"/>
    <cellStyle name="Normal 45 10" xfId="24657"/>
    <cellStyle name="Normal 45 10 2" xfId="24658"/>
    <cellStyle name="Normal 45 10 2 2" xfId="24659"/>
    <cellStyle name="Normal 45 10 3" xfId="24660"/>
    <cellStyle name="Normal 45 10 3 2" xfId="24661"/>
    <cellStyle name="Normal 45 10 4" xfId="24662"/>
    <cellStyle name="Normal 45 10 4 2" xfId="24663"/>
    <cellStyle name="Normal 45 10 5" xfId="24664"/>
    <cellStyle name="Normal 45 11" xfId="24665"/>
    <cellStyle name="Normal 45 11 2" xfId="24666"/>
    <cellStyle name="Normal 45 12" xfId="24667"/>
    <cellStyle name="Normal 45 12 2" xfId="24668"/>
    <cellStyle name="Normal 45 13" xfId="24669"/>
    <cellStyle name="Normal 45 13 2" xfId="24670"/>
    <cellStyle name="Normal 45 14" xfId="24671"/>
    <cellStyle name="Normal 45 14 2" xfId="24672"/>
    <cellStyle name="Normal 45 15" xfId="24673"/>
    <cellStyle name="Normal 45 15 2" xfId="24674"/>
    <cellStyle name="Normal 45 16" xfId="24675"/>
    <cellStyle name="Normal 45 16 2" xfId="24676"/>
    <cellStyle name="Normal 45 17" xfId="24677"/>
    <cellStyle name="Normal 45 17 2" xfId="24678"/>
    <cellStyle name="Normal 45 18" xfId="24679"/>
    <cellStyle name="Normal 45 19" xfId="24680"/>
    <cellStyle name="Normal 45 2" xfId="24681"/>
    <cellStyle name="Normal 45 2 10" xfId="54606"/>
    <cellStyle name="Normal 45 2 11" xfId="54607"/>
    <cellStyle name="Normal 45 2 12" xfId="54608"/>
    <cellStyle name="Normal 45 2 13" xfId="54609"/>
    <cellStyle name="Normal 45 2 14" xfId="54610"/>
    <cellStyle name="Normal 45 2 15" xfId="54611"/>
    <cellStyle name="Normal 45 2 16" xfId="54612"/>
    <cellStyle name="Normal 45 2 2" xfId="24682"/>
    <cellStyle name="Normal 45 2 2 10" xfId="54613"/>
    <cellStyle name="Normal 45 2 2 11" xfId="54614"/>
    <cellStyle name="Normal 45 2 2 2" xfId="54615"/>
    <cellStyle name="Normal 45 2 2 2 2" xfId="54616"/>
    <cellStyle name="Normal 45 2 2 2 2 2" xfId="54617"/>
    <cellStyle name="Normal 45 2 2 2 2 3" xfId="54618"/>
    <cellStyle name="Normal 45 2 2 2 3" xfId="54619"/>
    <cellStyle name="Normal 45 2 2 2 4" xfId="54620"/>
    <cellStyle name="Normal 45 2 2 3" xfId="54621"/>
    <cellStyle name="Normal 45 2 2 3 2" xfId="54622"/>
    <cellStyle name="Normal 45 2 2 3 3" xfId="54623"/>
    <cellStyle name="Normal 45 2 2 4" xfId="54624"/>
    <cellStyle name="Normal 45 2 2 5" xfId="54625"/>
    <cellStyle name="Normal 45 2 2 6" xfId="54626"/>
    <cellStyle name="Normal 45 2 2 7" xfId="54627"/>
    <cellStyle name="Normal 45 2 2 8" xfId="54628"/>
    <cellStyle name="Normal 45 2 2 9" xfId="54629"/>
    <cellStyle name="Normal 45 2 3" xfId="54630"/>
    <cellStyle name="Normal 45 2 3 2" xfId="54631"/>
    <cellStyle name="Normal 45 2 3 2 2" xfId="54632"/>
    <cellStyle name="Normal 45 2 3 2 2 2" xfId="54633"/>
    <cellStyle name="Normal 45 2 3 2 2 3" xfId="54634"/>
    <cellStyle name="Normal 45 2 3 2 3" xfId="54635"/>
    <cellStyle name="Normal 45 2 3 2 4" xfId="54636"/>
    <cellStyle name="Normal 45 2 3 3" xfId="54637"/>
    <cellStyle name="Normal 45 2 3 3 2" xfId="54638"/>
    <cellStyle name="Normal 45 2 3 3 3" xfId="54639"/>
    <cellStyle name="Normal 45 2 3 4" xfId="54640"/>
    <cellStyle name="Normal 45 2 3 5" xfId="54641"/>
    <cellStyle name="Normal 45 2 4" xfId="54642"/>
    <cellStyle name="Normal 45 2 4 2" xfId="54643"/>
    <cellStyle name="Normal 45 2 4 2 2" xfId="54644"/>
    <cellStyle name="Normal 45 2 4 2 3" xfId="54645"/>
    <cellStyle name="Normal 45 2 4 3" xfId="54646"/>
    <cellStyle name="Normal 45 2 4 4" xfId="54647"/>
    <cellStyle name="Normal 45 2 5" xfId="54648"/>
    <cellStyle name="Normal 45 2 5 2" xfId="54649"/>
    <cellStyle name="Normal 45 2 5 3" xfId="54650"/>
    <cellStyle name="Normal 45 2 6" xfId="54651"/>
    <cellStyle name="Normal 45 2 6 2" xfId="54652"/>
    <cellStyle name="Normal 45 2 6 3" xfId="54653"/>
    <cellStyle name="Normal 45 2 7" xfId="54654"/>
    <cellStyle name="Normal 45 2 7 2" xfId="54655"/>
    <cellStyle name="Normal 45 2 7 3" xfId="54656"/>
    <cellStyle name="Normal 45 2 8" xfId="54657"/>
    <cellStyle name="Normal 45 2 9" xfId="54658"/>
    <cellStyle name="Normal 45 3" xfId="24683"/>
    <cellStyle name="Normal 45 3 10" xfId="24684"/>
    <cellStyle name="Normal 45 3 10 2" xfId="24685"/>
    <cellStyle name="Normal 45 3 11" xfId="24686"/>
    <cellStyle name="Normal 45 3 11 2" xfId="24687"/>
    <cellStyle name="Normal 45 3 12" xfId="24688"/>
    <cellStyle name="Normal 45 3 12 2" xfId="24689"/>
    <cellStyle name="Normal 45 3 13" xfId="24690"/>
    <cellStyle name="Normal 45 3 13 2" xfId="24691"/>
    <cellStyle name="Normal 45 3 14" xfId="24692"/>
    <cellStyle name="Normal 45 3 14 2" xfId="24693"/>
    <cellStyle name="Normal 45 3 15" xfId="24694"/>
    <cellStyle name="Normal 45 3 16" xfId="24695"/>
    <cellStyle name="Normal 45 3 2" xfId="24696"/>
    <cellStyle name="Normal 45 3 2 2" xfId="24697"/>
    <cellStyle name="Normal 45 3 2 2 2" xfId="24698"/>
    <cellStyle name="Normal 45 3 2 2 2 2" xfId="24699"/>
    <cellStyle name="Normal 45 3 2 2 2 2 2" xfId="24700"/>
    <cellStyle name="Normal 45 3 2 2 2 3" xfId="24701"/>
    <cellStyle name="Normal 45 3 2 2 2 3 2" xfId="24702"/>
    <cellStyle name="Normal 45 3 2 2 2 4" xfId="24703"/>
    <cellStyle name="Normal 45 3 2 2 2 4 2" xfId="24704"/>
    <cellStyle name="Normal 45 3 2 2 2 5" xfId="24705"/>
    <cellStyle name="Normal 45 3 2 2 3" xfId="24706"/>
    <cellStyle name="Normal 45 3 2 2 3 2" xfId="24707"/>
    <cellStyle name="Normal 45 3 2 2 4" xfId="24708"/>
    <cellStyle name="Normal 45 3 2 2 4 2" xfId="24709"/>
    <cellStyle name="Normal 45 3 2 2 5" xfId="24710"/>
    <cellStyle name="Normal 45 3 2 2 5 2" xfId="24711"/>
    <cellStyle name="Normal 45 3 2 2 6" xfId="24712"/>
    <cellStyle name="Normal 45 3 2 3" xfId="24713"/>
    <cellStyle name="Normal 45 3 2 3 2" xfId="24714"/>
    <cellStyle name="Normal 45 3 2 3 2 2" xfId="24715"/>
    <cellStyle name="Normal 45 3 2 3 3" xfId="24716"/>
    <cellStyle name="Normal 45 3 2 3 3 2" xfId="24717"/>
    <cellStyle name="Normal 45 3 2 3 4" xfId="24718"/>
    <cellStyle name="Normal 45 3 2 3 4 2" xfId="24719"/>
    <cellStyle name="Normal 45 3 2 3 5" xfId="24720"/>
    <cellStyle name="Normal 45 3 2 4" xfId="24721"/>
    <cellStyle name="Normal 45 3 2 4 2" xfId="24722"/>
    <cellStyle name="Normal 45 3 2 5" xfId="24723"/>
    <cellStyle name="Normal 45 3 2 5 2" xfId="24724"/>
    <cellStyle name="Normal 45 3 2 6" xfId="24725"/>
    <cellStyle name="Normal 45 3 2 6 2" xfId="24726"/>
    <cellStyle name="Normal 45 3 2 7" xfId="24727"/>
    <cellStyle name="Normal 45 3 3" xfId="24728"/>
    <cellStyle name="Normal 45 3 3 2" xfId="24729"/>
    <cellStyle name="Normal 45 3 3 2 2" xfId="24730"/>
    <cellStyle name="Normal 45 3 3 2 2 2" xfId="24731"/>
    <cellStyle name="Normal 45 3 3 2 2 2 2" xfId="24732"/>
    <cellStyle name="Normal 45 3 3 2 2 3" xfId="24733"/>
    <cellStyle name="Normal 45 3 3 2 2 3 2" xfId="24734"/>
    <cellStyle name="Normal 45 3 3 2 2 4" xfId="24735"/>
    <cellStyle name="Normal 45 3 3 2 2 4 2" xfId="24736"/>
    <cellStyle name="Normal 45 3 3 2 2 5" xfId="24737"/>
    <cellStyle name="Normal 45 3 3 2 3" xfId="24738"/>
    <cellStyle name="Normal 45 3 3 2 3 2" xfId="24739"/>
    <cellStyle name="Normal 45 3 3 2 4" xfId="24740"/>
    <cellStyle name="Normal 45 3 3 2 4 2" xfId="24741"/>
    <cellStyle name="Normal 45 3 3 2 5" xfId="24742"/>
    <cellStyle name="Normal 45 3 3 2 5 2" xfId="24743"/>
    <cellStyle name="Normal 45 3 3 2 6" xfId="24744"/>
    <cellStyle name="Normal 45 3 3 3" xfId="24745"/>
    <cellStyle name="Normal 45 3 3 3 2" xfId="24746"/>
    <cellStyle name="Normal 45 3 3 3 2 2" xfId="24747"/>
    <cellStyle name="Normal 45 3 3 3 3" xfId="24748"/>
    <cellStyle name="Normal 45 3 3 3 3 2" xfId="24749"/>
    <cellStyle name="Normal 45 3 3 3 4" xfId="24750"/>
    <cellStyle name="Normal 45 3 3 3 4 2" xfId="24751"/>
    <cellStyle name="Normal 45 3 3 3 5" xfId="24752"/>
    <cellStyle name="Normal 45 3 3 4" xfId="24753"/>
    <cellStyle name="Normal 45 3 3 4 2" xfId="24754"/>
    <cellStyle name="Normal 45 3 3 5" xfId="24755"/>
    <cellStyle name="Normal 45 3 3 5 2" xfId="24756"/>
    <cellStyle name="Normal 45 3 3 6" xfId="24757"/>
    <cellStyle name="Normal 45 3 3 6 2" xfId="24758"/>
    <cellStyle name="Normal 45 3 3 7" xfId="24759"/>
    <cellStyle name="Normal 45 3 4" xfId="24760"/>
    <cellStyle name="Normal 45 3 4 2" xfId="24761"/>
    <cellStyle name="Normal 45 3 4 2 2" xfId="24762"/>
    <cellStyle name="Normal 45 3 4 2 2 2" xfId="24763"/>
    <cellStyle name="Normal 45 3 4 2 2 2 2" xfId="24764"/>
    <cellStyle name="Normal 45 3 4 2 2 3" xfId="24765"/>
    <cellStyle name="Normal 45 3 4 2 2 3 2" xfId="24766"/>
    <cellStyle name="Normal 45 3 4 2 2 4" xfId="24767"/>
    <cellStyle name="Normal 45 3 4 2 2 4 2" xfId="24768"/>
    <cellStyle name="Normal 45 3 4 2 2 5" xfId="24769"/>
    <cellStyle name="Normal 45 3 4 2 3" xfId="24770"/>
    <cellStyle name="Normal 45 3 4 2 3 2" xfId="24771"/>
    <cellStyle name="Normal 45 3 4 2 4" xfId="24772"/>
    <cellStyle name="Normal 45 3 4 2 4 2" xfId="24773"/>
    <cellStyle name="Normal 45 3 4 2 5" xfId="24774"/>
    <cellStyle name="Normal 45 3 4 2 5 2" xfId="24775"/>
    <cellStyle name="Normal 45 3 4 2 6" xfId="24776"/>
    <cellStyle name="Normal 45 3 4 3" xfId="24777"/>
    <cellStyle name="Normal 45 3 4 3 2" xfId="24778"/>
    <cellStyle name="Normal 45 3 4 3 2 2" xfId="24779"/>
    <cellStyle name="Normal 45 3 4 3 3" xfId="24780"/>
    <cellStyle name="Normal 45 3 4 3 3 2" xfId="24781"/>
    <cellStyle name="Normal 45 3 4 3 4" xfId="24782"/>
    <cellStyle name="Normal 45 3 4 3 4 2" xfId="24783"/>
    <cellStyle name="Normal 45 3 4 3 5" xfId="24784"/>
    <cellStyle name="Normal 45 3 4 4" xfId="24785"/>
    <cellStyle name="Normal 45 3 4 4 2" xfId="24786"/>
    <cellStyle name="Normal 45 3 4 5" xfId="24787"/>
    <cellStyle name="Normal 45 3 4 5 2" xfId="24788"/>
    <cellStyle name="Normal 45 3 4 6" xfId="24789"/>
    <cellStyle name="Normal 45 3 4 6 2" xfId="24790"/>
    <cellStyle name="Normal 45 3 4 7" xfId="24791"/>
    <cellStyle name="Normal 45 3 5" xfId="24792"/>
    <cellStyle name="Normal 45 3 5 2" xfId="24793"/>
    <cellStyle name="Normal 45 3 5 2 2" xfId="24794"/>
    <cellStyle name="Normal 45 3 5 2 2 2" xfId="24795"/>
    <cellStyle name="Normal 45 3 5 2 3" xfId="24796"/>
    <cellStyle name="Normal 45 3 5 2 3 2" xfId="24797"/>
    <cellStyle name="Normal 45 3 5 2 4" xfId="24798"/>
    <cellStyle name="Normal 45 3 5 2 4 2" xfId="24799"/>
    <cellStyle name="Normal 45 3 5 2 5" xfId="24800"/>
    <cellStyle name="Normal 45 3 5 3" xfId="24801"/>
    <cellStyle name="Normal 45 3 5 3 2" xfId="24802"/>
    <cellStyle name="Normal 45 3 5 4" xfId="24803"/>
    <cellStyle name="Normal 45 3 5 4 2" xfId="24804"/>
    <cellStyle name="Normal 45 3 5 5" xfId="24805"/>
    <cellStyle name="Normal 45 3 5 5 2" xfId="24806"/>
    <cellStyle name="Normal 45 3 5 6" xfId="24807"/>
    <cellStyle name="Normal 45 3 6" xfId="24808"/>
    <cellStyle name="Normal 45 3 6 2" xfId="24809"/>
    <cellStyle name="Normal 45 3 6 2 2" xfId="24810"/>
    <cellStyle name="Normal 45 3 6 3" xfId="24811"/>
    <cellStyle name="Normal 45 3 6 3 2" xfId="24812"/>
    <cellStyle name="Normal 45 3 6 4" xfId="24813"/>
    <cellStyle name="Normal 45 3 6 4 2" xfId="24814"/>
    <cellStyle name="Normal 45 3 6 5" xfId="24815"/>
    <cellStyle name="Normal 45 3 7" xfId="24816"/>
    <cellStyle name="Normal 45 3 7 2" xfId="24817"/>
    <cellStyle name="Normal 45 3 7 2 2" xfId="24818"/>
    <cellStyle name="Normal 45 3 7 3" xfId="24819"/>
    <cellStyle name="Normal 45 3 7 3 2" xfId="24820"/>
    <cellStyle name="Normal 45 3 7 4" xfId="24821"/>
    <cellStyle name="Normal 45 3 7 4 2" xfId="24822"/>
    <cellStyle name="Normal 45 3 7 5" xfId="24823"/>
    <cellStyle name="Normal 45 3 8" xfId="24824"/>
    <cellStyle name="Normal 45 3 8 2" xfId="24825"/>
    <cellStyle name="Normal 45 3 9" xfId="24826"/>
    <cellStyle name="Normal 45 3 9 2" xfId="24827"/>
    <cellStyle name="Normal 45 4" xfId="24828"/>
    <cellStyle name="Normal 45 4 2" xfId="24829"/>
    <cellStyle name="Normal 45 4 2 2" xfId="24830"/>
    <cellStyle name="Normal 45 4 2 2 2" xfId="24831"/>
    <cellStyle name="Normal 45 4 2 2 2 2" xfId="24832"/>
    <cellStyle name="Normal 45 4 2 2 3" xfId="24833"/>
    <cellStyle name="Normal 45 4 2 2 3 2" xfId="24834"/>
    <cellStyle name="Normal 45 4 2 2 4" xfId="24835"/>
    <cellStyle name="Normal 45 4 2 2 4 2" xfId="24836"/>
    <cellStyle name="Normal 45 4 2 2 5" xfId="24837"/>
    <cellStyle name="Normal 45 4 2 3" xfId="24838"/>
    <cellStyle name="Normal 45 4 2 3 2" xfId="24839"/>
    <cellStyle name="Normal 45 4 2 4" xfId="24840"/>
    <cellStyle name="Normal 45 4 2 4 2" xfId="24841"/>
    <cellStyle name="Normal 45 4 2 5" xfId="24842"/>
    <cellStyle name="Normal 45 4 2 5 2" xfId="24843"/>
    <cellStyle name="Normal 45 4 2 6" xfId="24844"/>
    <cellStyle name="Normal 45 4 3" xfId="24845"/>
    <cellStyle name="Normal 45 4 3 2" xfId="24846"/>
    <cellStyle name="Normal 45 4 3 2 2" xfId="24847"/>
    <cellStyle name="Normal 45 4 3 3" xfId="24848"/>
    <cellStyle name="Normal 45 4 3 3 2" xfId="24849"/>
    <cellStyle name="Normal 45 4 3 4" xfId="24850"/>
    <cellStyle name="Normal 45 4 3 4 2" xfId="24851"/>
    <cellStyle name="Normal 45 4 3 5" xfId="24852"/>
    <cellStyle name="Normal 45 4 4" xfId="24853"/>
    <cellStyle name="Normal 45 4 4 2" xfId="24854"/>
    <cellStyle name="Normal 45 4 5" xfId="24855"/>
    <cellStyle name="Normal 45 4 5 2" xfId="24856"/>
    <cellStyle name="Normal 45 4 6" xfId="24857"/>
    <cellStyle name="Normal 45 4 6 2" xfId="24858"/>
    <cellStyle name="Normal 45 4 7" xfId="24859"/>
    <cellStyle name="Normal 45 5" xfId="24860"/>
    <cellStyle name="Normal 45 5 2" xfId="24861"/>
    <cellStyle name="Normal 45 5 2 2" xfId="24862"/>
    <cellStyle name="Normal 45 5 2 2 2" xfId="24863"/>
    <cellStyle name="Normal 45 5 2 2 2 2" xfId="24864"/>
    <cellStyle name="Normal 45 5 2 2 3" xfId="24865"/>
    <cellStyle name="Normal 45 5 2 2 3 2" xfId="24866"/>
    <cellStyle name="Normal 45 5 2 2 4" xfId="24867"/>
    <cellStyle name="Normal 45 5 2 2 4 2" xfId="24868"/>
    <cellStyle name="Normal 45 5 2 2 5" xfId="24869"/>
    <cellStyle name="Normal 45 5 2 3" xfId="24870"/>
    <cellStyle name="Normal 45 5 2 3 2" xfId="24871"/>
    <cellStyle name="Normal 45 5 2 4" xfId="24872"/>
    <cellStyle name="Normal 45 5 2 4 2" xfId="24873"/>
    <cellStyle name="Normal 45 5 2 5" xfId="24874"/>
    <cellStyle name="Normal 45 5 2 5 2" xfId="24875"/>
    <cellStyle name="Normal 45 5 2 6" xfId="24876"/>
    <cellStyle name="Normal 45 5 3" xfId="24877"/>
    <cellStyle name="Normal 45 5 3 2" xfId="24878"/>
    <cellStyle name="Normal 45 5 3 2 2" xfId="24879"/>
    <cellStyle name="Normal 45 5 3 3" xfId="24880"/>
    <cellStyle name="Normal 45 5 3 3 2" xfId="24881"/>
    <cellStyle name="Normal 45 5 3 4" xfId="24882"/>
    <cellStyle name="Normal 45 5 3 4 2" xfId="24883"/>
    <cellStyle name="Normal 45 5 3 5" xfId="24884"/>
    <cellStyle name="Normal 45 5 4" xfId="24885"/>
    <cellStyle name="Normal 45 5 4 2" xfId="24886"/>
    <cellStyle name="Normal 45 5 5" xfId="24887"/>
    <cellStyle name="Normal 45 5 5 2" xfId="24888"/>
    <cellStyle name="Normal 45 5 6" xfId="24889"/>
    <cellStyle name="Normal 45 5 6 2" xfId="24890"/>
    <cellStyle name="Normal 45 5 7" xfId="24891"/>
    <cellStyle name="Normal 45 6" xfId="24892"/>
    <cellStyle name="Normal 45 6 2" xfId="24893"/>
    <cellStyle name="Normal 45 6 2 2" xfId="24894"/>
    <cellStyle name="Normal 45 6 2 2 2" xfId="24895"/>
    <cellStyle name="Normal 45 6 2 2 2 2" xfId="24896"/>
    <cellStyle name="Normal 45 6 2 2 3" xfId="24897"/>
    <cellStyle name="Normal 45 6 2 2 3 2" xfId="24898"/>
    <cellStyle name="Normal 45 6 2 2 4" xfId="24899"/>
    <cellStyle name="Normal 45 6 2 2 4 2" xfId="24900"/>
    <cellStyle name="Normal 45 6 2 2 5" xfId="24901"/>
    <cellStyle name="Normal 45 6 2 3" xfId="24902"/>
    <cellStyle name="Normal 45 6 2 3 2" xfId="24903"/>
    <cellStyle name="Normal 45 6 2 4" xfId="24904"/>
    <cellStyle name="Normal 45 6 2 4 2" xfId="24905"/>
    <cellStyle name="Normal 45 6 2 5" xfId="24906"/>
    <cellStyle name="Normal 45 6 2 5 2" xfId="24907"/>
    <cellStyle name="Normal 45 6 2 6" xfId="24908"/>
    <cellStyle name="Normal 45 6 3" xfId="24909"/>
    <cellStyle name="Normal 45 6 3 2" xfId="24910"/>
    <cellStyle name="Normal 45 6 3 2 2" xfId="24911"/>
    <cellStyle name="Normal 45 6 3 3" xfId="24912"/>
    <cellStyle name="Normal 45 6 3 3 2" xfId="24913"/>
    <cellStyle name="Normal 45 6 3 4" xfId="24914"/>
    <cellStyle name="Normal 45 6 3 4 2" xfId="24915"/>
    <cellStyle name="Normal 45 6 3 5" xfId="24916"/>
    <cellStyle name="Normal 45 6 4" xfId="24917"/>
    <cellStyle name="Normal 45 6 4 2" xfId="24918"/>
    <cellStyle name="Normal 45 6 5" xfId="24919"/>
    <cellStyle name="Normal 45 6 5 2" xfId="24920"/>
    <cellStyle name="Normal 45 6 6" xfId="24921"/>
    <cellStyle name="Normal 45 6 6 2" xfId="24922"/>
    <cellStyle name="Normal 45 6 7" xfId="24923"/>
    <cellStyle name="Normal 45 7" xfId="24924"/>
    <cellStyle name="Normal 45 7 2" xfId="24925"/>
    <cellStyle name="Normal 45 7 2 2" xfId="24926"/>
    <cellStyle name="Normal 45 7 2 2 2" xfId="24927"/>
    <cellStyle name="Normal 45 7 2 2 2 2" xfId="24928"/>
    <cellStyle name="Normal 45 7 2 2 3" xfId="24929"/>
    <cellStyle name="Normal 45 7 2 2 3 2" xfId="24930"/>
    <cellStyle name="Normal 45 7 2 2 4" xfId="24931"/>
    <cellStyle name="Normal 45 7 2 2 4 2" xfId="24932"/>
    <cellStyle name="Normal 45 7 2 2 5" xfId="24933"/>
    <cellStyle name="Normal 45 7 2 3" xfId="24934"/>
    <cellStyle name="Normal 45 7 2 3 2" xfId="24935"/>
    <cellStyle name="Normal 45 7 2 4" xfId="24936"/>
    <cellStyle name="Normal 45 7 2 4 2" xfId="24937"/>
    <cellStyle name="Normal 45 7 2 5" xfId="24938"/>
    <cellStyle name="Normal 45 7 2 5 2" xfId="24939"/>
    <cellStyle name="Normal 45 7 2 6" xfId="24940"/>
    <cellStyle name="Normal 45 7 3" xfId="24941"/>
    <cellStyle name="Normal 45 7 3 2" xfId="24942"/>
    <cellStyle name="Normal 45 7 3 2 2" xfId="24943"/>
    <cellStyle name="Normal 45 7 3 3" xfId="24944"/>
    <cellStyle name="Normal 45 7 3 3 2" xfId="24945"/>
    <cellStyle name="Normal 45 7 3 4" xfId="24946"/>
    <cellStyle name="Normal 45 7 3 4 2" xfId="24947"/>
    <cellStyle name="Normal 45 7 3 5" xfId="24948"/>
    <cellStyle name="Normal 45 7 4" xfId="24949"/>
    <cellStyle name="Normal 45 7 4 2" xfId="24950"/>
    <cellStyle name="Normal 45 7 5" xfId="24951"/>
    <cellStyle name="Normal 45 7 5 2" xfId="24952"/>
    <cellStyle name="Normal 45 7 6" xfId="24953"/>
    <cellStyle name="Normal 45 7 6 2" xfId="24954"/>
    <cellStyle name="Normal 45 7 7" xfId="24955"/>
    <cellStyle name="Normal 45 8" xfId="24956"/>
    <cellStyle name="Normal 45 8 2" xfId="24957"/>
    <cellStyle name="Normal 45 8 2 2" xfId="24958"/>
    <cellStyle name="Normal 45 8 2 2 2" xfId="24959"/>
    <cellStyle name="Normal 45 8 2 3" xfId="24960"/>
    <cellStyle name="Normal 45 8 2 3 2" xfId="24961"/>
    <cellStyle name="Normal 45 8 2 4" xfId="24962"/>
    <cellStyle name="Normal 45 8 2 4 2" xfId="24963"/>
    <cellStyle name="Normal 45 8 2 5" xfId="24964"/>
    <cellStyle name="Normal 45 8 3" xfId="24965"/>
    <cellStyle name="Normal 45 8 3 2" xfId="24966"/>
    <cellStyle name="Normal 45 8 4" xfId="24967"/>
    <cellStyle name="Normal 45 8 4 2" xfId="24968"/>
    <cellStyle name="Normal 45 8 5" xfId="24969"/>
    <cellStyle name="Normal 45 8 5 2" xfId="24970"/>
    <cellStyle name="Normal 45 8 6" xfId="24971"/>
    <cellStyle name="Normal 45 9" xfId="24972"/>
    <cellStyle name="Normal 45 9 2" xfId="24973"/>
    <cellStyle name="Normal 45 9 2 2" xfId="24974"/>
    <cellStyle name="Normal 45 9 3" xfId="24975"/>
    <cellStyle name="Normal 45 9 3 2" xfId="24976"/>
    <cellStyle name="Normal 45 9 4" xfId="24977"/>
    <cellStyle name="Normal 45 9 4 2" xfId="24978"/>
    <cellStyle name="Normal 45 9 5" xfId="24979"/>
    <cellStyle name="Normal 46" xfId="24980"/>
    <cellStyle name="Normal 46 10" xfId="24981"/>
    <cellStyle name="Normal 46 10 2" xfId="24982"/>
    <cellStyle name="Normal 46 11" xfId="24983"/>
    <cellStyle name="Normal 46 2" xfId="24984"/>
    <cellStyle name="Normal 46 2 10" xfId="54659"/>
    <cellStyle name="Normal 46 2 11" xfId="54660"/>
    <cellStyle name="Normal 46 2 12" xfId="54661"/>
    <cellStyle name="Normal 46 2 13" xfId="54662"/>
    <cellStyle name="Normal 46 2 14" xfId="54663"/>
    <cellStyle name="Normal 46 2 15" xfId="54664"/>
    <cellStyle name="Normal 46 2 16" xfId="54665"/>
    <cellStyle name="Normal 46 2 2" xfId="24985"/>
    <cellStyle name="Normal 46 2 2 10" xfId="54666"/>
    <cellStyle name="Normal 46 2 2 11" xfId="54667"/>
    <cellStyle name="Normal 46 2 2 2" xfId="54668"/>
    <cellStyle name="Normal 46 2 2 2 2" xfId="54669"/>
    <cellStyle name="Normal 46 2 2 2 2 2" xfId="54670"/>
    <cellStyle name="Normal 46 2 2 2 2 3" xfId="54671"/>
    <cellStyle name="Normal 46 2 2 2 3" xfId="54672"/>
    <cellStyle name="Normal 46 2 2 2 4" xfId="54673"/>
    <cellStyle name="Normal 46 2 2 3" xfId="54674"/>
    <cellStyle name="Normal 46 2 2 3 2" xfId="54675"/>
    <cellStyle name="Normal 46 2 2 3 3" xfId="54676"/>
    <cellStyle name="Normal 46 2 2 4" xfId="54677"/>
    <cellStyle name="Normal 46 2 2 5" xfId="54678"/>
    <cellStyle name="Normal 46 2 2 6" xfId="54679"/>
    <cellStyle name="Normal 46 2 2 7" xfId="54680"/>
    <cellStyle name="Normal 46 2 2 8" xfId="54681"/>
    <cellStyle name="Normal 46 2 2 9" xfId="54682"/>
    <cellStyle name="Normal 46 2 3" xfId="54683"/>
    <cellStyle name="Normal 46 2 3 2" xfId="54684"/>
    <cellStyle name="Normal 46 2 3 2 2" xfId="54685"/>
    <cellStyle name="Normal 46 2 3 2 2 2" xfId="54686"/>
    <cellStyle name="Normal 46 2 3 2 2 3" xfId="54687"/>
    <cellStyle name="Normal 46 2 3 2 3" xfId="54688"/>
    <cellStyle name="Normal 46 2 3 2 4" xfId="54689"/>
    <cellStyle name="Normal 46 2 3 3" xfId="54690"/>
    <cellStyle name="Normal 46 2 3 3 2" xfId="54691"/>
    <cellStyle name="Normal 46 2 3 3 3" xfId="54692"/>
    <cellStyle name="Normal 46 2 3 4" xfId="54693"/>
    <cellStyle name="Normal 46 2 3 5" xfId="54694"/>
    <cellStyle name="Normal 46 2 4" xfId="54695"/>
    <cellStyle name="Normal 46 2 4 2" xfId="54696"/>
    <cellStyle name="Normal 46 2 4 2 2" xfId="54697"/>
    <cellStyle name="Normal 46 2 4 2 3" xfId="54698"/>
    <cellStyle name="Normal 46 2 4 3" xfId="54699"/>
    <cellStyle name="Normal 46 2 4 4" xfId="54700"/>
    <cellStyle name="Normal 46 2 5" xfId="54701"/>
    <cellStyle name="Normal 46 2 5 2" xfId="54702"/>
    <cellStyle name="Normal 46 2 5 3" xfId="54703"/>
    <cellStyle name="Normal 46 2 6" xfId="54704"/>
    <cellStyle name="Normal 46 2 6 2" xfId="54705"/>
    <cellStyle name="Normal 46 2 6 3" xfId="54706"/>
    <cellStyle name="Normal 46 2 7" xfId="54707"/>
    <cellStyle name="Normal 46 2 7 2" xfId="54708"/>
    <cellStyle name="Normal 46 2 7 3" xfId="54709"/>
    <cellStyle name="Normal 46 2 8" xfId="54710"/>
    <cellStyle name="Normal 46 2 9" xfId="54711"/>
    <cellStyle name="Normal 46 3" xfId="24986"/>
    <cellStyle name="Normal 46 3 2" xfId="24987"/>
    <cellStyle name="Normal 46 3 2 2" xfId="54712"/>
    <cellStyle name="Normal 46 3 3" xfId="54713"/>
    <cellStyle name="Normal 46 4" xfId="24988"/>
    <cellStyle name="Normal 46 4 2" xfId="54714"/>
    <cellStyle name="Normal 46 5" xfId="24989"/>
    <cellStyle name="Normal 46 5 2" xfId="54715"/>
    <cellStyle name="Normal 46 6" xfId="24990"/>
    <cellStyle name="Normal 46 6 2" xfId="24991"/>
    <cellStyle name="Normal 46 6 2 2" xfId="24992"/>
    <cellStyle name="Normal 46 6 2 2 2" xfId="24993"/>
    <cellStyle name="Normal 46 6 2 3" xfId="24994"/>
    <cellStyle name="Normal 46 6 2 3 2" xfId="24995"/>
    <cellStyle name="Normal 46 6 2 4" xfId="24996"/>
    <cellStyle name="Normal 46 6 2 4 2" xfId="24997"/>
    <cellStyle name="Normal 46 6 2 5" xfId="24998"/>
    <cellStyle name="Normal 46 6 3" xfId="24999"/>
    <cellStyle name="Normal 46 6 3 2" xfId="25000"/>
    <cellStyle name="Normal 46 6 4" xfId="25001"/>
    <cellStyle name="Normal 46 6 4 2" xfId="25002"/>
    <cellStyle name="Normal 46 6 5" xfId="25003"/>
    <cellStyle name="Normal 46 6 5 2" xfId="25004"/>
    <cellStyle name="Normal 46 6 6" xfId="25005"/>
    <cellStyle name="Normal 46 7" xfId="25006"/>
    <cellStyle name="Normal 46 7 2" xfId="25007"/>
    <cellStyle name="Normal 46 7 2 2" xfId="25008"/>
    <cellStyle name="Normal 46 7 3" xfId="25009"/>
    <cellStyle name="Normal 46 7 3 2" xfId="25010"/>
    <cellStyle name="Normal 46 7 4" xfId="25011"/>
    <cellStyle name="Normal 46 7 4 2" xfId="25012"/>
    <cellStyle name="Normal 46 7 5" xfId="25013"/>
    <cellStyle name="Normal 46 8" xfId="25014"/>
    <cellStyle name="Normal 46 8 2" xfId="25015"/>
    <cellStyle name="Normal 46 9" xfId="25016"/>
    <cellStyle name="Normal 46 9 2" xfId="25017"/>
    <cellStyle name="Normal 47" xfId="25018"/>
    <cellStyle name="Normal 47 10" xfId="25019"/>
    <cellStyle name="Normal 47 2" xfId="25020"/>
    <cellStyle name="Normal 47 2 2" xfId="54716"/>
    <cellStyle name="Normal 47 3" xfId="25021"/>
    <cellStyle name="Normal 47 3 2" xfId="54717"/>
    <cellStyle name="Normal 47 4" xfId="25022"/>
    <cellStyle name="Normal 47 4 2" xfId="54718"/>
    <cellStyle name="Normal 47 5" xfId="25023"/>
    <cellStyle name="Normal 47 5 2" xfId="25024"/>
    <cellStyle name="Normal 47 5 2 2" xfId="25025"/>
    <cellStyle name="Normal 47 5 2 2 2" xfId="25026"/>
    <cellStyle name="Normal 47 5 2 3" xfId="25027"/>
    <cellStyle name="Normal 47 5 2 3 2" xfId="25028"/>
    <cellStyle name="Normal 47 5 2 4" xfId="25029"/>
    <cellStyle name="Normal 47 5 2 4 2" xfId="25030"/>
    <cellStyle name="Normal 47 5 2 5" xfId="25031"/>
    <cellStyle name="Normal 47 5 3" xfId="25032"/>
    <cellStyle name="Normal 47 5 3 2" xfId="25033"/>
    <cellStyle name="Normal 47 5 4" xfId="25034"/>
    <cellStyle name="Normal 47 5 4 2" xfId="25035"/>
    <cellStyle name="Normal 47 5 5" xfId="25036"/>
    <cellStyle name="Normal 47 5 5 2" xfId="25037"/>
    <cellStyle name="Normal 47 5 6" xfId="25038"/>
    <cellStyle name="Normal 47 6" xfId="25039"/>
    <cellStyle name="Normal 47 6 2" xfId="25040"/>
    <cellStyle name="Normal 47 6 2 2" xfId="25041"/>
    <cellStyle name="Normal 47 6 3" xfId="25042"/>
    <cellStyle name="Normal 47 6 3 2" xfId="25043"/>
    <cellStyle name="Normal 47 6 4" xfId="25044"/>
    <cellStyle name="Normal 47 6 4 2" xfId="25045"/>
    <cellStyle name="Normal 47 6 5" xfId="25046"/>
    <cellStyle name="Normal 47 7" xfId="25047"/>
    <cellStyle name="Normal 47 7 2" xfId="25048"/>
    <cellStyle name="Normal 47 8" xfId="25049"/>
    <cellStyle name="Normal 47 8 2" xfId="25050"/>
    <cellStyle name="Normal 47 9" xfId="25051"/>
    <cellStyle name="Normal 47 9 2" xfId="25052"/>
    <cellStyle name="Normal 48" xfId="25053"/>
    <cellStyle name="Normal 48 10" xfId="25054"/>
    <cellStyle name="Normal 48 2" xfId="25055"/>
    <cellStyle name="Normal 48 2 2" xfId="54719"/>
    <cellStyle name="Normal 48 3" xfId="25056"/>
    <cellStyle name="Normal 48 3 2" xfId="54720"/>
    <cellStyle name="Normal 48 4" xfId="25057"/>
    <cellStyle name="Normal 48 4 2" xfId="54721"/>
    <cellStyle name="Normal 48 5" xfId="25058"/>
    <cellStyle name="Normal 48 5 2" xfId="25059"/>
    <cellStyle name="Normal 48 5 2 2" xfId="25060"/>
    <cellStyle name="Normal 48 5 2 2 2" xfId="25061"/>
    <cellStyle name="Normal 48 5 2 3" xfId="25062"/>
    <cellStyle name="Normal 48 5 2 3 2" xfId="25063"/>
    <cellStyle name="Normal 48 5 2 4" xfId="25064"/>
    <cellStyle name="Normal 48 5 2 4 2" xfId="25065"/>
    <cellStyle name="Normal 48 5 2 5" xfId="25066"/>
    <cellStyle name="Normal 48 5 3" xfId="25067"/>
    <cellStyle name="Normal 48 5 3 2" xfId="25068"/>
    <cellStyle name="Normal 48 5 4" xfId="25069"/>
    <cellStyle name="Normal 48 5 4 2" xfId="25070"/>
    <cellStyle name="Normal 48 5 5" xfId="25071"/>
    <cellStyle name="Normal 48 5 5 2" xfId="25072"/>
    <cellStyle name="Normal 48 5 6" xfId="25073"/>
    <cellStyle name="Normal 48 6" xfId="25074"/>
    <cellStyle name="Normal 48 6 2" xfId="25075"/>
    <cellStyle name="Normal 48 6 2 2" xfId="25076"/>
    <cellStyle name="Normal 48 6 3" xfId="25077"/>
    <cellStyle name="Normal 48 6 3 2" xfId="25078"/>
    <cellStyle name="Normal 48 6 4" xfId="25079"/>
    <cellStyle name="Normal 48 6 4 2" xfId="25080"/>
    <cellStyle name="Normal 48 6 5" xfId="25081"/>
    <cellStyle name="Normal 48 7" xfId="25082"/>
    <cellStyle name="Normal 48 7 2" xfId="25083"/>
    <cellStyle name="Normal 48 8" xfId="25084"/>
    <cellStyle name="Normal 48 8 2" xfId="25085"/>
    <cellStyle name="Normal 48 9" xfId="25086"/>
    <cellStyle name="Normal 48 9 2" xfId="25087"/>
    <cellStyle name="Normal 49" xfId="25088"/>
    <cellStyle name="Normal 49 10" xfId="54722"/>
    <cellStyle name="Normal 49 11" xfId="54723"/>
    <cellStyle name="Normal 49 12" xfId="54724"/>
    <cellStyle name="Normal 49 13" xfId="54725"/>
    <cellStyle name="Normal 49 14" xfId="54726"/>
    <cellStyle name="Normal 49 15" xfId="54727"/>
    <cellStyle name="Normal 49 16" xfId="54728"/>
    <cellStyle name="Normal 49 2" xfId="25089"/>
    <cellStyle name="Normal 49 2 10" xfId="54729"/>
    <cellStyle name="Normal 49 2 11" xfId="54730"/>
    <cellStyle name="Normal 49 2 2" xfId="54731"/>
    <cellStyle name="Normal 49 2 2 2" xfId="54732"/>
    <cellStyle name="Normal 49 2 2 2 2" xfId="54733"/>
    <cellStyle name="Normal 49 2 2 2 3" xfId="54734"/>
    <cellStyle name="Normal 49 2 2 3" xfId="54735"/>
    <cellStyle name="Normal 49 2 2 4" xfId="54736"/>
    <cellStyle name="Normal 49 2 3" xfId="54737"/>
    <cellStyle name="Normal 49 2 3 2" xfId="54738"/>
    <cellStyle name="Normal 49 2 3 3" xfId="54739"/>
    <cellStyle name="Normal 49 2 4" xfId="54740"/>
    <cellStyle name="Normal 49 2 5" xfId="54741"/>
    <cellStyle name="Normal 49 2 6" xfId="54742"/>
    <cellStyle name="Normal 49 2 7" xfId="54743"/>
    <cellStyle name="Normal 49 2 8" xfId="54744"/>
    <cellStyle name="Normal 49 2 9" xfId="54745"/>
    <cellStyle name="Normal 49 3" xfId="25090"/>
    <cellStyle name="Normal 49 3 2" xfId="25091"/>
    <cellStyle name="Normal 49 3 2 2" xfId="25092"/>
    <cellStyle name="Normal 49 3 2 2 2" xfId="25093"/>
    <cellStyle name="Normal 49 3 2 2 3" xfId="54746"/>
    <cellStyle name="Normal 49 3 2 3" xfId="25094"/>
    <cellStyle name="Normal 49 3 2 3 2" xfId="25095"/>
    <cellStyle name="Normal 49 3 2 4" xfId="25096"/>
    <cellStyle name="Normal 49 3 2 4 2" xfId="25097"/>
    <cellStyle name="Normal 49 3 2 5" xfId="25098"/>
    <cellStyle name="Normal 49 3 3" xfId="25099"/>
    <cellStyle name="Normal 49 3 3 2" xfId="25100"/>
    <cellStyle name="Normal 49 3 3 3" xfId="54747"/>
    <cellStyle name="Normal 49 3 4" xfId="25101"/>
    <cellStyle name="Normal 49 3 4 2" xfId="25102"/>
    <cellStyle name="Normal 49 3 5" xfId="25103"/>
    <cellStyle name="Normal 49 3 5 2" xfId="25104"/>
    <cellStyle name="Normal 49 3 6" xfId="25105"/>
    <cellStyle name="Normal 49 4" xfId="25106"/>
    <cellStyle name="Normal 49 4 2" xfId="25107"/>
    <cellStyle name="Normal 49 4 2 2" xfId="25108"/>
    <cellStyle name="Normal 49 4 2 3" xfId="54748"/>
    <cellStyle name="Normal 49 4 3" xfId="25109"/>
    <cellStyle name="Normal 49 4 3 2" xfId="25110"/>
    <cellStyle name="Normal 49 4 4" xfId="25111"/>
    <cellStyle name="Normal 49 4 4 2" xfId="25112"/>
    <cellStyle name="Normal 49 4 5" xfId="25113"/>
    <cellStyle name="Normal 49 5" xfId="25114"/>
    <cellStyle name="Normal 49 5 2" xfId="25115"/>
    <cellStyle name="Normal 49 5 3" xfId="54749"/>
    <cellStyle name="Normal 49 6" xfId="25116"/>
    <cellStyle name="Normal 49 6 2" xfId="25117"/>
    <cellStyle name="Normal 49 6 3" xfId="54750"/>
    <cellStyle name="Normal 49 7" xfId="25118"/>
    <cellStyle name="Normal 49 7 2" xfId="25119"/>
    <cellStyle name="Normal 49 7 3" xfId="54751"/>
    <cellStyle name="Normal 49 8" xfId="25120"/>
    <cellStyle name="Normal 49 9" xfId="54752"/>
    <cellStyle name="Normal 5" xfId="25121"/>
    <cellStyle name="Normal 5 10" xfId="25122"/>
    <cellStyle name="Normal 5 10 2" xfId="25123"/>
    <cellStyle name="Normal 5 11" xfId="25124"/>
    <cellStyle name="Normal 5 11 2" xfId="25125"/>
    <cellStyle name="Normal 5 12" xfId="25126"/>
    <cellStyle name="Normal 5 13" xfId="25127"/>
    <cellStyle name="Normal 5 14" xfId="25128"/>
    <cellStyle name="Normal 5 15" xfId="25129"/>
    <cellStyle name="Normal 5 2" xfId="25130"/>
    <cellStyle name="Normal 5 2 10" xfId="25131"/>
    <cellStyle name="Normal 5 2 11" xfId="25132"/>
    <cellStyle name="Normal 5 2 2" xfId="25133"/>
    <cellStyle name="Normal 5 2 2 2" xfId="25134"/>
    <cellStyle name="Normal 5 2 2 2 2" xfId="25135"/>
    <cellStyle name="Normal 5 2 2 2 2 10" xfId="54753"/>
    <cellStyle name="Normal 5 2 2 2 2 11" xfId="54754"/>
    <cellStyle name="Normal 5 2 2 2 2 2" xfId="25136"/>
    <cellStyle name="Normal 5 2 2 2 2 2 2" xfId="25137"/>
    <cellStyle name="Normal 5 2 2 2 2 2 2 2" xfId="54755"/>
    <cellStyle name="Normal 5 2 2 2 2 2 2 3" xfId="54756"/>
    <cellStyle name="Normal 5 2 2 2 2 2 3" xfId="54757"/>
    <cellStyle name="Normal 5 2 2 2 2 2 4" xfId="54758"/>
    <cellStyle name="Normal 5 2 2 2 2 3" xfId="25138"/>
    <cellStyle name="Normal 5 2 2 2 2 3 2" xfId="25139"/>
    <cellStyle name="Normal 5 2 2 2 2 3 3" xfId="54759"/>
    <cellStyle name="Normal 5 2 2 2 2 4" xfId="25140"/>
    <cellStyle name="Normal 5 2 2 2 2 5" xfId="54760"/>
    <cellStyle name="Normal 5 2 2 2 2 6" xfId="54761"/>
    <cellStyle name="Normal 5 2 2 2 2 7" xfId="54762"/>
    <cellStyle name="Normal 5 2 2 2 2 8" xfId="54763"/>
    <cellStyle name="Normal 5 2 2 2 2 9" xfId="54764"/>
    <cellStyle name="Normal 5 2 2 2 3" xfId="25141"/>
    <cellStyle name="Normal 5 2 2 2 3 2" xfId="25142"/>
    <cellStyle name="Normal 5 2 2 2 4" xfId="25143"/>
    <cellStyle name="Normal 5 2 2 2 4 2" xfId="25144"/>
    <cellStyle name="Normal 5 2 2 2 5" xfId="25145"/>
    <cellStyle name="Normal 5 2 2 3" xfId="25146"/>
    <cellStyle name="Normal 5 2 2 3 2" xfId="25147"/>
    <cellStyle name="Normal 5 2 2 3 2 2" xfId="25148"/>
    <cellStyle name="Normal 5 2 2 3 2 2 2" xfId="25149"/>
    <cellStyle name="Normal 5 2 2 3 2 3" xfId="25150"/>
    <cellStyle name="Normal 5 2 2 3 2 3 2" xfId="25151"/>
    <cellStyle name="Normal 5 2 2 3 2 4" xfId="25152"/>
    <cellStyle name="Normal 5 2 2 3 3" xfId="25153"/>
    <cellStyle name="Normal 5 2 2 3 3 2" xfId="25154"/>
    <cellStyle name="Normal 5 2 2 3 4" xfId="25155"/>
    <cellStyle name="Normal 5 2 2 3 4 2" xfId="25156"/>
    <cellStyle name="Normal 5 2 2 3 5" xfId="25157"/>
    <cellStyle name="Normal 5 2 2 4" xfId="25158"/>
    <cellStyle name="Normal 5 2 2 4 2" xfId="25159"/>
    <cellStyle name="Normal 5 2 2 4 2 2" xfId="25160"/>
    <cellStyle name="Normal 5 2 2 4 3" xfId="25161"/>
    <cellStyle name="Normal 5 2 2 4 3 2" xfId="25162"/>
    <cellStyle name="Normal 5 2 2 4 4" xfId="25163"/>
    <cellStyle name="Normal 5 2 2 5" xfId="25164"/>
    <cellStyle name="Normal 5 2 2 5 2" xfId="25165"/>
    <cellStyle name="Normal 5 2 2 5 2 2" xfId="25166"/>
    <cellStyle name="Normal 5 2 2 5 3" xfId="25167"/>
    <cellStyle name="Normal 5 2 2 5 3 2" xfId="25168"/>
    <cellStyle name="Normal 5 2 2 5 4" xfId="25169"/>
    <cellStyle name="Normal 5 2 2 6" xfId="25170"/>
    <cellStyle name="Normal 5 2 2 6 2" xfId="25171"/>
    <cellStyle name="Normal 5 2 2 7" xfId="25172"/>
    <cellStyle name="Normal 5 2 2 7 2" xfId="25173"/>
    <cellStyle name="Normal 5 2 2 8" xfId="25174"/>
    <cellStyle name="Normal 5 2 2 9" xfId="25175"/>
    <cellStyle name="Normal 5 2 3" xfId="25176"/>
    <cellStyle name="Normal 5 2 3 2" xfId="25177"/>
    <cellStyle name="Normal 5 2 3 2 2" xfId="25178"/>
    <cellStyle name="Normal 5 2 3 2 2 2" xfId="25179"/>
    <cellStyle name="Normal 5 2 3 2 2 2 2" xfId="25180"/>
    <cellStyle name="Normal 5 2 3 2 2 3" xfId="25181"/>
    <cellStyle name="Normal 5 2 3 2 2 3 2" xfId="25182"/>
    <cellStyle name="Normal 5 2 3 2 2 4" xfId="25183"/>
    <cellStyle name="Normal 5 2 3 2 3" xfId="25184"/>
    <cellStyle name="Normal 5 2 3 2 3 2" xfId="25185"/>
    <cellStyle name="Normal 5 2 3 2 4" xfId="25186"/>
    <cellStyle name="Normal 5 2 3 2 4 2" xfId="25187"/>
    <cellStyle name="Normal 5 2 3 2 5" xfId="25188"/>
    <cellStyle name="Normal 5 2 3 3" xfId="25189"/>
    <cellStyle name="Normal 5 2 3 3 2" xfId="25190"/>
    <cellStyle name="Normal 5 2 3 3 2 2" xfId="25191"/>
    <cellStyle name="Normal 5 2 3 3 2 2 2" xfId="25192"/>
    <cellStyle name="Normal 5 2 3 3 2 3" xfId="25193"/>
    <cellStyle name="Normal 5 2 3 3 2 3 2" xfId="25194"/>
    <cellStyle name="Normal 5 2 3 3 2 4" xfId="25195"/>
    <cellStyle name="Normal 5 2 3 3 3" xfId="25196"/>
    <cellStyle name="Normal 5 2 3 3 3 2" xfId="25197"/>
    <cellStyle name="Normal 5 2 3 3 4" xfId="25198"/>
    <cellStyle name="Normal 5 2 3 3 4 2" xfId="25199"/>
    <cellStyle name="Normal 5 2 3 3 5" xfId="25200"/>
    <cellStyle name="Normal 5 2 3 4" xfId="25201"/>
    <cellStyle name="Normal 5 2 3 4 2" xfId="25202"/>
    <cellStyle name="Normal 5 2 3 4 2 2" xfId="25203"/>
    <cellStyle name="Normal 5 2 3 4 3" xfId="25204"/>
    <cellStyle name="Normal 5 2 3 4 3 2" xfId="25205"/>
    <cellStyle name="Normal 5 2 3 4 4" xfId="25206"/>
    <cellStyle name="Normal 5 2 3 5" xfId="25207"/>
    <cellStyle name="Normal 5 2 3 5 2" xfId="25208"/>
    <cellStyle name="Normal 5 2 3 6" xfId="25209"/>
    <cellStyle name="Normal 5 2 3 6 2" xfId="25210"/>
    <cellStyle name="Normal 5 2 3 7" xfId="25211"/>
    <cellStyle name="Normal 5 2 4" xfId="25212"/>
    <cellStyle name="Normal 5 2 4 2" xfId="25213"/>
    <cellStyle name="Normal 5 2 4 2 10" xfId="54765"/>
    <cellStyle name="Normal 5 2 4 2 11" xfId="54766"/>
    <cellStyle name="Normal 5 2 4 2 2" xfId="25214"/>
    <cellStyle name="Normal 5 2 4 2 2 2" xfId="25215"/>
    <cellStyle name="Normal 5 2 4 2 2 2 2" xfId="54767"/>
    <cellStyle name="Normal 5 2 4 2 2 2 3" xfId="54768"/>
    <cellStyle name="Normal 5 2 4 2 2 3" xfId="54769"/>
    <cellStyle name="Normal 5 2 4 2 2 4" xfId="54770"/>
    <cellStyle name="Normal 5 2 4 2 3" xfId="25216"/>
    <cellStyle name="Normal 5 2 4 2 3 2" xfId="25217"/>
    <cellStyle name="Normal 5 2 4 2 3 3" xfId="54771"/>
    <cellStyle name="Normal 5 2 4 2 4" xfId="25218"/>
    <cellStyle name="Normal 5 2 4 2 5" xfId="54772"/>
    <cellStyle name="Normal 5 2 4 2 6" xfId="54773"/>
    <cellStyle name="Normal 5 2 4 2 7" xfId="54774"/>
    <cellStyle name="Normal 5 2 4 2 8" xfId="54775"/>
    <cellStyle name="Normal 5 2 4 2 9" xfId="54776"/>
    <cellStyle name="Normal 5 2 4 3" xfId="25219"/>
    <cellStyle name="Normal 5 2 4 3 2" xfId="25220"/>
    <cellStyle name="Normal 5 2 4 4" xfId="25221"/>
    <cellStyle name="Normal 5 2 4 4 2" xfId="25222"/>
    <cellStyle name="Normal 5 2 4 5" xfId="25223"/>
    <cellStyle name="Normal 5 2 5" xfId="25224"/>
    <cellStyle name="Normal 5 2 5 2" xfId="25225"/>
    <cellStyle name="Normal 5 2 5 2 2" xfId="25226"/>
    <cellStyle name="Normal 5 2 5 2 2 2" xfId="25227"/>
    <cellStyle name="Normal 5 2 5 2 3" xfId="25228"/>
    <cellStyle name="Normal 5 2 5 2 3 2" xfId="25229"/>
    <cellStyle name="Normal 5 2 5 2 4" xfId="25230"/>
    <cellStyle name="Normal 5 2 5 3" xfId="25231"/>
    <cellStyle name="Normal 5 2 5 3 2" xfId="25232"/>
    <cellStyle name="Normal 5 2 5 4" xfId="25233"/>
    <cellStyle name="Normal 5 2 5 4 2" xfId="25234"/>
    <cellStyle name="Normal 5 2 5 5" xfId="25235"/>
    <cellStyle name="Normal 5 2 6" xfId="25236"/>
    <cellStyle name="Normal 5 2 6 2" xfId="25237"/>
    <cellStyle name="Normal 5 2 6 2 2" xfId="25238"/>
    <cellStyle name="Normal 5 2 6 3" xfId="25239"/>
    <cellStyle name="Normal 5 2 6 3 2" xfId="25240"/>
    <cellStyle name="Normal 5 2 6 4" xfId="25241"/>
    <cellStyle name="Normal 5 2 7" xfId="25242"/>
    <cellStyle name="Normal 5 2 7 2" xfId="25243"/>
    <cellStyle name="Normal 5 2 7 2 2" xfId="25244"/>
    <cellStyle name="Normal 5 2 7 3" xfId="25245"/>
    <cellStyle name="Normal 5 2 7 3 2" xfId="25246"/>
    <cellStyle name="Normal 5 2 7 4" xfId="25247"/>
    <cellStyle name="Normal 5 2 8" xfId="25248"/>
    <cellStyle name="Normal 5 2 8 2" xfId="25249"/>
    <cellStyle name="Normal 5 2 9" xfId="25250"/>
    <cellStyle name="Normal 5 2 9 2" xfId="25251"/>
    <cellStyle name="Normal 5 3" xfId="25252"/>
    <cellStyle name="Normal 5 3 2" xfId="25253"/>
    <cellStyle name="Normal 5 3 2 2" xfId="25254"/>
    <cellStyle name="Normal 5 3 2 2 10" xfId="54777"/>
    <cellStyle name="Normal 5 3 2 2 11" xfId="54778"/>
    <cellStyle name="Normal 5 3 2 2 2" xfId="25255"/>
    <cellStyle name="Normal 5 3 2 2 2 2" xfId="25256"/>
    <cellStyle name="Normal 5 3 2 2 2 2 2" xfId="54779"/>
    <cellStyle name="Normal 5 3 2 2 2 2 3" xfId="54780"/>
    <cellStyle name="Normal 5 3 2 2 2 3" xfId="54781"/>
    <cellStyle name="Normal 5 3 2 2 2 4" xfId="54782"/>
    <cellStyle name="Normal 5 3 2 2 3" xfId="25257"/>
    <cellStyle name="Normal 5 3 2 2 3 2" xfId="25258"/>
    <cellStyle name="Normal 5 3 2 2 3 3" xfId="54783"/>
    <cellStyle name="Normal 5 3 2 2 4" xfId="25259"/>
    <cellStyle name="Normal 5 3 2 2 5" xfId="54784"/>
    <cellStyle name="Normal 5 3 2 2 6" xfId="54785"/>
    <cellStyle name="Normal 5 3 2 2 7" xfId="54786"/>
    <cellStyle name="Normal 5 3 2 2 8" xfId="54787"/>
    <cellStyle name="Normal 5 3 2 2 9" xfId="54788"/>
    <cellStyle name="Normal 5 3 2 3" xfId="25260"/>
    <cellStyle name="Normal 5 3 2 3 2" xfId="25261"/>
    <cellStyle name="Normal 5 3 2 4" xfId="25262"/>
    <cellStyle name="Normal 5 3 2 4 2" xfId="25263"/>
    <cellStyle name="Normal 5 3 2 5" xfId="25264"/>
    <cellStyle name="Normal 5 3 3" xfId="25265"/>
    <cellStyle name="Normal 5 3 3 2" xfId="25266"/>
    <cellStyle name="Normal 5 3 3 2 2" xfId="25267"/>
    <cellStyle name="Normal 5 3 3 2 2 2" xfId="25268"/>
    <cellStyle name="Normal 5 3 3 2 3" xfId="25269"/>
    <cellStyle name="Normal 5 3 3 2 3 2" xfId="25270"/>
    <cellStyle name="Normal 5 3 3 2 4" xfId="25271"/>
    <cellStyle name="Normal 5 3 3 3" xfId="25272"/>
    <cellStyle name="Normal 5 3 3 3 2" xfId="25273"/>
    <cellStyle name="Normal 5 3 3 4" xfId="25274"/>
    <cellStyle name="Normal 5 3 3 4 2" xfId="25275"/>
    <cellStyle name="Normal 5 3 3 5" xfId="25276"/>
    <cellStyle name="Normal 5 3 4" xfId="25277"/>
    <cellStyle name="Normal 5 3 4 2" xfId="25278"/>
    <cellStyle name="Normal 5 3 4 2 2" xfId="25279"/>
    <cellStyle name="Normal 5 3 4 3" xfId="25280"/>
    <cellStyle name="Normal 5 3 4 3 2" xfId="25281"/>
    <cellStyle name="Normal 5 3 4 4" xfId="25282"/>
    <cellStyle name="Normal 5 3 5" xfId="25283"/>
    <cellStyle name="Normal 5 3 5 2" xfId="25284"/>
    <cellStyle name="Normal 5 3 5 2 2" xfId="25285"/>
    <cellStyle name="Normal 5 3 5 3" xfId="25286"/>
    <cellStyle name="Normal 5 3 5 3 2" xfId="25287"/>
    <cellStyle name="Normal 5 3 5 4" xfId="25288"/>
    <cellStyle name="Normal 5 3 6" xfId="25289"/>
    <cellStyle name="Normal 5 3 6 2" xfId="25290"/>
    <cellStyle name="Normal 5 3 7" xfId="25291"/>
    <cellStyle name="Normal 5 3 7 2" xfId="25292"/>
    <cellStyle name="Normal 5 3 8" xfId="25293"/>
    <cellStyle name="Normal 5 3 9" xfId="25294"/>
    <cellStyle name="Normal 5 4" xfId="25295"/>
    <cellStyle name="Normal 5 4 10" xfId="54789"/>
    <cellStyle name="Normal 5 4 11" xfId="54790"/>
    <cellStyle name="Normal 5 4 12" xfId="54791"/>
    <cellStyle name="Normal 5 4 13" xfId="54792"/>
    <cellStyle name="Normal 5 4 14" xfId="54793"/>
    <cellStyle name="Normal 5 4 15" xfId="54794"/>
    <cellStyle name="Normal 5 4 16" xfId="54795"/>
    <cellStyle name="Normal 5 4 2" xfId="25296"/>
    <cellStyle name="Normal 5 4 2 10" xfId="54796"/>
    <cellStyle name="Normal 5 4 2 11" xfId="54797"/>
    <cellStyle name="Normal 5 4 2 2" xfId="25297"/>
    <cellStyle name="Normal 5 4 2 2 2" xfId="25298"/>
    <cellStyle name="Normal 5 4 2 2 2 2" xfId="25299"/>
    <cellStyle name="Normal 5 4 2 2 2 3" xfId="54798"/>
    <cellStyle name="Normal 5 4 2 2 3" xfId="25300"/>
    <cellStyle name="Normal 5 4 2 2 3 2" xfId="25301"/>
    <cellStyle name="Normal 5 4 2 2 4" xfId="25302"/>
    <cellStyle name="Normal 5 4 2 3" xfId="25303"/>
    <cellStyle name="Normal 5 4 2 3 2" xfId="25304"/>
    <cellStyle name="Normal 5 4 2 3 3" xfId="54799"/>
    <cellStyle name="Normal 5 4 2 4" xfId="25305"/>
    <cellStyle name="Normal 5 4 2 4 2" xfId="25306"/>
    <cellStyle name="Normal 5 4 2 5" xfId="25307"/>
    <cellStyle name="Normal 5 4 2 6" xfId="54800"/>
    <cellStyle name="Normal 5 4 2 7" xfId="54801"/>
    <cellStyle name="Normal 5 4 2 8" xfId="54802"/>
    <cellStyle name="Normal 5 4 2 9" xfId="54803"/>
    <cellStyle name="Normal 5 4 3" xfId="25308"/>
    <cellStyle name="Normal 5 4 3 2" xfId="25309"/>
    <cellStyle name="Normal 5 4 3 2 2" xfId="25310"/>
    <cellStyle name="Normal 5 4 3 2 2 2" xfId="25311"/>
    <cellStyle name="Normal 5 4 3 2 2 3" xfId="54804"/>
    <cellStyle name="Normal 5 4 3 2 3" xfId="25312"/>
    <cellStyle name="Normal 5 4 3 2 3 2" xfId="25313"/>
    <cellStyle name="Normal 5 4 3 2 4" xfId="25314"/>
    <cellStyle name="Normal 5 4 3 3" xfId="25315"/>
    <cellStyle name="Normal 5 4 3 3 2" xfId="25316"/>
    <cellStyle name="Normal 5 4 3 3 3" xfId="54805"/>
    <cellStyle name="Normal 5 4 3 4" xfId="25317"/>
    <cellStyle name="Normal 5 4 3 4 2" xfId="25318"/>
    <cellStyle name="Normal 5 4 3 5" xfId="25319"/>
    <cellStyle name="Normal 5 4 4" xfId="25320"/>
    <cellStyle name="Normal 5 4 4 2" xfId="25321"/>
    <cellStyle name="Normal 5 4 4 2 2" xfId="25322"/>
    <cellStyle name="Normal 5 4 4 2 3" xfId="54806"/>
    <cellStyle name="Normal 5 4 4 3" xfId="25323"/>
    <cellStyle name="Normal 5 4 4 3 2" xfId="25324"/>
    <cellStyle name="Normal 5 4 4 4" xfId="25325"/>
    <cellStyle name="Normal 5 4 5" xfId="25326"/>
    <cellStyle name="Normal 5 4 5 2" xfId="25327"/>
    <cellStyle name="Normal 5 4 5 3" xfId="54807"/>
    <cellStyle name="Normal 5 4 6" xfId="25328"/>
    <cellStyle name="Normal 5 4 6 2" xfId="25329"/>
    <cellStyle name="Normal 5 4 6 3" xfId="54808"/>
    <cellStyle name="Normal 5 4 7" xfId="25330"/>
    <cellStyle name="Normal 5 4 7 2" xfId="54809"/>
    <cellStyle name="Normal 5 4 7 3" xfId="54810"/>
    <cellStyle name="Normal 5 4 8" xfId="54811"/>
    <cellStyle name="Normal 5 4 9" xfId="54812"/>
    <cellStyle name="Normal 5 5" xfId="25331"/>
    <cellStyle name="Normal 5 5 2" xfId="25332"/>
    <cellStyle name="Normal 5 5 2 2" xfId="25333"/>
    <cellStyle name="Normal 5 5 2 2 2" xfId="25334"/>
    <cellStyle name="Normal 5 5 2 3" xfId="25335"/>
    <cellStyle name="Normal 5 5 2 3 2" xfId="25336"/>
    <cellStyle name="Normal 5 5 2 4" xfId="25337"/>
    <cellStyle name="Normal 5 5 2 4 2" xfId="54813"/>
    <cellStyle name="Normal 5 5 2 5" xfId="54814"/>
    <cellStyle name="Normal 5 5 3" xfId="25338"/>
    <cellStyle name="Normal 5 5 3 2" xfId="25339"/>
    <cellStyle name="Normal 5 5 4" xfId="25340"/>
    <cellStyle name="Normal 5 5 4 2" xfId="25341"/>
    <cellStyle name="Normal 5 5 5" xfId="25342"/>
    <cellStyle name="Normal 5 5 5 2" xfId="54815"/>
    <cellStyle name="Normal 5 5 6" xfId="54816"/>
    <cellStyle name="Normal 5 5 6 2" xfId="54817"/>
    <cellStyle name="Normal 5 5 7" xfId="54818"/>
    <cellStyle name="Normal 5 6" xfId="25343"/>
    <cellStyle name="Normal 5 6 2" xfId="25344"/>
    <cellStyle name="Normal 5 6 2 2" xfId="25345"/>
    <cellStyle name="Normal 5 6 2 2 2" xfId="25346"/>
    <cellStyle name="Normal 5 6 2 3" xfId="25347"/>
    <cellStyle name="Normal 5 6 2 3 2" xfId="25348"/>
    <cellStyle name="Normal 5 6 2 4" xfId="25349"/>
    <cellStyle name="Normal 5 6 3" xfId="25350"/>
    <cellStyle name="Normal 5 6 3 2" xfId="25351"/>
    <cellStyle name="Normal 5 6 4" xfId="25352"/>
    <cellStyle name="Normal 5 6 4 2" xfId="25353"/>
    <cellStyle name="Normal 5 6 5" xfId="25354"/>
    <cellStyle name="Normal 5 7" xfId="25355"/>
    <cellStyle name="Normal 5 7 2" xfId="25356"/>
    <cellStyle name="Normal 5 7 2 2" xfId="25357"/>
    <cellStyle name="Normal 5 7 3" xfId="25358"/>
    <cellStyle name="Normal 5 7 3 2" xfId="25359"/>
    <cellStyle name="Normal 5 7 4" xfId="25360"/>
    <cellStyle name="Normal 5 8" xfId="25361"/>
    <cellStyle name="Normal 5 8 2" xfId="25362"/>
    <cellStyle name="Normal 5 8 2 2" xfId="25363"/>
    <cellStyle name="Normal 5 8 3" xfId="25364"/>
    <cellStyle name="Normal 5 8 3 2" xfId="25365"/>
    <cellStyle name="Normal 5 8 4" xfId="25366"/>
    <cellStyle name="Normal 5 9" xfId="25367"/>
    <cellStyle name="Normal 5 9 2" xfId="25368"/>
    <cellStyle name="Normal 5_App.2-OA Capital Structure" xfId="25369"/>
    <cellStyle name="Normal 50" xfId="25370"/>
    <cellStyle name="Normal 50 10" xfId="25371"/>
    <cellStyle name="Normal 50 10 2" xfId="25372"/>
    <cellStyle name="Normal 50 10 2 2" xfId="25373"/>
    <cellStyle name="Normal 50 10 3" xfId="25374"/>
    <cellStyle name="Normal 50 10 3 2" xfId="25375"/>
    <cellStyle name="Normal 50 10 4" xfId="25376"/>
    <cellStyle name="Normal 50 10 4 2" xfId="25377"/>
    <cellStyle name="Normal 50 10 5" xfId="25378"/>
    <cellStyle name="Normal 50 11" xfId="25379"/>
    <cellStyle name="Normal 50 11 2" xfId="25380"/>
    <cellStyle name="Normal 50 12" xfId="25381"/>
    <cellStyle name="Normal 50 12 2" xfId="25382"/>
    <cellStyle name="Normal 50 13" xfId="25383"/>
    <cellStyle name="Normal 50 13 2" xfId="25384"/>
    <cellStyle name="Normal 50 14" xfId="25385"/>
    <cellStyle name="Normal 50 14 2" xfId="25386"/>
    <cellStyle name="Normal 50 15" xfId="25387"/>
    <cellStyle name="Normal 50 15 2" xfId="25388"/>
    <cellStyle name="Normal 50 16" xfId="25389"/>
    <cellStyle name="Normal 50 16 2" xfId="25390"/>
    <cellStyle name="Normal 50 17" xfId="25391"/>
    <cellStyle name="Normal 50 17 2" xfId="25392"/>
    <cellStyle name="Normal 50 18" xfId="25393"/>
    <cellStyle name="Normal 50 19" xfId="25394"/>
    <cellStyle name="Normal 50 2" xfId="25395"/>
    <cellStyle name="Normal 50 2 10" xfId="25396"/>
    <cellStyle name="Normal 50 2 10 2" xfId="25397"/>
    <cellStyle name="Normal 50 2 11" xfId="25398"/>
    <cellStyle name="Normal 50 2 11 2" xfId="25399"/>
    <cellStyle name="Normal 50 2 12" xfId="25400"/>
    <cellStyle name="Normal 50 2 12 2" xfId="25401"/>
    <cellStyle name="Normal 50 2 13" xfId="25402"/>
    <cellStyle name="Normal 50 2 13 2" xfId="25403"/>
    <cellStyle name="Normal 50 2 14" xfId="25404"/>
    <cellStyle name="Normal 50 2 14 2" xfId="25405"/>
    <cellStyle name="Normal 50 2 15" xfId="25406"/>
    <cellStyle name="Normal 50 2 16" xfId="25407"/>
    <cellStyle name="Normal 50 2 2" xfId="25408"/>
    <cellStyle name="Normal 50 2 2 2" xfId="25409"/>
    <cellStyle name="Normal 50 2 2 2 2" xfId="25410"/>
    <cellStyle name="Normal 50 2 2 2 2 2" xfId="25411"/>
    <cellStyle name="Normal 50 2 2 2 2 2 2" xfId="25412"/>
    <cellStyle name="Normal 50 2 2 2 2 3" xfId="25413"/>
    <cellStyle name="Normal 50 2 2 2 2 3 2" xfId="25414"/>
    <cellStyle name="Normal 50 2 2 2 2 4" xfId="25415"/>
    <cellStyle name="Normal 50 2 2 2 2 4 2" xfId="25416"/>
    <cellStyle name="Normal 50 2 2 2 2 5" xfId="25417"/>
    <cellStyle name="Normal 50 2 2 2 3" xfId="25418"/>
    <cellStyle name="Normal 50 2 2 2 3 2" xfId="25419"/>
    <cellStyle name="Normal 50 2 2 2 4" xfId="25420"/>
    <cellStyle name="Normal 50 2 2 2 4 2" xfId="25421"/>
    <cellStyle name="Normal 50 2 2 2 5" xfId="25422"/>
    <cellStyle name="Normal 50 2 2 2 5 2" xfId="25423"/>
    <cellStyle name="Normal 50 2 2 2 6" xfId="25424"/>
    <cellStyle name="Normal 50 2 2 3" xfId="25425"/>
    <cellStyle name="Normal 50 2 2 3 2" xfId="25426"/>
    <cellStyle name="Normal 50 2 2 3 2 2" xfId="25427"/>
    <cellStyle name="Normal 50 2 2 3 3" xfId="25428"/>
    <cellStyle name="Normal 50 2 2 3 3 2" xfId="25429"/>
    <cellStyle name="Normal 50 2 2 3 4" xfId="25430"/>
    <cellStyle name="Normal 50 2 2 3 4 2" xfId="25431"/>
    <cellStyle name="Normal 50 2 2 3 5" xfId="25432"/>
    <cellStyle name="Normal 50 2 2 4" xfId="25433"/>
    <cellStyle name="Normal 50 2 2 4 2" xfId="25434"/>
    <cellStyle name="Normal 50 2 2 5" xfId="25435"/>
    <cellStyle name="Normal 50 2 2 5 2" xfId="25436"/>
    <cellStyle name="Normal 50 2 2 6" xfId="25437"/>
    <cellStyle name="Normal 50 2 2 6 2" xfId="25438"/>
    <cellStyle name="Normal 50 2 2 7" xfId="25439"/>
    <cellStyle name="Normal 50 2 3" xfId="25440"/>
    <cellStyle name="Normal 50 2 3 2" xfId="25441"/>
    <cellStyle name="Normal 50 2 3 2 2" xfId="25442"/>
    <cellStyle name="Normal 50 2 3 2 2 2" xfId="25443"/>
    <cellStyle name="Normal 50 2 3 2 2 2 2" xfId="25444"/>
    <cellStyle name="Normal 50 2 3 2 2 3" xfId="25445"/>
    <cellStyle name="Normal 50 2 3 2 2 3 2" xfId="25446"/>
    <cellStyle name="Normal 50 2 3 2 2 4" xfId="25447"/>
    <cellStyle name="Normal 50 2 3 2 2 4 2" xfId="25448"/>
    <cellStyle name="Normal 50 2 3 2 2 5" xfId="25449"/>
    <cellStyle name="Normal 50 2 3 2 3" xfId="25450"/>
    <cellStyle name="Normal 50 2 3 2 3 2" xfId="25451"/>
    <cellStyle name="Normal 50 2 3 2 4" xfId="25452"/>
    <cellStyle name="Normal 50 2 3 2 4 2" xfId="25453"/>
    <cellStyle name="Normal 50 2 3 2 5" xfId="25454"/>
    <cellStyle name="Normal 50 2 3 2 5 2" xfId="25455"/>
    <cellStyle name="Normal 50 2 3 2 6" xfId="25456"/>
    <cellStyle name="Normal 50 2 3 3" xfId="25457"/>
    <cellStyle name="Normal 50 2 3 3 2" xfId="25458"/>
    <cellStyle name="Normal 50 2 3 3 2 2" xfId="25459"/>
    <cellStyle name="Normal 50 2 3 3 3" xfId="25460"/>
    <cellStyle name="Normal 50 2 3 3 3 2" xfId="25461"/>
    <cellStyle name="Normal 50 2 3 3 4" xfId="25462"/>
    <cellStyle name="Normal 50 2 3 3 4 2" xfId="25463"/>
    <cellStyle name="Normal 50 2 3 3 5" xfId="25464"/>
    <cellStyle name="Normal 50 2 3 4" xfId="25465"/>
    <cellStyle name="Normal 50 2 3 4 2" xfId="25466"/>
    <cellStyle name="Normal 50 2 3 5" xfId="25467"/>
    <cellStyle name="Normal 50 2 3 5 2" xfId="25468"/>
    <cellStyle name="Normal 50 2 3 6" xfId="25469"/>
    <cellStyle name="Normal 50 2 3 6 2" xfId="25470"/>
    <cellStyle name="Normal 50 2 3 7" xfId="25471"/>
    <cellStyle name="Normal 50 2 4" xfId="25472"/>
    <cellStyle name="Normal 50 2 4 2" xfId="25473"/>
    <cellStyle name="Normal 50 2 4 2 2" xfId="25474"/>
    <cellStyle name="Normal 50 2 4 2 2 2" xfId="25475"/>
    <cellStyle name="Normal 50 2 4 2 2 2 2" xfId="25476"/>
    <cellStyle name="Normal 50 2 4 2 2 3" xfId="25477"/>
    <cellStyle name="Normal 50 2 4 2 2 3 2" xfId="25478"/>
    <cellStyle name="Normal 50 2 4 2 2 4" xfId="25479"/>
    <cellStyle name="Normal 50 2 4 2 2 4 2" xfId="25480"/>
    <cellStyle name="Normal 50 2 4 2 2 5" xfId="25481"/>
    <cellStyle name="Normal 50 2 4 2 3" xfId="25482"/>
    <cellStyle name="Normal 50 2 4 2 3 2" xfId="25483"/>
    <cellStyle name="Normal 50 2 4 2 4" xfId="25484"/>
    <cellStyle name="Normal 50 2 4 2 4 2" xfId="25485"/>
    <cellStyle name="Normal 50 2 4 2 5" xfId="25486"/>
    <cellStyle name="Normal 50 2 4 2 5 2" xfId="25487"/>
    <cellStyle name="Normal 50 2 4 2 6" xfId="25488"/>
    <cellStyle name="Normal 50 2 4 3" xfId="25489"/>
    <cellStyle name="Normal 50 2 4 3 2" xfId="25490"/>
    <cellStyle name="Normal 50 2 4 3 2 2" xfId="25491"/>
    <cellStyle name="Normal 50 2 4 3 3" xfId="25492"/>
    <cellStyle name="Normal 50 2 4 3 3 2" xfId="25493"/>
    <cellStyle name="Normal 50 2 4 3 4" xfId="25494"/>
    <cellStyle name="Normal 50 2 4 3 4 2" xfId="25495"/>
    <cellStyle name="Normal 50 2 4 3 5" xfId="25496"/>
    <cellStyle name="Normal 50 2 4 4" xfId="25497"/>
    <cellStyle name="Normal 50 2 4 4 2" xfId="25498"/>
    <cellStyle name="Normal 50 2 4 5" xfId="25499"/>
    <cellStyle name="Normal 50 2 4 5 2" xfId="25500"/>
    <cellStyle name="Normal 50 2 4 6" xfId="25501"/>
    <cellStyle name="Normal 50 2 4 6 2" xfId="25502"/>
    <cellStyle name="Normal 50 2 4 7" xfId="25503"/>
    <cellStyle name="Normal 50 2 5" xfId="25504"/>
    <cellStyle name="Normal 50 2 5 2" xfId="25505"/>
    <cellStyle name="Normal 50 2 5 2 2" xfId="25506"/>
    <cellStyle name="Normal 50 2 5 2 2 2" xfId="25507"/>
    <cellStyle name="Normal 50 2 5 2 3" xfId="25508"/>
    <cellStyle name="Normal 50 2 5 2 3 2" xfId="25509"/>
    <cellStyle name="Normal 50 2 5 2 4" xfId="25510"/>
    <cellStyle name="Normal 50 2 5 2 4 2" xfId="25511"/>
    <cellStyle name="Normal 50 2 5 2 5" xfId="25512"/>
    <cellStyle name="Normal 50 2 5 3" xfId="25513"/>
    <cellStyle name="Normal 50 2 5 3 2" xfId="25514"/>
    <cellStyle name="Normal 50 2 5 4" xfId="25515"/>
    <cellStyle name="Normal 50 2 5 4 2" xfId="25516"/>
    <cellStyle name="Normal 50 2 5 5" xfId="25517"/>
    <cellStyle name="Normal 50 2 5 5 2" xfId="25518"/>
    <cellStyle name="Normal 50 2 5 6" xfId="25519"/>
    <cellStyle name="Normal 50 2 6" xfId="25520"/>
    <cellStyle name="Normal 50 2 6 2" xfId="25521"/>
    <cellStyle name="Normal 50 2 6 2 2" xfId="25522"/>
    <cellStyle name="Normal 50 2 6 3" xfId="25523"/>
    <cellStyle name="Normal 50 2 6 3 2" xfId="25524"/>
    <cellStyle name="Normal 50 2 6 4" xfId="25525"/>
    <cellStyle name="Normal 50 2 6 4 2" xfId="25526"/>
    <cellStyle name="Normal 50 2 6 5" xfId="25527"/>
    <cellStyle name="Normal 50 2 7" xfId="25528"/>
    <cellStyle name="Normal 50 2 7 2" xfId="25529"/>
    <cellStyle name="Normal 50 2 7 2 2" xfId="25530"/>
    <cellStyle name="Normal 50 2 7 3" xfId="25531"/>
    <cellStyle name="Normal 50 2 7 3 2" xfId="25532"/>
    <cellStyle name="Normal 50 2 7 4" xfId="25533"/>
    <cellStyle name="Normal 50 2 7 4 2" xfId="25534"/>
    <cellStyle name="Normal 50 2 7 5" xfId="25535"/>
    <cellStyle name="Normal 50 2 8" xfId="25536"/>
    <cellStyle name="Normal 50 2 8 2" xfId="25537"/>
    <cellStyle name="Normal 50 2 9" xfId="25538"/>
    <cellStyle name="Normal 50 2 9 2" xfId="25539"/>
    <cellStyle name="Normal 50 3" xfId="25540"/>
    <cellStyle name="Normal 50 3 2" xfId="54819"/>
    <cellStyle name="Normal 50 3 2 2" xfId="54820"/>
    <cellStyle name="Normal 50 3 2 2 2" xfId="54821"/>
    <cellStyle name="Normal 50 3 2 2 3" xfId="54822"/>
    <cellStyle name="Normal 50 3 2 3" xfId="54823"/>
    <cellStyle name="Normal 50 3 2 4" xfId="54824"/>
    <cellStyle name="Normal 50 3 3" xfId="54825"/>
    <cellStyle name="Normal 50 3 3 2" xfId="54826"/>
    <cellStyle name="Normal 50 3 3 3" xfId="54827"/>
    <cellStyle name="Normal 50 3 4" xfId="54828"/>
    <cellStyle name="Normal 50 3 5" xfId="54829"/>
    <cellStyle name="Normal 50 4" xfId="25541"/>
    <cellStyle name="Normal 50 4 2" xfId="25542"/>
    <cellStyle name="Normal 50 4 2 2" xfId="25543"/>
    <cellStyle name="Normal 50 4 2 2 2" xfId="25544"/>
    <cellStyle name="Normal 50 4 2 2 2 2" xfId="25545"/>
    <cellStyle name="Normal 50 4 2 2 3" xfId="25546"/>
    <cellStyle name="Normal 50 4 2 2 3 2" xfId="25547"/>
    <cellStyle name="Normal 50 4 2 2 4" xfId="25548"/>
    <cellStyle name="Normal 50 4 2 2 4 2" xfId="25549"/>
    <cellStyle name="Normal 50 4 2 2 5" xfId="25550"/>
    <cellStyle name="Normal 50 4 2 3" xfId="25551"/>
    <cellStyle name="Normal 50 4 2 3 2" xfId="25552"/>
    <cellStyle name="Normal 50 4 2 4" xfId="25553"/>
    <cellStyle name="Normal 50 4 2 4 2" xfId="25554"/>
    <cellStyle name="Normal 50 4 2 5" xfId="25555"/>
    <cellStyle name="Normal 50 4 2 5 2" xfId="25556"/>
    <cellStyle name="Normal 50 4 2 6" xfId="25557"/>
    <cellStyle name="Normal 50 4 3" xfId="25558"/>
    <cellStyle name="Normal 50 4 3 2" xfId="25559"/>
    <cellStyle name="Normal 50 4 3 2 2" xfId="25560"/>
    <cellStyle name="Normal 50 4 3 3" xfId="25561"/>
    <cellStyle name="Normal 50 4 3 3 2" xfId="25562"/>
    <cellStyle name="Normal 50 4 3 4" xfId="25563"/>
    <cellStyle name="Normal 50 4 3 4 2" xfId="25564"/>
    <cellStyle name="Normal 50 4 3 5" xfId="25565"/>
    <cellStyle name="Normal 50 4 4" xfId="25566"/>
    <cellStyle name="Normal 50 4 4 2" xfId="25567"/>
    <cellStyle name="Normal 50 4 5" xfId="25568"/>
    <cellStyle name="Normal 50 4 5 2" xfId="25569"/>
    <cellStyle name="Normal 50 4 6" xfId="25570"/>
    <cellStyle name="Normal 50 4 6 2" xfId="25571"/>
    <cellStyle name="Normal 50 4 7" xfId="25572"/>
    <cellStyle name="Normal 50 5" xfId="25573"/>
    <cellStyle name="Normal 50 5 2" xfId="25574"/>
    <cellStyle name="Normal 50 5 2 2" xfId="25575"/>
    <cellStyle name="Normal 50 5 2 2 2" xfId="25576"/>
    <cellStyle name="Normal 50 5 2 2 2 2" xfId="25577"/>
    <cellStyle name="Normal 50 5 2 2 3" xfId="25578"/>
    <cellStyle name="Normal 50 5 2 2 3 2" xfId="25579"/>
    <cellStyle name="Normal 50 5 2 2 4" xfId="25580"/>
    <cellStyle name="Normal 50 5 2 2 4 2" xfId="25581"/>
    <cellStyle name="Normal 50 5 2 2 5" xfId="25582"/>
    <cellStyle name="Normal 50 5 2 3" xfId="25583"/>
    <cellStyle name="Normal 50 5 2 3 2" xfId="25584"/>
    <cellStyle name="Normal 50 5 2 4" xfId="25585"/>
    <cellStyle name="Normal 50 5 2 4 2" xfId="25586"/>
    <cellStyle name="Normal 50 5 2 5" xfId="25587"/>
    <cellStyle name="Normal 50 5 2 5 2" xfId="25588"/>
    <cellStyle name="Normal 50 5 2 6" xfId="25589"/>
    <cellStyle name="Normal 50 5 3" xfId="25590"/>
    <cellStyle name="Normal 50 5 3 2" xfId="25591"/>
    <cellStyle name="Normal 50 5 3 2 2" xfId="25592"/>
    <cellStyle name="Normal 50 5 3 3" xfId="25593"/>
    <cellStyle name="Normal 50 5 3 3 2" xfId="25594"/>
    <cellStyle name="Normal 50 5 3 4" xfId="25595"/>
    <cellStyle name="Normal 50 5 3 4 2" xfId="25596"/>
    <cellStyle name="Normal 50 5 3 5" xfId="25597"/>
    <cellStyle name="Normal 50 5 4" xfId="25598"/>
    <cellStyle name="Normal 50 5 4 2" xfId="25599"/>
    <cellStyle name="Normal 50 5 5" xfId="25600"/>
    <cellStyle name="Normal 50 5 5 2" xfId="25601"/>
    <cellStyle name="Normal 50 5 6" xfId="25602"/>
    <cellStyle name="Normal 50 5 6 2" xfId="25603"/>
    <cellStyle name="Normal 50 5 7" xfId="25604"/>
    <cellStyle name="Normal 50 6" xfId="25605"/>
    <cellStyle name="Normal 50 6 2" xfId="25606"/>
    <cellStyle name="Normal 50 6 2 2" xfId="25607"/>
    <cellStyle name="Normal 50 6 2 2 2" xfId="25608"/>
    <cellStyle name="Normal 50 6 2 2 2 2" xfId="25609"/>
    <cellStyle name="Normal 50 6 2 2 3" xfId="25610"/>
    <cellStyle name="Normal 50 6 2 2 3 2" xfId="25611"/>
    <cellStyle name="Normal 50 6 2 2 4" xfId="25612"/>
    <cellStyle name="Normal 50 6 2 2 4 2" xfId="25613"/>
    <cellStyle name="Normal 50 6 2 2 5" xfId="25614"/>
    <cellStyle name="Normal 50 6 2 3" xfId="25615"/>
    <cellStyle name="Normal 50 6 2 3 2" xfId="25616"/>
    <cellStyle name="Normal 50 6 2 4" xfId="25617"/>
    <cellStyle name="Normal 50 6 2 4 2" xfId="25618"/>
    <cellStyle name="Normal 50 6 2 5" xfId="25619"/>
    <cellStyle name="Normal 50 6 2 5 2" xfId="25620"/>
    <cellStyle name="Normal 50 6 2 6" xfId="25621"/>
    <cellStyle name="Normal 50 6 3" xfId="25622"/>
    <cellStyle name="Normal 50 6 3 2" xfId="25623"/>
    <cellStyle name="Normal 50 6 3 2 2" xfId="25624"/>
    <cellStyle name="Normal 50 6 3 3" xfId="25625"/>
    <cellStyle name="Normal 50 6 3 3 2" xfId="25626"/>
    <cellStyle name="Normal 50 6 3 4" xfId="25627"/>
    <cellStyle name="Normal 50 6 3 4 2" xfId="25628"/>
    <cellStyle name="Normal 50 6 3 5" xfId="25629"/>
    <cellStyle name="Normal 50 6 4" xfId="25630"/>
    <cellStyle name="Normal 50 6 4 2" xfId="25631"/>
    <cellStyle name="Normal 50 6 5" xfId="25632"/>
    <cellStyle name="Normal 50 6 5 2" xfId="25633"/>
    <cellStyle name="Normal 50 6 6" xfId="25634"/>
    <cellStyle name="Normal 50 6 6 2" xfId="25635"/>
    <cellStyle name="Normal 50 6 7" xfId="25636"/>
    <cellStyle name="Normal 50 7" xfId="25637"/>
    <cellStyle name="Normal 50 7 2" xfId="25638"/>
    <cellStyle name="Normal 50 7 2 2" xfId="25639"/>
    <cellStyle name="Normal 50 7 2 2 2" xfId="25640"/>
    <cellStyle name="Normal 50 7 2 2 2 2" xfId="25641"/>
    <cellStyle name="Normal 50 7 2 2 3" xfId="25642"/>
    <cellStyle name="Normal 50 7 2 2 3 2" xfId="25643"/>
    <cellStyle name="Normal 50 7 2 2 4" xfId="25644"/>
    <cellStyle name="Normal 50 7 2 2 4 2" xfId="25645"/>
    <cellStyle name="Normal 50 7 2 2 5" xfId="25646"/>
    <cellStyle name="Normal 50 7 2 3" xfId="25647"/>
    <cellStyle name="Normal 50 7 2 3 2" xfId="25648"/>
    <cellStyle name="Normal 50 7 2 4" xfId="25649"/>
    <cellStyle name="Normal 50 7 2 4 2" xfId="25650"/>
    <cellStyle name="Normal 50 7 2 5" xfId="25651"/>
    <cellStyle name="Normal 50 7 2 5 2" xfId="25652"/>
    <cellStyle name="Normal 50 7 2 6" xfId="25653"/>
    <cellStyle name="Normal 50 7 3" xfId="25654"/>
    <cellStyle name="Normal 50 7 3 2" xfId="25655"/>
    <cellStyle name="Normal 50 7 3 2 2" xfId="25656"/>
    <cellStyle name="Normal 50 7 3 3" xfId="25657"/>
    <cellStyle name="Normal 50 7 3 3 2" xfId="25658"/>
    <cellStyle name="Normal 50 7 3 4" xfId="25659"/>
    <cellStyle name="Normal 50 7 3 4 2" xfId="25660"/>
    <cellStyle name="Normal 50 7 3 5" xfId="25661"/>
    <cellStyle name="Normal 50 7 4" xfId="25662"/>
    <cellStyle name="Normal 50 7 4 2" xfId="25663"/>
    <cellStyle name="Normal 50 7 5" xfId="25664"/>
    <cellStyle name="Normal 50 7 5 2" xfId="25665"/>
    <cellStyle name="Normal 50 7 6" xfId="25666"/>
    <cellStyle name="Normal 50 7 6 2" xfId="25667"/>
    <cellStyle name="Normal 50 7 7" xfId="25668"/>
    <cellStyle name="Normal 50 8" xfId="25669"/>
    <cellStyle name="Normal 50 8 2" xfId="25670"/>
    <cellStyle name="Normal 50 8 2 2" xfId="25671"/>
    <cellStyle name="Normal 50 8 2 2 2" xfId="25672"/>
    <cellStyle name="Normal 50 8 2 3" xfId="25673"/>
    <cellStyle name="Normal 50 8 2 3 2" xfId="25674"/>
    <cellStyle name="Normal 50 8 2 4" xfId="25675"/>
    <cellStyle name="Normal 50 8 2 4 2" xfId="25676"/>
    <cellStyle name="Normal 50 8 2 5" xfId="25677"/>
    <cellStyle name="Normal 50 8 3" xfId="25678"/>
    <cellStyle name="Normal 50 8 3 2" xfId="25679"/>
    <cellStyle name="Normal 50 8 4" xfId="25680"/>
    <cellStyle name="Normal 50 8 4 2" xfId="25681"/>
    <cellStyle name="Normal 50 8 5" xfId="25682"/>
    <cellStyle name="Normal 50 8 5 2" xfId="25683"/>
    <cellStyle name="Normal 50 8 6" xfId="25684"/>
    <cellStyle name="Normal 50 9" xfId="25685"/>
    <cellStyle name="Normal 50 9 2" xfId="25686"/>
    <cellStyle name="Normal 50 9 2 2" xfId="25687"/>
    <cellStyle name="Normal 50 9 3" xfId="25688"/>
    <cellStyle name="Normal 50 9 3 2" xfId="25689"/>
    <cellStyle name="Normal 50 9 4" xfId="25690"/>
    <cellStyle name="Normal 50 9 4 2" xfId="25691"/>
    <cellStyle name="Normal 50 9 5" xfId="25692"/>
    <cellStyle name="Normal 51" xfId="25693"/>
    <cellStyle name="Normal 51 10" xfId="25694"/>
    <cellStyle name="Normal 51 10 2" xfId="25695"/>
    <cellStyle name="Normal 51 10 2 2" xfId="25696"/>
    <cellStyle name="Normal 51 10 3" xfId="25697"/>
    <cellStyle name="Normal 51 10 3 2" xfId="25698"/>
    <cellStyle name="Normal 51 10 4" xfId="25699"/>
    <cellStyle name="Normal 51 10 4 2" xfId="25700"/>
    <cellStyle name="Normal 51 10 5" xfId="25701"/>
    <cellStyle name="Normal 51 11" xfId="25702"/>
    <cellStyle name="Normal 51 11 2" xfId="25703"/>
    <cellStyle name="Normal 51 12" xfId="25704"/>
    <cellStyle name="Normal 51 12 2" xfId="25705"/>
    <cellStyle name="Normal 51 13" xfId="25706"/>
    <cellStyle name="Normal 51 13 2" xfId="25707"/>
    <cellStyle name="Normal 51 14" xfId="25708"/>
    <cellStyle name="Normal 51 14 2" xfId="25709"/>
    <cellStyle name="Normal 51 15" xfId="25710"/>
    <cellStyle name="Normal 51 15 2" xfId="25711"/>
    <cellStyle name="Normal 51 16" xfId="25712"/>
    <cellStyle name="Normal 51 16 2" xfId="25713"/>
    <cellStyle name="Normal 51 17" xfId="25714"/>
    <cellStyle name="Normal 51 17 2" xfId="25715"/>
    <cellStyle name="Normal 51 18" xfId="25716"/>
    <cellStyle name="Normal 51 19" xfId="25717"/>
    <cellStyle name="Normal 51 2" xfId="25718"/>
    <cellStyle name="Normal 51 2 10" xfId="25719"/>
    <cellStyle name="Normal 51 2 10 2" xfId="25720"/>
    <cellStyle name="Normal 51 2 11" xfId="25721"/>
    <cellStyle name="Normal 51 2 11 2" xfId="25722"/>
    <cellStyle name="Normal 51 2 12" xfId="25723"/>
    <cellStyle name="Normal 51 2 12 2" xfId="25724"/>
    <cellStyle name="Normal 51 2 13" xfId="25725"/>
    <cellStyle name="Normal 51 2 13 2" xfId="25726"/>
    <cellStyle name="Normal 51 2 14" xfId="25727"/>
    <cellStyle name="Normal 51 2 14 2" xfId="25728"/>
    <cellStyle name="Normal 51 2 15" xfId="25729"/>
    <cellStyle name="Normal 51 2 16" xfId="25730"/>
    <cellStyle name="Normal 51 2 2" xfId="25731"/>
    <cellStyle name="Normal 51 2 2 2" xfId="25732"/>
    <cellStyle name="Normal 51 2 2 2 2" xfId="25733"/>
    <cellStyle name="Normal 51 2 2 2 2 2" xfId="25734"/>
    <cellStyle name="Normal 51 2 2 2 2 2 2" xfId="25735"/>
    <cellStyle name="Normal 51 2 2 2 2 3" xfId="25736"/>
    <cellStyle name="Normal 51 2 2 2 2 3 2" xfId="25737"/>
    <cellStyle name="Normal 51 2 2 2 2 4" xfId="25738"/>
    <cellStyle name="Normal 51 2 2 2 2 4 2" xfId="25739"/>
    <cellStyle name="Normal 51 2 2 2 2 5" xfId="25740"/>
    <cellStyle name="Normal 51 2 2 2 3" xfId="25741"/>
    <cellStyle name="Normal 51 2 2 2 3 2" xfId="25742"/>
    <cellStyle name="Normal 51 2 2 2 4" xfId="25743"/>
    <cellStyle name="Normal 51 2 2 2 4 2" xfId="25744"/>
    <cellStyle name="Normal 51 2 2 2 5" xfId="25745"/>
    <cellStyle name="Normal 51 2 2 2 5 2" xfId="25746"/>
    <cellStyle name="Normal 51 2 2 2 6" xfId="25747"/>
    <cellStyle name="Normal 51 2 2 3" xfId="25748"/>
    <cellStyle name="Normal 51 2 2 3 2" xfId="25749"/>
    <cellStyle name="Normal 51 2 2 3 2 2" xfId="25750"/>
    <cellStyle name="Normal 51 2 2 3 3" xfId="25751"/>
    <cellStyle name="Normal 51 2 2 3 3 2" xfId="25752"/>
    <cellStyle name="Normal 51 2 2 3 4" xfId="25753"/>
    <cellStyle name="Normal 51 2 2 3 4 2" xfId="25754"/>
    <cellStyle name="Normal 51 2 2 3 5" xfId="25755"/>
    <cellStyle name="Normal 51 2 2 4" xfId="25756"/>
    <cellStyle name="Normal 51 2 2 4 2" xfId="25757"/>
    <cellStyle name="Normal 51 2 2 5" xfId="25758"/>
    <cellStyle name="Normal 51 2 2 5 2" xfId="25759"/>
    <cellStyle name="Normal 51 2 2 6" xfId="25760"/>
    <cellStyle name="Normal 51 2 2 6 2" xfId="25761"/>
    <cellStyle name="Normal 51 2 2 7" xfId="25762"/>
    <cellStyle name="Normal 51 2 3" xfId="25763"/>
    <cellStyle name="Normal 51 2 3 2" xfId="25764"/>
    <cellStyle name="Normal 51 2 3 2 2" xfId="25765"/>
    <cellStyle name="Normal 51 2 3 2 2 2" xfId="25766"/>
    <cellStyle name="Normal 51 2 3 2 2 2 2" xfId="25767"/>
    <cellStyle name="Normal 51 2 3 2 2 3" xfId="25768"/>
    <cellStyle name="Normal 51 2 3 2 2 3 2" xfId="25769"/>
    <cellStyle name="Normal 51 2 3 2 2 4" xfId="25770"/>
    <cellStyle name="Normal 51 2 3 2 2 4 2" xfId="25771"/>
    <cellStyle name="Normal 51 2 3 2 2 5" xfId="25772"/>
    <cellStyle name="Normal 51 2 3 2 3" xfId="25773"/>
    <cellStyle name="Normal 51 2 3 2 3 2" xfId="25774"/>
    <cellStyle name="Normal 51 2 3 2 4" xfId="25775"/>
    <cellStyle name="Normal 51 2 3 2 4 2" xfId="25776"/>
    <cellStyle name="Normal 51 2 3 2 5" xfId="25777"/>
    <cellStyle name="Normal 51 2 3 2 5 2" xfId="25778"/>
    <cellStyle name="Normal 51 2 3 2 6" xfId="25779"/>
    <cellStyle name="Normal 51 2 3 3" xfId="25780"/>
    <cellStyle name="Normal 51 2 3 3 2" xfId="25781"/>
    <cellStyle name="Normal 51 2 3 3 2 2" xfId="25782"/>
    <cellStyle name="Normal 51 2 3 3 3" xfId="25783"/>
    <cellStyle name="Normal 51 2 3 3 3 2" xfId="25784"/>
    <cellStyle name="Normal 51 2 3 3 4" xfId="25785"/>
    <cellStyle name="Normal 51 2 3 3 4 2" xfId="25786"/>
    <cellStyle name="Normal 51 2 3 3 5" xfId="25787"/>
    <cellStyle name="Normal 51 2 3 4" xfId="25788"/>
    <cellStyle name="Normal 51 2 3 4 2" xfId="25789"/>
    <cellStyle name="Normal 51 2 3 5" xfId="25790"/>
    <cellStyle name="Normal 51 2 3 5 2" xfId="25791"/>
    <cellStyle name="Normal 51 2 3 6" xfId="25792"/>
    <cellStyle name="Normal 51 2 3 6 2" xfId="25793"/>
    <cellStyle name="Normal 51 2 3 7" xfId="25794"/>
    <cellStyle name="Normal 51 2 4" xfId="25795"/>
    <cellStyle name="Normal 51 2 4 2" xfId="25796"/>
    <cellStyle name="Normal 51 2 4 2 2" xfId="25797"/>
    <cellStyle name="Normal 51 2 4 2 2 2" xfId="25798"/>
    <cellStyle name="Normal 51 2 4 2 2 2 2" xfId="25799"/>
    <cellStyle name="Normal 51 2 4 2 2 3" xfId="25800"/>
    <cellStyle name="Normal 51 2 4 2 2 3 2" xfId="25801"/>
    <cellStyle name="Normal 51 2 4 2 2 4" xfId="25802"/>
    <cellStyle name="Normal 51 2 4 2 2 4 2" xfId="25803"/>
    <cellStyle name="Normal 51 2 4 2 2 5" xfId="25804"/>
    <cellStyle name="Normal 51 2 4 2 3" xfId="25805"/>
    <cellStyle name="Normal 51 2 4 2 3 2" xfId="25806"/>
    <cellStyle name="Normal 51 2 4 2 4" xfId="25807"/>
    <cellStyle name="Normal 51 2 4 2 4 2" xfId="25808"/>
    <cellStyle name="Normal 51 2 4 2 5" xfId="25809"/>
    <cellStyle name="Normal 51 2 4 2 5 2" xfId="25810"/>
    <cellStyle name="Normal 51 2 4 2 6" xfId="25811"/>
    <cellStyle name="Normal 51 2 4 3" xfId="25812"/>
    <cellStyle name="Normal 51 2 4 3 2" xfId="25813"/>
    <cellStyle name="Normal 51 2 4 3 2 2" xfId="25814"/>
    <cellStyle name="Normal 51 2 4 3 3" xfId="25815"/>
    <cellStyle name="Normal 51 2 4 3 3 2" xfId="25816"/>
    <cellStyle name="Normal 51 2 4 3 4" xfId="25817"/>
    <cellStyle name="Normal 51 2 4 3 4 2" xfId="25818"/>
    <cellStyle name="Normal 51 2 4 3 5" xfId="25819"/>
    <cellStyle name="Normal 51 2 4 4" xfId="25820"/>
    <cellStyle name="Normal 51 2 4 4 2" xfId="25821"/>
    <cellStyle name="Normal 51 2 4 5" xfId="25822"/>
    <cellStyle name="Normal 51 2 4 5 2" xfId="25823"/>
    <cellStyle name="Normal 51 2 4 6" xfId="25824"/>
    <cellStyle name="Normal 51 2 4 6 2" xfId="25825"/>
    <cellStyle name="Normal 51 2 4 7" xfId="25826"/>
    <cellStyle name="Normal 51 2 5" xfId="25827"/>
    <cellStyle name="Normal 51 2 5 2" xfId="25828"/>
    <cellStyle name="Normal 51 2 5 2 2" xfId="25829"/>
    <cellStyle name="Normal 51 2 5 2 2 2" xfId="25830"/>
    <cellStyle name="Normal 51 2 5 2 3" xfId="25831"/>
    <cellStyle name="Normal 51 2 5 2 3 2" xfId="25832"/>
    <cellStyle name="Normal 51 2 5 2 4" xfId="25833"/>
    <cellStyle name="Normal 51 2 5 2 4 2" xfId="25834"/>
    <cellStyle name="Normal 51 2 5 2 5" xfId="25835"/>
    <cellStyle name="Normal 51 2 5 3" xfId="25836"/>
    <cellStyle name="Normal 51 2 5 3 2" xfId="25837"/>
    <cellStyle name="Normal 51 2 5 4" xfId="25838"/>
    <cellStyle name="Normal 51 2 5 4 2" xfId="25839"/>
    <cellStyle name="Normal 51 2 5 5" xfId="25840"/>
    <cellStyle name="Normal 51 2 5 5 2" xfId="25841"/>
    <cellStyle name="Normal 51 2 5 6" xfId="25842"/>
    <cellStyle name="Normal 51 2 6" xfId="25843"/>
    <cellStyle name="Normal 51 2 6 2" xfId="25844"/>
    <cellStyle name="Normal 51 2 6 2 2" xfId="25845"/>
    <cellStyle name="Normal 51 2 6 3" xfId="25846"/>
    <cellStyle name="Normal 51 2 6 3 2" xfId="25847"/>
    <cellStyle name="Normal 51 2 6 4" xfId="25848"/>
    <cellStyle name="Normal 51 2 6 4 2" xfId="25849"/>
    <cellStyle name="Normal 51 2 6 5" xfId="25850"/>
    <cellStyle name="Normal 51 2 7" xfId="25851"/>
    <cellStyle name="Normal 51 2 7 2" xfId="25852"/>
    <cellStyle name="Normal 51 2 7 2 2" xfId="25853"/>
    <cellStyle name="Normal 51 2 7 3" xfId="25854"/>
    <cellStyle name="Normal 51 2 7 3 2" xfId="25855"/>
    <cellStyle name="Normal 51 2 7 4" xfId="25856"/>
    <cellStyle name="Normal 51 2 7 4 2" xfId="25857"/>
    <cellStyle name="Normal 51 2 7 5" xfId="25858"/>
    <cellStyle name="Normal 51 2 8" xfId="25859"/>
    <cellStyle name="Normal 51 2 8 2" xfId="25860"/>
    <cellStyle name="Normal 51 2 9" xfId="25861"/>
    <cellStyle name="Normal 51 2 9 2" xfId="25862"/>
    <cellStyle name="Normal 51 3" xfId="25863"/>
    <cellStyle name="Normal 51 3 2" xfId="54830"/>
    <cellStyle name="Normal 51 3 2 2" xfId="54831"/>
    <cellStyle name="Normal 51 3 2 2 2" xfId="54832"/>
    <cellStyle name="Normal 51 3 2 2 3" xfId="54833"/>
    <cellStyle name="Normal 51 3 2 3" xfId="54834"/>
    <cellStyle name="Normal 51 3 2 4" xfId="54835"/>
    <cellStyle name="Normal 51 3 3" xfId="54836"/>
    <cellStyle name="Normal 51 3 3 2" xfId="54837"/>
    <cellStyle name="Normal 51 3 3 3" xfId="54838"/>
    <cellStyle name="Normal 51 3 4" xfId="54839"/>
    <cellStyle name="Normal 51 3 5" xfId="54840"/>
    <cellStyle name="Normal 51 4" xfId="25864"/>
    <cellStyle name="Normal 51 4 2" xfId="25865"/>
    <cellStyle name="Normal 51 4 2 2" xfId="25866"/>
    <cellStyle name="Normal 51 4 2 2 2" xfId="25867"/>
    <cellStyle name="Normal 51 4 2 2 2 2" xfId="25868"/>
    <cellStyle name="Normal 51 4 2 2 3" xfId="25869"/>
    <cellStyle name="Normal 51 4 2 2 3 2" xfId="25870"/>
    <cellStyle name="Normal 51 4 2 2 4" xfId="25871"/>
    <cellStyle name="Normal 51 4 2 2 4 2" xfId="25872"/>
    <cellStyle name="Normal 51 4 2 2 5" xfId="25873"/>
    <cellStyle name="Normal 51 4 2 3" xfId="25874"/>
    <cellStyle name="Normal 51 4 2 3 2" xfId="25875"/>
    <cellStyle name="Normal 51 4 2 4" xfId="25876"/>
    <cellStyle name="Normal 51 4 2 4 2" xfId="25877"/>
    <cellStyle name="Normal 51 4 2 5" xfId="25878"/>
    <cellStyle name="Normal 51 4 2 5 2" xfId="25879"/>
    <cellStyle name="Normal 51 4 2 6" xfId="25880"/>
    <cellStyle name="Normal 51 4 3" xfId="25881"/>
    <cellStyle name="Normal 51 4 3 2" xfId="25882"/>
    <cellStyle name="Normal 51 4 3 2 2" xfId="25883"/>
    <cellStyle name="Normal 51 4 3 3" xfId="25884"/>
    <cellStyle name="Normal 51 4 3 3 2" xfId="25885"/>
    <cellStyle name="Normal 51 4 3 4" xfId="25886"/>
    <cellStyle name="Normal 51 4 3 4 2" xfId="25887"/>
    <cellStyle name="Normal 51 4 3 5" xfId="25888"/>
    <cellStyle name="Normal 51 4 4" xfId="25889"/>
    <cellStyle name="Normal 51 4 4 2" xfId="25890"/>
    <cellStyle name="Normal 51 4 5" xfId="25891"/>
    <cellStyle name="Normal 51 4 5 2" xfId="25892"/>
    <cellStyle name="Normal 51 4 6" xfId="25893"/>
    <cellStyle name="Normal 51 4 6 2" xfId="25894"/>
    <cellStyle name="Normal 51 4 7" xfId="25895"/>
    <cellStyle name="Normal 51 5" xfId="25896"/>
    <cellStyle name="Normal 51 5 2" xfId="25897"/>
    <cellStyle name="Normal 51 5 2 2" xfId="25898"/>
    <cellStyle name="Normal 51 5 2 2 2" xfId="25899"/>
    <cellStyle name="Normal 51 5 2 2 2 2" xfId="25900"/>
    <cellStyle name="Normal 51 5 2 2 3" xfId="25901"/>
    <cellStyle name="Normal 51 5 2 2 3 2" xfId="25902"/>
    <cellStyle name="Normal 51 5 2 2 4" xfId="25903"/>
    <cellStyle name="Normal 51 5 2 2 4 2" xfId="25904"/>
    <cellStyle name="Normal 51 5 2 2 5" xfId="25905"/>
    <cellStyle name="Normal 51 5 2 3" xfId="25906"/>
    <cellStyle name="Normal 51 5 2 3 2" xfId="25907"/>
    <cellStyle name="Normal 51 5 2 4" xfId="25908"/>
    <cellStyle name="Normal 51 5 2 4 2" xfId="25909"/>
    <cellStyle name="Normal 51 5 2 5" xfId="25910"/>
    <cellStyle name="Normal 51 5 2 5 2" xfId="25911"/>
    <cellStyle name="Normal 51 5 2 6" xfId="25912"/>
    <cellStyle name="Normal 51 5 3" xfId="25913"/>
    <cellStyle name="Normal 51 5 3 2" xfId="25914"/>
    <cellStyle name="Normal 51 5 3 2 2" xfId="25915"/>
    <cellStyle name="Normal 51 5 3 3" xfId="25916"/>
    <cellStyle name="Normal 51 5 3 3 2" xfId="25917"/>
    <cellStyle name="Normal 51 5 3 4" xfId="25918"/>
    <cellStyle name="Normal 51 5 3 4 2" xfId="25919"/>
    <cellStyle name="Normal 51 5 3 5" xfId="25920"/>
    <cellStyle name="Normal 51 5 4" xfId="25921"/>
    <cellStyle name="Normal 51 5 4 2" xfId="25922"/>
    <cellStyle name="Normal 51 5 5" xfId="25923"/>
    <cellStyle name="Normal 51 5 5 2" xfId="25924"/>
    <cellStyle name="Normal 51 5 6" xfId="25925"/>
    <cellStyle name="Normal 51 5 6 2" xfId="25926"/>
    <cellStyle name="Normal 51 5 7" xfId="25927"/>
    <cellStyle name="Normal 51 6" xfId="25928"/>
    <cellStyle name="Normal 51 6 2" xfId="25929"/>
    <cellStyle name="Normal 51 6 2 2" xfId="25930"/>
    <cellStyle name="Normal 51 6 2 2 2" xfId="25931"/>
    <cellStyle name="Normal 51 6 2 2 2 2" xfId="25932"/>
    <cellStyle name="Normal 51 6 2 2 3" xfId="25933"/>
    <cellStyle name="Normal 51 6 2 2 3 2" xfId="25934"/>
    <cellStyle name="Normal 51 6 2 2 4" xfId="25935"/>
    <cellStyle name="Normal 51 6 2 2 4 2" xfId="25936"/>
    <cellStyle name="Normal 51 6 2 2 5" xfId="25937"/>
    <cellStyle name="Normal 51 6 2 3" xfId="25938"/>
    <cellStyle name="Normal 51 6 2 3 2" xfId="25939"/>
    <cellStyle name="Normal 51 6 2 4" xfId="25940"/>
    <cellStyle name="Normal 51 6 2 4 2" xfId="25941"/>
    <cellStyle name="Normal 51 6 2 5" xfId="25942"/>
    <cellStyle name="Normal 51 6 2 5 2" xfId="25943"/>
    <cellStyle name="Normal 51 6 2 6" xfId="25944"/>
    <cellStyle name="Normal 51 6 3" xfId="25945"/>
    <cellStyle name="Normal 51 6 3 2" xfId="25946"/>
    <cellStyle name="Normal 51 6 3 2 2" xfId="25947"/>
    <cellStyle name="Normal 51 6 3 3" xfId="25948"/>
    <cellStyle name="Normal 51 6 3 3 2" xfId="25949"/>
    <cellStyle name="Normal 51 6 3 4" xfId="25950"/>
    <cellStyle name="Normal 51 6 3 4 2" xfId="25951"/>
    <cellStyle name="Normal 51 6 3 5" xfId="25952"/>
    <cellStyle name="Normal 51 6 4" xfId="25953"/>
    <cellStyle name="Normal 51 6 4 2" xfId="25954"/>
    <cellStyle name="Normal 51 6 5" xfId="25955"/>
    <cellStyle name="Normal 51 6 5 2" xfId="25956"/>
    <cellStyle name="Normal 51 6 6" xfId="25957"/>
    <cellStyle name="Normal 51 6 6 2" xfId="25958"/>
    <cellStyle name="Normal 51 6 7" xfId="25959"/>
    <cellStyle name="Normal 51 7" xfId="25960"/>
    <cellStyle name="Normal 51 7 2" xfId="25961"/>
    <cellStyle name="Normal 51 7 2 2" xfId="25962"/>
    <cellStyle name="Normal 51 7 2 2 2" xfId="25963"/>
    <cellStyle name="Normal 51 7 2 2 2 2" xfId="25964"/>
    <cellStyle name="Normal 51 7 2 2 3" xfId="25965"/>
    <cellStyle name="Normal 51 7 2 2 3 2" xfId="25966"/>
    <cellStyle name="Normal 51 7 2 2 4" xfId="25967"/>
    <cellStyle name="Normal 51 7 2 2 4 2" xfId="25968"/>
    <cellStyle name="Normal 51 7 2 2 5" xfId="25969"/>
    <cellStyle name="Normal 51 7 2 3" xfId="25970"/>
    <cellStyle name="Normal 51 7 2 3 2" xfId="25971"/>
    <cellStyle name="Normal 51 7 2 4" xfId="25972"/>
    <cellStyle name="Normal 51 7 2 4 2" xfId="25973"/>
    <cellStyle name="Normal 51 7 2 5" xfId="25974"/>
    <cellStyle name="Normal 51 7 2 5 2" xfId="25975"/>
    <cellStyle name="Normal 51 7 2 6" xfId="25976"/>
    <cellStyle name="Normal 51 7 3" xfId="25977"/>
    <cellStyle name="Normal 51 7 3 2" xfId="25978"/>
    <cellStyle name="Normal 51 7 3 2 2" xfId="25979"/>
    <cellStyle name="Normal 51 7 3 3" xfId="25980"/>
    <cellStyle name="Normal 51 7 3 3 2" xfId="25981"/>
    <cellStyle name="Normal 51 7 3 4" xfId="25982"/>
    <cellStyle name="Normal 51 7 3 4 2" xfId="25983"/>
    <cellStyle name="Normal 51 7 3 5" xfId="25984"/>
    <cellStyle name="Normal 51 7 4" xfId="25985"/>
    <cellStyle name="Normal 51 7 4 2" xfId="25986"/>
    <cellStyle name="Normal 51 7 5" xfId="25987"/>
    <cellStyle name="Normal 51 7 5 2" xfId="25988"/>
    <cellStyle name="Normal 51 7 6" xfId="25989"/>
    <cellStyle name="Normal 51 7 6 2" xfId="25990"/>
    <cellStyle name="Normal 51 7 7" xfId="25991"/>
    <cellStyle name="Normal 51 8" xfId="25992"/>
    <cellStyle name="Normal 51 8 2" xfId="25993"/>
    <cellStyle name="Normal 51 8 2 2" xfId="25994"/>
    <cellStyle name="Normal 51 8 2 2 2" xfId="25995"/>
    <cellStyle name="Normal 51 8 2 3" xfId="25996"/>
    <cellStyle name="Normal 51 8 2 3 2" xfId="25997"/>
    <cellStyle name="Normal 51 8 2 4" xfId="25998"/>
    <cellStyle name="Normal 51 8 2 4 2" xfId="25999"/>
    <cellStyle name="Normal 51 8 2 5" xfId="26000"/>
    <cellStyle name="Normal 51 8 3" xfId="26001"/>
    <cellStyle name="Normal 51 8 3 2" xfId="26002"/>
    <cellStyle name="Normal 51 8 4" xfId="26003"/>
    <cellStyle name="Normal 51 8 4 2" xfId="26004"/>
    <cellStyle name="Normal 51 8 5" xfId="26005"/>
    <cellStyle name="Normal 51 8 5 2" xfId="26006"/>
    <cellStyle name="Normal 51 8 6" xfId="26007"/>
    <cellStyle name="Normal 51 9" xfId="26008"/>
    <cellStyle name="Normal 51 9 2" xfId="26009"/>
    <cellStyle name="Normal 51 9 2 2" xfId="26010"/>
    <cellStyle name="Normal 51 9 3" xfId="26011"/>
    <cellStyle name="Normal 51 9 3 2" xfId="26012"/>
    <cellStyle name="Normal 51 9 4" xfId="26013"/>
    <cellStyle name="Normal 51 9 4 2" xfId="26014"/>
    <cellStyle name="Normal 51 9 5" xfId="26015"/>
    <cellStyle name="Normal 52" xfId="26016"/>
    <cellStyle name="Normal 52 10" xfId="26017"/>
    <cellStyle name="Normal 52 10 2" xfId="26018"/>
    <cellStyle name="Normal 52 10 2 2" xfId="26019"/>
    <cellStyle name="Normal 52 10 3" xfId="26020"/>
    <cellStyle name="Normal 52 10 3 2" xfId="26021"/>
    <cellStyle name="Normal 52 10 4" xfId="26022"/>
    <cellStyle name="Normal 52 10 4 2" xfId="26023"/>
    <cellStyle name="Normal 52 10 5" xfId="26024"/>
    <cellStyle name="Normal 52 11" xfId="26025"/>
    <cellStyle name="Normal 52 11 2" xfId="26026"/>
    <cellStyle name="Normal 52 12" xfId="26027"/>
    <cellStyle name="Normal 52 12 2" xfId="26028"/>
    <cellStyle name="Normal 52 13" xfId="26029"/>
    <cellStyle name="Normal 52 13 2" xfId="26030"/>
    <cellStyle name="Normal 52 14" xfId="26031"/>
    <cellStyle name="Normal 52 14 2" xfId="26032"/>
    <cellStyle name="Normal 52 15" xfId="26033"/>
    <cellStyle name="Normal 52 15 2" xfId="26034"/>
    <cellStyle name="Normal 52 16" xfId="26035"/>
    <cellStyle name="Normal 52 16 2" xfId="26036"/>
    <cellStyle name="Normal 52 17" xfId="26037"/>
    <cellStyle name="Normal 52 17 2" xfId="26038"/>
    <cellStyle name="Normal 52 18" xfId="26039"/>
    <cellStyle name="Normal 52 19" xfId="26040"/>
    <cellStyle name="Normal 52 2" xfId="26041"/>
    <cellStyle name="Normal 52 2 10" xfId="26042"/>
    <cellStyle name="Normal 52 2 10 2" xfId="26043"/>
    <cellStyle name="Normal 52 2 11" xfId="26044"/>
    <cellStyle name="Normal 52 2 11 2" xfId="26045"/>
    <cellStyle name="Normal 52 2 12" xfId="26046"/>
    <cellStyle name="Normal 52 2 12 2" xfId="26047"/>
    <cellStyle name="Normal 52 2 13" xfId="26048"/>
    <cellStyle name="Normal 52 2 13 2" xfId="26049"/>
    <cellStyle name="Normal 52 2 14" xfId="26050"/>
    <cellStyle name="Normal 52 2 14 2" xfId="26051"/>
    <cellStyle name="Normal 52 2 15" xfId="26052"/>
    <cellStyle name="Normal 52 2 16" xfId="26053"/>
    <cellStyle name="Normal 52 2 2" xfId="26054"/>
    <cellStyle name="Normal 52 2 2 2" xfId="26055"/>
    <cellStyle name="Normal 52 2 2 2 2" xfId="26056"/>
    <cellStyle name="Normal 52 2 2 2 2 2" xfId="26057"/>
    <cellStyle name="Normal 52 2 2 2 2 2 2" xfId="26058"/>
    <cellStyle name="Normal 52 2 2 2 2 3" xfId="26059"/>
    <cellStyle name="Normal 52 2 2 2 2 3 2" xfId="26060"/>
    <cellStyle name="Normal 52 2 2 2 2 4" xfId="26061"/>
    <cellStyle name="Normal 52 2 2 2 2 4 2" xfId="26062"/>
    <cellStyle name="Normal 52 2 2 2 2 5" xfId="26063"/>
    <cellStyle name="Normal 52 2 2 2 3" xfId="26064"/>
    <cellStyle name="Normal 52 2 2 2 3 2" xfId="26065"/>
    <cellStyle name="Normal 52 2 2 2 4" xfId="26066"/>
    <cellStyle name="Normal 52 2 2 2 4 2" xfId="26067"/>
    <cellStyle name="Normal 52 2 2 2 5" xfId="26068"/>
    <cellStyle name="Normal 52 2 2 2 5 2" xfId="26069"/>
    <cellStyle name="Normal 52 2 2 2 6" xfId="26070"/>
    <cellStyle name="Normal 52 2 2 3" xfId="26071"/>
    <cellStyle name="Normal 52 2 2 3 2" xfId="26072"/>
    <cellStyle name="Normal 52 2 2 3 2 2" xfId="26073"/>
    <cellStyle name="Normal 52 2 2 3 3" xfId="26074"/>
    <cellStyle name="Normal 52 2 2 3 3 2" xfId="26075"/>
    <cellStyle name="Normal 52 2 2 3 4" xfId="26076"/>
    <cellStyle name="Normal 52 2 2 3 4 2" xfId="26077"/>
    <cellStyle name="Normal 52 2 2 3 5" xfId="26078"/>
    <cellStyle name="Normal 52 2 2 4" xfId="26079"/>
    <cellStyle name="Normal 52 2 2 4 2" xfId="26080"/>
    <cellStyle name="Normal 52 2 2 5" xfId="26081"/>
    <cellStyle name="Normal 52 2 2 5 2" xfId="26082"/>
    <cellStyle name="Normal 52 2 2 6" xfId="26083"/>
    <cellStyle name="Normal 52 2 2 6 2" xfId="26084"/>
    <cellStyle name="Normal 52 2 2 7" xfId="26085"/>
    <cellStyle name="Normal 52 2 3" xfId="26086"/>
    <cellStyle name="Normal 52 2 3 2" xfId="26087"/>
    <cellStyle name="Normal 52 2 3 2 2" xfId="26088"/>
    <cellStyle name="Normal 52 2 3 2 2 2" xfId="26089"/>
    <cellStyle name="Normal 52 2 3 2 2 2 2" xfId="26090"/>
    <cellStyle name="Normal 52 2 3 2 2 3" xfId="26091"/>
    <cellStyle name="Normal 52 2 3 2 2 3 2" xfId="26092"/>
    <cellStyle name="Normal 52 2 3 2 2 4" xfId="26093"/>
    <cellStyle name="Normal 52 2 3 2 2 4 2" xfId="26094"/>
    <cellStyle name="Normal 52 2 3 2 2 5" xfId="26095"/>
    <cellStyle name="Normal 52 2 3 2 3" xfId="26096"/>
    <cellStyle name="Normal 52 2 3 2 3 2" xfId="26097"/>
    <cellStyle name="Normal 52 2 3 2 4" xfId="26098"/>
    <cellStyle name="Normal 52 2 3 2 4 2" xfId="26099"/>
    <cellStyle name="Normal 52 2 3 2 5" xfId="26100"/>
    <cellStyle name="Normal 52 2 3 2 5 2" xfId="26101"/>
    <cellStyle name="Normal 52 2 3 2 6" xfId="26102"/>
    <cellStyle name="Normal 52 2 3 3" xfId="26103"/>
    <cellStyle name="Normal 52 2 3 3 2" xfId="26104"/>
    <cellStyle name="Normal 52 2 3 3 2 2" xfId="26105"/>
    <cellStyle name="Normal 52 2 3 3 3" xfId="26106"/>
    <cellStyle name="Normal 52 2 3 3 3 2" xfId="26107"/>
    <cellStyle name="Normal 52 2 3 3 4" xfId="26108"/>
    <cellStyle name="Normal 52 2 3 3 4 2" xfId="26109"/>
    <cellStyle name="Normal 52 2 3 3 5" xfId="26110"/>
    <cellStyle name="Normal 52 2 3 4" xfId="26111"/>
    <cellStyle name="Normal 52 2 3 4 2" xfId="26112"/>
    <cellStyle name="Normal 52 2 3 5" xfId="26113"/>
    <cellStyle name="Normal 52 2 3 5 2" xfId="26114"/>
    <cellStyle name="Normal 52 2 3 6" xfId="26115"/>
    <cellStyle name="Normal 52 2 3 6 2" xfId="26116"/>
    <cellStyle name="Normal 52 2 3 7" xfId="26117"/>
    <cellStyle name="Normal 52 2 4" xfId="26118"/>
    <cellStyle name="Normal 52 2 4 2" xfId="26119"/>
    <cellStyle name="Normal 52 2 4 2 2" xfId="26120"/>
    <cellStyle name="Normal 52 2 4 2 2 2" xfId="26121"/>
    <cellStyle name="Normal 52 2 4 2 2 2 2" xfId="26122"/>
    <cellStyle name="Normal 52 2 4 2 2 3" xfId="26123"/>
    <cellStyle name="Normal 52 2 4 2 2 3 2" xfId="26124"/>
    <cellStyle name="Normal 52 2 4 2 2 4" xfId="26125"/>
    <cellStyle name="Normal 52 2 4 2 2 4 2" xfId="26126"/>
    <cellStyle name="Normal 52 2 4 2 2 5" xfId="26127"/>
    <cellStyle name="Normal 52 2 4 2 3" xfId="26128"/>
    <cellStyle name="Normal 52 2 4 2 3 2" xfId="26129"/>
    <cellStyle name="Normal 52 2 4 2 4" xfId="26130"/>
    <cellStyle name="Normal 52 2 4 2 4 2" xfId="26131"/>
    <cellStyle name="Normal 52 2 4 2 5" xfId="26132"/>
    <cellStyle name="Normal 52 2 4 2 5 2" xfId="26133"/>
    <cellStyle name="Normal 52 2 4 2 6" xfId="26134"/>
    <cellStyle name="Normal 52 2 4 3" xfId="26135"/>
    <cellStyle name="Normal 52 2 4 3 2" xfId="26136"/>
    <cellStyle name="Normal 52 2 4 3 2 2" xfId="26137"/>
    <cellStyle name="Normal 52 2 4 3 3" xfId="26138"/>
    <cellStyle name="Normal 52 2 4 3 3 2" xfId="26139"/>
    <cellStyle name="Normal 52 2 4 3 4" xfId="26140"/>
    <cellStyle name="Normal 52 2 4 3 4 2" xfId="26141"/>
    <cellStyle name="Normal 52 2 4 3 5" xfId="26142"/>
    <cellStyle name="Normal 52 2 4 4" xfId="26143"/>
    <cellStyle name="Normal 52 2 4 4 2" xfId="26144"/>
    <cellStyle name="Normal 52 2 4 5" xfId="26145"/>
    <cellStyle name="Normal 52 2 4 5 2" xfId="26146"/>
    <cellStyle name="Normal 52 2 4 6" xfId="26147"/>
    <cellStyle name="Normal 52 2 4 6 2" xfId="26148"/>
    <cellStyle name="Normal 52 2 4 7" xfId="26149"/>
    <cellStyle name="Normal 52 2 5" xfId="26150"/>
    <cellStyle name="Normal 52 2 5 2" xfId="26151"/>
    <cellStyle name="Normal 52 2 5 2 2" xfId="26152"/>
    <cellStyle name="Normal 52 2 5 2 2 2" xfId="26153"/>
    <cellStyle name="Normal 52 2 5 2 3" xfId="26154"/>
    <cellStyle name="Normal 52 2 5 2 3 2" xfId="26155"/>
    <cellStyle name="Normal 52 2 5 2 4" xfId="26156"/>
    <cellStyle name="Normal 52 2 5 2 4 2" xfId="26157"/>
    <cellStyle name="Normal 52 2 5 2 5" xfId="26158"/>
    <cellStyle name="Normal 52 2 5 3" xfId="26159"/>
    <cellStyle name="Normal 52 2 5 3 2" xfId="26160"/>
    <cellStyle name="Normal 52 2 5 4" xfId="26161"/>
    <cellStyle name="Normal 52 2 5 4 2" xfId="26162"/>
    <cellStyle name="Normal 52 2 5 5" xfId="26163"/>
    <cellStyle name="Normal 52 2 5 5 2" xfId="26164"/>
    <cellStyle name="Normal 52 2 5 6" xfId="26165"/>
    <cellStyle name="Normal 52 2 6" xfId="26166"/>
    <cellStyle name="Normal 52 2 6 2" xfId="26167"/>
    <cellStyle name="Normal 52 2 6 2 2" xfId="26168"/>
    <cellStyle name="Normal 52 2 6 3" xfId="26169"/>
    <cellStyle name="Normal 52 2 6 3 2" xfId="26170"/>
    <cellStyle name="Normal 52 2 6 4" xfId="26171"/>
    <cellStyle name="Normal 52 2 6 4 2" xfId="26172"/>
    <cellStyle name="Normal 52 2 6 5" xfId="26173"/>
    <cellStyle name="Normal 52 2 7" xfId="26174"/>
    <cellStyle name="Normal 52 2 7 2" xfId="26175"/>
    <cellStyle name="Normal 52 2 7 2 2" xfId="26176"/>
    <cellStyle name="Normal 52 2 7 3" xfId="26177"/>
    <cellStyle name="Normal 52 2 7 3 2" xfId="26178"/>
    <cellStyle name="Normal 52 2 7 4" xfId="26179"/>
    <cellStyle name="Normal 52 2 7 4 2" xfId="26180"/>
    <cellStyle name="Normal 52 2 7 5" xfId="26181"/>
    <cellStyle name="Normal 52 2 8" xfId="26182"/>
    <cellStyle name="Normal 52 2 8 2" xfId="26183"/>
    <cellStyle name="Normal 52 2 9" xfId="26184"/>
    <cellStyle name="Normal 52 2 9 2" xfId="26185"/>
    <cellStyle name="Normal 52 3" xfId="26186"/>
    <cellStyle name="Normal 52 3 2" xfId="54841"/>
    <cellStyle name="Normal 52 3 2 2" xfId="54842"/>
    <cellStyle name="Normal 52 3 2 2 2" xfId="54843"/>
    <cellStyle name="Normal 52 3 2 2 3" xfId="54844"/>
    <cellStyle name="Normal 52 3 2 3" xfId="54845"/>
    <cellStyle name="Normal 52 3 2 4" xfId="54846"/>
    <cellStyle name="Normal 52 3 3" xfId="54847"/>
    <cellStyle name="Normal 52 3 3 2" xfId="54848"/>
    <cellStyle name="Normal 52 3 3 3" xfId="54849"/>
    <cellStyle name="Normal 52 3 4" xfId="54850"/>
    <cellStyle name="Normal 52 3 5" xfId="54851"/>
    <cellStyle name="Normal 52 4" xfId="26187"/>
    <cellStyle name="Normal 52 4 2" xfId="26188"/>
    <cellStyle name="Normal 52 4 2 2" xfId="26189"/>
    <cellStyle name="Normal 52 4 2 2 2" xfId="26190"/>
    <cellStyle name="Normal 52 4 2 2 2 2" xfId="26191"/>
    <cellStyle name="Normal 52 4 2 2 3" xfId="26192"/>
    <cellStyle name="Normal 52 4 2 2 3 2" xfId="26193"/>
    <cellStyle name="Normal 52 4 2 2 4" xfId="26194"/>
    <cellStyle name="Normal 52 4 2 2 4 2" xfId="26195"/>
    <cellStyle name="Normal 52 4 2 2 5" xfId="26196"/>
    <cellStyle name="Normal 52 4 2 3" xfId="26197"/>
    <cellStyle name="Normal 52 4 2 3 2" xfId="26198"/>
    <cellStyle name="Normal 52 4 2 4" xfId="26199"/>
    <cellStyle name="Normal 52 4 2 4 2" xfId="26200"/>
    <cellStyle name="Normal 52 4 2 5" xfId="26201"/>
    <cellStyle name="Normal 52 4 2 5 2" xfId="26202"/>
    <cellStyle name="Normal 52 4 2 6" xfId="26203"/>
    <cellStyle name="Normal 52 4 3" xfId="26204"/>
    <cellStyle name="Normal 52 4 3 2" xfId="26205"/>
    <cellStyle name="Normal 52 4 3 2 2" xfId="26206"/>
    <cellStyle name="Normal 52 4 3 3" xfId="26207"/>
    <cellStyle name="Normal 52 4 3 3 2" xfId="26208"/>
    <cellStyle name="Normal 52 4 3 4" xfId="26209"/>
    <cellStyle name="Normal 52 4 3 4 2" xfId="26210"/>
    <cellStyle name="Normal 52 4 3 5" xfId="26211"/>
    <cellStyle name="Normal 52 4 4" xfId="26212"/>
    <cellStyle name="Normal 52 4 4 2" xfId="26213"/>
    <cellStyle name="Normal 52 4 5" xfId="26214"/>
    <cellStyle name="Normal 52 4 5 2" xfId="26215"/>
    <cellStyle name="Normal 52 4 6" xfId="26216"/>
    <cellStyle name="Normal 52 4 6 2" xfId="26217"/>
    <cellStyle name="Normal 52 4 7" xfId="26218"/>
    <cellStyle name="Normal 52 5" xfId="26219"/>
    <cellStyle name="Normal 52 5 2" xfId="26220"/>
    <cellStyle name="Normal 52 5 2 2" xfId="26221"/>
    <cellStyle name="Normal 52 5 2 2 2" xfId="26222"/>
    <cellStyle name="Normal 52 5 2 2 2 2" xfId="26223"/>
    <cellStyle name="Normal 52 5 2 2 3" xfId="26224"/>
    <cellStyle name="Normal 52 5 2 2 3 2" xfId="26225"/>
    <cellStyle name="Normal 52 5 2 2 4" xfId="26226"/>
    <cellStyle name="Normal 52 5 2 2 4 2" xfId="26227"/>
    <cellStyle name="Normal 52 5 2 2 5" xfId="26228"/>
    <cellStyle name="Normal 52 5 2 3" xfId="26229"/>
    <cellStyle name="Normal 52 5 2 3 2" xfId="26230"/>
    <cellStyle name="Normal 52 5 2 4" xfId="26231"/>
    <cellStyle name="Normal 52 5 2 4 2" xfId="26232"/>
    <cellStyle name="Normal 52 5 2 5" xfId="26233"/>
    <cellStyle name="Normal 52 5 2 5 2" xfId="26234"/>
    <cellStyle name="Normal 52 5 2 6" xfId="26235"/>
    <cellStyle name="Normal 52 5 3" xfId="26236"/>
    <cellStyle name="Normal 52 5 3 2" xfId="26237"/>
    <cellStyle name="Normal 52 5 3 2 2" xfId="26238"/>
    <cellStyle name="Normal 52 5 3 3" xfId="26239"/>
    <cellStyle name="Normal 52 5 3 3 2" xfId="26240"/>
    <cellStyle name="Normal 52 5 3 4" xfId="26241"/>
    <cellStyle name="Normal 52 5 3 4 2" xfId="26242"/>
    <cellStyle name="Normal 52 5 3 5" xfId="26243"/>
    <cellStyle name="Normal 52 5 4" xfId="26244"/>
    <cellStyle name="Normal 52 5 4 2" xfId="26245"/>
    <cellStyle name="Normal 52 5 5" xfId="26246"/>
    <cellStyle name="Normal 52 5 5 2" xfId="26247"/>
    <cellStyle name="Normal 52 5 6" xfId="26248"/>
    <cellStyle name="Normal 52 5 6 2" xfId="26249"/>
    <cellStyle name="Normal 52 5 7" xfId="26250"/>
    <cellStyle name="Normal 52 6" xfId="26251"/>
    <cellStyle name="Normal 52 6 2" xfId="26252"/>
    <cellStyle name="Normal 52 6 2 2" xfId="26253"/>
    <cellStyle name="Normal 52 6 2 2 2" xfId="26254"/>
    <cellStyle name="Normal 52 6 2 2 2 2" xfId="26255"/>
    <cellStyle name="Normal 52 6 2 2 3" xfId="26256"/>
    <cellStyle name="Normal 52 6 2 2 3 2" xfId="26257"/>
    <cellStyle name="Normal 52 6 2 2 4" xfId="26258"/>
    <cellStyle name="Normal 52 6 2 2 4 2" xfId="26259"/>
    <cellStyle name="Normal 52 6 2 2 5" xfId="26260"/>
    <cellStyle name="Normal 52 6 2 3" xfId="26261"/>
    <cellStyle name="Normal 52 6 2 3 2" xfId="26262"/>
    <cellStyle name="Normal 52 6 2 4" xfId="26263"/>
    <cellStyle name="Normal 52 6 2 4 2" xfId="26264"/>
    <cellStyle name="Normal 52 6 2 5" xfId="26265"/>
    <cellStyle name="Normal 52 6 2 5 2" xfId="26266"/>
    <cellStyle name="Normal 52 6 2 6" xfId="26267"/>
    <cellStyle name="Normal 52 6 3" xfId="26268"/>
    <cellStyle name="Normal 52 6 3 2" xfId="26269"/>
    <cellStyle name="Normal 52 6 3 2 2" xfId="26270"/>
    <cellStyle name="Normal 52 6 3 3" xfId="26271"/>
    <cellStyle name="Normal 52 6 3 3 2" xfId="26272"/>
    <cellStyle name="Normal 52 6 3 4" xfId="26273"/>
    <cellStyle name="Normal 52 6 3 4 2" xfId="26274"/>
    <cellStyle name="Normal 52 6 3 5" xfId="26275"/>
    <cellStyle name="Normal 52 6 4" xfId="26276"/>
    <cellStyle name="Normal 52 6 4 2" xfId="26277"/>
    <cellStyle name="Normal 52 6 5" xfId="26278"/>
    <cellStyle name="Normal 52 6 5 2" xfId="26279"/>
    <cellStyle name="Normal 52 6 6" xfId="26280"/>
    <cellStyle name="Normal 52 6 6 2" xfId="26281"/>
    <cellStyle name="Normal 52 6 7" xfId="26282"/>
    <cellStyle name="Normal 52 7" xfId="26283"/>
    <cellStyle name="Normal 52 7 2" xfId="26284"/>
    <cellStyle name="Normal 52 7 2 2" xfId="26285"/>
    <cellStyle name="Normal 52 7 2 2 2" xfId="26286"/>
    <cellStyle name="Normal 52 7 2 2 2 2" xfId="26287"/>
    <cellStyle name="Normal 52 7 2 2 3" xfId="26288"/>
    <cellStyle name="Normal 52 7 2 2 3 2" xfId="26289"/>
    <cellStyle name="Normal 52 7 2 2 4" xfId="26290"/>
    <cellStyle name="Normal 52 7 2 2 4 2" xfId="26291"/>
    <cellStyle name="Normal 52 7 2 2 5" xfId="26292"/>
    <cellStyle name="Normal 52 7 2 3" xfId="26293"/>
    <cellStyle name="Normal 52 7 2 3 2" xfId="26294"/>
    <cellStyle name="Normal 52 7 2 4" xfId="26295"/>
    <cellStyle name="Normal 52 7 2 4 2" xfId="26296"/>
    <cellStyle name="Normal 52 7 2 5" xfId="26297"/>
    <cellStyle name="Normal 52 7 2 5 2" xfId="26298"/>
    <cellStyle name="Normal 52 7 2 6" xfId="26299"/>
    <cellStyle name="Normal 52 7 3" xfId="26300"/>
    <cellStyle name="Normal 52 7 3 2" xfId="26301"/>
    <cellStyle name="Normal 52 7 3 2 2" xfId="26302"/>
    <cellStyle name="Normal 52 7 3 3" xfId="26303"/>
    <cellStyle name="Normal 52 7 3 3 2" xfId="26304"/>
    <cellStyle name="Normal 52 7 3 4" xfId="26305"/>
    <cellStyle name="Normal 52 7 3 4 2" xfId="26306"/>
    <cellStyle name="Normal 52 7 3 5" xfId="26307"/>
    <cellStyle name="Normal 52 7 4" xfId="26308"/>
    <cellStyle name="Normal 52 7 4 2" xfId="26309"/>
    <cellStyle name="Normal 52 7 5" xfId="26310"/>
    <cellStyle name="Normal 52 7 5 2" xfId="26311"/>
    <cellStyle name="Normal 52 7 6" xfId="26312"/>
    <cellStyle name="Normal 52 7 6 2" xfId="26313"/>
    <cellStyle name="Normal 52 7 7" xfId="26314"/>
    <cellStyle name="Normal 52 8" xfId="26315"/>
    <cellStyle name="Normal 52 8 2" xfId="26316"/>
    <cellStyle name="Normal 52 8 2 2" xfId="26317"/>
    <cellStyle name="Normal 52 8 2 2 2" xfId="26318"/>
    <cellStyle name="Normal 52 8 2 3" xfId="26319"/>
    <cellStyle name="Normal 52 8 2 3 2" xfId="26320"/>
    <cellStyle name="Normal 52 8 2 4" xfId="26321"/>
    <cellStyle name="Normal 52 8 2 4 2" xfId="26322"/>
    <cellStyle name="Normal 52 8 2 5" xfId="26323"/>
    <cellStyle name="Normal 52 8 3" xfId="26324"/>
    <cellStyle name="Normal 52 8 3 2" xfId="26325"/>
    <cellStyle name="Normal 52 8 4" xfId="26326"/>
    <cellStyle name="Normal 52 8 4 2" xfId="26327"/>
    <cellStyle name="Normal 52 8 5" xfId="26328"/>
    <cellStyle name="Normal 52 8 5 2" xfId="26329"/>
    <cellStyle name="Normal 52 8 6" xfId="26330"/>
    <cellStyle name="Normal 52 9" xfId="26331"/>
    <cellStyle name="Normal 52 9 2" xfId="26332"/>
    <cellStyle name="Normal 52 9 2 2" xfId="26333"/>
    <cellStyle name="Normal 52 9 3" xfId="26334"/>
    <cellStyle name="Normal 52 9 3 2" xfId="26335"/>
    <cellStyle name="Normal 52 9 4" xfId="26336"/>
    <cellStyle name="Normal 52 9 4 2" xfId="26337"/>
    <cellStyle name="Normal 52 9 5" xfId="26338"/>
    <cellStyle name="Normal 53" xfId="26339"/>
    <cellStyle name="Normal 53 10" xfId="26340"/>
    <cellStyle name="Normal 53 10 2" xfId="26341"/>
    <cellStyle name="Normal 53 10 2 2" xfId="26342"/>
    <cellStyle name="Normal 53 10 3" xfId="26343"/>
    <cellStyle name="Normal 53 10 3 2" xfId="26344"/>
    <cellStyle name="Normal 53 10 4" xfId="26345"/>
    <cellStyle name="Normal 53 10 4 2" xfId="26346"/>
    <cellStyle name="Normal 53 10 5" xfId="26347"/>
    <cellStyle name="Normal 53 11" xfId="26348"/>
    <cellStyle name="Normal 53 11 2" xfId="26349"/>
    <cellStyle name="Normal 53 12" xfId="26350"/>
    <cellStyle name="Normal 53 12 2" xfId="26351"/>
    <cellStyle name="Normal 53 13" xfId="26352"/>
    <cellStyle name="Normal 53 13 2" xfId="26353"/>
    <cellStyle name="Normal 53 14" xfId="26354"/>
    <cellStyle name="Normal 53 14 2" xfId="26355"/>
    <cellStyle name="Normal 53 15" xfId="26356"/>
    <cellStyle name="Normal 53 15 2" xfId="26357"/>
    <cellStyle name="Normal 53 16" xfId="26358"/>
    <cellStyle name="Normal 53 16 2" xfId="26359"/>
    <cellStyle name="Normal 53 17" xfId="26360"/>
    <cellStyle name="Normal 53 17 2" xfId="26361"/>
    <cellStyle name="Normal 53 18" xfId="26362"/>
    <cellStyle name="Normal 53 19" xfId="26363"/>
    <cellStyle name="Normal 53 2" xfId="26364"/>
    <cellStyle name="Normal 53 2 10" xfId="26365"/>
    <cellStyle name="Normal 53 2 10 2" xfId="26366"/>
    <cellStyle name="Normal 53 2 11" xfId="26367"/>
    <cellStyle name="Normal 53 2 11 2" xfId="26368"/>
    <cellStyle name="Normal 53 2 12" xfId="26369"/>
    <cellStyle name="Normal 53 2 12 2" xfId="26370"/>
    <cellStyle name="Normal 53 2 13" xfId="26371"/>
    <cellStyle name="Normal 53 2 13 2" xfId="26372"/>
    <cellStyle name="Normal 53 2 14" xfId="26373"/>
    <cellStyle name="Normal 53 2 14 2" xfId="26374"/>
    <cellStyle name="Normal 53 2 15" xfId="26375"/>
    <cellStyle name="Normal 53 2 16" xfId="26376"/>
    <cellStyle name="Normal 53 2 2" xfId="26377"/>
    <cellStyle name="Normal 53 2 2 2" xfId="26378"/>
    <cellStyle name="Normal 53 2 2 2 2" xfId="26379"/>
    <cellStyle name="Normal 53 2 2 2 2 2" xfId="26380"/>
    <cellStyle name="Normal 53 2 2 2 2 2 2" xfId="26381"/>
    <cellStyle name="Normal 53 2 2 2 2 3" xfId="26382"/>
    <cellStyle name="Normal 53 2 2 2 2 3 2" xfId="26383"/>
    <cellStyle name="Normal 53 2 2 2 2 4" xfId="26384"/>
    <cellStyle name="Normal 53 2 2 2 2 4 2" xfId="26385"/>
    <cellStyle name="Normal 53 2 2 2 2 5" xfId="26386"/>
    <cellStyle name="Normal 53 2 2 2 3" xfId="26387"/>
    <cellStyle name="Normal 53 2 2 2 3 2" xfId="26388"/>
    <cellStyle name="Normal 53 2 2 2 4" xfId="26389"/>
    <cellStyle name="Normal 53 2 2 2 4 2" xfId="26390"/>
    <cellStyle name="Normal 53 2 2 2 5" xfId="26391"/>
    <cellStyle name="Normal 53 2 2 2 5 2" xfId="26392"/>
    <cellStyle name="Normal 53 2 2 2 6" xfId="26393"/>
    <cellStyle name="Normal 53 2 2 3" xfId="26394"/>
    <cellStyle name="Normal 53 2 2 3 2" xfId="26395"/>
    <cellStyle name="Normal 53 2 2 3 2 2" xfId="26396"/>
    <cellStyle name="Normal 53 2 2 3 3" xfId="26397"/>
    <cellStyle name="Normal 53 2 2 3 3 2" xfId="26398"/>
    <cellStyle name="Normal 53 2 2 3 4" xfId="26399"/>
    <cellStyle name="Normal 53 2 2 3 4 2" xfId="26400"/>
    <cellStyle name="Normal 53 2 2 3 5" xfId="26401"/>
    <cellStyle name="Normal 53 2 2 4" xfId="26402"/>
    <cellStyle name="Normal 53 2 2 4 2" xfId="26403"/>
    <cellStyle name="Normal 53 2 2 5" xfId="26404"/>
    <cellStyle name="Normal 53 2 2 5 2" xfId="26405"/>
    <cellStyle name="Normal 53 2 2 6" xfId="26406"/>
    <cellStyle name="Normal 53 2 2 6 2" xfId="26407"/>
    <cellStyle name="Normal 53 2 2 7" xfId="26408"/>
    <cellStyle name="Normal 53 2 3" xfId="26409"/>
    <cellStyle name="Normal 53 2 3 2" xfId="26410"/>
    <cellStyle name="Normal 53 2 3 2 2" xfId="26411"/>
    <cellStyle name="Normal 53 2 3 2 2 2" xfId="26412"/>
    <cellStyle name="Normal 53 2 3 2 2 2 2" xfId="26413"/>
    <cellStyle name="Normal 53 2 3 2 2 3" xfId="26414"/>
    <cellStyle name="Normal 53 2 3 2 2 3 2" xfId="26415"/>
    <cellStyle name="Normal 53 2 3 2 2 4" xfId="26416"/>
    <cellStyle name="Normal 53 2 3 2 2 4 2" xfId="26417"/>
    <cellStyle name="Normal 53 2 3 2 2 5" xfId="26418"/>
    <cellStyle name="Normal 53 2 3 2 3" xfId="26419"/>
    <cellStyle name="Normal 53 2 3 2 3 2" xfId="26420"/>
    <cellStyle name="Normal 53 2 3 2 4" xfId="26421"/>
    <cellStyle name="Normal 53 2 3 2 4 2" xfId="26422"/>
    <cellStyle name="Normal 53 2 3 2 5" xfId="26423"/>
    <cellStyle name="Normal 53 2 3 2 5 2" xfId="26424"/>
    <cellStyle name="Normal 53 2 3 2 6" xfId="26425"/>
    <cellStyle name="Normal 53 2 3 3" xfId="26426"/>
    <cellStyle name="Normal 53 2 3 3 2" xfId="26427"/>
    <cellStyle name="Normal 53 2 3 3 2 2" xfId="26428"/>
    <cellStyle name="Normal 53 2 3 3 3" xfId="26429"/>
    <cellStyle name="Normal 53 2 3 3 3 2" xfId="26430"/>
    <cellStyle name="Normal 53 2 3 3 4" xfId="26431"/>
    <cellStyle name="Normal 53 2 3 3 4 2" xfId="26432"/>
    <cellStyle name="Normal 53 2 3 3 5" xfId="26433"/>
    <cellStyle name="Normal 53 2 3 4" xfId="26434"/>
    <cellStyle name="Normal 53 2 3 4 2" xfId="26435"/>
    <cellStyle name="Normal 53 2 3 5" xfId="26436"/>
    <cellStyle name="Normal 53 2 3 5 2" xfId="26437"/>
    <cellStyle name="Normal 53 2 3 6" xfId="26438"/>
    <cellStyle name="Normal 53 2 3 6 2" xfId="26439"/>
    <cellStyle name="Normal 53 2 3 7" xfId="26440"/>
    <cellStyle name="Normal 53 2 4" xfId="26441"/>
    <cellStyle name="Normal 53 2 4 2" xfId="26442"/>
    <cellStyle name="Normal 53 2 4 2 2" xfId="26443"/>
    <cellStyle name="Normal 53 2 4 2 2 2" xfId="26444"/>
    <cellStyle name="Normal 53 2 4 2 2 2 2" xfId="26445"/>
    <cellStyle name="Normal 53 2 4 2 2 3" xfId="26446"/>
    <cellStyle name="Normal 53 2 4 2 2 3 2" xfId="26447"/>
    <cellStyle name="Normal 53 2 4 2 2 4" xfId="26448"/>
    <cellStyle name="Normal 53 2 4 2 2 4 2" xfId="26449"/>
    <cellStyle name="Normal 53 2 4 2 2 5" xfId="26450"/>
    <cellStyle name="Normal 53 2 4 2 3" xfId="26451"/>
    <cellStyle name="Normal 53 2 4 2 3 2" xfId="26452"/>
    <cellStyle name="Normal 53 2 4 2 4" xfId="26453"/>
    <cellStyle name="Normal 53 2 4 2 4 2" xfId="26454"/>
    <cellStyle name="Normal 53 2 4 2 5" xfId="26455"/>
    <cellStyle name="Normal 53 2 4 2 5 2" xfId="26456"/>
    <cellStyle name="Normal 53 2 4 2 6" xfId="26457"/>
    <cellStyle name="Normal 53 2 4 3" xfId="26458"/>
    <cellStyle name="Normal 53 2 4 3 2" xfId="26459"/>
    <cellStyle name="Normal 53 2 4 3 2 2" xfId="26460"/>
    <cellStyle name="Normal 53 2 4 3 3" xfId="26461"/>
    <cellStyle name="Normal 53 2 4 3 3 2" xfId="26462"/>
    <cellStyle name="Normal 53 2 4 3 4" xfId="26463"/>
    <cellStyle name="Normal 53 2 4 3 4 2" xfId="26464"/>
    <cellStyle name="Normal 53 2 4 3 5" xfId="26465"/>
    <cellStyle name="Normal 53 2 4 4" xfId="26466"/>
    <cellStyle name="Normal 53 2 4 4 2" xfId="26467"/>
    <cellStyle name="Normal 53 2 4 5" xfId="26468"/>
    <cellStyle name="Normal 53 2 4 5 2" xfId="26469"/>
    <cellStyle name="Normal 53 2 4 6" xfId="26470"/>
    <cellStyle name="Normal 53 2 4 6 2" xfId="26471"/>
    <cellStyle name="Normal 53 2 4 7" xfId="26472"/>
    <cellStyle name="Normal 53 2 5" xfId="26473"/>
    <cellStyle name="Normal 53 2 5 2" xfId="26474"/>
    <cellStyle name="Normal 53 2 5 2 2" xfId="26475"/>
    <cellStyle name="Normal 53 2 5 2 2 2" xfId="26476"/>
    <cellStyle name="Normal 53 2 5 2 3" xfId="26477"/>
    <cellStyle name="Normal 53 2 5 2 3 2" xfId="26478"/>
    <cellStyle name="Normal 53 2 5 2 4" xfId="26479"/>
    <cellStyle name="Normal 53 2 5 2 4 2" xfId="26480"/>
    <cellStyle name="Normal 53 2 5 2 5" xfId="26481"/>
    <cellStyle name="Normal 53 2 5 3" xfId="26482"/>
    <cellStyle name="Normal 53 2 5 3 2" xfId="26483"/>
    <cellStyle name="Normal 53 2 5 4" xfId="26484"/>
    <cellStyle name="Normal 53 2 5 4 2" xfId="26485"/>
    <cellStyle name="Normal 53 2 5 5" xfId="26486"/>
    <cellStyle name="Normal 53 2 5 5 2" xfId="26487"/>
    <cellStyle name="Normal 53 2 5 6" xfId="26488"/>
    <cellStyle name="Normal 53 2 6" xfId="26489"/>
    <cellStyle name="Normal 53 2 6 2" xfId="26490"/>
    <cellStyle name="Normal 53 2 6 2 2" xfId="26491"/>
    <cellStyle name="Normal 53 2 6 3" xfId="26492"/>
    <cellStyle name="Normal 53 2 6 3 2" xfId="26493"/>
    <cellStyle name="Normal 53 2 6 4" xfId="26494"/>
    <cellStyle name="Normal 53 2 6 4 2" xfId="26495"/>
    <cellStyle name="Normal 53 2 6 5" xfId="26496"/>
    <cellStyle name="Normal 53 2 7" xfId="26497"/>
    <cellStyle name="Normal 53 2 7 2" xfId="26498"/>
    <cellStyle name="Normal 53 2 7 2 2" xfId="26499"/>
    <cellStyle name="Normal 53 2 7 3" xfId="26500"/>
    <cellStyle name="Normal 53 2 7 3 2" xfId="26501"/>
    <cellStyle name="Normal 53 2 7 4" xfId="26502"/>
    <cellStyle name="Normal 53 2 7 4 2" xfId="26503"/>
    <cellStyle name="Normal 53 2 7 5" xfId="26504"/>
    <cellStyle name="Normal 53 2 8" xfId="26505"/>
    <cellStyle name="Normal 53 2 8 2" xfId="26506"/>
    <cellStyle name="Normal 53 2 9" xfId="26507"/>
    <cellStyle name="Normal 53 2 9 2" xfId="26508"/>
    <cellStyle name="Normal 53 3" xfId="26509"/>
    <cellStyle name="Normal 53 3 2" xfId="54852"/>
    <cellStyle name="Normal 53 4" xfId="26510"/>
    <cellStyle name="Normal 53 4 2" xfId="26511"/>
    <cellStyle name="Normal 53 4 2 2" xfId="26512"/>
    <cellStyle name="Normal 53 4 2 2 2" xfId="26513"/>
    <cellStyle name="Normal 53 4 2 2 2 2" xfId="26514"/>
    <cellStyle name="Normal 53 4 2 2 3" xfId="26515"/>
    <cellStyle name="Normal 53 4 2 2 3 2" xfId="26516"/>
    <cellStyle name="Normal 53 4 2 2 4" xfId="26517"/>
    <cellStyle name="Normal 53 4 2 2 4 2" xfId="26518"/>
    <cellStyle name="Normal 53 4 2 2 5" xfId="26519"/>
    <cellStyle name="Normal 53 4 2 3" xfId="26520"/>
    <cellStyle name="Normal 53 4 2 3 2" xfId="26521"/>
    <cellStyle name="Normal 53 4 2 4" xfId="26522"/>
    <cellStyle name="Normal 53 4 2 4 2" xfId="26523"/>
    <cellStyle name="Normal 53 4 2 5" xfId="26524"/>
    <cellStyle name="Normal 53 4 2 5 2" xfId="26525"/>
    <cellStyle name="Normal 53 4 2 6" xfId="26526"/>
    <cellStyle name="Normal 53 4 3" xfId="26527"/>
    <cellStyle name="Normal 53 4 3 2" xfId="26528"/>
    <cellStyle name="Normal 53 4 3 2 2" xfId="26529"/>
    <cellStyle name="Normal 53 4 3 3" xfId="26530"/>
    <cellStyle name="Normal 53 4 3 3 2" xfId="26531"/>
    <cellStyle name="Normal 53 4 3 4" xfId="26532"/>
    <cellStyle name="Normal 53 4 3 4 2" xfId="26533"/>
    <cellStyle name="Normal 53 4 3 5" xfId="26534"/>
    <cellStyle name="Normal 53 4 4" xfId="26535"/>
    <cellStyle name="Normal 53 4 4 2" xfId="26536"/>
    <cellStyle name="Normal 53 4 5" xfId="26537"/>
    <cellStyle name="Normal 53 4 5 2" xfId="26538"/>
    <cellStyle name="Normal 53 4 6" xfId="26539"/>
    <cellStyle name="Normal 53 4 6 2" xfId="26540"/>
    <cellStyle name="Normal 53 4 7" xfId="26541"/>
    <cellStyle name="Normal 53 5" xfId="26542"/>
    <cellStyle name="Normal 53 5 2" xfId="26543"/>
    <cellStyle name="Normal 53 5 2 2" xfId="26544"/>
    <cellStyle name="Normal 53 5 2 2 2" xfId="26545"/>
    <cellStyle name="Normal 53 5 2 2 2 2" xfId="26546"/>
    <cellStyle name="Normal 53 5 2 2 3" xfId="26547"/>
    <cellStyle name="Normal 53 5 2 2 3 2" xfId="26548"/>
    <cellStyle name="Normal 53 5 2 2 4" xfId="26549"/>
    <cellStyle name="Normal 53 5 2 2 4 2" xfId="26550"/>
    <cellStyle name="Normal 53 5 2 2 5" xfId="26551"/>
    <cellStyle name="Normal 53 5 2 3" xfId="26552"/>
    <cellStyle name="Normal 53 5 2 3 2" xfId="26553"/>
    <cellStyle name="Normal 53 5 2 4" xfId="26554"/>
    <cellStyle name="Normal 53 5 2 4 2" xfId="26555"/>
    <cellStyle name="Normal 53 5 2 5" xfId="26556"/>
    <cellStyle name="Normal 53 5 2 5 2" xfId="26557"/>
    <cellStyle name="Normal 53 5 2 6" xfId="26558"/>
    <cellStyle name="Normal 53 5 3" xfId="26559"/>
    <cellStyle name="Normal 53 5 3 2" xfId="26560"/>
    <cellStyle name="Normal 53 5 3 2 2" xfId="26561"/>
    <cellStyle name="Normal 53 5 3 3" xfId="26562"/>
    <cellStyle name="Normal 53 5 3 3 2" xfId="26563"/>
    <cellStyle name="Normal 53 5 3 4" xfId="26564"/>
    <cellStyle name="Normal 53 5 3 4 2" xfId="26565"/>
    <cellStyle name="Normal 53 5 3 5" xfId="26566"/>
    <cellStyle name="Normal 53 5 4" xfId="26567"/>
    <cellStyle name="Normal 53 5 4 2" xfId="26568"/>
    <cellStyle name="Normal 53 5 5" xfId="26569"/>
    <cellStyle name="Normal 53 5 5 2" xfId="26570"/>
    <cellStyle name="Normal 53 5 6" xfId="26571"/>
    <cellStyle name="Normal 53 5 6 2" xfId="26572"/>
    <cellStyle name="Normal 53 5 7" xfId="26573"/>
    <cellStyle name="Normal 53 6" xfId="26574"/>
    <cellStyle name="Normal 53 6 2" xfId="26575"/>
    <cellStyle name="Normal 53 6 2 2" xfId="26576"/>
    <cellStyle name="Normal 53 6 2 2 2" xfId="26577"/>
    <cellStyle name="Normal 53 6 2 2 2 2" xfId="26578"/>
    <cellStyle name="Normal 53 6 2 2 3" xfId="26579"/>
    <cellStyle name="Normal 53 6 2 2 3 2" xfId="26580"/>
    <cellStyle name="Normal 53 6 2 2 4" xfId="26581"/>
    <cellStyle name="Normal 53 6 2 2 4 2" xfId="26582"/>
    <cellStyle name="Normal 53 6 2 2 5" xfId="26583"/>
    <cellStyle name="Normal 53 6 2 3" xfId="26584"/>
    <cellStyle name="Normal 53 6 2 3 2" xfId="26585"/>
    <cellStyle name="Normal 53 6 2 4" xfId="26586"/>
    <cellStyle name="Normal 53 6 2 4 2" xfId="26587"/>
    <cellStyle name="Normal 53 6 2 5" xfId="26588"/>
    <cellStyle name="Normal 53 6 2 5 2" xfId="26589"/>
    <cellStyle name="Normal 53 6 2 6" xfId="26590"/>
    <cellStyle name="Normal 53 6 3" xfId="26591"/>
    <cellStyle name="Normal 53 6 3 2" xfId="26592"/>
    <cellStyle name="Normal 53 6 3 2 2" xfId="26593"/>
    <cellStyle name="Normal 53 6 3 3" xfId="26594"/>
    <cellStyle name="Normal 53 6 3 3 2" xfId="26595"/>
    <cellStyle name="Normal 53 6 3 4" xfId="26596"/>
    <cellStyle name="Normal 53 6 3 4 2" xfId="26597"/>
    <cellStyle name="Normal 53 6 3 5" xfId="26598"/>
    <cellStyle name="Normal 53 6 4" xfId="26599"/>
    <cellStyle name="Normal 53 6 4 2" xfId="26600"/>
    <cellStyle name="Normal 53 6 5" xfId="26601"/>
    <cellStyle name="Normal 53 6 5 2" xfId="26602"/>
    <cellStyle name="Normal 53 6 6" xfId="26603"/>
    <cellStyle name="Normal 53 6 6 2" xfId="26604"/>
    <cellStyle name="Normal 53 6 7" xfId="26605"/>
    <cellStyle name="Normal 53 7" xfId="26606"/>
    <cellStyle name="Normal 53 7 2" xfId="26607"/>
    <cellStyle name="Normal 53 7 2 2" xfId="26608"/>
    <cellStyle name="Normal 53 7 2 2 2" xfId="26609"/>
    <cellStyle name="Normal 53 7 2 2 2 2" xfId="26610"/>
    <cellStyle name="Normal 53 7 2 2 3" xfId="26611"/>
    <cellStyle name="Normal 53 7 2 2 3 2" xfId="26612"/>
    <cellStyle name="Normal 53 7 2 2 4" xfId="26613"/>
    <cellStyle name="Normal 53 7 2 2 4 2" xfId="26614"/>
    <cellStyle name="Normal 53 7 2 2 5" xfId="26615"/>
    <cellStyle name="Normal 53 7 2 3" xfId="26616"/>
    <cellStyle name="Normal 53 7 2 3 2" xfId="26617"/>
    <cellStyle name="Normal 53 7 2 4" xfId="26618"/>
    <cellStyle name="Normal 53 7 2 4 2" xfId="26619"/>
    <cellStyle name="Normal 53 7 2 5" xfId="26620"/>
    <cellStyle name="Normal 53 7 2 5 2" xfId="26621"/>
    <cellStyle name="Normal 53 7 2 6" xfId="26622"/>
    <cellStyle name="Normal 53 7 3" xfId="26623"/>
    <cellStyle name="Normal 53 7 3 2" xfId="26624"/>
    <cellStyle name="Normal 53 7 3 2 2" xfId="26625"/>
    <cellStyle name="Normal 53 7 3 3" xfId="26626"/>
    <cellStyle name="Normal 53 7 3 3 2" xfId="26627"/>
    <cellStyle name="Normal 53 7 3 4" xfId="26628"/>
    <cellStyle name="Normal 53 7 3 4 2" xfId="26629"/>
    <cellStyle name="Normal 53 7 3 5" xfId="26630"/>
    <cellStyle name="Normal 53 7 4" xfId="26631"/>
    <cellStyle name="Normal 53 7 4 2" xfId="26632"/>
    <cellStyle name="Normal 53 7 5" xfId="26633"/>
    <cellStyle name="Normal 53 7 5 2" xfId="26634"/>
    <cellStyle name="Normal 53 7 6" xfId="26635"/>
    <cellStyle name="Normal 53 7 6 2" xfId="26636"/>
    <cellStyle name="Normal 53 7 7" xfId="26637"/>
    <cellStyle name="Normal 53 8" xfId="26638"/>
    <cellStyle name="Normal 53 8 2" xfId="26639"/>
    <cellStyle name="Normal 53 8 2 2" xfId="26640"/>
    <cellStyle name="Normal 53 8 2 2 2" xfId="26641"/>
    <cellStyle name="Normal 53 8 2 3" xfId="26642"/>
    <cellStyle name="Normal 53 8 2 3 2" xfId="26643"/>
    <cellStyle name="Normal 53 8 2 4" xfId="26644"/>
    <cellStyle name="Normal 53 8 2 4 2" xfId="26645"/>
    <cellStyle name="Normal 53 8 2 5" xfId="26646"/>
    <cellStyle name="Normal 53 8 3" xfId="26647"/>
    <cellStyle name="Normal 53 8 3 2" xfId="26648"/>
    <cellStyle name="Normal 53 8 4" xfId="26649"/>
    <cellStyle name="Normal 53 8 4 2" xfId="26650"/>
    <cellStyle name="Normal 53 8 5" xfId="26651"/>
    <cellStyle name="Normal 53 8 5 2" xfId="26652"/>
    <cellStyle name="Normal 53 8 6" xfId="26653"/>
    <cellStyle name="Normal 53 9" xfId="26654"/>
    <cellStyle name="Normal 53 9 2" xfId="26655"/>
    <cellStyle name="Normal 53 9 2 2" xfId="26656"/>
    <cellStyle name="Normal 53 9 3" xfId="26657"/>
    <cellStyle name="Normal 53 9 3 2" xfId="26658"/>
    <cellStyle name="Normal 53 9 4" xfId="26659"/>
    <cellStyle name="Normal 53 9 4 2" xfId="26660"/>
    <cellStyle name="Normal 53 9 5" xfId="26661"/>
    <cellStyle name="Normal 54" xfId="26662"/>
    <cellStyle name="Normal 54 2" xfId="26663"/>
    <cellStyle name="Normal 54 2 2" xfId="54853"/>
    <cellStyle name="Normal 54 3" xfId="26664"/>
    <cellStyle name="Normal 54 3 2" xfId="26665"/>
    <cellStyle name="Normal 54 3 2 2" xfId="26666"/>
    <cellStyle name="Normal 54 3 2 2 2" xfId="26667"/>
    <cellStyle name="Normal 54 3 2 3" xfId="26668"/>
    <cellStyle name="Normal 54 3 2 3 2" xfId="26669"/>
    <cellStyle name="Normal 54 3 2 4" xfId="26670"/>
    <cellStyle name="Normal 54 3 2 4 2" xfId="26671"/>
    <cellStyle name="Normal 54 3 2 5" xfId="26672"/>
    <cellStyle name="Normal 54 3 3" xfId="26673"/>
    <cellStyle name="Normal 54 3 3 2" xfId="26674"/>
    <cellStyle name="Normal 54 3 4" xfId="26675"/>
    <cellStyle name="Normal 54 3 4 2" xfId="26676"/>
    <cellStyle name="Normal 54 3 5" xfId="26677"/>
    <cellStyle name="Normal 54 3 5 2" xfId="26678"/>
    <cellStyle name="Normal 54 3 6" xfId="26679"/>
    <cellStyle name="Normal 54 4" xfId="26680"/>
    <cellStyle name="Normal 54 4 2" xfId="26681"/>
    <cellStyle name="Normal 54 4 2 2" xfId="26682"/>
    <cellStyle name="Normal 54 4 3" xfId="26683"/>
    <cellStyle name="Normal 54 4 3 2" xfId="26684"/>
    <cellStyle name="Normal 54 4 4" xfId="26685"/>
    <cellStyle name="Normal 54 4 4 2" xfId="26686"/>
    <cellStyle name="Normal 54 4 5" xfId="26687"/>
    <cellStyle name="Normal 54 5" xfId="26688"/>
    <cellStyle name="Normal 54 5 2" xfId="26689"/>
    <cellStyle name="Normal 54 6" xfId="26690"/>
    <cellStyle name="Normal 54 6 2" xfId="26691"/>
    <cellStyle name="Normal 54 7" xfId="26692"/>
    <cellStyle name="Normal 54 7 2" xfId="26693"/>
    <cellStyle name="Normal 54 8" xfId="26694"/>
    <cellStyle name="Normal 55" xfId="26695"/>
    <cellStyle name="Normal 55 2" xfId="26696"/>
    <cellStyle name="Normal 55 3" xfId="26697"/>
    <cellStyle name="Normal 55 3 2" xfId="26698"/>
    <cellStyle name="Normal 55 3 2 2" xfId="26699"/>
    <cellStyle name="Normal 55 3 2 2 2" xfId="26700"/>
    <cellStyle name="Normal 55 3 2 3" xfId="26701"/>
    <cellStyle name="Normal 55 3 2 3 2" xfId="26702"/>
    <cellStyle name="Normal 55 3 2 4" xfId="26703"/>
    <cellStyle name="Normal 55 3 2 4 2" xfId="26704"/>
    <cellStyle name="Normal 55 3 2 5" xfId="26705"/>
    <cellStyle name="Normal 55 3 3" xfId="26706"/>
    <cellStyle name="Normal 55 3 3 2" xfId="26707"/>
    <cellStyle name="Normal 55 3 4" xfId="26708"/>
    <cellStyle name="Normal 55 3 4 2" xfId="26709"/>
    <cellStyle name="Normal 55 3 5" xfId="26710"/>
    <cellStyle name="Normal 55 3 5 2" xfId="26711"/>
    <cellStyle name="Normal 55 3 6" xfId="26712"/>
    <cellStyle name="Normal 55 4" xfId="26713"/>
    <cellStyle name="Normal 55 4 2" xfId="26714"/>
    <cellStyle name="Normal 55 4 2 2" xfId="26715"/>
    <cellStyle name="Normal 55 4 3" xfId="26716"/>
    <cellStyle name="Normal 55 4 3 2" xfId="26717"/>
    <cellStyle name="Normal 55 4 4" xfId="26718"/>
    <cellStyle name="Normal 55 4 4 2" xfId="26719"/>
    <cellStyle name="Normal 55 4 5" xfId="26720"/>
    <cellStyle name="Normal 55 5" xfId="26721"/>
    <cellStyle name="Normal 55 5 2" xfId="26722"/>
    <cellStyle name="Normal 55 6" xfId="26723"/>
    <cellStyle name="Normal 55 6 2" xfId="26724"/>
    <cellStyle name="Normal 55 7" xfId="26725"/>
    <cellStyle name="Normal 55 7 2" xfId="26726"/>
    <cellStyle name="Normal 55 8" xfId="26727"/>
    <cellStyle name="Normal 56" xfId="26728"/>
    <cellStyle name="Normal 56 10" xfId="54854"/>
    <cellStyle name="Normal 56 11" xfId="54855"/>
    <cellStyle name="Normal 56 12" xfId="54856"/>
    <cellStyle name="Normal 56 13" xfId="54857"/>
    <cellStyle name="Normal 56 14" xfId="54858"/>
    <cellStyle name="Normal 56 15" xfId="54859"/>
    <cellStyle name="Normal 56 16" xfId="54860"/>
    <cellStyle name="Normal 56 2" xfId="26729"/>
    <cellStyle name="Normal 56 2 10" xfId="54861"/>
    <cellStyle name="Normal 56 2 11" xfId="54862"/>
    <cellStyle name="Normal 56 2 2" xfId="54863"/>
    <cellStyle name="Normal 56 2 2 2" xfId="54864"/>
    <cellStyle name="Normal 56 2 2 2 2" xfId="54865"/>
    <cellStyle name="Normal 56 2 2 2 3" xfId="54866"/>
    <cellStyle name="Normal 56 2 2 3" xfId="54867"/>
    <cellStyle name="Normal 56 2 2 4" xfId="54868"/>
    <cellStyle name="Normal 56 2 3" xfId="54869"/>
    <cellStyle name="Normal 56 2 3 2" xfId="54870"/>
    <cellStyle name="Normal 56 2 3 3" xfId="54871"/>
    <cellStyle name="Normal 56 2 4" xfId="54872"/>
    <cellStyle name="Normal 56 2 5" xfId="54873"/>
    <cellStyle name="Normal 56 2 6" xfId="54874"/>
    <cellStyle name="Normal 56 2 7" xfId="54875"/>
    <cellStyle name="Normal 56 2 8" xfId="54876"/>
    <cellStyle name="Normal 56 2 9" xfId="54877"/>
    <cellStyle name="Normal 56 3" xfId="54878"/>
    <cellStyle name="Normal 56 3 2" xfId="54879"/>
    <cellStyle name="Normal 56 3 2 2" xfId="54880"/>
    <cellStyle name="Normal 56 3 2 2 2" xfId="54881"/>
    <cellStyle name="Normal 56 3 2 2 3" xfId="54882"/>
    <cellStyle name="Normal 56 3 2 3" xfId="54883"/>
    <cellStyle name="Normal 56 3 2 4" xfId="54884"/>
    <cellStyle name="Normal 56 3 3" xfId="54885"/>
    <cellStyle name="Normal 56 3 3 2" xfId="54886"/>
    <cellStyle name="Normal 56 3 3 3" xfId="54887"/>
    <cellStyle name="Normal 56 3 4" xfId="54888"/>
    <cellStyle name="Normal 56 3 5" xfId="54889"/>
    <cellStyle name="Normal 56 4" xfId="54890"/>
    <cellStyle name="Normal 56 4 2" xfId="54891"/>
    <cellStyle name="Normal 56 4 2 2" xfId="54892"/>
    <cellStyle name="Normal 56 4 2 3" xfId="54893"/>
    <cellStyle name="Normal 56 4 3" xfId="54894"/>
    <cellStyle name="Normal 56 4 4" xfId="54895"/>
    <cellStyle name="Normal 56 5" xfId="54896"/>
    <cellStyle name="Normal 56 5 2" xfId="54897"/>
    <cellStyle name="Normal 56 5 3" xfId="54898"/>
    <cellStyle name="Normal 56 6" xfId="54899"/>
    <cellStyle name="Normal 56 6 2" xfId="54900"/>
    <cellStyle name="Normal 56 6 3" xfId="54901"/>
    <cellStyle name="Normal 56 7" xfId="54902"/>
    <cellStyle name="Normal 56 7 2" xfId="54903"/>
    <cellStyle name="Normal 56 7 3" xfId="54904"/>
    <cellStyle name="Normal 56 8" xfId="54905"/>
    <cellStyle name="Normal 56 9" xfId="54906"/>
    <cellStyle name="Normal 57" xfId="26730"/>
    <cellStyle name="Normal 57 10" xfId="54907"/>
    <cellStyle name="Normal 57 11" xfId="54908"/>
    <cellStyle name="Normal 57 12" xfId="54909"/>
    <cellStyle name="Normal 57 13" xfId="54910"/>
    <cellStyle name="Normal 57 14" xfId="54911"/>
    <cellStyle name="Normal 57 15" xfId="54912"/>
    <cellStyle name="Normal 57 16" xfId="54913"/>
    <cellStyle name="Normal 57 2" xfId="26731"/>
    <cellStyle name="Normal 57 2 10" xfId="54914"/>
    <cellStyle name="Normal 57 2 11" xfId="54915"/>
    <cellStyle name="Normal 57 2 2" xfId="54916"/>
    <cellStyle name="Normal 57 2 2 2" xfId="54917"/>
    <cellStyle name="Normal 57 2 2 2 2" xfId="54918"/>
    <cellStyle name="Normal 57 2 2 2 3" xfId="54919"/>
    <cellStyle name="Normal 57 2 2 3" xfId="54920"/>
    <cellStyle name="Normal 57 2 2 4" xfId="54921"/>
    <cellStyle name="Normal 57 2 3" xfId="54922"/>
    <cellStyle name="Normal 57 2 3 2" xfId="54923"/>
    <cellStyle name="Normal 57 2 3 3" xfId="54924"/>
    <cellStyle name="Normal 57 2 4" xfId="54925"/>
    <cellStyle name="Normal 57 2 5" xfId="54926"/>
    <cellStyle name="Normal 57 2 6" xfId="54927"/>
    <cellStyle name="Normal 57 2 7" xfId="54928"/>
    <cellStyle name="Normal 57 2 8" xfId="54929"/>
    <cellStyle name="Normal 57 2 9" xfId="54930"/>
    <cellStyle name="Normal 57 3" xfId="54931"/>
    <cellStyle name="Normal 57 3 2" xfId="54932"/>
    <cellStyle name="Normal 57 3 2 2" xfId="54933"/>
    <cellStyle name="Normal 57 3 2 2 2" xfId="54934"/>
    <cellStyle name="Normal 57 3 2 2 3" xfId="54935"/>
    <cellStyle name="Normal 57 3 2 3" xfId="54936"/>
    <cellStyle name="Normal 57 3 2 4" xfId="54937"/>
    <cellStyle name="Normal 57 3 3" xfId="54938"/>
    <cellStyle name="Normal 57 3 3 2" xfId="54939"/>
    <cellStyle name="Normal 57 3 3 3" xfId="54940"/>
    <cellStyle name="Normal 57 3 4" xfId="54941"/>
    <cellStyle name="Normal 57 3 5" xfId="54942"/>
    <cellStyle name="Normal 57 4" xfId="54943"/>
    <cellStyle name="Normal 57 4 2" xfId="54944"/>
    <cellStyle name="Normal 57 4 2 2" xfId="54945"/>
    <cellStyle name="Normal 57 4 2 3" xfId="54946"/>
    <cellStyle name="Normal 57 4 3" xfId="54947"/>
    <cellStyle name="Normal 57 4 4" xfId="54948"/>
    <cellStyle name="Normal 57 5" xfId="54949"/>
    <cellStyle name="Normal 57 5 2" xfId="54950"/>
    <cellStyle name="Normal 57 5 3" xfId="54951"/>
    <cellStyle name="Normal 57 6" xfId="54952"/>
    <cellStyle name="Normal 57 6 2" xfId="54953"/>
    <cellStyle name="Normal 57 6 3" xfId="54954"/>
    <cellStyle name="Normal 57 7" xfId="54955"/>
    <cellStyle name="Normal 57 7 2" xfId="54956"/>
    <cellStyle name="Normal 57 7 3" xfId="54957"/>
    <cellStyle name="Normal 57 8" xfId="54958"/>
    <cellStyle name="Normal 57 9" xfId="54959"/>
    <cellStyle name="Normal 58" xfId="26732"/>
    <cellStyle name="Normal 58 2" xfId="26733"/>
    <cellStyle name="Normal 58 3" xfId="26734"/>
    <cellStyle name="Normal 58 3 10" xfId="26735"/>
    <cellStyle name="Normal 58 3 10 2" xfId="26736"/>
    <cellStyle name="Normal 58 3 11" xfId="26737"/>
    <cellStyle name="Normal 58 3 11 2" xfId="26738"/>
    <cellStyle name="Normal 58 3 12" xfId="26739"/>
    <cellStyle name="Normal 58 3 12 2" xfId="26740"/>
    <cellStyle name="Normal 58 3 13" xfId="26741"/>
    <cellStyle name="Normal 58 3 13 2" xfId="26742"/>
    <cellStyle name="Normal 58 3 14" xfId="26743"/>
    <cellStyle name="Normal 58 3 14 2" xfId="26744"/>
    <cellStyle name="Normal 58 3 15" xfId="26745"/>
    <cellStyle name="Normal 58 3 16" xfId="26746"/>
    <cellStyle name="Normal 58 3 2" xfId="26747"/>
    <cellStyle name="Normal 58 3 2 2" xfId="26748"/>
    <cellStyle name="Normal 58 3 2 2 2" xfId="26749"/>
    <cellStyle name="Normal 58 3 2 2 2 2" xfId="26750"/>
    <cellStyle name="Normal 58 3 2 2 2 2 2" xfId="26751"/>
    <cellStyle name="Normal 58 3 2 2 2 3" xfId="26752"/>
    <cellStyle name="Normal 58 3 2 2 2 3 2" xfId="26753"/>
    <cellStyle name="Normal 58 3 2 2 2 4" xfId="26754"/>
    <cellStyle name="Normal 58 3 2 2 2 4 2" xfId="26755"/>
    <cellStyle name="Normal 58 3 2 2 2 5" xfId="26756"/>
    <cellStyle name="Normal 58 3 2 2 3" xfId="26757"/>
    <cellStyle name="Normal 58 3 2 2 3 2" xfId="26758"/>
    <cellStyle name="Normal 58 3 2 2 4" xfId="26759"/>
    <cellStyle name="Normal 58 3 2 2 4 2" xfId="26760"/>
    <cellStyle name="Normal 58 3 2 2 5" xfId="26761"/>
    <cellStyle name="Normal 58 3 2 2 5 2" xfId="26762"/>
    <cellStyle name="Normal 58 3 2 2 6" xfId="26763"/>
    <cellStyle name="Normal 58 3 2 3" xfId="26764"/>
    <cellStyle name="Normal 58 3 2 3 2" xfId="26765"/>
    <cellStyle name="Normal 58 3 2 3 2 2" xfId="26766"/>
    <cellStyle name="Normal 58 3 2 3 3" xfId="26767"/>
    <cellStyle name="Normal 58 3 2 3 3 2" xfId="26768"/>
    <cellStyle name="Normal 58 3 2 3 4" xfId="26769"/>
    <cellStyle name="Normal 58 3 2 3 4 2" xfId="26770"/>
    <cellStyle name="Normal 58 3 2 3 5" xfId="26771"/>
    <cellStyle name="Normal 58 3 2 4" xfId="26772"/>
    <cellStyle name="Normal 58 3 2 4 2" xfId="26773"/>
    <cellStyle name="Normal 58 3 2 5" xfId="26774"/>
    <cellStyle name="Normal 58 3 2 5 2" xfId="26775"/>
    <cellStyle name="Normal 58 3 2 6" xfId="26776"/>
    <cellStyle name="Normal 58 3 2 6 2" xfId="26777"/>
    <cellStyle name="Normal 58 3 2 7" xfId="26778"/>
    <cellStyle name="Normal 58 3 3" xfId="26779"/>
    <cellStyle name="Normal 58 3 3 2" xfId="26780"/>
    <cellStyle name="Normal 58 3 3 2 2" xfId="26781"/>
    <cellStyle name="Normal 58 3 3 2 2 2" xfId="26782"/>
    <cellStyle name="Normal 58 3 3 2 2 2 2" xfId="26783"/>
    <cellStyle name="Normal 58 3 3 2 2 3" xfId="26784"/>
    <cellStyle name="Normal 58 3 3 2 2 3 2" xfId="26785"/>
    <cellStyle name="Normal 58 3 3 2 2 4" xfId="26786"/>
    <cellStyle name="Normal 58 3 3 2 2 4 2" xfId="26787"/>
    <cellStyle name="Normal 58 3 3 2 2 5" xfId="26788"/>
    <cellStyle name="Normal 58 3 3 2 3" xfId="26789"/>
    <cellStyle name="Normal 58 3 3 2 3 2" xfId="26790"/>
    <cellStyle name="Normal 58 3 3 2 4" xfId="26791"/>
    <cellStyle name="Normal 58 3 3 2 4 2" xfId="26792"/>
    <cellStyle name="Normal 58 3 3 2 5" xfId="26793"/>
    <cellStyle name="Normal 58 3 3 2 5 2" xfId="26794"/>
    <cellStyle name="Normal 58 3 3 2 6" xfId="26795"/>
    <cellStyle name="Normal 58 3 3 3" xfId="26796"/>
    <cellStyle name="Normal 58 3 3 3 2" xfId="26797"/>
    <cellStyle name="Normal 58 3 3 3 2 2" xfId="26798"/>
    <cellStyle name="Normal 58 3 3 3 3" xfId="26799"/>
    <cellStyle name="Normal 58 3 3 3 3 2" xfId="26800"/>
    <cellStyle name="Normal 58 3 3 3 4" xfId="26801"/>
    <cellStyle name="Normal 58 3 3 3 4 2" xfId="26802"/>
    <cellStyle name="Normal 58 3 3 3 5" xfId="26803"/>
    <cellStyle name="Normal 58 3 3 4" xfId="26804"/>
    <cellStyle name="Normal 58 3 3 4 2" xfId="26805"/>
    <cellStyle name="Normal 58 3 3 5" xfId="26806"/>
    <cellStyle name="Normal 58 3 3 5 2" xfId="26807"/>
    <cellStyle name="Normal 58 3 3 6" xfId="26808"/>
    <cellStyle name="Normal 58 3 3 6 2" xfId="26809"/>
    <cellStyle name="Normal 58 3 3 7" xfId="26810"/>
    <cellStyle name="Normal 58 3 4" xfId="26811"/>
    <cellStyle name="Normal 58 3 4 2" xfId="26812"/>
    <cellStyle name="Normal 58 3 4 2 2" xfId="26813"/>
    <cellStyle name="Normal 58 3 4 2 2 2" xfId="26814"/>
    <cellStyle name="Normal 58 3 4 2 2 2 2" xfId="26815"/>
    <cellStyle name="Normal 58 3 4 2 2 3" xfId="26816"/>
    <cellStyle name="Normal 58 3 4 2 2 3 2" xfId="26817"/>
    <cellStyle name="Normal 58 3 4 2 2 4" xfId="26818"/>
    <cellStyle name="Normal 58 3 4 2 2 4 2" xfId="26819"/>
    <cellStyle name="Normal 58 3 4 2 2 5" xfId="26820"/>
    <cellStyle name="Normal 58 3 4 2 3" xfId="26821"/>
    <cellStyle name="Normal 58 3 4 2 3 2" xfId="26822"/>
    <cellStyle name="Normal 58 3 4 2 4" xfId="26823"/>
    <cellStyle name="Normal 58 3 4 2 4 2" xfId="26824"/>
    <cellStyle name="Normal 58 3 4 2 5" xfId="26825"/>
    <cellStyle name="Normal 58 3 4 2 5 2" xfId="26826"/>
    <cellStyle name="Normal 58 3 4 2 6" xfId="26827"/>
    <cellStyle name="Normal 58 3 4 3" xfId="26828"/>
    <cellStyle name="Normal 58 3 4 3 2" xfId="26829"/>
    <cellStyle name="Normal 58 3 4 3 2 2" xfId="26830"/>
    <cellStyle name="Normal 58 3 4 3 3" xfId="26831"/>
    <cellStyle name="Normal 58 3 4 3 3 2" xfId="26832"/>
    <cellStyle name="Normal 58 3 4 3 4" xfId="26833"/>
    <cellStyle name="Normal 58 3 4 3 4 2" xfId="26834"/>
    <cellStyle name="Normal 58 3 4 3 5" xfId="26835"/>
    <cellStyle name="Normal 58 3 4 4" xfId="26836"/>
    <cellStyle name="Normal 58 3 4 4 2" xfId="26837"/>
    <cellStyle name="Normal 58 3 4 5" xfId="26838"/>
    <cellStyle name="Normal 58 3 4 5 2" xfId="26839"/>
    <cellStyle name="Normal 58 3 4 6" xfId="26840"/>
    <cellStyle name="Normal 58 3 4 6 2" xfId="26841"/>
    <cellStyle name="Normal 58 3 4 7" xfId="26842"/>
    <cellStyle name="Normal 58 3 5" xfId="26843"/>
    <cellStyle name="Normal 58 3 5 2" xfId="26844"/>
    <cellStyle name="Normal 58 3 5 2 2" xfId="26845"/>
    <cellStyle name="Normal 58 3 5 2 2 2" xfId="26846"/>
    <cellStyle name="Normal 58 3 5 2 3" xfId="26847"/>
    <cellStyle name="Normal 58 3 5 2 3 2" xfId="26848"/>
    <cellStyle name="Normal 58 3 5 2 4" xfId="26849"/>
    <cellStyle name="Normal 58 3 5 2 4 2" xfId="26850"/>
    <cellStyle name="Normal 58 3 5 2 5" xfId="26851"/>
    <cellStyle name="Normal 58 3 5 3" xfId="26852"/>
    <cellStyle name="Normal 58 3 5 3 2" xfId="26853"/>
    <cellStyle name="Normal 58 3 5 4" xfId="26854"/>
    <cellStyle name="Normal 58 3 5 4 2" xfId="26855"/>
    <cellStyle name="Normal 58 3 5 5" xfId="26856"/>
    <cellStyle name="Normal 58 3 5 5 2" xfId="26857"/>
    <cellStyle name="Normal 58 3 5 6" xfId="26858"/>
    <cellStyle name="Normal 58 3 6" xfId="26859"/>
    <cellStyle name="Normal 58 3 6 2" xfId="26860"/>
    <cellStyle name="Normal 58 3 6 2 2" xfId="26861"/>
    <cellStyle name="Normal 58 3 6 3" xfId="26862"/>
    <cellStyle name="Normal 58 3 6 3 2" xfId="26863"/>
    <cellStyle name="Normal 58 3 6 4" xfId="26864"/>
    <cellStyle name="Normal 58 3 6 4 2" xfId="26865"/>
    <cellStyle name="Normal 58 3 6 5" xfId="26866"/>
    <cellStyle name="Normal 58 3 7" xfId="26867"/>
    <cellStyle name="Normal 58 3 7 2" xfId="26868"/>
    <cellStyle name="Normal 58 3 7 2 2" xfId="26869"/>
    <cellStyle name="Normal 58 3 7 3" xfId="26870"/>
    <cellStyle name="Normal 58 3 7 3 2" xfId="26871"/>
    <cellStyle name="Normal 58 3 7 4" xfId="26872"/>
    <cellStyle name="Normal 58 3 7 4 2" xfId="26873"/>
    <cellStyle name="Normal 58 3 7 5" xfId="26874"/>
    <cellStyle name="Normal 58 3 8" xfId="26875"/>
    <cellStyle name="Normal 58 3 8 2" xfId="26876"/>
    <cellStyle name="Normal 58 3 9" xfId="26877"/>
    <cellStyle name="Normal 58 3 9 2" xfId="26878"/>
    <cellStyle name="Normal 58 4" xfId="26879"/>
    <cellStyle name="Normal 58 4 10" xfId="26880"/>
    <cellStyle name="Normal 58 4 10 2" xfId="26881"/>
    <cellStyle name="Normal 58 4 11" xfId="26882"/>
    <cellStyle name="Normal 58 4 11 2" xfId="26883"/>
    <cellStyle name="Normal 58 4 12" xfId="26884"/>
    <cellStyle name="Normal 58 4 12 2" xfId="26885"/>
    <cellStyle name="Normal 58 4 13" xfId="26886"/>
    <cellStyle name="Normal 58 4 13 2" xfId="26887"/>
    <cellStyle name="Normal 58 4 14" xfId="26888"/>
    <cellStyle name="Normal 58 4 14 2" xfId="26889"/>
    <cellStyle name="Normal 58 4 15" xfId="26890"/>
    <cellStyle name="Normal 58 4 16" xfId="26891"/>
    <cellStyle name="Normal 58 4 2" xfId="26892"/>
    <cellStyle name="Normal 58 4 2 2" xfId="26893"/>
    <cellStyle name="Normal 58 4 2 2 2" xfId="26894"/>
    <cellStyle name="Normal 58 4 2 2 2 2" xfId="26895"/>
    <cellStyle name="Normal 58 4 2 2 2 2 2" xfId="26896"/>
    <cellStyle name="Normal 58 4 2 2 2 3" xfId="26897"/>
    <cellStyle name="Normal 58 4 2 2 2 3 2" xfId="26898"/>
    <cellStyle name="Normal 58 4 2 2 2 4" xfId="26899"/>
    <cellStyle name="Normal 58 4 2 2 2 4 2" xfId="26900"/>
    <cellStyle name="Normal 58 4 2 2 2 5" xfId="26901"/>
    <cellStyle name="Normal 58 4 2 2 3" xfId="26902"/>
    <cellStyle name="Normal 58 4 2 2 3 2" xfId="26903"/>
    <cellStyle name="Normal 58 4 2 2 4" xfId="26904"/>
    <cellStyle name="Normal 58 4 2 2 4 2" xfId="26905"/>
    <cellStyle name="Normal 58 4 2 2 5" xfId="26906"/>
    <cellStyle name="Normal 58 4 2 2 5 2" xfId="26907"/>
    <cellStyle name="Normal 58 4 2 2 6" xfId="26908"/>
    <cellStyle name="Normal 58 4 2 3" xfId="26909"/>
    <cellStyle name="Normal 58 4 2 3 2" xfId="26910"/>
    <cellStyle name="Normal 58 4 2 3 2 2" xfId="26911"/>
    <cellStyle name="Normal 58 4 2 3 3" xfId="26912"/>
    <cellStyle name="Normal 58 4 2 3 3 2" xfId="26913"/>
    <cellStyle name="Normal 58 4 2 3 4" xfId="26914"/>
    <cellStyle name="Normal 58 4 2 3 4 2" xfId="26915"/>
    <cellStyle name="Normal 58 4 2 3 5" xfId="26916"/>
    <cellStyle name="Normal 58 4 2 4" xfId="26917"/>
    <cellStyle name="Normal 58 4 2 4 2" xfId="26918"/>
    <cellStyle name="Normal 58 4 2 5" xfId="26919"/>
    <cellStyle name="Normal 58 4 2 5 2" xfId="26920"/>
    <cellStyle name="Normal 58 4 2 6" xfId="26921"/>
    <cellStyle name="Normal 58 4 2 6 2" xfId="26922"/>
    <cellStyle name="Normal 58 4 2 7" xfId="26923"/>
    <cellStyle name="Normal 58 4 3" xfId="26924"/>
    <cellStyle name="Normal 58 4 3 2" xfId="26925"/>
    <cellStyle name="Normal 58 4 3 2 2" xfId="26926"/>
    <cellStyle name="Normal 58 4 3 2 2 2" xfId="26927"/>
    <cellStyle name="Normal 58 4 3 2 2 2 2" xfId="26928"/>
    <cellStyle name="Normal 58 4 3 2 2 3" xfId="26929"/>
    <cellStyle name="Normal 58 4 3 2 2 3 2" xfId="26930"/>
    <cellStyle name="Normal 58 4 3 2 2 4" xfId="26931"/>
    <cellStyle name="Normal 58 4 3 2 2 4 2" xfId="26932"/>
    <cellStyle name="Normal 58 4 3 2 2 5" xfId="26933"/>
    <cellStyle name="Normal 58 4 3 2 3" xfId="26934"/>
    <cellStyle name="Normal 58 4 3 2 3 2" xfId="26935"/>
    <cellStyle name="Normal 58 4 3 2 4" xfId="26936"/>
    <cellStyle name="Normal 58 4 3 2 4 2" xfId="26937"/>
    <cellStyle name="Normal 58 4 3 2 5" xfId="26938"/>
    <cellStyle name="Normal 58 4 3 2 5 2" xfId="26939"/>
    <cellStyle name="Normal 58 4 3 2 6" xfId="26940"/>
    <cellStyle name="Normal 58 4 3 3" xfId="26941"/>
    <cellStyle name="Normal 58 4 3 3 2" xfId="26942"/>
    <cellStyle name="Normal 58 4 3 3 2 2" xfId="26943"/>
    <cellStyle name="Normal 58 4 3 3 3" xfId="26944"/>
    <cellStyle name="Normal 58 4 3 3 3 2" xfId="26945"/>
    <cellStyle name="Normal 58 4 3 3 4" xfId="26946"/>
    <cellStyle name="Normal 58 4 3 3 4 2" xfId="26947"/>
    <cellStyle name="Normal 58 4 3 3 5" xfId="26948"/>
    <cellStyle name="Normal 58 4 3 4" xfId="26949"/>
    <cellStyle name="Normal 58 4 3 4 2" xfId="26950"/>
    <cellStyle name="Normal 58 4 3 5" xfId="26951"/>
    <cellStyle name="Normal 58 4 3 5 2" xfId="26952"/>
    <cellStyle name="Normal 58 4 3 6" xfId="26953"/>
    <cellStyle name="Normal 58 4 3 6 2" xfId="26954"/>
    <cellStyle name="Normal 58 4 3 7" xfId="26955"/>
    <cellStyle name="Normal 58 4 4" xfId="26956"/>
    <cellStyle name="Normal 58 4 4 2" xfId="26957"/>
    <cellStyle name="Normal 58 4 4 2 2" xfId="26958"/>
    <cellStyle name="Normal 58 4 4 2 2 2" xfId="26959"/>
    <cellStyle name="Normal 58 4 4 2 2 2 2" xfId="26960"/>
    <cellStyle name="Normal 58 4 4 2 2 3" xfId="26961"/>
    <cellStyle name="Normal 58 4 4 2 2 3 2" xfId="26962"/>
    <cellStyle name="Normal 58 4 4 2 2 4" xfId="26963"/>
    <cellStyle name="Normal 58 4 4 2 2 4 2" xfId="26964"/>
    <cellStyle name="Normal 58 4 4 2 2 5" xfId="26965"/>
    <cellStyle name="Normal 58 4 4 2 3" xfId="26966"/>
    <cellStyle name="Normal 58 4 4 2 3 2" xfId="26967"/>
    <cellStyle name="Normal 58 4 4 2 4" xfId="26968"/>
    <cellStyle name="Normal 58 4 4 2 4 2" xfId="26969"/>
    <cellStyle name="Normal 58 4 4 2 5" xfId="26970"/>
    <cellStyle name="Normal 58 4 4 2 5 2" xfId="26971"/>
    <cellStyle name="Normal 58 4 4 2 6" xfId="26972"/>
    <cellStyle name="Normal 58 4 4 3" xfId="26973"/>
    <cellStyle name="Normal 58 4 4 3 2" xfId="26974"/>
    <cellStyle name="Normal 58 4 4 3 2 2" xfId="26975"/>
    <cellStyle name="Normal 58 4 4 3 3" xfId="26976"/>
    <cellStyle name="Normal 58 4 4 3 3 2" xfId="26977"/>
    <cellStyle name="Normal 58 4 4 3 4" xfId="26978"/>
    <cellStyle name="Normal 58 4 4 3 4 2" xfId="26979"/>
    <cellStyle name="Normal 58 4 4 3 5" xfId="26980"/>
    <cellStyle name="Normal 58 4 4 4" xfId="26981"/>
    <cellStyle name="Normal 58 4 4 4 2" xfId="26982"/>
    <cellStyle name="Normal 58 4 4 5" xfId="26983"/>
    <cellStyle name="Normal 58 4 4 5 2" xfId="26984"/>
    <cellStyle name="Normal 58 4 4 6" xfId="26985"/>
    <cellStyle name="Normal 58 4 4 6 2" xfId="26986"/>
    <cellStyle name="Normal 58 4 4 7" xfId="26987"/>
    <cellStyle name="Normal 58 4 5" xfId="26988"/>
    <cellStyle name="Normal 58 4 5 2" xfId="26989"/>
    <cellStyle name="Normal 58 4 5 2 2" xfId="26990"/>
    <cellStyle name="Normal 58 4 5 2 2 2" xfId="26991"/>
    <cellStyle name="Normal 58 4 5 2 3" xfId="26992"/>
    <cellStyle name="Normal 58 4 5 2 3 2" xfId="26993"/>
    <cellStyle name="Normal 58 4 5 2 4" xfId="26994"/>
    <cellStyle name="Normal 58 4 5 2 4 2" xfId="26995"/>
    <cellStyle name="Normal 58 4 5 2 5" xfId="26996"/>
    <cellStyle name="Normal 58 4 5 3" xfId="26997"/>
    <cellStyle name="Normal 58 4 5 3 2" xfId="26998"/>
    <cellStyle name="Normal 58 4 5 4" xfId="26999"/>
    <cellStyle name="Normal 58 4 5 4 2" xfId="27000"/>
    <cellStyle name="Normal 58 4 5 5" xfId="27001"/>
    <cellStyle name="Normal 58 4 5 5 2" xfId="27002"/>
    <cellStyle name="Normal 58 4 5 6" xfId="27003"/>
    <cellStyle name="Normal 58 4 6" xfId="27004"/>
    <cellStyle name="Normal 58 4 6 2" xfId="27005"/>
    <cellStyle name="Normal 58 4 6 2 2" xfId="27006"/>
    <cellStyle name="Normal 58 4 6 3" xfId="27007"/>
    <cellStyle name="Normal 58 4 6 3 2" xfId="27008"/>
    <cellStyle name="Normal 58 4 6 4" xfId="27009"/>
    <cellStyle name="Normal 58 4 6 4 2" xfId="27010"/>
    <cellStyle name="Normal 58 4 6 5" xfId="27011"/>
    <cellStyle name="Normal 58 4 7" xfId="27012"/>
    <cellStyle name="Normal 58 4 7 2" xfId="27013"/>
    <cellStyle name="Normal 58 4 7 2 2" xfId="27014"/>
    <cellStyle name="Normal 58 4 7 3" xfId="27015"/>
    <cellStyle name="Normal 58 4 7 3 2" xfId="27016"/>
    <cellStyle name="Normal 58 4 7 4" xfId="27017"/>
    <cellStyle name="Normal 58 4 7 4 2" xfId="27018"/>
    <cellStyle name="Normal 58 4 7 5" xfId="27019"/>
    <cellStyle name="Normal 58 4 8" xfId="27020"/>
    <cellStyle name="Normal 58 4 8 2" xfId="27021"/>
    <cellStyle name="Normal 58 4 9" xfId="27022"/>
    <cellStyle name="Normal 58 4 9 2" xfId="27023"/>
    <cellStyle name="Normal 58 5" xfId="27024"/>
    <cellStyle name="Normal 58 5 2" xfId="27025"/>
    <cellStyle name="Normal 58 6" xfId="27026"/>
    <cellStyle name="Normal 58 6 2" xfId="27027"/>
    <cellStyle name="Normal 59" xfId="27028"/>
    <cellStyle name="Normal 59 2" xfId="27029"/>
    <cellStyle name="Normal 59 3" xfId="27030"/>
    <cellStyle name="Normal 59 3 10" xfId="27031"/>
    <cellStyle name="Normal 59 3 10 2" xfId="27032"/>
    <cellStyle name="Normal 59 3 11" xfId="27033"/>
    <cellStyle name="Normal 59 3 11 2" xfId="27034"/>
    <cellStyle name="Normal 59 3 12" xfId="27035"/>
    <cellStyle name="Normal 59 3 12 2" xfId="27036"/>
    <cellStyle name="Normal 59 3 13" xfId="27037"/>
    <cellStyle name="Normal 59 3 13 2" xfId="27038"/>
    <cellStyle name="Normal 59 3 14" xfId="27039"/>
    <cellStyle name="Normal 59 3 14 2" xfId="27040"/>
    <cellStyle name="Normal 59 3 15" xfId="27041"/>
    <cellStyle name="Normal 59 3 16" xfId="27042"/>
    <cellStyle name="Normal 59 3 2" xfId="27043"/>
    <cellStyle name="Normal 59 3 2 2" xfId="27044"/>
    <cellStyle name="Normal 59 3 2 2 2" xfId="27045"/>
    <cellStyle name="Normal 59 3 2 2 2 2" xfId="27046"/>
    <cellStyle name="Normal 59 3 2 2 2 2 2" xfId="27047"/>
    <cellStyle name="Normal 59 3 2 2 2 3" xfId="27048"/>
    <cellStyle name="Normal 59 3 2 2 2 3 2" xfId="27049"/>
    <cellStyle name="Normal 59 3 2 2 2 4" xfId="27050"/>
    <cellStyle name="Normal 59 3 2 2 2 4 2" xfId="27051"/>
    <cellStyle name="Normal 59 3 2 2 2 5" xfId="27052"/>
    <cellStyle name="Normal 59 3 2 2 3" xfId="27053"/>
    <cellStyle name="Normal 59 3 2 2 3 2" xfId="27054"/>
    <cellStyle name="Normal 59 3 2 2 4" xfId="27055"/>
    <cellStyle name="Normal 59 3 2 2 4 2" xfId="27056"/>
    <cellStyle name="Normal 59 3 2 2 5" xfId="27057"/>
    <cellStyle name="Normal 59 3 2 2 5 2" xfId="27058"/>
    <cellStyle name="Normal 59 3 2 2 6" xfId="27059"/>
    <cellStyle name="Normal 59 3 2 3" xfId="27060"/>
    <cellStyle name="Normal 59 3 2 3 2" xfId="27061"/>
    <cellStyle name="Normal 59 3 2 3 2 2" xfId="27062"/>
    <cellStyle name="Normal 59 3 2 3 3" xfId="27063"/>
    <cellStyle name="Normal 59 3 2 3 3 2" xfId="27064"/>
    <cellStyle name="Normal 59 3 2 3 4" xfId="27065"/>
    <cellStyle name="Normal 59 3 2 3 4 2" xfId="27066"/>
    <cellStyle name="Normal 59 3 2 3 5" xfId="27067"/>
    <cellStyle name="Normal 59 3 2 4" xfId="27068"/>
    <cellStyle name="Normal 59 3 2 4 2" xfId="27069"/>
    <cellStyle name="Normal 59 3 2 5" xfId="27070"/>
    <cellStyle name="Normal 59 3 2 5 2" xfId="27071"/>
    <cellStyle name="Normal 59 3 2 6" xfId="27072"/>
    <cellStyle name="Normal 59 3 2 6 2" xfId="27073"/>
    <cellStyle name="Normal 59 3 2 7" xfId="27074"/>
    <cellStyle name="Normal 59 3 3" xfId="27075"/>
    <cellStyle name="Normal 59 3 3 2" xfId="27076"/>
    <cellStyle name="Normal 59 3 3 2 2" xfId="27077"/>
    <cellStyle name="Normal 59 3 3 2 2 2" xfId="27078"/>
    <cellStyle name="Normal 59 3 3 2 2 2 2" xfId="27079"/>
    <cellStyle name="Normal 59 3 3 2 2 3" xfId="27080"/>
    <cellStyle name="Normal 59 3 3 2 2 3 2" xfId="27081"/>
    <cellStyle name="Normal 59 3 3 2 2 4" xfId="27082"/>
    <cellStyle name="Normal 59 3 3 2 2 4 2" xfId="27083"/>
    <cellStyle name="Normal 59 3 3 2 2 5" xfId="27084"/>
    <cellStyle name="Normal 59 3 3 2 3" xfId="27085"/>
    <cellStyle name="Normal 59 3 3 2 3 2" xfId="27086"/>
    <cellStyle name="Normal 59 3 3 2 4" xfId="27087"/>
    <cellStyle name="Normal 59 3 3 2 4 2" xfId="27088"/>
    <cellStyle name="Normal 59 3 3 2 5" xfId="27089"/>
    <cellStyle name="Normal 59 3 3 2 5 2" xfId="27090"/>
    <cellStyle name="Normal 59 3 3 2 6" xfId="27091"/>
    <cellStyle name="Normal 59 3 3 3" xfId="27092"/>
    <cellStyle name="Normal 59 3 3 3 2" xfId="27093"/>
    <cellStyle name="Normal 59 3 3 3 2 2" xfId="27094"/>
    <cellStyle name="Normal 59 3 3 3 3" xfId="27095"/>
    <cellStyle name="Normal 59 3 3 3 3 2" xfId="27096"/>
    <cellStyle name="Normal 59 3 3 3 4" xfId="27097"/>
    <cellStyle name="Normal 59 3 3 3 4 2" xfId="27098"/>
    <cellStyle name="Normal 59 3 3 3 5" xfId="27099"/>
    <cellStyle name="Normal 59 3 3 4" xfId="27100"/>
    <cellStyle name="Normal 59 3 3 4 2" xfId="27101"/>
    <cellStyle name="Normal 59 3 3 5" xfId="27102"/>
    <cellStyle name="Normal 59 3 3 5 2" xfId="27103"/>
    <cellStyle name="Normal 59 3 3 6" xfId="27104"/>
    <cellStyle name="Normal 59 3 3 6 2" xfId="27105"/>
    <cellStyle name="Normal 59 3 3 7" xfId="27106"/>
    <cellStyle name="Normal 59 3 4" xfId="27107"/>
    <cellStyle name="Normal 59 3 4 2" xfId="27108"/>
    <cellStyle name="Normal 59 3 4 2 2" xfId="27109"/>
    <cellStyle name="Normal 59 3 4 2 2 2" xfId="27110"/>
    <cellStyle name="Normal 59 3 4 2 2 2 2" xfId="27111"/>
    <cellStyle name="Normal 59 3 4 2 2 3" xfId="27112"/>
    <cellStyle name="Normal 59 3 4 2 2 3 2" xfId="27113"/>
    <cellStyle name="Normal 59 3 4 2 2 4" xfId="27114"/>
    <cellStyle name="Normal 59 3 4 2 2 4 2" xfId="27115"/>
    <cellStyle name="Normal 59 3 4 2 2 5" xfId="27116"/>
    <cellStyle name="Normal 59 3 4 2 3" xfId="27117"/>
    <cellStyle name="Normal 59 3 4 2 3 2" xfId="27118"/>
    <cellStyle name="Normal 59 3 4 2 4" xfId="27119"/>
    <cellStyle name="Normal 59 3 4 2 4 2" xfId="27120"/>
    <cellStyle name="Normal 59 3 4 2 5" xfId="27121"/>
    <cellStyle name="Normal 59 3 4 2 5 2" xfId="27122"/>
    <cellStyle name="Normal 59 3 4 2 6" xfId="27123"/>
    <cellStyle name="Normal 59 3 4 3" xfId="27124"/>
    <cellStyle name="Normal 59 3 4 3 2" xfId="27125"/>
    <cellStyle name="Normal 59 3 4 3 2 2" xfId="27126"/>
    <cellStyle name="Normal 59 3 4 3 3" xfId="27127"/>
    <cellStyle name="Normal 59 3 4 3 3 2" xfId="27128"/>
    <cellStyle name="Normal 59 3 4 3 4" xfId="27129"/>
    <cellStyle name="Normal 59 3 4 3 4 2" xfId="27130"/>
    <cellStyle name="Normal 59 3 4 3 5" xfId="27131"/>
    <cellStyle name="Normal 59 3 4 4" xfId="27132"/>
    <cellStyle name="Normal 59 3 4 4 2" xfId="27133"/>
    <cellStyle name="Normal 59 3 4 5" xfId="27134"/>
    <cellStyle name="Normal 59 3 4 5 2" xfId="27135"/>
    <cellStyle name="Normal 59 3 4 6" xfId="27136"/>
    <cellStyle name="Normal 59 3 4 6 2" xfId="27137"/>
    <cellStyle name="Normal 59 3 4 7" xfId="27138"/>
    <cellStyle name="Normal 59 3 5" xfId="27139"/>
    <cellStyle name="Normal 59 3 5 2" xfId="27140"/>
    <cellStyle name="Normal 59 3 5 2 2" xfId="27141"/>
    <cellStyle name="Normal 59 3 5 2 2 2" xfId="27142"/>
    <cellStyle name="Normal 59 3 5 2 3" xfId="27143"/>
    <cellStyle name="Normal 59 3 5 2 3 2" xfId="27144"/>
    <cellStyle name="Normal 59 3 5 2 4" xfId="27145"/>
    <cellStyle name="Normal 59 3 5 2 4 2" xfId="27146"/>
    <cellStyle name="Normal 59 3 5 2 5" xfId="27147"/>
    <cellStyle name="Normal 59 3 5 3" xfId="27148"/>
    <cellStyle name="Normal 59 3 5 3 2" xfId="27149"/>
    <cellStyle name="Normal 59 3 5 4" xfId="27150"/>
    <cellStyle name="Normal 59 3 5 4 2" xfId="27151"/>
    <cellStyle name="Normal 59 3 5 5" xfId="27152"/>
    <cellStyle name="Normal 59 3 5 5 2" xfId="27153"/>
    <cellStyle name="Normal 59 3 5 6" xfId="27154"/>
    <cellStyle name="Normal 59 3 6" xfId="27155"/>
    <cellStyle name="Normal 59 3 6 2" xfId="27156"/>
    <cellStyle name="Normal 59 3 6 2 2" xfId="27157"/>
    <cellStyle name="Normal 59 3 6 3" xfId="27158"/>
    <cellStyle name="Normal 59 3 6 3 2" xfId="27159"/>
    <cellStyle name="Normal 59 3 6 4" xfId="27160"/>
    <cellStyle name="Normal 59 3 6 4 2" xfId="27161"/>
    <cellStyle name="Normal 59 3 6 5" xfId="27162"/>
    <cellStyle name="Normal 59 3 7" xfId="27163"/>
    <cellStyle name="Normal 59 3 7 2" xfId="27164"/>
    <cellStyle name="Normal 59 3 7 2 2" xfId="27165"/>
    <cellStyle name="Normal 59 3 7 3" xfId="27166"/>
    <cellStyle name="Normal 59 3 7 3 2" xfId="27167"/>
    <cellStyle name="Normal 59 3 7 4" xfId="27168"/>
    <cellStyle name="Normal 59 3 7 4 2" xfId="27169"/>
    <cellStyle name="Normal 59 3 7 5" xfId="27170"/>
    <cellStyle name="Normal 59 3 8" xfId="27171"/>
    <cellStyle name="Normal 59 3 8 2" xfId="27172"/>
    <cellStyle name="Normal 59 3 9" xfId="27173"/>
    <cellStyle name="Normal 59 3 9 2" xfId="27174"/>
    <cellStyle name="Normal 59 4" xfId="27175"/>
    <cellStyle name="Normal 59 4 10" xfId="27176"/>
    <cellStyle name="Normal 59 4 10 2" xfId="27177"/>
    <cellStyle name="Normal 59 4 11" xfId="27178"/>
    <cellStyle name="Normal 59 4 11 2" xfId="27179"/>
    <cellStyle name="Normal 59 4 12" xfId="27180"/>
    <cellStyle name="Normal 59 4 12 2" xfId="27181"/>
    <cellStyle name="Normal 59 4 13" xfId="27182"/>
    <cellStyle name="Normal 59 4 13 2" xfId="27183"/>
    <cellStyle name="Normal 59 4 14" xfId="27184"/>
    <cellStyle name="Normal 59 4 14 2" xfId="27185"/>
    <cellStyle name="Normal 59 4 15" xfId="27186"/>
    <cellStyle name="Normal 59 4 16" xfId="27187"/>
    <cellStyle name="Normal 59 4 2" xfId="27188"/>
    <cellStyle name="Normal 59 4 2 2" xfId="27189"/>
    <cellStyle name="Normal 59 4 2 2 2" xfId="27190"/>
    <cellStyle name="Normal 59 4 2 2 2 2" xfId="27191"/>
    <cellStyle name="Normal 59 4 2 2 2 2 2" xfId="27192"/>
    <cellStyle name="Normal 59 4 2 2 2 3" xfId="27193"/>
    <cellStyle name="Normal 59 4 2 2 2 3 2" xfId="27194"/>
    <cellStyle name="Normal 59 4 2 2 2 4" xfId="27195"/>
    <cellStyle name="Normal 59 4 2 2 2 4 2" xfId="27196"/>
    <cellStyle name="Normal 59 4 2 2 2 5" xfId="27197"/>
    <cellStyle name="Normal 59 4 2 2 3" xfId="27198"/>
    <cellStyle name="Normal 59 4 2 2 3 2" xfId="27199"/>
    <cellStyle name="Normal 59 4 2 2 4" xfId="27200"/>
    <cellStyle name="Normal 59 4 2 2 4 2" xfId="27201"/>
    <cellStyle name="Normal 59 4 2 2 5" xfId="27202"/>
    <cellStyle name="Normal 59 4 2 2 5 2" xfId="27203"/>
    <cellStyle name="Normal 59 4 2 2 6" xfId="27204"/>
    <cellStyle name="Normal 59 4 2 3" xfId="27205"/>
    <cellStyle name="Normal 59 4 2 3 2" xfId="27206"/>
    <cellStyle name="Normal 59 4 2 3 2 2" xfId="27207"/>
    <cellStyle name="Normal 59 4 2 3 3" xfId="27208"/>
    <cellStyle name="Normal 59 4 2 3 3 2" xfId="27209"/>
    <cellStyle name="Normal 59 4 2 3 4" xfId="27210"/>
    <cellStyle name="Normal 59 4 2 3 4 2" xfId="27211"/>
    <cellStyle name="Normal 59 4 2 3 5" xfId="27212"/>
    <cellStyle name="Normal 59 4 2 4" xfId="27213"/>
    <cellStyle name="Normal 59 4 2 4 2" xfId="27214"/>
    <cellStyle name="Normal 59 4 2 5" xfId="27215"/>
    <cellStyle name="Normal 59 4 2 5 2" xfId="27216"/>
    <cellStyle name="Normal 59 4 2 6" xfId="27217"/>
    <cellStyle name="Normal 59 4 2 6 2" xfId="27218"/>
    <cellStyle name="Normal 59 4 2 7" xfId="27219"/>
    <cellStyle name="Normal 59 4 3" xfId="27220"/>
    <cellStyle name="Normal 59 4 3 2" xfId="27221"/>
    <cellStyle name="Normal 59 4 3 2 2" xfId="27222"/>
    <cellStyle name="Normal 59 4 3 2 2 2" xfId="27223"/>
    <cellStyle name="Normal 59 4 3 2 2 2 2" xfId="27224"/>
    <cellStyle name="Normal 59 4 3 2 2 3" xfId="27225"/>
    <cellStyle name="Normal 59 4 3 2 2 3 2" xfId="27226"/>
    <cellStyle name="Normal 59 4 3 2 2 4" xfId="27227"/>
    <cellStyle name="Normal 59 4 3 2 2 4 2" xfId="27228"/>
    <cellStyle name="Normal 59 4 3 2 2 5" xfId="27229"/>
    <cellStyle name="Normal 59 4 3 2 3" xfId="27230"/>
    <cellStyle name="Normal 59 4 3 2 3 2" xfId="27231"/>
    <cellStyle name="Normal 59 4 3 2 4" xfId="27232"/>
    <cellStyle name="Normal 59 4 3 2 4 2" xfId="27233"/>
    <cellStyle name="Normal 59 4 3 2 5" xfId="27234"/>
    <cellStyle name="Normal 59 4 3 2 5 2" xfId="27235"/>
    <cellStyle name="Normal 59 4 3 2 6" xfId="27236"/>
    <cellStyle name="Normal 59 4 3 3" xfId="27237"/>
    <cellStyle name="Normal 59 4 3 3 2" xfId="27238"/>
    <cellStyle name="Normal 59 4 3 3 2 2" xfId="27239"/>
    <cellStyle name="Normal 59 4 3 3 3" xfId="27240"/>
    <cellStyle name="Normal 59 4 3 3 3 2" xfId="27241"/>
    <cellStyle name="Normal 59 4 3 3 4" xfId="27242"/>
    <cellStyle name="Normal 59 4 3 3 4 2" xfId="27243"/>
    <cellStyle name="Normal 59 4 3 3 5" xfId="27244"/>
    <cellStyle name="Normal 59 4 3 4" xfId="27245"/>
    <cellStyle name="Normal 59 4 3 4 2" xfId="27246"/>
    <cellStyle name="Normal 59 4 3 5" xfId="27247"/>
    <cellStyle name="Normal 59 4 3 5 2" xfId="27248"/>
    <cellStyle name="Normal 59 4 3 6" xfId="27249"/>
    <cellStyle name="Normal 59 4 3 6 2" xfId="27250"/>
    <cellStyle name="Normal 59 4 3 7" xfId="27251"/>
    <cellStyle name="Normal 59 4 4" xfId="27252"/>
    <cellStyle name="Normal 59 4 4 2" xfId="27253"/>
    <cellStyle name="Normal 59 4 4 2 2" xfId="27254"/>
    <cellStyle name="Normal 59 4 4 2 2 2" xfId="27255"/>
    <cellStyle name="Normal 59 4 4 2 2 2 2" xfId="27256"/>
    <cellStyle name="Normal 59 4 4 2 2 3" xfId="27257"/>
    <cellStyle name="Normal 59 4 4 2 2 3 2" xfId="27258"/>
    <cellStyle name="Normal 59 4 4 2 2 4" xfId="27259"/>
    <cellStyle name="Normal 59 4 4 2 2 4 2" xfId="27260"/>
    <cellStyle name="Normal 59 4 4 2 2 5" xfId="27261"/>
    <cellStyle name="Normal 59 4 4 2 3" xfId="27262"/>
    <cellStyle name="Normal 59 4 4 2 3 2" xfId="27263"/>
    <cellStyle name="Normal 59 4 4 2 4" xfId="27264"/>
    <cellStyle name="Normal 59 4 4 2 4 2" xfId="27265"/>
    <cellStyle name="Normal 59 4 4 2 5" xfId="27266"/>
    <cellStyle name="Normal 59 4 4 2 5 2" xfId="27267"/>
    <cellStyle name="Normal 59 4 4 2 6" xfId="27268"/>
    <cellStyle name="Normal 59 4 4 3" xfId="27269"/>
    <cellStyle name="Normal 59 4 4 3 2" xfId="27270"/>
    <cellStyle name="Normal 59 4 4 3 2 2" xfId="27271"/>
    <cellStyle name="Normal 59 4 4 3 3" xfId="27272"/>
    <cellStyle name="Normal 59 4 4 3 3 2" xfId="27273"/>
    <cellStyle name="Normal 59 4 4 3 4" xfId="27274"/>
    <cellStyle name="Normal 59 4 4 3 4 2" xfId="27275"/>
    <cellStyle name="Normal 59 4 4 3 5" xfId="27276"/>
    <cellStyle name="Normal 59 4 4 4" xfId="27277"/>
    <cellStyle name="Normal 59 4 4 4 2" xfId="27278"/>
    <cellStyle name="Normal 59 4 4 5" xfId="27279"/>
    <cellStyle name="Normal 59 4 4 5 2" xfId="27280"/>
    <cellStyle name="Normal 59 4 4 6" xfId="27281"/>
    <cellStyle name="Normal 59 4 4 6 2" xfId="27282"/>
    <cellStyle name="Normal 59 4 4 7" xfId="27283"/>
    <cellStyle name="Normal 59 4 5" xfId="27284"/>
    <cellStyle name="Normal 59 4 5 2" xfId="27285"/>
    <cellStyle name="Normal 59 4 5 2 2" xfId="27286"/>
    <cellStyle name="Normal 59 4 5 2 2 2" xfId="27287"/>
    <cellStyle name="Normal 59 4 5 2 3" xfId="27288"/>
    <cellStyle name="Normal 59 4 5 2 3 2" xfId="27289"/>
    <cellStyle name="Normal 59 4 5 2 4" xfId="27290"/>
    <cellStyle name="Normal 59 4 5 2 4 2" xfId="27291"/>
    <cellStyle name="Normal 59 4 5 2 5" xfId="27292"/>
    <cellStyle name="Normal 59 4 5 3" xfId="27293"/>
    <cellStyle name="Normal 59 4 5 3 2" xfId="27294"/>
    <cellStyle name="Normal 59 4 5 4" xfId="27295"/>
    <cellStyle name="Normal 59 4 5 4 2" xfId="27296"/>
    <cellStyle name="Normal 59 4 5 5" xfId="27297"/>
    <cellStyle name="Normal 59 4 5 5 2" xfId="27298"/>
    <cellStyle name="Normal 59 4 5 6" xfId="27299"/>
    <cellStyle name="Normal 59 4 6" xfId="27300"/>
    <cellStyle name="Normal 59 4 6 2" xfId="27301"/>
    <cellStyle name="Normal 59 4 6 2 2" xfId="27302"/>
    <cellStyle name="Normal 59 4 6 3" xfId="27303"/>
    <cellStyle name="Normal 59 4 6 3 2" xfId="27304"/>
    <cellStyle name="Normal 59 4 6 4" xfId="27305"/>
    <cellStyle name="Normal 59 4 6 4 2" xfId="27306"/>
    <cellStyle name="Normal 59 4 6 5" xfId="27307"/>
    <cellStyle name="Normal 59 4 7" xfId="27308"/>
    <cellStyle name="Normal 59 4 7 2" xfId="27309"/>
    <cellStyle name="Normal 59 4 7 2 2" xfId="27310"/>
    <cellStyle name="Normal 59 4 7 3" xfId="27311"/>
    <cellStyle name="Normal 59 4 7 3 2" xfId="27312"/>
    <cellStyle name="Normal 59 4 7 4" xfId="27313"/>
    <cellStyle name="Normal 59 4 7 4 2" xfId="27314"/>
    <cellStyle name="Normal 59 4 7 5" xfId="27315"/>
    <cellStyle name="Normal 59 4 8" xfId="27316"/>
    <cellStyle name="Normal 59 4 8 2" xfId="27317"/>
    <cellStyle name="Normal 59 4 9" xfId="27318"/>
    <cellStyle name="Normal 59 4 9 2" xfId="27319"/>
    <cellStyle name="Normal 59 5" xfId="27320"/>
    <cellStyle name="Normal 59 5 2" xfId="27321"/>
    <cellStyle name="Normal 59 6" xfId="27322"/>
    <cellStyle name="Normal 59 6 2" xfId="27323"/>
    <cellStyle name="Normal 6" xfId="27324"/>
    <cellStyle name="Normal 6 10" xfId="27325"/>
    <cellStyle name="Normal 6 11" xfId="27326"/>
    <cellStyle name="Normal 6 12" xfId="27327"/>
    <cellStyle name="Normal 6 2" xfId="27328"/>
    <cellStyle name="Normal 6 2 2" xfId="27329"/>
    <cellStyle name="Normal 6 2 2 2" xfId="27330"/>
    <cellStyle name="Normal 6 2 2 2 2" xfId="27331"/>
    <cellStyle name="Normal 6 2 2 2 2 2" xfId="27332"/>
    <cellStyle name="Normal 6 2 2 2 2 2 2" xfId="54960"/>
    <cellStyle name="Normal 6 2 2 2 2 3" xfId="54961"/>
    <cellStyle name="Normal 6 2 2 2 2 3 2" xfId="54962"/>
    <cellStyle name="Normal 6 2 2 2 2 4" xfId="54963"/>
    <cellStyle name="Normal 6 2 2 2 3" xfId="27333"/>
    <cellStyle name="Normal 6 2 2 2 3 2" xfId="27334"/>
    <cellStyle name="Normal 6 2 2 2 4" xfId="27335"/>
    <cellStyle name="Normal 6 2 2 2 4 2" xfId="54964"/>
    <cellStyle name="Normal 6 2 2 2 5" xfId="54965"/>
    <cellStyle name="Normal 6 2 2 3" xfId="27336"/>
    <cellStyle name="Normal 6 2 2 3 2" xfId="27337"/>
    <cellStyle name="Normal 6 2 2 3 2 2" xfId="54966"/>
    <cellStyle name="Normal 6 2 2 3 3" xfId="54967"/>
    <cellStyle name="Normal 6 2 2 3 3 2" xfId="54968"/>
    <cellStyle name="Normal 6 2 2 3 4" xfId="54969"/>
    <cellStyle name="Normal 6 2 2 4" xfId="27338"/>
    <cellStyle name="Normal 6 2 2 4 2" xfId="27339"/>
    <cellStyle name="Normal 6 2 2 5" xfId="27340"/>
    <cellStyle name="Normal 6 2 2 5 2" xfId="54970"/>
    <cellStyle name="Normal 6 2 2 6" xfId="27341"/>
    <cellStyle name="Normal 6 2 3" xfId="27342"/>
    <cellStyle name="Normal 6 2 3 2" xfId="27343"/>
    <cellStyle name="Normal 6 2 3 2 2" xfId="27344"/>
    <cellStyle name="Normal 6 2 3 2 2 2" xfId="27345"/>
    <cellStyle name="Normal 6 2 3 2 3" xfId="27346"/>
    <cellStyle name="Normal 6 2 3 2 3 2" xfId="27347"/>
    <cellStyle name="Normal 6 2 3 2 4" xfId="27348"/>
    <cellStyle name="Normal 6 2 3 3" xfId="27349"/>
    <cellStyle name="Normal 6 2 3 3 2" xfId="27350"/>
    <cellStyle name="Normal 6 2 3 4" xfId="27351"/>
    <cellStyle name="Normal 6 2 3 4 2" xfId="27352"/>
    <cellStyle name="Normal 6 2 3 5" xfId="27353"/>
    <cellStyle name="Normal 6 2 4" xfId="27354"/>
    <cellStyle name="Normal 6 2 4 2" xfId="27355"/>
    <cellStyle name="Normal 6 2 4 2 2" xfId="27356"/>
    <cellStyle name="Normal 6 2 4 3" xfId="27357"/>
    <cellStyle name="Normal 6 2 4 3 2" xfId="27358"/>
    <cellStyle name="Normal 6 2 4 4" xfId="27359"/>
    <cellStyle name="Normal 6 2 5" xfId="27360"/>
    <cellStyle name="Normal 6 2 5 2" xfId="27361"/>
    <cellStyle name="Normal 6 2 5 2 2" xfId="27362"/>
    <cellStyle name="Normal 6 2 5 3" xfId="27363"/>
    <cellStyle name="Normal 6 2 5 3 2" xfId="27364"/>
    <cellStyle name="Normal 6 2 5 4" xfId="27365"/>
    <cellStyle name="Normal 6 2 6" xfId="27366"/>
    <cellStyle name="Normal 6 2 6 2" xfId="27367"/>
    <cellStyle name="Normal 6 2 7" xfId="27368"/>
    <cellStyle name="Normal 6 2 7 2" xfId="27369"/>
    <cellStyle name="Normal 6 2 8" xfId="27370"/>
    <cellStyle name="Normal 6 2 9" xfId="27371"/>
    <cellStyle name="Normal 6 2_App.2-OA Capital Structure" xfId="27372"/>
    <cellStyle name="Normal 6 3" xfId="27373"/>
    <cellStyle name="Normal 6 3 2" xfId="27374"/>
    <cellStyle name="Normal 6 3 2 2" xfId="27375"/>
    <cellStyle name="Normal 6 3 2 2 2" xfId="27376"/>
    <cellStyle name="Normal 6 3 2 2 2 2" xfId="27377"/>
    <cellStyle name="Normal 6 3 2 2 3" xfId="27378"/>
    <cellStyle name="Normal 6 3 2 2 3 2" xfId="27379"/>
    <cellStyle name="Normal 6 3 2 2 4" xfId="27380"/>
    <cellStyle name="Normal 6 3 2 3" xfId="27381"/>
    <cellStyle name="Normal 6 3 2 3 2" xfId="27382"/>
    <cellStyle name="Normal 6 3 2 4" xfId="27383"/>
    <cellStyle name="Normal 6 3 2 4 2" xfId="27384"/>
    <cellStyle name="Normal 6 3 2 5" xfId="27385"/>
    <cellStyle name="Normal 6 3 2 6" xfId="27386"/>
    <cellStyle name="Normal 6 3 3" xfId="27387"/>
    <cellStyle name="Normal 6 3 3 2" xfId="27388"/>
    <cellStyle name="Normal 6 3 3 2 2" xfId="27389"/>
    <cellStyle name="Normal 6 3 3 2 2 2" xfId="27390"/>
    <cellStyle name="Normal 6 3 3 2 3" xfId="27391"/>
    <cellStyle name="Normal 6 3 3 2 3 2" xfId="27392"/>
    <cellStyle name="Normal 6 3 3 2 4" xfId="27393"/>
    <cellStyle name="Normal 6 3 3 3" xfId="27394"/>
    <cellStyle name="Normal 6 3 3 3 2" xfId="27395"/>
    <cellStyle name="Normal 6 3 3 4" xfId="27396"/>
    <cellStyle name="Normal 6 3 3 4 2" xfId="27397"/>
    <cellStyle name="Normal 6 3 3 5" xfId="27398"/>
    <cellStyle name="Normal 6 3 4" xfId="27399"/>
    <cellStyle name="Normal 6 3 4 2" xfId="27400"/>
    <cellStyle name="Normal 6 3 4 2 2" xfId="27401"/>
    <cellStyle name="Normal 6 3 4 3" xfId="27402"/>
    <cellStyle name="Normal 6 3 4 3 2" xfId="27403"/>
    <cellStyle name="Normal 6 3 4 4" xfId="27404"/>
    <cellStyle name="Normal 6 3 5" xfId="27405"/>
    <cellStyle name="Normal 6 3 5 2" xfId="27406"/>
    <cellStyle name="Normal 6 3 6" xfId="27407"/>
    <cellStyle name="Normal 6 3 6 2" xfId="27408"/>
    <cellStyle name="Normal 6 3 7" xfId="27409"/>
    <cellStyle name="Normal 6 3 8" xfId="27410"/>
    <cellStyle name="Normal 6 4" xfId="27411"/>
    <cellStyle name="Normal 6 4 2" xfId="27412"/>
    <cellStyle name="Normal 6 4 2 2" xfId="27413"/>
    <cellStyle name="Normal 6 4 2 2 2" xfId="27414"/>
    <cellStyle name="Normal 6 4 2 3" xfId="27415"/>
    <cellStyle name="Normal 6 4 2 3 2" xfId="27416"/>
    <cellStyle name="Normal 6 4 2 4" xfId="27417"/>
    <cellStyle name="Normal 6 4 3" xfId="27418"/>
    <cellStyle name="Normal 6 4 3 2" xfId="27419"/>
    <cellStyle name="Normal 6 4 4" xfId="27420"/>
    <cellStyle name="Normal 6 4 4 2" xfId="27421"/>
    <cellStyle name="Normal 6 4 5" xfId="27422"/>
    <cellStyle name="Normal 6 5" xfId="27423"/>
    <cellStyle name="Normal 6 5 2" xfId="27424"/>
    <cellStyle name="Normal 6 5 2 2" xfId="27425"/>
    <cellStyle name="Normal 6 5 2 2 2" xfId="27426"/>
    <cellStyle name="Normal 6 5 2 3" xfId="27427"/>
    <cellStyle name="Normal 6 5 2 3 2" xfId="27428"/>
    <cellStyle name="Normal 6 5 2 4" xfId="27429"/>
    <cellStyle name="Normal 6 5 3" xfId="27430"/>
    <cellStyle name="Normal 6 5 3 2" xfId="27431"/>
    <cellStyle name="Normal 6 5 4" xfId="27432"/>
    <cellStyle name="Normal 6 5 4 2" xfId="27433"/>
    <cellStyle name="Normal 6 5 5" xfId="27434"/>
    <cellStyle name="Normal 6 6" xfId="27435"/>
    <cellStyle name="Normal 6 6 2" xfId="27436"/>
    <cellStyle name="Normal 6 6 2 2" xfId="27437"/>
    <cellStyle name="Normal 6 6 3" xfId="27438"/>
    <cellStyle name="Normal 6 6 3 2" xfId="27439"/>
    <cellStyle name="Normal 6 6 4" xfId="27440"/>
    <cellStyle name="Normal 6 7" xfId="27441"/>
    <cellStyle name="Normal 6 7 2" xfId="27442"/>
    <cellStyle name="Normal 6 7 2 2" xfId="27443"/>
    <cellStyle name="Normal 6 7 3" xfId="27444"/>
    <cellStyle name="Normal 6 7 3 2" xfId="27445"/>
    <cellStyle name="Normal 6 7 4" xfId="27446"/>
    <cellStyle name="Normal 6 8" xfId="27447"/>
    <cellStyle name="Normal 6 9" xfId="27448"/>
    <cellStyle name="Normal 6 9 2" xfId="27449"/>
    <cellStyle name="Normal 6_App.2-OA Capital Structure" xfId="27450"/>
    <cellStyle name="Normal 60" xfId="27451"/>
    <cellStyle name="Normal 60 10" xfId="27452"/>
    <cellStyle name="Normal 60 10 2" xfId="27453"/>
    <cellStyle name="Normal 60 10 2 2" xfId="27454"/>
    <cellStyle name="Normal 60 10 3" xfId="27455"/>
    <cellStyle name="Normal 60 10 3 2" xfId="27456"/>
    <cellStyle name="Normal 60 10 4" xfId="27457"/>
    <cellStyle name="Normal 60 10 4 2" xfId="27458"/>
    <cellStyle name="Normal 60 10 5" xfId="27459"/>
    <cellStyle name="Normal 60 11" xfId="27460"/>
    <cellStyle name="Normal 60 11 2" xfId="27461"/>
    <cellStyle name="Normal 60 12" xfId="27462"/>
    <cellStyle name="Normal 60 12 2" xfId="27463"/>
    <cellStyle name="Normal 60 13" xfId="27464"/>
    <cellStyle name="Normal 60 13 2" xfId="27465"/>
    <cellStyle name="Normal 60 14" xfId="27466"/>
    <cellStyle name="Normal 60 14 2" xfId="27467"/>
    <cellStyle name="Normal 60 15" xfId="27468"/>
    <cellStyle name="Normal 60 15 2" xfId="27469"/>
    <cellStyle name="Normal 60 16" xfId="27470"/>
    <cellStyle name="Normal 60 17" xfId="27471"/>
    <cellStyle name="Normal 60 2" xfId="27472"/>
    <cellStyle name="Normal 60 2 10" xfId="27473"/>
    <cellStyle name="Normal 60 2 10 2" xfId="27474"/>
    <cellStyle name="Normal 60 2 11" xfId="27475"/>
    <cellStyle name="Normal 60 2 11 2" xfId="27476"/>
    <cellStyle name="Normal 60 2 12" xfId="27477"/>
    <cellStyle name="Normal 60 2 12 2" xfId="27478"/>
    <cellStyle name="Normal 60 2 13" xfId="27479"/>
    <cellStyle name="Normal 60 2 13 2" xfId="27480"/>
    <cellStyle name="Normal 60 2 14" xfId="27481"/>
    <cellStyle name="Normal 60 2 14 2" xfId="27482"/>
    <cellStyle name="Normal 60 2 15" xfId="27483"/>
    <cellStyle name="Normal 60 2 16" xfId="27484"/>
    <cellStyle name="Normal 60 2 2" xfId="27485"/>
    <cellStyle name="Normal 60 2 2 2" xfId="27486"/>
    <cellStyle name="Normal 60 2 2 2 2" xfId="27487"/>
    <cellStyle name="Normal 60 2 2 2 2 2" xfId="27488"/>
    <cellStyle name="Normal 60 2 2 2 2 2 2" xfId="27489"/>
    <cellStyle name="Normal 60 2 2 2 2 3" xfId="27490"/>
    <cellStyle name="Normal 60 2 2 2 2 3 2" xfId="27491"/>
    <cellStyle name="Normal 60 2 2 2 2 4" xfId="27492"/>
    <cellStyle name="Normal 60 2 2 2 2 4 2" xfId="27493"/>
    <cellStyle name="Normal 60 2 2 2 2 5" xfId="27494"/>
    <cellStyle name="Normal 60 2 2 2 3" xfId="27495"/>
    <cellStyle name="Normal 60 2 2 2 3 2" xfId="27496"/>
    <cellStyle name="Normal 60 2 2 2 4" xfId="27497"/>
    <cellStyle name="Normal 60 2 2 2 4 2" xfId="27498"/>
    <cellStyle name="Normal 60 2 2 2 5" xfId="27499"/>
    <cellStyle name="Normal 60 2 2 2 5 2" xfId="27500"/>
    <cellStyle name="Normal 60 2 2 2 6" xfId="27501"/>
    <cellStyle name="Normal 60 2 2 3" xfId="27502"/>
    <cellStyle name="Normal 60 2 2 3 2" xfId="27503"/>
    <cellStyle name="Normal 60 2 2 3 2 2" xfId="27504"/>
    <cellStyle name="Normal 60 2 2 3 3" xfId="27505"/>
    <cellStyle name="Normal 60 2 2 3 3 2" xfId="27506"/>
    <cellStyle name="Normal 60 2 2 3 4" xfId="27507"/>
    <cellStyle name="Normal 60 2 2 3 4 2" xfId="27508"/>
    <cellStyle name="Normal 60 2 2 3 5" xfId="27509"/>
    <cellStyle name="Normal 60 2 2 4" xfId="27510"/>
    <cellStyle name="Normal 60 2 2 4 2" xfId="27511"/>
    <cellStyle name="Normal 60 2 2 5" xfId="27512"/>
    <cellStyle name="Normal 60 2 2 5 2" xfId="27513"/>
    <cellStyle name="Normal 60 2 2 6" xfId="27514"/>
    <cellStyle name="Normal 60 2 2 6 2" xfId="27515"/>
    <cellStyle name="Normal 60 2 2 7" xfId="27516"/>
    <cellStyle name="Normal 60 2 3" xfId="27517"/>
    <cellStyle name="Normal 60 2 3 2" xfId="27518"/>
    <cellStyle name="Normal 60 2 3 2 2" xfId="27519"/>
    <cellStyle name="Normal 60 2 3 2 2 2" xfId="27520"/>
    <cellStyle name="Normal 60 2 3 2 2 2 2" xfId="27521"/>
    <cellStyle name="Normal 60 2 3 2 2 3" xfId="27522"/>
    <cellStyle name="Normal 60 2 3 2 2 3 2" xfId="27523"/>
    <cellStyle name="Normal 60 2 3 2 2 4" xfId="27524"/>
    <cellStyle name="Normal 60 2 3 2 2 4 2" xfId="27525"/>
    <cellStyle name="Normal 60 2 3 2 2 5" xfId="27526"/>
    <cellStyle name="Normal 60 2 3 2 3" xfId="27527"/>
    <cellStyle name="Normal 60 2 3 2 3 2" xfId="27528"/>
    <cellStyle name="Normal 60 2 3 2 4" xfId="27529"/>
    <cellStyle name="Normal 60 2 3 2 4 2" xfId="27530"/>
    <cellStyle name="Normal 60 2 3 2 5" xfId="27531"/>
    <cellStyle name="Normal 60 2 3 2 5 2" xfId="27532"/>
    <cellStyle name="Normal 60 2 3 2 6" xfId="27533"/>
    <cellStyle name="Normal 60 2 3 3" xfId="27534"/>
    <cellStyle name="Normal 60 2 3 3 2" xfId="27535"/>
    <cellStyle name="Normal 60 2 3 3 2 2" xfId="27536"/>
    <cellStyle name="Normal 60 2 3 3 3" xfId="27537"/>
    <cellStyle name="Normal 60 2 3 3 3 2" xfId="27538"/>
    <cellStyle name="Normal 60 2 3 3 4" xfId="27539"/>
    <cellStyle name="Normal 60 2 3 3 4 2" xfId="27540"/>
    <cellStyle name="Normal 60 2 3 3 5" xfId="27541"/>
    <cellStyle name="Normal 60 2 3 4" xfId="27542"/>
    <cellStyle name="Normal 60 2 3 4 2" xfId="27543"/>
    <cellStyle name="Normal 60 2 3 5" xfId="27544"/>
    <cellStyle name="Normal 60 2 3 5 2" xfId="27545"/>
    <cellStyle name="Normal 60 2 3 6" xfId="27546"/>
    <cellStyle name="Normal 60 2 3 6 2" xfId="27547"/>
    <cellStyle name="Normal 60 2 3 7" xfId="27548"/>
    <cellStyle name="Normal 60 2 4" xfId="27549"/>
    <cellStyle name="Normal 60 2 4 2" xfId="27550"/>
    <cellStyle name="Normal 60 2 4 2 2" xfId="27551"/>
    <cellStyle name="Normal 60 2 4 2 2 2" xfId="27552"/>
    <cellStyle name="Normal 60 2 4 2 2 2 2" xfId="27553"/>
    <cellStyle name="Normal 60 2 4 2 2 3" xfId="27554"/>
    <cellStyle name="Normal 60 2 4 2 2 3 2" xfId="27555"/>
    <cellStyle name="Normal 60 2 4 2 2 4" xfId="27556"/>
    <cellStyle name="Normal 60 2 4 2 2 4 2" xfId="27557"/>
    <cellStyle name="Normal 60 2 4 2 2 5" xfId="27558"/>
    <cellStyle name="Normal 60 2 4 2 3" xfId="27559"/>
    <cellStyle name="Normal 60 2 4 2 3 2" xfId="27560"/>
    <cellStyle name="Normal 60 2 4 2 4" xfId="27561"/>
    <cellStyle name="Normal 60 2 4 2 4 2" xfId="27562"/>
    <cellStyle name="Normal 60 2 4 2 5" xfId="27563"/>
    <cellStyle name="Normal 60 2 4 2 5 2" xfId="27564"/>
    <cellStyle name="Normal 60 2 4 2 6" xfId="27565"/>
    <cellStyle name="Normal 60 2 4 3" xfId="27566"/>
    <cellStyle name="Normal 60 2 4 3 2" xfId="27567"/>
    <cellStyle name="Normal 60 2 4 3 2 2" xfId="27568"/>
    <cellStyle name="Normal 60 2 4 3 3" xfId="27569"/>
    <cellStyle name="Normal 60 2 4 3 3 2" xfId="27570"/>
    <cellStyle name="Normal 60 2 4 3 4" xfId="27571"/>
    <cellStyle name="Normal 60 2 4 3 4 2" xfId="27572"/>
    <cellStyle name="Normal 60 2 4 3 5" xfId="27573"/>
    <cellStyle name="Normal 60 2 4 4" xfId="27574"/>
    <cellStyle name="Normal 60 2 4 4 2" xfId="27575"/>
    <cellStyle name="Normal 60 2 4 5" xfId="27576"/>
    <cellStyle name="Normal 60 2 4 5 2" xfId="27577"/>
    <cellStyle name="Normal 60 2 4 6" xfId="27578"/>
    <cellStyle name="Normal 60 2 4 6 2" xfId="27579"/>
    <cellStyle name="Normal 60 2 4 7" xfId="27580"/>
    <cellStyle name="Normal 60 2 5" xfId="27581"/>
    <cellStyle name="Normal 60 2 5 2" xfId="27582"/>
    <cellStyle name="Normal 60 2 5 2 2" xfId="27583"/>
    <cellStyle name="Normal 60 2 5 2 2 2" xfId="27584"/>
    <cellStyle name="Normal 60 2 5 2 3" xfId="27585"/>
    <cellStyle name="Normal 60 2 5 2 3 2" xfId="27586"/>
    <cellStyle name="Normal 60 2 5 2 4" xfId="27587"/>
    <cellStyle name="Normal 60 2 5 2 4 2" xfId="27588"/>
    <cellStyle name="Normal 60 2 5 2 5" xfId="27589"/>
    <cellStyle name="Normal 60 2 5 3" xfId="27590"/>
    <cellStyle name="Normal 60 2 5 3 2" xfId="27591"/>
    <cellStyle name="Normal 60 2 5 4" xfId="27592"/>
    <cellStyle name="Normal 60 2 5 4 2" xfId="27593"/>
    <cellStyle name="Normal 60 2 5 5" xfId="27594"/>
    <cellStyle name="Normal 60 2 5 5 2" xfId="27595"/>
    <cellStyle name="Normal 60 2 5 6" xfId="27596"/>
    <cellStyle name="Normal 60 2 6" xfId="27597"/>
    <cellStyle name="Normal 60 2 6 2" xfId="27598"/>
    <cellStyle name="Normal 60 2 6 2 2" xfId="27599"/>
    <cellStyle name="Normal 60 2 6 3" xfId="27600"/>
    <cellStyle name="Normal 60 2 6 3 2" xfId="27601"/>
    <cellStyle name="Normal 60 2 6 4" xfId="27602"/>
    <cellStyle name="Normal 60 2 6 4 2" xfId="27603"/>
    <cellStyle name="Normal 60 2 6 5" xfId="27604"/>
    <cellStyle name="Normal 60 2 7" xfId="27605"/>
    <cellStyle name="Normal 60 2 7 2" xfId="27606"/>
    <cellStyle name="Normal 60 2 7 2 2" xfId="27607"/>
    <cellStyle name="Normal 60 2 7 3" xfId="27608"/>
    <cellStyle name="Normal 60 2 7 3 2" xfId="27609"/>
    <cellStyle name="Normal 60 2 7 4" xfId="27610"/>
    <cellStyle name="Normal 60 2 7 4 2" xfId="27611"/>
    <cellStyle name="Normal 60 2 7 5" xfId="27612"/>
    <cellStyle name="Normal 60 2 8" xfId="27613"/>
    <cellStyle name="Normal 60 2 8 2" xfId="27614"/>
    <cellStyle name="Normal 60 2 9" xfId="27615"/>
    <cellStyle name="Normal 60 2 9 2" xfId="27616"/>
    <cellStyle name="Normal 60 3" xfId="27617"/>
    <cellStyle name="Normal 60 4" xfId="27618"/>
    <cellStyle name="Normal 60 5" xfId="27619"/>
    <cellStyle name="Normal 60 5 2" xfId="27620"/>
    <cellStyle name="Normal 60 5 2 2" xfId="27621"/>
    <cellStyle name="Normal 60 5 2 2 2" xfId="27622"/>
    <cellStyle name="Normal 60 5 2 2 2 2" xfId="27623"/>
    <cellStyle name="Normal 60 5 2 2 3" xfId="27624"/>
    <cellStyle name="Normal 60 5 2 2 3 2" xfId="27625"/>
    <cellStyle name="Normal 60 5 2 2 4" xfId="27626"/>
    <cellStyle name="Normal 60 5 2 2 4 2" xfId="27627"/>
    <cellStyle name="Normal 60 5 2 2 5" xfId="27628"/>
    <cellStyle name="Normal 60 5 2 3" xfId="27629"/>
    <cellStyle name="Normal 60 5 2 3 2" xfId="27630"/>
    <cellStyle name="Normal 60 5 2 4" xfId="27631"/>
    <cellStyle name="Normal 60 5 2 4 2" xfId="27632"/>
    <cellStyle name="Normal 60 5 2 5" xfId="27633"/>
    <cellStyle name="Normal 60 5 2 5 2" xfId="27634"/>
    <cellStyle name="Normal 60 5 2 6" xfId="27635"/>
    <cellStyle name="Normal 60 5 3" xfId="27636"/>
    <cellStyle name="Normal 60 5 3 2" xfId="27637"/>
    <cellStyle name="Normal 60 5 3 2 2" xfId="27638"/>
    <cellStyle name="Normal 60 5 3 3" xfId="27639"/>
    <cellStyle name="Normal 60 5 3 3 2" xfId="27640"/>
    <cellStyle name="Normal 60 5 3 4" xfId="27641"/>
    <cellStyle name="Normal 60 5 3 4 2" xfId="27642"/>
    <cellStyle name="Normal 60 5 3 5" xfId="27643"/>
    <cellStyle name="Normal 60 5 4" xfId="27644"/>
    <cellStyle name="Normal 60 5 4 2" xfId="27645"/>
    <cellStyle name="Normal 60 5 5" xfId="27646"/>
    <cellStyle name="Normal 60 5 5 2" xfId="27647"/>
    <cellStyle name="Normal 60 5 6" xfId="27648"/>
    <cellStyle name="Normal 60 5 6 2" xfId="27649"/>
    <cellStyle name="Normal 60 5 7" xfId="27650"/>
    <cellStyle name="Normal 60 6" xfId="27651"/>
    <cellStyle name="Normal 60 6 2" xfId="27652"/>
    <cellStyle name="Normal 60 6 2 2" xfId="27653"/>
    <cellStyle name="Normal 60 6 2 2 2" xfId="27654"/>
    <cellStyle name="Normal 60 6 2 2 2 2" xfId="27655"/>
    <cellStyle name="Normal 60 6 2 2 3" xfId="27656"/>
    <cellStyle name="Normal 60 6 2 2 3 2" xfId="27657"/>
    <cellStyle name="Normal 60 6 2 2 4" xfId="27658"/>
    <cellStyle name="Normal 60 6 2 2 4 2" xfId="27659"/>
    <cellStyle name="Normal 60 6 2 2 5" xfId="27660"/>
    <cellStyle name="Normal 60 6 2 3" xfId="27661"/>
    <cellStyle name="Normal 60 6 2 3 2" xfId="27662"/>
    <cellStyle name="Normal 60 6 2 4" xfId="27663"/>
    <cellStyle name="Normal 60 6 2 4 2" xfId="27664"/>
    <cellStyle name="Normal 60 6 2 5" xfId="27665"/>
    <cellStyle name="Normal 60 6 2 5 2" xfId="27666"/>
    <cellStyle name="Normal 60 6 2 6" xfId="27667"/>
    <cellStyle name="Normal 60 6 3" xfId="27668"/>
    <cellStyle name="Normal 60 6 3 2" xfId="27669"/>
    <cellStyle name="Normal 60 6 3 2 2" xfId="27670"/>
    <cellStyle name="Normal 60 6 3 3" xfId="27671"/>
    <cellStyle name="Normal 60 6 3 3 2" xfId="27672"/>
    <cellStyle name="Normal 60 6 3 4" xfId="27673"/>
    <cellStyle name="Normal 60 6 3 4 2" xfId="27674"/>
    <cellStyle name="Normal 60 6 3 5" xfId="27675"/>
    <cellStyle name="Normal 60 6 4" xfId="27676"/>
    <cellStyle name="Normal 60 6 4 2" xfId="27677"/>
    <cellStyle name="Normal 60 6 5" xfId="27678"/>
    <cellStyle name="Normal 60 6 5 2" xfId="27679"/>
    <cellStyle name="Normal 60 6 6" xfId="27680"/>
    <cellStyle name="Normal 60 6 6 2" xfId="27681"/>
    <cellStyle name="Normal 60 6 7" xfId="27682"/>
    <cellStyle name="Normal 60 7" xfId="27683"/>
    <cellStyle name="Normal 60 7 2" xfId="27684"/>
    <cellStyle name="Normal 60 7 2 2" xfId="27685"/>
    <cellStyle name="Normal 60 7 2 2 2" xfId="27686"/>
    <cellStyle name="Normal 60 7 2 2 2 2" xfId="27687"/>
    <cellStyle name="Normal 60 7 2 2 3" xfId="27688"/>
    <cellStyle name="Normal 60 7 2 2 3 2" xfId="27689"/>
    <cellStyle name="Normal 60 7 2 2 4" xfId="27690"/>
    <cellStyle name="Normal 60 7 2 2 4 2" xfId="27691"/>
    <cellStyle name="Normal 60 7 2 2 5" xfId="27692"/>
    <cellStyle name="Normal 60 7 2 3" xfId="27693"/>
    <cellStyle name="Normal 60 7 2 3 2" xfId="27694"/>
    <cellStyle name="Normal 60 7 2 4" xfId="27695"/>
    <cellStyle name="Normal 60 7 2 4 2" xfId="27696"/>
    <cellStyle name="Normal 60 7 2 5" xfId="27697"/>
    <cellStyle name="Normal 60 7 2 5 2" xfId="27698"/>
    <cellStyle name="Normal 60 7 2 6" xfId="27699"/>
    <cellStyle name="Normal 60 7 3" xfId="27700"/>
    <cellStyle name="Normal 60 7 3 2" xfId="27701"/>
    <cellStyle name="Normal 60 7 3 2 2" xfId="27702"/>
    <cellStyle name="Normal 60 7 3 3" xfId="27703"/>
    <cellStyle name="Normal 60 7 3 3 2" xfId="27704"/>
    <cellStyle name="Normal 60 7 3 4" xfId="27705"/>
    <cellStyle name="Normal 60 7 3 4 2" xfId="27706"/>
    <cellStyle name="Normal 60 7 3 5" xfId="27707"/>
    <cellStyle name="Normal 60 7 4" xfId="27708"/>
    <cellStyle name="Normal 60 7 4 2" xfId="27709"/>
    <cellStyle name="Normal 60 7 5" xfId="27710"/>
    <cellStyle name="Normal 60 7 5 2" xfId="27711"/>
    <cellStyle name="Normal 60 7 6" xfId="27712"/>
    <cellStyle name="Normal 60 7 6 2" xfId="27713"/>
    <cellStyle name="Normal 60 7 7" xfId="27714"/>
    <cellStyle name="Normal 60 8" xfId="27715"/>
    <cellStyle name="Normal 60 8 2" xfId="27716"/>
    <cellStyle name="Normal 60 8 2 2" xfId="27717"/>
    <cellStyle name="Normal 60 8 2 2 2" xfId="27718"/>
    <cellStyle name="Normal 60 8 2 3" xfId="27719"/>
    <cellStyle name="Normal 60 8 2 3 2" xfId="27720"/>
    <cellStyle name="Normal 60 8 2 4" xfId="27721"/>
    <cellStyle name="Normal 60 8 2 4 2" xfId="27722"/>
    <cellStyle name="Normal 60 8 2 5" xfId="27723"/>
    <cellStyle name="Normal 60 8 3" xfId="27724"/>
    <cellStyle name="Normal 60 8 3 2" xfId="27725"/>
    <cellStyle name="Normal 60 8 4" xfId="27726"/>
    <cellStyle name="Normal 60 8 4 2" xfId="27727"/>
    <cellStyle name="Normal 60 8 5" xfId="27728"/>
    <cellStyle name="Normal 60 8 5 2" xfId="27729"/>
    <cellStyle name="Normal 60 8 6" xfId="27730"/>
    <cellStyle name="Normal 60 9" xfId="27731"/>
    <cellStyle name="Normal 60 9 2" xfId="27732"/>
    <cellStyle name="Normal 60 9 2 2" xfId="27733"/>
    <cellStyle name="Normal 60 9 3" xfId="27734"/>
    <cellStyle name="Normal 60 9 3 2" xfId="27735"/>
    <cellStyle name="Normal 60 9 4" xfId="27736"/>
    <cellStyle name="Normal 60 9 4 2" xfId="27737"/>
    <cellStyle name="Normal 60 9 5" xfId="27738"/>
    <cellStyle name="Normal 61" xfId="27739"/>
    <cellStyle name="Normal 61 2" xfId="27740"/>
    <cellStyle name="Normal 61 2 2" xfId="27741"/>
    <cellStyle name="Normal 61 2 2 2" xfId="54971"/>
    <cellStyle name="Normal 61 2 3" xfId="27742"/>
    <cellStyle name="Normal 61 2 3 2" xfId="54972"/>
    <cellStyle name="Normal 61 2 4" xfId="27743"/>
    <cellStyle name="Normal 61 2 4 2" xfId="54973"/>
    <cellStyle name="Normal 61 2 5" xfId="54974"/>
    <cellStyle name="Normal 61 3" xfId="27744"/>
    <cellStyle name="Normal 61 3 10" xfId="54975"/>
    <cellStyle name="Normal 61 3 11" xfId="54976"/>
    <cellStyle name="Normal 61 3 12" xfId="54977"/>
    <cellStyle name="Normal 61 3 13" xfId="54978"/>
    <cellStyle name="Normal 61 3 14" xfId="54979"/>
    <cellStyle name="Normal 61 3 15" xfId="54980"/>
    <cellStyle name="Normal 61 3 16" xfId="54981"/>
    <cellStyle name="Normal 61 3 2" xfId="27745"/>
    <cellStyle name="Normal 61 3 2 10" xfId="54982"/>
    <cellStyle name="Normal 61 3 2 11" xfId="54983"/>
    <cellStyle name="Normal 61 3 2 2" xfId="54984"/>
    <cellStyle name="Normal 61 3 2 2 2" xfId="54985"/>
    <cellStyle name="Normal 61 3 2 2 2 2" xfId="54986"/>
    <cellStyle name="Normal 61 3 2 2 2 3" xfId="54987"/>
    <cellStyle name="Normal 61 3 2 2 3" xfId="54988"/>
    <cellStyle name="Normal 61 3 2 2 4" xfId="54989"/>
    <cellStyle name="Normal 61 3 2 3" xfId="54990"/>
    <cellStyle name="Normal 61 3 2 3 2" xfId="54991"/>
    <cellStyle name="Normal 61 3 2 3 3" xfId="54992"/>
    <cellStyle name="Normal 61 3 2 4" xfId="54993"/>
    <cellStyle name="Normal 61 3 2 5" xfId="54994"/>
    <cellStyle name="Normal 61 3 2 6" xfId="54995"/>
    <cellStyle name="Normal 61 3 2 7" xfId="54996"/>
    <cellStyle name="Normal 61 3 2 8" xfId="54997"/>
    <cellStyle name="Normal 61 3 2 9" xfId="54998"/>
    <cellStyle name="Normal 61 3 3" xfId="54999"/>
    <cellStyle name="Normal 61 3 3 2" xfId="55000"/>
    <cellStyle name="Normal 61 3 3 2 2" xfId="55001"/>
    <cellStyle name="Normal 61 3 3 2 2 2" xfId="55002"/>
    <cellStyle name="Normal 61 3 3 2 2 3" xfId="55003"/>
    <cellStyle name="Normal 61 3 3 2 3" xfId="55004"/>
    <cellStyle name="Normal 61 3 3 2 4" xfId="55005"/>
    <cellStyle name="Normal 61 3 3 3" xfId="55006"/>
    <cellStyle name="Normal 61 3 3 3 2" xfId="55007"/>
    <cellStyle name="Normal 61 3 3 3 3" xfId="55008"/>
    <cellStyle name="Normal 61 3 3 4" xfId="55009"/>
    <cellStyle name="Normal 61 3 3 5" xfId="55010"/>
    <cellStyle name="Normal 61 3 4" xfId="55011"/>
    <cellStyle name="Normal 61 3 4 2" xfId="55012"/>
    <cellStyle name="Normal 61 3 4 2 2" xfId="55013"/>
    <cellStyle name="Normal 61 3 4 2 3" xfId="55014"/>
    <cellStyle name="Normal 61 3 4 3" xfId="55015"/>
    <cellStyle name="Normal 61 3 4 4" xfId="55016"/>
    <cellStyle name="Normal 61 3 5" xfId="55017"/>
    <cellStyle name="Normal 61 3 5 2" xfId="55018"/>
    <cellStyle name="Normal 61 3 5 3" xfId="55019"/>
    <cellStyle name="Normal 61 3 6" xfId="55020"/>
    <cellStyle name="Normal 61 3 6 2" xfId="55021"/>
    <cellStyle name="Normal 61 3 6 3" xfId="55022"/>
    <cellStyle name="Normal 61 3 7" xfId="55023"/>
    <cellStyle name="Normal 61 3 7 2" xfId="55024"/>
    <cellStyle name="Normal 61 3 7 3" xfId="55025"/>
    <cellStyle name="Normal 61 3 8" xfId="55026"/>
    <cellStyle name="Normal 61 3 9" xfId="55027"/>
    <cellStyle name="Normal 61 4" xfId="27746"/>
    <cellStyle name="Normal 61 4 2" xfId="55028"/>
    <cellStyle name="Normal 61 5" xfId="27747"/>
    <cellStyle name="Normal 61 5 2" xfId="55029"/>
    <cellStyle name="Normal 61 6" xfId="27748"/>
    <cellStyle name="Normal 61 6 10" xfId="55030"/>
    <cellStyle name="Normal 61 6 11" xfId="55031"/>
    <cellStyle name="Normal 61 6 2" xfId="55032"/>
    <cellStyle name="Normal 61 6 2 2" xfId="55033"/>
    <cellStyle name="Normal 61 6 2 2 2" xfId="55034"/>
    <cellStyle name="Normal 61 6 2 2 3" xfId="55035"/>
    <cellStyle name="Normal 61 6 2 3" xfId="55036"/>
    <cellStyle name="Normal 61 6 2 4" xfId="55037"/>
    <cellStyle name="Normal 61 6 3" xfId="55038"/>
    <cellStyle name="Normal 61 6 3 2" xfId="55039"/>
    <cellStyle name="Normal 61 6 3 3" xfId="55040"/>
    <cellStyle name="Normal 61 6 4" xfId="55041"/>
    <cellStyle name="Normal 61 6 5" xfId="55042"/>
    <cellStyle name="Normal 61 6 6" xfId="55043"/>
    <cellStyle name="Normal 61 6 7" xfId="55044"/>
    <cellStyle name="Normal 61 6 8" xfId="55045"/>
    <cellStyle name="Normal 61 6 9" xfId="55046"/>
    <cellStyle name="Normal 61 7" xfId="55047"/>
    <cellStyle name="Normal 62" xfId="27749"/>
    <cellStyle name="Normal 62 2" xfId="27750"/>
    <cellStyle name="Normal 62 2 2" xfId="55048"/>
    <cellStyle name="Normal 62 3" xfId="27751"/>
    <cellStyle name="Normal 62 3 2" xfId="55049"/>
    <cellStyle name="Normal 62 4" xfId="27752"/>
    <cellStyle name="Normal 62 4 2" xfId="55050"/>
    <cellStyle name="Normal 62 5" xfId="55051"/>
    <cellStyle name="Normal 63" xfId="27753"/>
    <cellStyle name="Normal 63 2" xfId="27754"/>
    <cellStyle name="Normal 63 2 2" xfId="55052"/>
    <cellStyle name="Normal 63 3" xfId="27755"/>
    <cellStyle name="Normal 63 3 2" xfId="55053"/>
    <cellStyle name="Normal 63 4" xfId="27756"/>
    <cellStyle name="Normal 63 4 2" xfId="55054"/>
    <cellStyle name="Normal 63 5" xfId="55055"/>
    <cellStyle name="Normal 64" xfId="27757"/>
    <cellStyle name="Normal 64 2" xfId="27758"/>
    <cellStyle name="Normal 64 2 2" xfId="55056"/>
    <cellStyle name="Normal 64 3" xfId="27759"/>
    <cellStyle name="Normal 64 3 2" xfId="55057"/>
    <cellStyle name="Normal 64 4" xfId="27760"/>
    <cellStyle name="Normal 64 4 2" xfId="55058"/>
    <cellStyle name="Normal 64 5" xfId="55059"/>
    <cellStyle name="Normal 65" xfId="27761"/>
    <cellStyle name="Normal 65 10" xfId="55060"/>
    <cellStyle name="Normal 65 11" xfId="55061"/>
    <cellStyle name="Normal 65 12" xfId="55062"/>
    <cellStyle name="Normal 65 13" xfId="55063"/>
    <cellStyle name="Normal 65 14" xfId="55064"/>
    <cellStyle name="Normal 65 15" xfId="55065"/>
    <cellStyle name="Normal 65 16" xfId="55066"/>
    <cellStyle name="Normal 65 2" xfId="27762"/>
    <cellStyle name="Normal 65 2 10" xfId="55067"/>
    <cellStyle name="Normal 65 2 11" xfId="55068"/>
    <cellStyle name="Normal 65 2 2" xfId="55069"/>
    <cellStyle name="Normal 65 2 2 2" xfId="55070"/>
    <cellStyle name="Normal 65 2 2 2 2" xfId="55071"/>
    <cellStyle name="Normal 65 2 2 2 3" xfId="55072"/>
    <cellStyle name="Normal 65 2 2 3" xfId="55073"/>
    <cellStyle name="Normal 65 2 2 4" xfId="55074"/>
    <cellStyle name="Normal 65 2 3" xfId="55075"/>
    <cellStyle name="Normal 65 2 3 2" xfId="55076"/>
    <cellStyle name="Normal 65 2 3 3" xfId="55077"/>
    <cellStyle name="Normal 65 2 4" xfId="55078"/>
    <cellStyle name="Normal 65 2 5" xfId="55079"/>
    <cellStyle name="Normal 65 2 6" xfId="55080"/>
    <cellStyle name="Normal 65 2 7" xfId="55081"/>
    <cellStyle name="Normal 65 2 8" xfId="55082"/>
    <cellStyle name="Normal 65 2 9" xfId="55083"/>
    <cellStyle name="Normal 65 3" xfId="55084"/>
    <cellStyle name="Normal 65 3 2" xfId="55085"/>
    <cellStyle name="Normal 65 3 2 2" xfId="55086"/>
    <cellStyle name="Normal 65 3 2 2 2" xfId="55087"/>
    <cellStyle name="Normal 65 3 2 2 3" xfId="55088"/>
    <cellStyle name="Normal 65 3 2 3" xfId="55089"/>
    <cellStyle name="Normal 65 3 2 4" xfId="55090"/>
    <cellStyle name="Normal 65 3 3" xfId="55091"/>
    <cellStyle name="Normal 65 3 3 2" xfId="55092"/>
    <cellStyle name="Normal 65 3 3 3" xfId="55093"/>
    <cellStyle name="Normal 65 3 4" xfId="55094"/>
    <cellStyle name="Normal 65 3 5" xfId="55095"/>
    <cellStyle name="Normal 65 4" xfId="55096"/>
    <cellStyle name="Normal 65 4 2" xfId="55097"/>
    <cellStyle name="Normal 65 4 2 2" xfId="55098"/>
    <cellStyle name="Normal 65 4 2 3" xfId="55099"/>
    <cellStyle name="Normal 65 4 3" xfId="55100"/>
    <cellStyle name="Normal 65 4 4" xfId="55101"/>
    <cellStyle name="Normal 65 5" xfId="55102"/>
    <cellStyle name="Normal 65 5 2" xfId="55103"/>
    <cellStyle name="Normal 65 5 3" xfId="55104"/>
    <cellStyle name="Normal 65 6" xfId="55105"/>
    <cellStyle name="Normal 65 6 2" xfId="55106"/>
    <cellStyle name="Normal 65 6 3" xfId="55107"/>
    <cellStyle name="Normal 65 7" xfId="55108"/>
    <cellStyle name="Normal 65 7 2" xfId="55109"/>
    <cellStyle name="Normal 65 7 3" xfId="55110"/>
    <cellStyle name="Normal 65 8" xfId="55111"/>
    <cellStyle name="Normal 65 9" xfId="55112"/>
    <cellStyle name="Normal 66" xfId="27763"/>
    <cellStyle name="Normal 66 10" xfId="27764"/>
    <cellStyle name="Normal 66 10 2" xfId="27765"/>
    <cellStyle name="Normal 66 10 2 2" xfId="27766"/>
    <cellStyle name="Normal 66 10 3" xfId="27767"/>
    <cellStyle name="Normal 66 10 3 2" xfId="27768"/>
    <cellStyle name="Normal 66 10 4" xfId="27769"/>
    <cellStyle name="Normal 66 10 4 2" xfId="27770"/>
    <cellStyle name="Normal 66 10 5" xfId="27771"/>
    <cellStyle name="Normal 66 11" xfId="27772"/>
    <cellStyle name="Normal 66 11 2" xfId="27773"/>
    <cellStyle name="Normal 66 12" xfId="27774"/>
    <cellStyle name="Normal 66 12 2" xfId="27775"/>
    <cellStyle name="Normal 66 13" xfId="27776"/>
    <cellStyle name="Normal 66 13 2" xfId="27777"/>
    <cellStyle name="Normal 66 14" xfId="27778"/>
    <cellStyle name="Normal 66 14 2" xfId="27779"/>
    <cellStyle name="Normal 66 15" xfId="27780"/>
    <cellStyle name="Normal 66 15 2" xfId="27781"/>
    <cellStyle name="Normal 66 16" xfId="27782"/>
    <cellStyle name="Normal 66 16 2" xfId="27783"/>
    <cellStyle name="Normal 66 17" xfId="27784"/>
    <cellStyle name="Normal 66 17 2" xfId="27785"/>
    <cellStyle name="Normal 66 18" xfId="27786"/>
    <cellStyle name="Normal 66 19" xfId="27787"/>
    <cellStyle name="Normal 66 2" xfId="27788"/>
    <cellStyle name="Normal 66 2 10" xfId="55113"/>
    <cellStyle name="Normal 66 2 11" xfId="55114"/>
    <cellStyle name="Normal 66 2 2" xfId="27789"/>
    <cellStyle name="Normal 66 2 2 2" xfId="55115"/>
    <cellStyle name="Normal 66 2 2 2 2" xfId="55116"/>
    <cellStyle name="Normal 66 2 2 2 3" xfId="55117"/>
    <cellStyle name="Normal 66 2 2 3" xfId="55118"/>
    <cellStyle name="Normal 66 2 2 4" xfId="55119"/>
    <cellStyle name="Normal 66 2 3" xfId="55120"/>
    <cellStyle name="Normal 66 2 3 2" xfId="55121"/>
    <cellStyle name="Normal 66 2 3 3" xfId="55122"/>
    <cellStyle name="Normal 66 2 4" xfId="55123"/>
    <cellStyle name="Normal 66 2 5" xfId="55124"/>
    <cellStyle name="Normal 66 2 6" xfId="55125"/>
    <cellStyle name="Normal 66 2 7" xfId="55126"/>
    <cellStyle name="Normal 66 2 8" xfId="55127"/>
    <cellStyle name="Normal 66 2 9" xfId="55128"/>
    <cellStyle name="Normal 66 3" xfId="27790"/>
    <cellStyle name="Normal 66 3 10" xfId="27791"/>
    <cellStyle name="Normal 66 3 10 2" xfId="27792"/>
    <cellStyle name="Normal 66 3 11" xfId="27793"/>
    <cellStyle name="Normal 66 3 11 2" xfId="27794"/>
    <cellStyle name="Normal 66 3 12" xfId="27795"/>
    <cellStyle name="Normal 66 3 12 2" xfId="27796"/>
    <cellStyle name="Normal 66 3 13" xfId="27797"/>
    <cellStyle name="Normal 66 3 13 2" xfId="27798"/>
    <cellStyle name="Normal 66 3 14" xfId="27799"/>
    <cellStyle name="Normal 66 3 14 2" xfId="27800"/>
    <cellStyle name="Normal 66 3 15" xfId="27801"/>
    <cellStyle name="Normal 66 3 16" xfId="27802"/>
    <cellStyle name="Normal 66 3 2" xfId="27803"/>
    <cellStyle name="Normal 66 3 2 2" xfId="27804"/>
    <cellStyle name="Normal 66 3 2 2 2" xfId="27805"/>
    <cellStyle name="Normal 66 3 2 2 2 2" xfId="27806"/>
    <cellStyle name="Normal 66 3 2 2 2 2 2" xfId="27807"/>
    <cellStyle name="Normal 66 3 2 2 2 3" xfId="27808"/>
    <cellStyle name="Normal 66 3 2 2 2 3 2" xfId="27809"/>
    <cellStyle name="Normal 66 3 2 2 2 4" xfId="27810"/>
    <cellStyle name="Normal 66 3 2 2 2 4 2" xfId="27811"/>
    <cellStyle name="Normal 66 3 2 2 2 5" xfId="27812"/>
    <cellStyle name="Normal 66 3 2 2 3" xfId="27813"/>
    <cellStyle name="Normal 66 3 2 2 3 2" xfId="27814"/>
    <cellStyle name="Normal 66 3 2 2 4" xfId="27815"/>
    <cellStyle name="Normal 66 3 2 2 4 2" xfId="27816"/>
    <cellStyle name="Normal 66 3 2 2 5" xfId="27817"/>
    <cellStyle name="Normal 66 3 2 2 5 2" xfId="27818"/>
    <cellStyle name="Normal 66 3 2 2 6" xfId="27819"/>
    <cellStyle name="Normal 66 3 2 3" xfId="27820"/>
    <cellStyle name="Normal 66 3 2 3 2" xfId="27821"/>
    <cellStyle name="Normal 66 3 2 3 2 2" xfId="27822"/>
    <cellStyle name="Normal 66 3 2 3 3" xfId="27823"/>
    <cellStyle name="Normal 66 3 2 3 3 2" xfId="27824"/>
    <cellStyle name="Normal 66 3 2 3 4" xfId="27825"/>
    <cellStyle name="Normal 66 3 2 3 4 2" xfId="27826"/>
    <cellStyle name="Normal 66 3 2 3 5" xfId="27827"/>
    <cellStyle name="Normal 66 3 2 4" xfId="27828"/>
    <cellStyle name="Normal 66 3 2 4 2" xfId="27829"/>
    <cellStyle name="Normal 66 3 2 5" xfId="27830"/>
    <cellStyle name="Normal 66 3 2 5 2" xfId="27831"/>
    <cellStyle name="Normal 66 3 2 6" xfId="27832"/>
    <cellStyle name="Normal 66 3 2 6 2" xfId="27833"/>
    <cellStyle name="Normal 66 3 2 7" xfId="27834"/>
    <cellStyle name="Normal 66 3 3" xfId="27835"/>
    <cellStyle name="Normal 66 3 3 2" xfId="27836"/>
    <cellStyle name="Normal 66 3 3 2 2" xfId="27837"/>
    <cellStyle name="Normal 66 3 3 2 2 2" xfId="27838"/>
    <cellStyle name="Normal 66 3 3 2 2 2 2" xfId="27839"/>
    <cellStyle name="Normal 66 3 3 2 2 3" xfId="27840"/>
    <cellStyle name="Normal 66 3 3 2 2 3 2" xfId="27841"/>
    <cellStyle name="Normal 66 3 3 2 2 4" xfId="27842"/>
    <cellStyle name="Normal 66 3 3 2 2 4 2" xfId="27843"/>
    <cellStyle name="Normal 66 3 3 2 2 5" xfId="27844"/>
    <cellStyle name="Normal 66 3 3 2 3" xfId="27845"/>
    <cellStyle name="Normal 66 3 3 2 3 2" xfId="27846"/>
    <cellStyle name="Normal 66 3 3 2 4" xfId="27847"/>
    <cellStyle name="Normal 66 3 3 2 4 2" xfId="27848"/>
    <cellStyle name="Normal 66 3 3 2 5" xfId="27849"/>
    <cellStyle name="Normal 66 3 3 2 5 2" xfId="27850"/>
    <cellStyle name="Normal 66 3 3 2 6" xfId="27851"/>
    <cellStyle name="Normal 66 3 3 3" xfId="27852"/>
    <cellStyle name="Normal 66 3 3 3 2" xfId="27853"/>
    <cellStyle name="Normal 66 3 3 3 2 2" xfId="27854"/>
    <cellStyle name="Normal 66 3 3 3 3" xfId="27855"/>
    <cellStyle name="Normal 66 3 3 3 3 2" xfId="27856"/>
    <cellStyle name="Normal 66 3 3 3 4" xfId="27857"/>
    <cellStyle name="Normal 66 3 3 3 4 2" xfId="27858"/>
    <cellStyle name="Normal 66 3 3 3 5" xfId="27859"/>
    <cellStyle name="Normal 66 3 3 4" xfId="27860"/>
    <cellStyle name="Normal 66 3 3 4 2" xfId="27861"/>
    <cellStyle name="Normal 66 3 3 5" xfId="27862"/>
    <cellStyle name="Normal 66 3 3 5 2" xfId="27863"/>
    <cellStyle name="Normal 66 3 3 6" xfId="27864"/>
    <cellStyle name="Normal 66 3 3 6 2" xfId="27865"/>
    <cellStyle name="Normal 66 3 3 7" xfId="27866"/>
    <cellStyle name="Normal 66 3 4" xfId="27867"/>
    <cellStyle name="Normal 66 3 4 2" xfId="27868"/>
    <cellStyle name="Normal 66 3 4 2 2" xfId="27869"/>
    <cellStyle name="Normal 66 3 4 2 2 2" xfId="27870"/>
    <cellStyle name="Normal 66 3 4 2 2 2 2" xfId="27871"/>
    <cellStyle name="Normal 66 3 4 2 2 3" xfId="27872"/>
    <cellStyle name="Normal 66 3 4 2 2 3 2" xfId="27873"/>
    <cellStyle name="Normal 66 3 4 2 2 4" xfId="27874"/>
    <cellStyle name="Normal 66 3 4 2 2 4 2" xfId="27875"/>
    <cellStyle name="Normal 66 3 4 2 2 5" xfId="27876"/>
    <cellStyle name="Normal 66 3 4 2 3" xfId="27877"/>
    <cellStyle name="Normal 66 3 4 2 3 2" xfId="27878"/>
    <cellStyle name="Normal 66 3 4 2 4" xfId="27879"/>
    <cellStyle name="Normal 66 3 4 2 4 2" xfId="27880"/>
    <cellStyle name="Normal 66 3 4 2 5" xfId="27881"/>
    <cellStyle name="Normal 66 3 4 2 5 2" xfId="27882"/>
    <cellStyle name="Normal 66 3 4 2 6" xfId="27883"/>
    <cellStyle name="Normal 66 3 4 3" xfId="27884"/>
    <cellStyle name="Normal 66 3 4 3 2" xfId="27885"/>
    <cellStyle name="Normal 66 3 4 3 2 2" xfId="27886"/>
    <cellStyle name="Normal 66 3 4 3 3" xfId="27887"/>
    <cellStyle name="Normal 66 3 4 3 3 2" xfId="27888"/>
    <cellStyle name="Normal 66 3 4 3 4" xfId="27889"/>
    <cellStyle name="Normal 66 3 4 3 4 2" xfId="27890"/>
    <cellStyle name="Normal 66 3 4 3 5" xfId="27891"/>
    <cellStyle name="Normal 66 3 4 4" xfId="27892"/>
    <cellStyle name="Normal 66 3 4 4 2" xfId="27893"/>
    <cellStyle name="Normal 66 3 4 5" xfId="27894"/>
    <cellStyle name="Normal 66 3 4 5 2" xfId="27895"/>
    <cellStyle name="Normal 66 3 4 6" xfId="27896"/>
    <cellStyle name="Normal 66 3 4 6 2" xfId="27897"/>
    <cellStyle name="Normal 66 3 4 7" xfId="27898"/>
    <cellStyle name="Normal 66 3 5" xfId="27899"/>
    <cellStyle name="Normal 66 3 5 2" xfId="27900"/>
    <cellStyle name="Normal 66 3 5 2 2" xfId="27901"/>
    <cellStyle name="Normal 66 3 5 2 2 2" xfId="27902"/>
    <cellStyle name="Normal 66 3 5 2 3" xfId="27903"/>
    <cellStyle name="Normal 66 3 5 2 3 2" xfId="27904"/>
    <cellStyle name="Normal 66 3 5 2 4" xfId="27905"/>
    <cellStyle name="Normal 66 3 5 2 4 2" xfId="27906"/>
    <cellStyle name="Normal 66 3 5 2 5" xfId="27907"/>
    <cellStyle name="Normal 66 3 5 3" xfId="27908"/>
    <cellStyle name="Normal 66 3 5 3 2" xfId="27909"/>
    <cellStyle name="Normal 66 3 5 4" xfId="27910"/>
    <cellStyle name="Normal 66 3 5 4 2" xfId="27911"/>
    <cellStyle name="Normal 66 3 5 5" xfId="27912"/>
    <cellStyle name="Normal 66 3 5 5 2" xfId="27913"/>
    <cellStyle name="Normal 66 3 5 6" xfId="27914"/>
    <cellStyle name="Normal 66 3 6" xfId="27915"/>
    <cellStyle name="Normal 66 3 6 2" xfId="27916"/>
    <cellStyle name="Normal 66 3 6 2 2" xfId="27917"/>
    <cellStyle name="Normal 66 3 6 3" xfId="27918"/>
    <cellStyle name="Normal 66 3 6 3 2" xfId="27919"/>
    <cellStyle name="Normal 66 3 6 4" xfId="27920"/>
    <cellStyle name="Normal 66 3 6 4 2" xfId="27921"/>
    <cellStyle name="Normal 66 3 6 5" xfId="27922"/>
    <cellStyle name="Normal 66 3 7" xfId="27923"/>
    <cellStyle name="Normal 66 3 7 2" xfId="27924"/>
    <cellStyle name="Normal 66 3 7 2 2" xfId="27925"/>
    <cellStyle name="Normal 66 3 7 3" xfId="27926"/>
    <cellStyle name="Normal 66 3 7 3 2" xfId="27927"/>
    <cellStyle name="Normal 66 3 7 4" xfId="27928"/>
    <cellStyle name="Normal 66 3 7 4 2" xfId="27929"/>
    <cellStyle name="Normal 66 3 7 5" xfId="27930"/>
    <cellStyle name="Normal 66 3 8" xfId="27931"/>
    <cellStyle name="Normal 66 3 8 2" xfId="27932"/>
    <cellStyle name="Normal 66 3 9" xfId="27933"/>
    <cellStyle name="Normal 66 3 9 2" xfId="27934"/>
    <cellStyle name="Normal 66 4" xfId="27935"/>
    <cellStyle name="Normal 66 4 2" xfId="55129"/>
    <cellStyle name="Normal 66 4 2 2" xfId="55130"/>
    <cellStyle name="Normal 66 4 2 3" xfId="55131"/>
    <cellStyle name="Normal 66 4 3" xfId="55132"/>
    <cellStyle name="Normal 66 4 4" xfId="55133"/>
    <cellStyle name="Normal 66 5" xfId="27936"/>
    <cellStyle name="Normal 66 5 2" xfId="27937"/>
    <cellStyle name="Normal 66 5 2 2" xfId="27938"/>
    <cellStyle name="Normal 66 5 2 2 2" xfId="27939"/>
    <cellStyle name="Normal 66 5 2 2 2 2" xfId="27940"/>
    <cellStyle name="Normal 66 5 2 2 3" xfId="27941"/>
    <cellStyle name="Normal 66 5 2 2 3 2" xfId="27942"/>
    <cellStyle name="Normal 66 5 2 2 4" xfId="27943"/>
    <cellStyle name="Normal 66 5 2 2 4 2" xfId="27944"/>
    <cellStyle name="Normal 66 5 2 2 5" xfId="27945"/>
    <cellStyle name="Normal 66 5 2 3" xfId="27946"/>
    <cellStyle name="Normal 66 5 2 3 2" xfId="27947"/>
    <cellStyle name="Normal 66 5 2 4" xfId="27948"/>
    <cellStyle name="Normal 66 5 2 4 2" xfId="27949"/>
    <cellStyle name="Normal 66 5 2 5" xfId="27950"/>
    <cellStyle name="Normal 66 5 2 5 2" xfId="27951"/>
    <cellStyle name="Normal 66 5 2 6" xfId="27952"/>
    <cellStyle name="Normal 66 5 3" xfId="27953"/>
    <cellStyle name="Normal 66 5 3 2" xfId="27954"/>
    <cellStyle name="Normal 66 5 3 2 2" xfId="27955"/>
    <cellStyle name="Normal 66 5 3 3" xfId="27956"/>
    <cellStyle name="Normal 66 5 3 3 2" xfId="27957"/>
    <cellStyle name="Normal 66 5 3 4" xfId="27958"/>
    <cellStyle name="Normal 66 5 3 4 2" xfId="27959"/>
    <cellStyle name="Normal 66 5 3 5" xfId="27960"/>
    <cellStyle name="Normal 66 5 4" xfId="27961"/>
    <cellStyle name="Normal 66 5 4 2" xfId="27962"/>
    <cellStyle name="Normal 66 5 5" xfId="27963"/>
    <cellStyle name="Normal 66 5 5 2" xfId="27964"/>
    <cellStyle name="Normal 66 5 6" xfId="27965"/>
    <cellStyle name="Normal 66 5 6 2" xfId="27966"/>
    <cellStyle name="Normal 66 5 7" xfId="27967"/>
    <cellStyle name="Normal 66 6" xfId="27968"/>
    <cellStyle name="Normal 66 6 2" xfId="27969"/>
    <cellStyle name="Normal 66 6 2 2" xfId="27970"/>
    <cellStyle name="Normal 66 6 2 2 2" xfId="27971"/>
    <cellStyle name="Normal 66 6 2 2 2 2" xfId="27972"/>
    <cellStyle name="Normal 66 6 2 2 3" xfId="27973"/>
    <cellStyle name="Normal 66 6 2 2 3 2" xfId="27974"/>
    <cellStyle name="Normal 66 6 2 2 4" xfId="27975"/>
    <cellStyle name="Normal 66 6 2 2 4 2" xfId="27976"/>
    <cellStyle name="Normal 66 6 2 2 5" xfId="27977"/>
    <cellStyle name="Normal 66 6 2 3" xfId="27978"/>
    <cellStyle name="Normal 66 6 2 3 2" xfId="27979"/>
    <cellStyle name="Normal 66 6 2 4" xfId="27980"/>
    <cellStyle name="Normal 66 6 2 4 2" xfId="27981"/>
    <cellStyle name="Normal 66 6 2 5" xfId="27982"/>
    <cellStyle name="Normal 66 6 2 5 2" xfId="27983"/>
    <cellStyle name="Normal 66 6 2 6" xfId="27984"/>
    <cellStyle name="Normal 66 6 3" xfId="27985"/>
    <cellStyle name="Normal 66 6 3 2" xfId="27986"/>
    <cellStyle name="Normal 66 6 3 2 2" xfId="27987"/>
    <cellStyle name="Normal 66 6 3 3" xfId="27988"/>
    <cellStyle name="Normal 66 6 3 3 2" xfId="27989"/>
    <cellStyle name="Normal 66 6 3 4" xfId="27990"/>
    <cellStyle name="Normal 66 6 3 4 2" xfId="27991"/>
    <cellStyle name="Normal 66 6 3 5" xfId="27992"/>
    <cellStyle name="Normal 66 6 4" xfId="27993"/>
    <cellStyle name="Normal 66 6 4 2" xfId="27994"/>
    <cellStyle name="Normal 66 6 5" xfId="27995"/>
    <cellStyle name="Normal 66 6 5 2" xfId="27996"/>
    <cellStyle name="Normal 66 6 6" xfId="27997"/>
    <cellStyle name="Normal 66 6 6 2" xfId="27998"/>
    <cellStyle name="Normal 66 6 7" xfId="27999"/>
    <cellStyle name="Normal 66 7" xfId="28000"/>
    <cellStyle name="Normal 66 7 2" xfId="28001"/>
    <cellStyle name="Normal 66 7 2 2" xfId="28002"/>
    <cellStyle name="Normal 66 7 2 2 2" xfId="28003"/>
    <cellStyle name="Normal 66 7 2 2 2 2" xfId="28004"/>
    <cellStyle name="Normal 66 7 2 2 3" xfId="28005"/>
    <cellStyle name="Normal 66 7 2 2 3 2" xfId="28006"/>
    <cellStyle name="Normal 66 7 2 2 4" xfId="28007"/>
    <cellStyle name="Normal 66 7 2 2 4 2" xfId="28008"/>
    <cellStyle name="Normal 66 7 2 2 5" xfId="28009"/>
    <cellStyle name="Normal 66 7 2 3" xfId="28010"/>
    <cellStyle name="Normal 66 7 2 3 2" xfId="28011"/>
    <cellStyle name="Normal 66 7 2 4" xfId="28012"/>
    <cellStyle name="Normal 66 7 2 4 2" xfId="28013"/>
    <cellStyle name="Normal 66 7 2 5" xfId="28014"/>
    <cellStyle name="Normal 66 7 2 5 2" xfId="28015"/>
    <cellStyle name="Normal 66 7 2 6" xfId="28016"/>
    <cellStyle name="Normal 66 7 3" xfId="28017"/>
    <cellStyle name="Normal 66 7 3 2" xfId="28018"/>
    <cellStyle name="Normal 66 7 3 2 2" xfId="28019"/>
    <cellStyle name="Normal 66 7 3 3" xfId="28020"/>
    <cellStyle name="Normal 66 7 3 3 2" xfId="28021"/>
    <cellStyle name="Normal 66 7 3 4" xfId="28022"/>
    <cellStyle name="Normal 66 7 3 4 2" xfId="28023"/>
    <cellStyle name="Normal 66 7 3 5" xfId="28024"/>
    <cellStyle name="Normal 66 7 4" xfId="28025"/>
    <cellStyle name="Normal 66 7 4 2" xfId="28026"/>
    <cellStyle name="Normal 66 7 5" xfId="28027"/>
    <cellStyle name="Normal 66 7 5 2" xfId="28028"/>
    <cellStyle name="Normal 66 7 6" xfId="28029"/>
    <cellStyle name="Normal 66 7 6 2" xfId="28030"/>
    <cellStyle name="Normal 66 7 7" xfId="28031"/>
    <cellStyle name="Normal 66 8" xfId="28032"/>
    <cellStyle name="Normal 66 8 2" xfId="28033"/>
    <cellStyle name="Normal 66 8 2 2" xfId="28034"/>
    <cellStyle name="Normal 66 8 2 2 2" xfId="28035"/>
    <cellStyle name="Normal 66 8 2 3" xfId="28036"/>
    <cellStyle name="Normal 66 8 2 3 2" xfId="28037"/>
    <cellStyle name="Normal 66 8 2 4" xfId="28038"/>
    <cellStyle name="Normal 66 8 2 4 2" xfId="28039"/>
    <cellStyle name="Normal 66 8 2 5" xfId="28040"/>
    <cellStyle name="Normal 66 8 3" xfId="28041"/>
    <cellStyle name="Normal 66 8 3 2" xfId="28042"/>
    <cellStyle name="Normal 66 8 4" xfId="28043"/>
    <cellStyle name="Normal 66 8 4 2" xfId="28044"/>
    <cellStyle name="Normal 66 8 5" xfId="28045"/>
    <cellStyle name="Normal 66 8 5 2" xfId="28046"/>
    <cellStyle name="Normal 66 8 6" xfId="28047"/>
    <cellStyle name="Normal 66 9" xfId="28048"/>
    <cellStyle name="Normal 66 9 2" xfId="28049"/>
    <cellStyle name="Normal 66 9 2 2" xfId="28050"/>
    <cellStyle name="Normal 66 9 3" xfId="28051"/>
    <cellStyle name="Normal 66 9 3 2" xfId="28052"/>
    <cellStyle name="Normal 66 9 4" xfId="28053"/>
    <cellStyle name="Normal 66 9 4 2" xfId="28054"/>
    <cellStyle name="Normal 66 9 5" xfId="28055"/>
    <cellStyle name="Normal 67" xfId="28056"/>
    <cellStyle name="Normal 67 10" xfId="28057"/>
    <cellStyle name="Normal 67 10 2" xfId="28058"/>
    <cellStyle name="Normal 67 11" xfId="28059"/>
    <cellStyle name="Normal 67 11 2" xfId="28060"/>
    <cellStyle name="Normal 67 12" xfId="28061"/>
    <cellStyle name="Normal 67 12 2" xfId="28062"/>
    <cellStyle name="Normal 67 13" xfId="28063"/>
    <cellStyle name="Normal 67 13 2" xfId="28064"/>
    <cellStyle name="Normal 67 14" xfId="28065"/>
    <cellStyle name="Normal 67 14 2" xfId="28066"/>
    <cellStyle name="Normal 67 15" xfId="28067"/>
    <cellStyle name="Normal 67 16" xfId="28068"/>
    <cellStyle name="Normal 67 2" xfId="28069"/>
    <cellStyle name="Normal 67 2 10" xfId="55134"/>
    <cellStyle name="Normal 67 2 11" xfId="55135"/>
    <cellStyle name="Normal 67 2 2" xfId="28070"/>
    <cellStyle name="Normal 67 2 2 2" xfId="28071"/>
    <cellStyle name="Normal 67 2 2 2 2" xfId="28072"/>
    <cellStyle name="Normal 67 2 2 2 2 2" xfId="28073"/>
    <cellStyle name="Normal 67 2 2 2 3" xfId="28074"/>
    <cellStyle name="Normal 67 2 2 2 3 2" xfId="28075"/>
    <cellStyle name="Normal 67 2 2 2 4" xfId="28076"/>
    <cellStyle name="Normal 67 2 2 2 4 2" xfId="28077"/>
    <cellStyle name="Normal 67 2 2 2 5" xfId="28078"/>
    <cellStyle name="Normal 67 2 2 3" xfId="28079"/>
    <cellStyle name="Normal 67 2 2 3 2" xfId="28080"/>
    <cellStyle name="Normal 67 2 2 4" xfId="28081"/>
    <cellStyle name="Normal 67 2 2 4 2" xfId="28082"/>
    <cellStyle name="Normal 67 2 2 5" xfId="28083"/>
    <cellStyle name="Normal 67 2 2 5 2" xfId="28084"/>
    <cellStyle name="Normal 67 2 2 6" xfId="28085"/>
    <cellStyle name="Normal 67 2 3" xfId="28086"/>
    <cellStyle name="Normal 67 2 3 2" xfId="28087"/>
    <cellStyle name="Normal 67 2 3 2 2" xfId="28088"/>
    <cellStyle name="Normal 67 2 3 3" xfId="28089"/>
    <cellStyle name="Normal 67 2 3 3 2" xfId="28090"/>
    <cellStyle name="Normal 67 2 3 4" xfId="28091"/>
    <cellStyle name="Normal 67 2 3 4 2" xfId="28092"/>
    <cellStyle name="Normal 67 2 3 5" xfId="28093"/>
    <cellStyle name="Normal 67 2 4" xfId="28094"/>
    <cellStyle name="Normal 67 2 4 2" xfId="28095"/>
    <cellStyle name="Normal 67 2 5" xfId="28096"/>
    <cellStyle name="Normal 67 2 5 2" xfId="28097"/>
    <cellStyle name="Normal 67 2 6" xfId="28098"/>
    <cellStyle name="Normal 67 2 6 2" xfId="28099"/>
    <cellStyle name="Normal 67 2 7" xfId="28100"/>
    <cellStyle name="Normal 67 2 8" xfId="55136"/>
    <cellStyle name="Normal 67 2 9" xfId="55137"/>
    <cellStyle name="Normal 67 3" xfId="28101"/>
    <cellStyle name="Normal 67 3 2" xfId="28102"/>
    <cellStyle name="Normal 67 3 2 2" xfId="28103"/>
    <cellStyle name="Normal 67 3 2 2 2" xfId="28104"/>
    <cellStyle name="Normal 67 3 2 2 2 2" xfId="28105"/>
    <cellStyle name="Normal 67 3 2 2 3" xfId="28106"/>
    <cellStyle name="Normal 67 3 2 2 3 2" xfId="28107"/>
    <cellStyle name="Normal 67 3 2 2 4" xfId="28108"/>
    <cellStyle name="Normal 67 3 2 2 4 2" xfId="28109"/>
    <cellStyle name="Normal 67 3 2 2 5" xfId="28110"/>
    <cellStyle name="Normal 67 3 2 3" xfId="28111"/>
    <cellStyle name="Normal 67 3 2 3 2" xfId="28112"/>
    <cellStyle name="Normal 67 3 2 4" xfId="28113"/>
    <cellStyle name="Normal 67 3 2 4 2" xfId="28114"/>
    <cellStyle name="Normal 67 3 2 5" xfId="28115"/>
    <cellStyle name="Normal 67 3 2 5 2" xfId="28116"/>
    <cellStyle name="Normal 67 3 2 6" xfId="28117"/>
    <cellStyle name="Normal 67 3 3" xfId="28118"/>
    <cellStyle name="Normal 67 3 3 2" xfId="28119"/>
    <cellStyle name="Normal 67 3 3 2 2" xfId="28120"/>
    <cellStyle name="Normal 67 3 3 3" xfId="28121"/>
    <cellStyle name="Normal 67 3 3 3 2" xfId="28122"/>
    <cellStyle name="Normal 67 3 3 4" xfId="28123"/>
    <cellStyle name="Normal 67 3 3 4 2" xfId="28124"/>
    <cellStyle name="Normal 67 3 3 5" xfId="28125"/>
    <cellStyle name="Normal 67 3 4" xfId="28126"/>
    <cellStyle name="Normal 67 3 4 2" xfId="28127"/>
    <cellStyle name="Normal 67 3 5" xfId="28128"/>
    <cellStyle name="Normal 67 3 5 2" xfId="28129"/>
    <cellStyle name="Normal 67 3 6" xfId="28130"/>
    <cellStyle name="Normal 67 3 6 2" xfId="28131"/>
    <cellStyle name="Normal 67 3 7" xfId="28132"/>
    <cellStyle name="Normal 67 4" xfId="28133"/>
    <cellStyle name="Normal 67 4 2" xfId="28134"/>
    <cellStyle name="Normal 67 4 2 2" xfId="28135"/>
    <cellStyle name="Normal 67 4 2 2 2" xfId="28136"/>
    <cellStyle name="Normal 67 4 2 2 2 2" xfId="28137"/>
    <cellStyle name="Normal 67 4 2 2 3" xfId="28138"/>
    <cellStyle name="Normal 67 4 2 2 3 2" xfId="28139"/>
    <cellStyle name="Normal 67 4 2 2 4" xfId="28140"/>
    <cellStyle name="Normal 67 4 2 2 4 2" xfId="28141"/>
    <cellStyle name="Normal 67 4 2 2 5" xfId="28142"/>
    <cellStyle name="Normal 67 4 2 3" xfId="28143"/>
    <cellStyle name="Normal 67 4 2 3 2" xfId="28144"/>
    <cellStyle name="Normal 67 4 2 4" xfId="28145"/>
    <cellStyle name="Normal 67 4 2 4 2" xfId="28146"/>
    <cellStyle name="Normal 67 4 2 5" xfId="28147"/>
    <cellStyle name="Normal 67 4 2 5 2" xfId="28148"/>
    <cellStyle name="Normal 67 4 2 6" xfId="28149"/>
    <cellStyle name="Normal 67 4 3" xfId="28150"/>
    <cellStyle name="Normal 67 4 3 2" xfId="28151"/>
    <cellStyle name="Normal 67 4 3 2 2" xfId="28152"/>
    <cellStyle name="Normal 67 4 3 3" xfId="28153"/>
    <cellStyle name="Normal 67 4 3 3 2" xfId="28154"/>
    <cellStyle name="Normal 67 4 3 4" xfId="28155"/>
    <cellStyle name="Normal 67 4 3 4 2" xfId="28156"/>
    <cellStyle name="Normal 67 4 3 5" xfId="28157"/>
    <cellStyle name="Normal 67 4 4" xfId="28158"/>
    <cellStyle name="Normal 67 4 4 2" xfId="28159"/>
    <cellStyle name="Normal 67 4 5" xfId="28160"/>
    <cellStyle name="Normal 67 4 5 2" xfId="28161"/>
    <cellStyle name="Normal 67 4 6" xfId="28162"/>
    <cellStyle name="Normal 67 4 6 2" xfId="28163"/>
    <cellStyle name="Normal 67 4 7" xfId="28164"/>
    <cellStyle name="Normal 67 5" xfId="28165"/>
    <cellStyle name="Normal 67 5 2" xfId="28166"/>
    <cellStyle name="Normal 67 5 2 2" xfId="28167"/>
    <cellStyle name="Normal 67 5 2 2 2" xfId="28168"/>
    <cellStyle name="Normal 67 5 2 3" xfId="28169"/>
    <cellStyle name="Normal 67 5 2 3 2" xfId="28170"/>
    <cellStyle name="Normal 67 5 2 4" xfId="28171"/>
    <cellStyle name="Normal 67 5 2 4 2" xfId="28172"/>
    <cellStyle name="Normal 67 5 2 5" xfId="28173"/>
    <cellStyle name="Normal 67 5 3" xfId="28174"/>
    <cellStyle name="Normal 67 5 3 2" xfId="28175"/>
    <cellStyle name="Normal 67 5 4" xfId="28176"/>
    <cellStyle name="Normal 67 5 4 2" xfId="28177"/>
    <cellStyle name="Normal 67 5 5" xfId="28178"/>
    <cellStyle name="Normal 67 5 5 2" xfId="28179"/>
    <cellStyle name="Normal 67 5 6" xfId="28180"/>
    <cellStyle name="Normal 67 6" xfId="28181"/>
    <cellStyle name="Normal 67 6 2" xfId="28182"/>
    <cellStyle name="Normal 67 6 2 2" xfId="28183"/>
    <cellStyle name="Normal 67 6 3" xfId="28184"/>
    <cellStyle name="Normal 67 6 3 2" xfId="28185"/>
    <cellStyle name="Normal 67 6 4" xfId="28186"/>
    <cellStyle name="Normal 67 6 4 2" xfId="28187"/>
    <cellStyle name="Normal 67 6 5" xfId="28188"/>
    <cellStyle name="Normal 67 7" xfId="28189"/>
    <cellStyle name="Normal 67 7 2" xfId="28190"/>
    <cellStyle name="Normal 67 7 2 2" xfId="28191"/>
    <cellStyle name="Normal 67 7 3" xfId="28192"/>
    <cellStyle name="Normal 67 7 3 2" xfId="28193"/>
    <cellStyle name="Normal 67 7 4" xfId="28194"/>
    <cellStyle name="Normal 67 7 4 2" xfId="28195"/>
    <cellStyle name="Normal 67 7 5" xfId="28196"/>
    <cellStyle name="Normal 67 8" xfId="28197"/>
    <cellStyle name="Normal 67 8 2" xfId="28198"/>
    <cellStyle name="Normal 67 9" xfId="28199"/>
    <cellStyle name="Normal 67 9 2" xfId="28200"/>
    <cellStyle name="Normal 68" xfId="28201"/>
    <cellStyle name="Normal 68 10" xfId="28202"/>
    <cellStyle name="Normal 68 10 2" xfId="28203"/>
    <cellStyle name="Normal 68 11" xfId="28204"/>
    <cellStyle name="Normal 68 11 2" xfId="28205"/>
    <cellStyle name="Normal 68 12" xfId="28206"/>
    <cellStyle name="Normal 68 12 2" xfId="28207"/>
    <cellStyle name="Normal 68 13" xfId="28208"/>
    <cellStyle name="Normal 68 13 2" xfId="28209"/>
    <cellStyle name="Normal 68 14" xfId="28210"/>
    <cellStyle name="Normal 68 14 2" xfId="28211"/>
    <cellStyle name="Normal 68 15" xfId="28212"/>
    <cellStyle name="Normal 68 16" xfId="28213"/>
    <cellStyle name="Normal 68 2" xfId="28214"/>
    <cellStyle name="Normal 68 2 2" xfId="28215"/>
    <cellStyle name="Normal 68 2 2 2" xfId="28216"/>
    <cellStyle name="Normal 68 2 2 2 2" xfId="28217"/>
    <cellStyle name="Normal 68 2 2 2 2 2" xfId="28218"/>
    <cellStyle name="Normal 68 2 2 2 3" xfId="28219"/>
    <cellStyle name="Normal 68 2 2 2 3 2" xfId="28220"/>
    <cellStyle name="Normal 68 2 2 2 4" xfId="28221"/>
    <cellStyle name="Normal 68 2 2 2 4 2" xfId="28222"/>
    <cellStyle name="Normal 68 2 2 2 5" xfId="28223"/>
    <cellStyle name="Normal 68 2 2 3" xfId="28224"/>
    <cellStyle name="Normal 68 2 2 3 2" xfId="28225"/>
    <cellStyle name="Normal 68 2 2 4" xfId="28226"/>
    <cellStyle name="Normal 68 2 2 4 2" xfId="28227"/>
    <cellStyle name="Normal 68 2 2 5" xfId="28228"/>
    <cellStyle name="Normal 68 2 2 5 2" xfId="28229"/>
    <cellStyle name="Normal 68 2 2 6" xfId="28230"/>
    <cellStyle name="Normal 68 2 3" xfId="28231"/>
    <cellStyle name="Normal 68 2 3 2" xfId="28232"/>
    <cellStyle name="Normal 68 2 3 2 2" xfId="28233"/>
    <cellStyle name="Normal 68 2 3 3" xfId="28234"/>
    <cellStyle name="Normal 68 2 3 3 2" xfId="28235"/>
    <cellStyle name="Normal 68 2 3 4" xfId="28236"/>
    <cellStyle name="Normal 68 2 3 4 2" xfId="28237"/>
    <cellStyle name="Normal 68 2 3 5" xfId="28238"/>
    <cellStyle name="Normal 68 2 4" xfId="28239"/>
    <cellStyle name="Normal 68 2 4 2" xfId="28240"/>
    <cellStyle name="Normal 68 2 5" xfId="28241"/>
    <cellStyle name="Normal 68 2 5 2" xfId="28242"/>
    <cellStyle name="Normal 68 2 6" xfId="28243"/>
    <cellStyle name="Normal 68 2 6 2" xfId="28244"/>
    <cellStyle name="Normal 68 2 7" xfId="28245"/>
    <cellStyle name="Normal 68 3" xfId="28246"/>
    <cellStyle name="Normal 68 3 2" xfId="28247"/>
    <cellStyle name="Normal 68 3 2 2" xfId="28248"/>
    <cellStyle name="Normal 68 3 2 2 2" xfId="28249"/>
    <cellStyle name="Normal 68 3 2 2 2 2" xfId="28250"/>
    <cellStyle name="Normal 68 3 2 2 3" xfId="28251"/>
    <cellStyle name="Normal 68 3 2 2 3 2" xfId="28252"/>
    <cellStyle name="Normal 68 3 2 2 4" xfId="28253"/>
    <cellStyle name="Normal 68 3 2 2 4 2" xfId="28254"/>
    <cellStyle name="Normal 68 3 2 2 5" xfId="28255"/>
    <cellStyle name="Normal 68 3 2 3" xfId="28256"/>
    <cellStyle name="Normal 68 3 2 3 2" xfId="28257"/>
    <cellStyle name="Normal 68 3 2 4" xfId="28258"/>
    <cellStyle name="Normal 68 3 2 4 2" xfId="28259"/>
    <cellStyle name="Normal 68 3 2 5" xfId="28260"/>
    <cellStyle name="Normal 68 3 2 5 2" xfId="28261"/>
    <cellStyle name="Normal 68 3 2 6" xfId="28262"/>
    <cellStyle name="Normal 68 3 3" xfId="28263"/>
    <cellStyle name="Normal 68 3 3 2" xfId="28264"/>
    <cellStyle name="Normal 68 3 3 2 2" xfId="28265"/>
    <cellStyle name="Normal 68 3 3 3" xfId="28266"/>
    <cellStyle name="Normal 68 3 3 3 2" xfId="28267"/>
    <cellStyle name="Normal 68 3 3 4" xfId="28268"/>
    <cellStyle name="Normal 68 3 3 4 2" xfId="28269"/>
    <cellStyle name="Normal 68 3 3 5" xfId="28270"/>
    <cellStyle name="Normal 68 3 4" xfId="28271"/>
    <cellStyle name="Normal 68 3 4 2" xfId="28272"/>
    <cellStyle name="Normal 68 3 5" xfId="28273"/>
    <cellStyle name="Normal 68 3 5 2" xfId="28274"/>
    <cellStyle name="Normal 68 3 6" xfId="28275"/>
    <cellStyle name="Normal 68 3 6 2" xfId="28276"/>
    <cellStyle name="Normal 68 3 7" xfId="28277"/>
    <cellStyle name="Normal 68 4" xfId="28278"/>
    <cellStyle name="Normal 68 4 2" xfId="28279"/>
    <cellStyle name="Normal 68 4 2 2" xfId="28280"/>
    <cellStyle name="Normal 68 4 2 2 2" xfId="28281"/>
    <cellStyle name="Normal 68 4 2 2 2 2" xfId="28282"/>
    <cellStyle name="Normal 68 4 2 2 3" xfId="28283"/>
    <cellStyle name="Normal 68 4 2 2 3 2" xfId="28284"/>
    <cellStyle name="Normal 68 4 2 2 4" xfId="28285"/>
    <cellStyle name="Normal 68 4 2 2 4 2" xfId="28286"/>
    <cellStyle name="Normal 68 4 2 2 5" xfId="28287"/>
    <cellStyle name="Normal 68 4 2 3" xfId="28288"/>
    <cellStyle name="Normal 68 4 2 3 2" xfId="28289"/>
    <cellStyle name="Normal 68 4 2 4" xfId="28290"/>
    <cellStyle name="Normal 68 4 2 4 2" xfId="28291"/>
    <cellStyle name="Normal 68 4 2 5" xfId="28292"/>
    <cellStyle name="Normal 68 4 2 5 2" xfId="28293"/>
    <cellStyle name="Normal 68 4 2 6" xfId="28294"/>
    <cellStyle name="Normal 68 4 3" xfId="28295"/>
    <cellStyle name="Normal 68 4 3 2" xfId="28296"/>
    <cellStyle name="Normal 68 4 3 2 2" xfId="28297"/>
    <cellStyle name="Normal 68 4 3 3" xfId="28298"/>
    <cellStyle name="Normal 68 4 3 3 2" xfId="28299"/>
    <cellStyle name="Normal 68 4 3 4" xfId="28300"/>
    <cellStyle name="Normal 68 4 3 4 2" xfId="28301"/>
    <cellStyle name="Normal 68 4 3 5" xfId="28302"/>
    <cellStyle name="Normal 68 4 4" xfId="28303"/>
    <cellStyle name="Normal 68 4 4 2" xfId="28304"/>
    <cellStyle name="Normal 68 4 5" xfId="28305"/>
    <cellStyle name="Normal 68 4 5 2" xfId="28306"/>
    <cellStyle name="Normal 68 4 6" xfId="28307"/>
    <cellStyle name="Normal 68 4 6 2" xfId="28308"/>
    <cellStyle name="Normal 68 4 7" xfId="28309"/>
    <cellStyle name="Normal 68 5" xfId="28310"/>
    <cellStyle name="Normal 68 5 2" xfId="28311"/>
    <cellStyle name="Normal 68 5 2 2" xfId="28312"/>
    <cellStyle name="Normal 68 5 2 2 2" xfId="28313"/>
    <cellStyle name="Normal 68 5 2 3" xfId="28314"/>
    <cellStyle name="Normal 68 5 2 3 2" xfId="28315"/>
    <cellStyle name="Normal 68 5 2 4" xfId="28316"/>
    <cellStyle name="Normal 68 5 2 4 2" xfId="28317"/>
    <cellStyle name="Normal 68 5 2 5" xfId="28318"/>
    <cellStyle name="Normal 68 5 3" xfId="28319"/>
    <cellStyle name="Normal 68 5 3 2" xfId="28320"/>
    <cellStyle name="Normal 68 5 4" xfId="28321"/>
    <cellStyle name="Normal 68 5 4 2" xfId="28322"/>
    <cellStyle name="Normal 68 5 5" xfId="28323"/>
    <cellStyle name="Normal 68 5 5 2" xfId="28324"/>
    <cellStyle name="Normal 68 5 6" xfId="28325"/>
    <cellStyle name="Normal 68 6" xfId="28326"/>
    <cellStyle name="Normal 68 6 2" xfId="28327"/>
    <cellStyle name="Normal 68 6 2 2" xfId="28328"/>
    <cellStyle name="Normal 68 6 3" xfId="28329"/>
    <cellStyle name="Normal 68 6 3 2" xfId="28330"/>
    <cellStyle name="Normal 68 6 4" xfId="28331"/>
    <cellStyle name="Normal 68 6 4 2" xfId="28332"/>
    <cellStyle name="Normal 68 6 5" xfId="28333"/>
    <cellStyle name="Normal 68 7" xfId="28334"/>
    <cellStyle name="Normal 68 7 2" xfId="28335"/>
    <cellStyle name="Normal 68 7 2 2" xfId="28336"/>
    <cellStyle name="Normal 68 7 3" xfId="28337"/>
    <cellStyle name="Normal 68 7 3 2" xfId="28338"/>
    <cellStyle name="Normal 68 7 4" xfId="28339"/>
    <cellStyle name="Normal 68 7 4 2" xfId="28340"/>
    <cellStyle name="Normal 68 7 5" xfId="28341"/>
    <cellStyle name="Normal 68 8" xfId="28342"/>
    <cellStyle name="Normal 68 8 2" xfId="28343"/>
    <cellStyle name="Normal 68 9" xfId="28344"/>
    <cellStyle name="Normal 68 9 2" xfId="28345"/>
    <cellStyle name="Normal 69" xfId="28346"/>
    <cellStyle name="Normal 69 10" xfId="55138"/>
    <cellStyle name="Normal 69 11" xfId="55139"/>
    <cellStyle name="Normal 69 12" xfId="55140"/>
    <cellStyle name="Normal 69 13" xfId="55141"/>
    <cellStyle name="Normal 69 14" xfId="55142"/>
    <cellStyle name="Normal 69 15" xfId="55143"/>
    <cellStyle name="Normal 69 16" xfId="55144"/>
    <cellStyle name="Normal 69 2" xfId="28347"/>
    <cellStyle name="Normal 69 2 10" xfId="55145"/>
    <cellStyle name="Normal 69 2 11" xfId="55146"/>
    <cellStyle name="Normal 69 2 2" xfId="55147"/>
    <cellStyle name="Normal 69 2 2 2" xfId="55148"/>
    <cellStyle name="Normal 69 2 2 2 2" xfId="55149"/>
    <cellStyle name="Normal 69 2 2 2 3" xfId="55150"/>
    <cellStyle name="Normal 69 2 2 3" xfId="55151"/>
    <cellStyle name="Normal 69 2 2 4" xfId="55152"/>
    <cellStyle name="Normal 69 2 3" xfId="55153"/>
    <cellStyle name="Normal 69 2 3 2" xfId="55154"/>
    <cellStyle name="Normal 69 2 3 3" xfId="55155"/>
    <cellStyle name="Normal 69 2 4" xfId="55156"/>
    <cellStyle name="Normal 69 2 5" xfId="55157"/>
    <cellStyle name="Normal 69 2 6" xfId="55158"/>
    <cellStyle name="Normal 69 2 7" xfId="55159"/>
    <cellStyle name="Normal 69 2 8" xfId="55160"/>
    <cellStyle name="Normal 69 2 9" xfId="55161"/>
    <cellStyle name="Normal 69 3" xfId="55162"/>
    <cellStyle name="Normal 69 3 2" xfId="55163"/>
    <cellStyle name="Normal 69 3 2 2" xfId="55164"/>
    <cellStyle name="Normal 69 3 2 2 2" xfId="55165"/>
    <cellStyle name="Normal 69 3 2 2 3" xfId="55166"/>
    <cellStyle name="Normal 69 3 2 3" xfId="55167"/>
    <cellStyle name="Normal 69 3 2 4" xfId="55168"/>
    <cellStyle name="Normal 69 3 3" xfId="55169"/>
    <cellStyle name="Normal 69 3 3 2" xfId="55170"/>
    <cellStyle name="Normal 69 3 3 3" xfId="55171"/>
    <cellStyle name="Normal 69 3 4" xfId="55172"/>
    <cellStyle name="Normal 69 3 5" xfId="55173"/>
    <cellStyle name="Normal 69 4" xfId="55174"/>
    <cellStyle name="Normal 69 4 2" xfId="55175"/>
    <cellStyle name="Normal 69 4 2 2" xfId="55176"/>
    <cellStyle name="Normal 69 4 2 3" xfId="55177"/>
    <cellStyle name="Normal 69 4 3" xfId="55178"/>
    <cellStyle name="Normal 69 4 4" xfId="55179"/>
    <cellStyle name="Normal 69 5" xfId="55180"/>
    <cellStyle name="Normal 69 5 2" xfId="55181"/>
    <cellStyle name="Normal 69 5 3" xfId="55182"/>
    <cellStyle name="Normal 69 6" xfId="55183"/>
    <cellStyle name="Normal 69 6 2" xfId="55184"/>
    <cellStyle name="Normal 69 6 3" xfId="55185"/>
    <cellStyle name="Normal 69 7" xfId="55186"/>
    <cellStyle name="Normal 69 7 2" xfId="55187"/>
    <cellStyle name="Normal 69 7 3" xfId="55188"/>
    <cellStyle name="Normal 69 8" xfId="55189"/>
    <cellStyle name="Normal 69 9" xfId="55190"/>
    <cellStyle name="Normal 7" xfId="28348"/>
    <cellStyle name="Normal 7 10" xfId="28349"/>
    <cellStyle name="Normal 7 10 2" xfId="28350"/>
    <cellStyle name="Normal 7 11" xfId="28351"/>
    <cellStyle name="Normal 7 12" xfId="28352"/>
    <cellStyle name="Normal 7 2" xfId="28353"/>
    <cellStyle name="Normal 7 2 2" xfId="28354"/>
    <cellStyle name="Normal 7 2 2 2" xfId="28355"/>
    <cellStyle name="Normal 7 2 2 2 2" xfId="28356"/>
    <cellStyle name="Normal 7 2 2 2 2 2" xfId="28357"/>
    <cellStyle name="Normal 7 2 2 2 2 2 2" xfId="55191"/>
    <cellStyle name="Normal 7 2 2 2 2 3" xfId="55192"/>
    <cellStyle name="Normal 7 2 2 2 2 3 2" xfId="55193"/>
    <cellStyle name="Normal 7 2 2 2 2 4" xfId="55194"/>
    <cellStyle name="Normal 7 2 2 2 3" xfId="28358"/>
    <cellStyle name="Normal 7 2 2 2 3 2" xfId="28359"/>
    <cellStyle name="Normal 7 2 2 2 4" xfId="28360"/>
    <cellStyle name="Normal 7 2 2 2 4 2" xfId="55195"/>
    <cellStyle name="Normal 7 2 2 2 5" xfId="55196"/>
    <cellStyle name="Normal 7 2 2 3" xfId="28361"/>
    <cellStyle name="Normal 7 2 2 3 2" xfId="28362"/>
    <cellStyle name="Normal 7 2 2 3 2 2" xfId="55197"/>
    <cellStyle name="Normal 7 2 2 3 3" xfId="55198"/>
    <cellStyle name="Normal 7 2 2 3 3 2" xfId="55199"/>
    <cellStyle name="Normal 7 2 2 3 4" xfId="55200"/>
    <cellStyle name="Normal 7 2 2 4" xfId="28363"/>
    <cellStyle name="Normal 7 2 2 4 2" xfId="28364"/>
    <cellStyle name="Normal 7 2 2 5" xfId="28365"/>
    <cellStyle name="Normal 7 2 2 5 2" xfId="55201"/>
    <cellStyle name="Normal 7 2 2 6" xfId="55202"/>
    <cellStyle name="Normal 7 2 3" xfId="28366"/>
    <cellStyle name="Normal 7 2 3 2" xfId="28367"/>
    <cellStyle name="Normal 7 2 3 2 2" xfId="28368"/>
    <cellStyle name="Normal 7 2 3 2 2 2" xfId="28369"/>
    <cellStyle name="Normal 7 2 3 2 3" xfId="28370"/>
    <cellStyle name="Normal 7 2 3 2 3 2" xfId="28371"/>
    <cellStyle name="Normal 7 2 3 2 4" xfId="28372"/>
    <cellStyle name="Normal 7 2 3 3" xfId="28373"/>
    <cellStyle name="Normal 7 2 3 3 2" xfId="28374"/>
    <cellStyle name="Normal 7 2 3 4" xfId="28375"/>
    <cellStyle name="Normal 7 2 3 4 2" xfId="28376"/>
    <cellStyle name="Normal 7 2 3 5" xfId="28377"/>
    <cellStyle name="Normal 7 2 4" xfId="28378"/>
    <cellStyle name="Normal 7 2 4 2" xfId="28379"/>
    <cellStyle name="Normal 7 2 4 2 2" xfId="28380"/>
    <cellStyle name="Normal 7 2 4 3" xfId="28381"/>
    <cellStyle name="Normal 7 2 4 3 2" xfId="28382"/>
    <cellStyle name="Normal 7 2 4 4" xfId="28383"/>
    <cellStyle name="Normal 7 2 5" xfId="28384"/>
    <cellStyle name="Normal 7 2 5 2" xfId="28385"/>
    <cellStyle name="Normal 7 2 5 2 2" xfId="28386"/>
    <cellStyle name="Normal 7 2 5 3" xfId="28387"/>
    <cellStyle name="Normal 7 2 5 3 2" xfId="28388"/>
    <cellStyle name="Normal 7 2 5 4" xfId="28389"/>
    <cellStyle name="Normal 7 2 6" xfId="28390"/>
    <cellStyle name="Normal 7 2 6 2" xfId="28391"/>
    <cellStyle name="Normal 7 2 7" xfId="28392"/>
    <cellStyle name="Normal 7 2 7 2" xfId="28393"/>
    <cellStyle name="Normal 7 2 8" xfId="28394"/>
    <cellStyle name="Normal 7 2 9" xfId="28395"/>
    <cellStyle name="Normal 7 3" xfId="28396"/>
    <cellStyle name="Normal 7 3 2" xfId="28397"/>
    <cellStyle name="Normal 7 3 2 2" xfId="28398"/>
    <cellStyle name="Normal 7 3 2 2 10" xfId="55203"/>
    <cellStyle name="Normal 7 3 2 2 11" xfId="55204"/>
    <cellStyle name="Normal 7 3 2 2 2" xfId="28399"/>
    <cellStyle name="Normal 7 3 2 2 2 2" xfId="28400"/>
    <cellStyle name="Normal 7 3 2 2 2 2 2" xfId="55205"/>
    <cellStyle name="Normal 7 3 2 2 2 2 3" xfId="55206"/>
    <cellStyle name="Normal 7 3 2 2 2 3" xfId="55207"/>
    <cellStyle name="Normal 7 3 2 2 2 4" xfId="55208"/>
    <cellStyle name="Normal 7 3 2 2 3" xfId="28401"/>
    <cellStyle name="Normal 7 3 2 2 3 2" xfId="28402"/>
    <cellStyle name="Normal 7 3 2 2 3 3" xfId="55209"/>
    <cellStyle name="Normal 7 3 2 2 4" xfId="28403"/>
    <cellStyle name="Normal 7 3 2 2 5" xfId="55210"/>
    <cellStyle name="Normal 7 3 2 2 6" xfId="55211"/>
    <cellStyle name="Normal 7 3 2 2 7" xfId="55212"/>
    <cellStyle name="Normal 7 3 2 2 8" xfId="55213"/>
    <cellStyle name="Normal 7 3 2 2 9" xfId="55214"/>
    <cellStyle name="Normal 7 3 2 3" xfId="28404"/>
    <cellStyle name="Normal 7 3 2 3 2" xfId="28405"/>
    <cellStyle name="Normal 7 3 2 4" xfId="28406"/>
    <cellStyle name="Normal 7 3 2 4 2" xfId="28407"/>
    <cellStyle name="Normal 7 3 2 5" xfId="28408"/>
    <cellStyle name="Normal 7 3 3" xfId="28409"/>
    <cellStyle name="Normal 7 3 3 2" xfId="28410"/>
    <cellStyle name="Normal 7 3 3 2 2" xfId="28411"/>
    <cellStyle name="Normal 7 3 3 2 2 2" xfId="28412"/>
    <cellStyle name="Normal 7 3 3 2 3" xfId="28413"/>
    <cellStyle name="Normal 7 3 3 2 3 2" xfId="28414"/>
    <cellStyle name="Normal 7 3 3 2 4" xfId="28415"/>
    <cellStyle name="Normal 7 3 3 3" xfId="28416"/>
    <cellStyle name="Normal 7 3 3 3 2" xfId="28417"/>
    <cellStyle name="Normal 7 3 3 4" xfId="28418"/>
    <cellStyle name="Normal 7 3 3 4 2" xfId="28419"/>
    <cellStyle name="Normal 7 3 3 5" xfId="28420"/>
    <cellStyle name="Normal 7 3 4" xfId="28421"/>
    <cellStyle name="Normal 7 3 4 2" xfId="28422"/>
    <cellStyle name="Normal 7 3 4 2 2" xfId="28423"/>
    <cellStyle name="Normal 7 3 4 3" xfId="28424"/>
    <cellStyle name="Normal 7 3 4 3 2" xfId="28425"/>
    <cellStyle name="Normal 7 3 4 4" xfId="28426"/>
    <cellStyle name="Normal 7 3 5" xfId="28427"/>
    <cellStyle name="Normal 7 3 5 2" xfId="28428"/>
    <cellStyle name="Normal 7 3 6" xfId="28429"/>
    <cellStyle name="Normal 7 3 6 2" xfId="28430"/>
    <cellStyle name="Normal 7 3 7" xfId="28431"/>
    <cellStyle name="Normal 7 4" xfId="28432"/>
    <cellStyle name="Normal 7 4 2" xfId="28433"/>
    <cellStyle name="Normal 7 4 2 2" xfId="28434"/>
    <cellStyle name="Normal 7 4 2 2 2" xfId="28435"/>
    <cellStyle name="Normal 7 4 2 2 2 2" xfId="55215"/>
    <cellStyle name="Normal 7 4 2 2 3" xfId="55216"/>
    <cellStyle name="Normal 7 4 2 2 3 2" xfId="55217"/>
    <cellStyle name="Normal 7 4 2 2 4" xfId="55218"/>
    <cellStyle name="Normal 7 4 2 3" xfId="28436"/>
    <cellStyle name="Normal 7 4 2 3 2" xfId="28437"/>
    <cellStyle name="Normal 7 4 2 4" xfId="28438"/>
    <cellStyle name="Normal 7 4 2 4 2" xfId="55219"/>
    <cellStyle name="Normal 7 4 2 5" xfId="55220"/>
    <cellStyle name="Normal 7 4 3" xfId="28439"/>
    <cellStyle name="Normal 7 4 3 2" xfId="28440"/>
    <cellStyle name="Normal 7 4 3 2 2" xfId="55221"/>
    <cellStyle name="Normal 7 4 3 3" xfId="55222"/>
    <cellStyle name="Normal 7 4 3 3 2" xfId="55223"/>
    <cellStyle name="Normal 7 4 3 4" xfId="55224"/>
    <cellStyle name="Normal 7 4 4" xfId="28441"/>
    <cellStyle name="Normal 7 4 4 2" xfId="28442"/>
    <cellStyle name="Normal 7 4 5" xfId="28443"/>
    <cellStyle name="Normal 7 4 5 2" xfId="55225"/>
    <cellStyle name="Normal 7 4 6" xfId="28444"/>
    <cellStyle name="Normal 7 4 6 2" xfId="55226"/>
    <cellStyle name="Normal 7 4 7" xfId="55227"/>
    <cellStyle name="Normal 7 5" xfId="28445"/>
    <cellStyle name="Normal 7 5 2" xfId="28446"/>
    <cellStyle name="Normal 7 5 2 2" xfId="28447"/>
    <cellStyle name="Normal 7 5 2 2 2" xfId="28448"/>
    <cellStyle name="Normal 7 5 2 3" xfId="28449"/>
    <cellStyle name="Normal 7 5 2 3 2" xfId="28450"/>
    <cellStyle name="Normal 7 5 2 4" xfId="28451"/>
    <cellStyle name="Normal 7 5 3" xfId="28452"/>
    <cellStyle name="Normal 7 5 3 2" xfId="28453"/>
    <cellStyle name="Normal 7 5 4" xfId="28454"/>
    <cellStyle name="Normal 7 5 4 2" xfId="28455"/>
    <cellStyle name="Normal 7 5 5" xfId="28456"/>
    <cellStyle name="Normal 7 6" xfId="28457"/>
    <cellStyle name="Normal 7 6 2" xfId="28458"/>
    <cellStyle name="Normal 7 6 2 2" xfId="28459"/>
    <cellStyle name="Normal 7 6 3" xfId="28460"/>
    <cellStyle name="Normal 7 6 3 2" xfId="28461"/>
    <cellStyle name="Normal 7 6 4" xfId="28462"/>
    <cellStyle name="Normal 7 7" xfId="28463"/>
    <cellStyle name="Normal 7 7 2" xfId="28464"/>
    <cellStyle name="Normal 7 7 2 10" xfId="55228"/>
    <cellStyle name="Normal 7 7 2 11" xfId="55229"/>
    <cellStyle name="Normal 7 7 2 2" xfId="28465"/>
    <cellStyle name="Normal 7 7 2 2 2" xfId="55230"/>
    <cellStyle name="Normal 7 7 2 2 2 2" xfId="55231"/>
    <cellStyle name="Normal 7 7 2 2 2 3" xfId="55232"/>
    <cellStyle name="Normal 7 7 2 2 3" xfId="55233"/>
    <cellStyle name="Normal 7 7 2 2 4" xfId="55234"/>
    <cellStyle name="Normal 7 7 2 3" xfId="55235"/>
    <cellStyle name="Normal 7 7 2 3 2" xfId="55236"/>
    <cellStyle name="Normal 7 7 2 3 3" xfId="55237"/>
    <cellStyle name="Normal 7 7 2 4" xfId="55238"/>
    <cellStyle name="Normal 7 7 2 5" xfId="55239"/>
    <cellStyle name="Normal 7 7 2 6" xfId="55240"/>
    <cellStyle name="Normal 7 7 2 7" xfId="55241"/>
    <cellStyle name="Normal 7 7 2 8" xfId="55242"/>
    <cellStyle name="Normal 7 7 2 9" xfId="55243"/>
    <cellStyle name="Normal 7 7 3" xfId="28466"/>
    <cellStyle name="Normal 7 7 3 2" xfId="28467"/>
    <cellStyle name="Normal 7 7 4" xfId="28468"/>
    <cellStyle name="Normal 7 8" xfId="28469"/>
    <cellStyle name="Normal 7 8 2" xfId="28470"/>
    <cellStyle name="Normal 7 9" xfId="28471"/>
    <cellStyle name="Normal 7 9 2" xfId="28472"/>
    <cellStyle name="Normal 7_7-7-1 SM Data" xfId="28473"/>
    <cellStyle name="Normal 70" xfId="28474"/>
    <cellStyle name="Normal 70 10" xfId="55244"/>
    <cellStyle name="Normal 70 11" xfId="55245"/>
    <cellStyle name="Normal 70 12" xfId="55246"/>
    <cellStyle name="Normal 70 13" xfId="55247"/>
    <cellStyle name="Normal 70 14" xfId="55248"/>
    <cellStyle name="Normal 70 15" xfId="55249"/>
    <cellStyle name="Normal 70 16" xfId="55250"/>
    <cellStyle name="Normal 70 2" xfId="28475"/>
    <cellStyle name="Normal 70 2 10" xfId="55251"/>
    <cellStyle name="Normal 70 2 11" xfId="55252"/>
    <cellStyle name="Normal 70 2 2" xfId="55253"/>
    <cellStyle name="Normal 70 2 2 2" xfId="55254"/>
    <cellStyle name="Normal 70 2 2 2 2" xfId="55255"/>
    <cellStyle name="Normal 70 2 2 2 3" xfId="55256"/>
    <cellStyle name="Normal 70 2 2 3" xfId="55257"/>
    <cellStyle name="Normal 70 2 2 4" xfId="55258"/>
    <cellStyle name="Normal 70 2 3" xfId="55259"/>
    <cellStyle name="Normal 70 2 3 2" xfId="55260"/>
    <cellStyle name="Normal 70 2 3 3" xfId="55261"/>
    <cellStyle name="Normal 70 2 4" xfId="55262"/>
    <cellStyle name="Normal 70 2 5" xfId="55263"/>
    <cellStyle name="Normal 70 2 6" xfId="55264"/>
    <cellStyle name="Normal 70 2 7" xfId="55265"/>
    <cellStyle name="Normal 70 2 8" xfId="55266"/>
    <cellStyle name="Normal 70 2 9" xfId="55267"/>
    <cellStyle name="Normal 70 3" xfId="55268"/>
    <cellStyle name="Normal 70 3 2" xfId="55269"/>
    <cellStyle name="Normal 70 3 2 2" xfId="55270"/>
    <cellStyle name="Normal 70 3 2 2 2" xfId="55271"/>
    <cellStyle name="Normal 70 3 2 2 3" xfId="55272"/>
    <cellStyle name="Normal 70 3 2 3" xfId="55273"/>
    <cellStyle name="Normal 70 3 2 4" xfId="55274"/>
    <cellStyle name="Normal 70 3 3" xfId="55275"/>
    <cellStyle name="Normal 70 3 3 2" xfId="55276"/>
    <cellStyle name="Normal 70 3 3 3" xfId="55277"/>
    <cellStyle name="Normal 70 3 4" xfId="55278"/>
    <cellStyle name="Normal 70 3 5" xfId="55279"/>
    <cellStyle name="Normal 70 4" xfId="55280"/>
    <cellStyle name="Normal 70 4 2" xfId="55281"/>
    <cellStyle name="Normal 70 4 2 2" xfId="55282"/>
    <cellStyle name="Normal 70 4 2 3" xfId="55283"/>
    <cellStyle name="Normal 70 4 3" xfId="55284"/>
    <cellStyle name="Normal 70 4 4" xfId="55285"/>
    <cellStyle name="Normal 70 5" xfId="55286"/>
    <cellStyle name="Normal 70 5 2" xfId="55287"/>
    <cellStyle name="Normal 70 5 3" xfId="55288"/>
    <cellStyle name="Normal 70 6" xfId="55289"/>
    <cellStyle name="Normal 70 6 2" xfId="55290"/>
    <cellStyle name="Normal 70 6 3" xfId="55291"/>
    <cellStyle name="Normal 70 7" xfId="55292"/>
    <cellStyle name="Normal 70 7 2" xfId="55293"/>
    <cellStyle name="Normal 70 7 3" xfId="55294"/>
    <cellStyle name="Normal 70 8" xfId="55295"/>
    <cellStyle name="Normal 70 9" xfId="55296"/>
    <cellStyle name="Normal 71" xfId="28476"/>
    <cellStyle name="Normal 71 10" xfId="55297"/>
    <cellStyle name="Normal 71 11" xfId="55298"/>
    <cellStyle name="Normal 71 12" xfId="55299"/>
    <cellStyle name="Normal 71 13" xfId="55300"/>
    <cellStyle name="Normal 71 14" xfId="55301"/>
    <cellStyle name="Normal 71 15" xfId="55302"/>
    <cellStyle name="Normal 71 16" xfId="55303"/>
    <cellStyle name="Normal 71 2" xfId="28477"/>
    <cellStyle name="Normal 71 2 10" xfId="55304"/>
    <cellStyle name="Normal 71 2 11" xfId="55305"/>
    <cellStyle name="Normal 71 2 2" xfId="55306"/>
    <cellStyle name="Normal 71 2 2 2" xfId="55307"/>
    <cellStyle name="Normal 71 2 2 2 2" xfId="55308"/>
    <cellStyle name="Normal 71 2 2 2 3" xfId="55309"/>
    <cellStyle name="Normal 71 2 2 3" xfId="55310"/>
    <cellStyle name="Normal 71 2 2 4" xfId="55311"/>
    <cellStyle name="Normal 71 2 3" xfId="55312"/>
    <cellStyle name="Normal 71 2 3 2" xfId="55313"/>
    <cellStyle name="Normal 71 2 3 3" xfId="55314"/>
    <cellStyle name="Normal 71 2 4" xfId="55315"/>
    <cellStyle name="Normal 71 2 5" xfId="55316"/>
    <cellStyle name="Normal 71 2 6" xfId="55317"/>
    <cellStyle name="Normal 71 2 7" xfId="55318"/>
    <cellStyle name="Normal 71 2 8" xfId="55319"/>
    <cellStyle name="Normal 71 2 9" xfId="55320"/>
    <cellStyle name="Normal 71 3" xfId="55321"/>
    <cellStyle name="Normal 71 3 2" xfId="55322"/>
    <cellStyle name="Normal 71 3 2 2" xfId="55323"/>
    <cellStyle name="Normal 71 3 2 2 2" xfId="55324"/>
    <cellStyle name="Normal 71 3 2 2 3" xfId="55325"/>
    <cellStyle name="Normal 71 3 2 3" xfId="55326"/>
    <cellStyle name="Normal 71 3 2 4" xfId="55327"/>
    <cellStyle name="Normal 71 3 3" xfId="55328"/>
    <cellStyle name="Normal 71 3 3 2" xfId="55329"/>
    <cellStyle name="Normal 71 3 3 3" xfId="55330"/>
    <cellStyle name="Normal 71 3 4" xfId="55331"/>
    <cellStyle name="Normal 71 3 5" xfId="55332"/>
    <cellStyle name="Normal 71 4" xfId="55333"/>
    <cellStyle name="Normal 71 4 2" xfId="55334"/>
    <cellStyle name="Normal 71 4 2 2" xfId="55335"/>
    <cellStyle name="Normal 71 4 2 3" xfId="55336"/>
    <cellStyle name="Normal 71 4 3" xfId="55337"/>
    <cellStyle name="Normal 71 4 4" xfId="55338"/>
    <cellStyle name="Normal 71 5" xfId="55339"/>
    <cellStyle name="Normal 71 5 2" xfId="55340"/>
    <cellStyle name="Normal 71 5 3" xfId="55341"/>
    <cellStyle name="Normal 71 6" xfId="55342"/>
    <cellStyle name="Normal 71 6 2" xfId="55343"/>
    <cellStyle name="Normal 71 6 3" xfId="55344"/>
    <cellStyle name="Normal 71 7" xfId="55345"/>
    <cellStyle name="Normal 71 7 2" xfId="55346"/>
    <cellStyle name="Normal 71 7 3" xfId="55347"/>
    <cellStyle name="Normal 71 8" xfId="55348"/>
    <cellStyle name="Normal 71 9" xfId="55349"/>
    <cellStyle name="Normal 72" xfId="28478"/>
    <cellStyle name="Normal 73" xfId="28479"/>
    <cellStyle name="Normal 73 2" xfId="28480"/>
    <cellStyle name="Normal 73 3" xfId="28481"/>
    <cellStyle name="Normal 73 3 2" xfId="28482"/>
    <cellStyle name="Normal 74" xfId="28483"/>
    <cellStyle name="Normal 74 10" xfId="55350"/>
    <cellStyle name="Normal 74 11" xfId="55351"/>
    <cellStyle name="Normal 74 12" xfId="55352"/>
    <cellStyle name="Normal 74 13" xfId="55353"/>
    <cellStyle name="Normal 74 14" xfId="55354"/>
    <cellStyle name="Normal 74 15" xfId="55355"/>
    <cellStyle name="Normal 74 16" xfId="55356"/>
    <cellStyle name="Normal 74 2" xfId="28484"/>
    <cellStyle name="Normal 74 2 10" xfId="55357"/>
    <cellStyle name="Normal 74 2 11" xfId="55358"/>
    <cellStyle name="Normal 74 2 2" xfId="55359"/>
    <cellStyle name="Normal 74 2 2 2" xfId="55360"/>
    <cellStyle name="Normal 74 2 2 2 2" xfId="55361"/>
    <cellStyle name="Normal 74 2 2 2 3" xfId="55362"/>
    <cellStyle name="Normal 74 2 2 3" xfId="55363"/>
    <cellStyle name="Normal 74 2 2 4" xfId="55364"/>
    <cellStyle name="Normal 74 2 3" xfId="55365"/>
    <cellStyle name="Normal 74 2 3 2" xfId="55366"/>
    <cellStyle name="Normal 74 2 3 3" xfId="55367"/>
    <cellStyle name="Normal 74 2 4" xfId="55368"/>
    <cellStyle name="Normal 74 2 5" xfId="55369"/>
    <cellStyle name="Normal 74 2 6" xfId="55370"/>
    <cellStyle name="Normal 74 2 7" xfId="55371"/>
    <cellStyle name="Normal 74 2 8" xfId="55372"/>
    <cellStyle name="Normal 74 2 9" xfId="55373"/>
    <cellStyle name="Normal 74 3" xfId="28485"/>
    <cellStyle name="Normal 74 3 2" xfId="55374"/>
    <cellStyle name="Normal 74 3 2 2" xfId="55375"/>
    <cellStyle name="Normal 74 3 2 2 2" xfId="55376"/>
    <cellStyle name="Normal 74 3 2 2 3" xfId="55377"/>
    <cellStyle name="Normal 74 3 2 3" xfId="55378"/>
    <cellStyle name="Normal 74 3 2 4" xfId="55379"/>
    <cellStyle name="Normal 74 3 3" xfId="55380"/>
    <cellStyle name="Normal 74 3 3 2" xfId="55381"/>
    <cellStyle name="Normal 74 3 3 3" xfId="55382"/>
    <cellStyle name="Normal 74 3 4" xfId="55383"/>
    <cellStyle name="Normal 74 3 5" xfId="55384"/>
    <cellStyle name="Normal 74 4" xfId="55385"/>
    <cellStyle name="Normal 74 4 2" xfId="55386"/>
    <cellStyle name="Normal 74 4 2 2" xfId="55387"/>
    <cellStyle name="Normal 74 4 2 3" xfId="55388"/>
    <cellStyle name="Normal 74 4 3" xfId="55389"/>
    <cellStyle name="Normal 74 4 4" xfId="55390"/>
    <cellStyle name="Normal 74 5" xfId="55391"/>
    <cellStyle name="Normal 74 5 2" xfId="55392"/>
    <cellStyle name="Normal 74 5 3" xfId="55393"/>
    <cellStyle name="Normal 74 6" xfId="55394"/>
    <cellStyle name="Normal 74 6 2" xfId="55395"/>
    <cellStyle name="Normal 74 6 3" xfId="55396"/>
    <cellStyle name="Normal 74 7" xfId="55397"/>
    <cellStyle name="Normal 74 7 2" xfId="55398"/>
    <cellStyle name="Normal 74 7 3" xfId="55399"/>
    <cellStyle name="Normal 74 8" xfId="55400"/>
    <cellStyle name="Normal 74 9" xfId="55401"/>
    <cellStyle name="Normal 75" xfId="28486"/>
    <cellStyle name="Normal 75 2" xfId="28487"/>
    <cellStyle name="Normal 75 3" xfId="28488"/>
    <cellStyle name="Normal 75 4" xfId="28489"/>
    <cellStyle name="Normal 76" xfId="28490"/>
    <cellStyle name="Normal 76 10" xfId="55402"/>
    <cellStyle name="Normal 76 11" xfId="55403"/>
    <cellStyle name="Normal 76 12" xfId="55404"/>
    <cellStyle name="Normal 76 13" xfId="55405"/>
    <cellStyle name="Normal 76 14" xfId="55406"/>
    <cellStyle name="Normal 76 15" xfId="55407"/>
    <cellStyle name="Normal 76 16" xfId="55408"/>
    <cellStyle name="Normal 76 2" xfId="28491"/>
    <cellStyle name="Normal 76 2 10" xfId="55409"/>
    <cellStyle name="Normal 76 2 11" xfId="55410"/>
    <cellStyle name="Normal 76 2 2" xfId="55411"/>
    <cellStyle name="Normal 76 2 2 2" xfId="55412"/>
    <cellStyle name="Normal 76 2 2 2 2" xfId="55413"/>
    <cellStyle name="Normal 76 2 2 2 3" xfId="55414"/>
    <cellStyle name="Normal 76 2 2 3" xfId="55415"/>
    <cellStyle name="Normal 76 2 2 4" xfId="55416"/>
    <cellStyle name="Normal 76 2 3" xfId="55417"/>
    <cellStyle name="Normal 76 2 3 2" xfId="55418"/>
    <cellStyle name="Normal 76 2 3 3" xfId="55419"/>
    <cellStyle name="Normal 76 2 4" xfId="55420"/>
    <cellStyle name="Normal 76 2 5" xfId="55421"/>
    <cellStyle name="Normal 76 2 6" xfId="55422"/>
    <cellStyle name="Normal 76 2 7" xfId="55423"/>
    <cellStyle name="Normal 76 2 8" xfId="55424"/>
    <cellStyle name="Normal 76 2 9" xfId="55425"/>
    <cellStyle name="Normal 76 3" xfId="28492"/>
    <cellStyle name="Normal 76 3 2" xfId="55426"/>
    <cellStyle name="Normal 76 3 2 2" xfId="55427"/>
    <cellStyle name="Normal 76 3 2 2 2" xfId="55428"/>
    <cellStyle name="Normal 76 3 2 2 3" xfId="55429"/>
    <cellStyle name="Normal 76 3 2 3" xfId="55430"/>
    <cellStyle name="Normal 76 3 2 4" xfId="55431"/>
    <cellStyle name="Normal 76 3 3" xfId="55432"/>
    <cellStyle name="Normal 76 3 3 2" xfId="55433"/>
    <cellStyle name="Normal 76 3 3 3" xfId="55434"/>
    <cellStyle name="Normal 76 3 4" xfId="55435"/>
    <cellStyle name="Normal 76 3 5" xfId="55436"/>
    <cellStyle name="Normal 76 4" xfId="55437"/>
    <cellStyle name="Normal 76 4 2" xfId="55438"/>
    <cellStyle name="Normal 76 4 2 2" xfId="55439"/>
    <cellStyle name="Normal 76 4 2 3" xfId="55440"/>
    <cellStyle name="Normal 76 4 3" xfId="55441"/>
    <cellStyle name="Normal 76 4 4" xfId="55442"/>
    <cellStyle name="Normal 76 5" xfId="55443"/>
    <cellStyle name="Normal 76 5 2" xfId="55444"/>
    <cellStyle name="Normal 76 5 3" xfId="55445"/>
    <cellStyle name="Normal 76 6" xfId="55446"/>
    <cellStyle name="Normal 76 6 2" xfId="55447"/>
    <cellStyle name="Normal 76 6 3" xfId="55448"/>
    <cellStyle name="Normal 76 7" xfId="55449"/>
    <cellStyle name="Normal 76 7 2" xfId="55450"/>
    <cellStyle name="Normal 76 7 3" xfId="55451"/>
    <cellStyle name="Normal 76 8" xfId="55452"/>
    <cellStyle name="Normal 76 9" xfId="55453"/>
    <cellStyle name="Normal 77" xfId="28493"/>
    <cellStyle name="Normal 77 10" xfId="55454"/>
    <cellStyle name="Normal 77 11" xfId="55455"/>
    <cellStyle name="Normal 77 12" xfId="55456"/>
    <cellStyle name="Normal 77 13" xfId="55457"/>
    <cellStyle name="Normal 77 14" xfId="55458"/>
    <cellStyle name="Normal 77 15" xfId="55459"/>
    <cellStyle name="Normal 77 16" xfId="55460"/>
    <cellStyle name="Normal 77 2" xfId="28494"/>
    <cellStyle name="Normal 77 2 10" xfId="55461"/>
    <cellStyle name="Normal 77 2 11" xfId="55462"/>
    <cellStyle name="Normal 77 2 2" xfId="55463"/>
    <cellStyle name="Normal 77 2 2 2" xfId="55464"/>
    <cellStyle name="Normal 77 2 2 2 2" xfId="55465"/>
    <cellStyle name="Normal 77 2 2 2 3" xfId="55466"/>
    <cellStyle name="Normal 77 2 2 3" xfId="55467"/>
    <cellStyle name="Normal 77 2 2 4" xfId="55468"/>
    <cellStyle name="Normal 77 2 3" xfId="55469"/>
    <cellStyle name="Normal 77 2 3 2" xfId="55470"/>
    <cellStyle name="Normal 77 2 3 3" xfId="55471"/>
    <cellStyle name="Normal 77 2 4" xfId="55472"/>
    <cellStyle name="Normal 77 2 5" xfId="55473"/>
    <cellStyle name="Normal 77 2 6" xfId="55474"/>
    <cellStyle name="Normal 77 2 7" xfId="55475"/>
    <cellStyle name="Normal 77 2 8" xfId="55476"/>
    <cellStyle name="Normal 77 2 9" xfId="55477"/>
    <cellStyle name="Normal 77 3" xfId="28495"/>
    <cellStyle name="Normal 77 3 2" xfId="55478"/>
    <cellStyle name="Normal 77 3 2 2" xfId="55479"/>
    <cellStyle name="Normal 77 3 2 2 2" xfId="55480"/>
    <cellStyle name="Normal 77 3 2 2 3" xfId="55481"/>
    <cellStyle name="Normal 77 3 2 3" xfId="55482"/>
    <cellStyle name="Normal 77 3 2 4" xfId="55483"/>
    <cellStyle name="Normal 77 3 3" xfId="55484"/>
    <cellStyle name="Normal 77 3 3 2" xfId="55485"/>
    <cellStyle name="Normal 77 3 3 3" xfId="55486"/>
    <cellStyle name="Normal 77 3 4" xfId="55487"/>
    <cellStyle name="Normal 77 3 5" xfId="55488"/>
    <cellStyle name="Normal 77 4" xfId="55489"/>
    <cellStyle name="Normal 77 4 2" xfId="55490"/>
    <cellStyle name="Normal 77 4 2 2" xfId="55491"/>
    <cellStyle name="Normal 77 4 2 3" xfId="55492"/>
    <cellStyle name="Normal 77 4 3" xfId="55493"/>
    <cellStyle name="Normal 77 4 4" xfId="55494"/>
    <cellStyle name="Normal 77 5" xfId="55495"/>
    <cellStyle name="Normal 77 5 2" xfId="55496"/>
    <cellStyle name="Normal 77 5 3" xfId="55497"/>
    <cellStyle name="Normal 77 6" xfId="55498"/>
    <cellStyle name="Normal 77 6 2" xfId="55499"/>
    <cellStyle name="Normal 77 6 3" xfId="55500"/>
    <cellStyle name="Normal 77 7" xfId="55501"/>
    <cellStyle name="Normal 77 7 2" xfId="55502"/>
    <cellStyle name="Normal 77 7 3" xfId="55503"/>
    <cellStyle name="Normal 77 8" xfId="55504"/>
    <cellStyle name="Normal 77 9" xfId="55505"/>
    <cellStyle name="Normal 78" xfId="28496"/>
    <cellStyle name="Normal 78 10" xfId="55506"/>
    <cellStyle name="Normal 78 11" xfId="55507"/>
    <cellStyle name="Normal 78 12" xfId="55508"/>
    <cellStyle name="Normal 78 13" xfId="55509"/>
    <cellStyle name="Normal 78 14" xfId="55510"/>
    <cellStyle name="Normal 78 15" xfId="55511"/>
    <cellStyle name="Normal 78 16" xfId="55512"/>
    <cellStyle name="Normal 78 2" xfId="28497"/>
    <cellStyle name="Normal 78 2 10" xfId="55513"/>
    <cellStyle name="Normal 78 2 11" xfId="55514"/>
    <cellStyle name="Normal 78 2 2" xfId="28498"/>
    <cellStyle name="Normal 78 2 2 2" xfId="55515"/>
    <cellStyle name="Normal 78 2 2 2 2" xfId="55516"/>
    <cellStyle name="Normal 78 2 2 2 3" xfId="55517"/>
    <cellStyle name="Normal 78 2 2 3" xfId="55518"/>
    <cellStyle name="Normal 78 2 2 4" xfId="55519"/>
    <cellStyle name="Normal 78 2 3" xfId="55520"/>
    <cellStyle name="Normal 78 2 3 2" xfId="55521"/>
    <cellStyle name="Normal 78 2 3 3" xfId="55522"/>
    <cellStyle name="Normal 78 2 4" xfId="55523"/>
    <cellStyle name="Normal 78 2 5" xfId="55524"/>
    <cellStyle name="Normal 78 2 6" xfId="55525"/>
    <cellStyle name="Normal 78 2 7" xfId="55526"/>
    <cellStyle name="Normal 78 2 8" xfId="55527"/>
    <cellStyle name="Normal 78 2 9" xfId="55528"/>
    <cellStyle name="Normal 78 3" xfId="28499"/>
    <cellStyle name="Normal 78 3 2" xfId="55529"/>
    <cellStyle name="Normal 78 3 2 2" xfId="55530"/>
    <cellStyle name="Normal 78 3 2 2 2" xfId="55531"/>
    <cellStyle name="Normal 78 3 2 2 3" xfId="55532"/>
    <cellStyle name="Normal 78 3 2 3" xfId="55533"/>
    <cellStyle name="Normal 78 3 2 4" xfId="55534"/>
    <cellStyle name="Normal 78 3 3" xfId="55535"/>
    <cellStyle name="Normal 78 3 3 2" xfId="55536"/>
    <cellStyle name="Normal 78 3 3 3" xfId="55537"/>
    <cellStyle name="Normal 78 3 4" xfId="55538"/>
    <cellStyle name="Normal 78 3 5" xfId="55539"/>
    <cellStyle name="Normal 78 4" xfId="28500"/>
    <cellStyle name="Normal 78 4 2" xfId="28501"/>
    <cellStyle name="Normal 78 4 2 2" xfId="55540"/>
    <cellStyle name="Normal 78 4 2 3" xfId="55541"/>
    <cellStyle name="Normal 78 4 3" xfId="55542"/>
    <cellStyle name="Normal 78 4 4" xfId="55543"/>
    <cellStyle name="Normal 78 5" xfId="55544"/>
    <cellStyle name="Normal 78 5 2" xfId="55545"/>
    <cellStyle name="Normal 78 5 3" xfId="55546"/>
    <cellStyle name="Normal 78 6" xfId="55547"/>
    <cellStyle name="Normal 78 6 2" xfId="55548"/>
    <cellStyle name="Normal 78 6 3" xfId="55549"/>
    <cellStyle name="Normal 78 7" xfId="55550"/>
    <cellStyle name="Normal 78 7 2" xfId="55551"/>
    <cellStyle name="Normal 78 7 3" xfId="55552"/>
    <cellStyle name="Normal 78 8" xfId="55553"/>
    <cellStyle name="Normal 78 9" xfId="55554"/>
    <cellStyle name="Normal 79" xfId="28502"/>
    <cellStyle name="Normal 79 10" xfId="28503"/>
    <cellStyle name="Normal 79 10 2" xfId="28504"/>
    <cellStyle name="Normal 79 11" xfId="28505"/>
    <cellStyle name="Normal 79 11 2" xfId="28506"/>
    <cellStyle name="Normal 79 12" xfId="28507"/>
    <cellStyle name="Normal 79 12 2" xfId="28508"/>
    <cellStyle name="Normal 79 13" xfId="28509"/>
    <cellStyle name="Normal 79 13 2" xfId="28510"/>
    <cellStyle name="Normal 79 14" xfId="28511"/>
    <cellStyle name="Normal 79 14 2" xfId="28512"/>
    <cellStyle name="Normal 79 15" xfId="28513"/>
    <cellStyle name="Normal 79 16" xfId="28514"/>
    <cellStyle name="Normal 79 2" xfId="28515"/>
    <cellStyle name="Normal 79 2 2" xfId="28516"/>
    <cellStyle name="Normal 79 2 2 2" xfId="28517"/>
    <cellStyle name="Normal 79 2 2 2 2" xfId="28518"/>
    <cellStyle name="Normal 79 2 2 2 2 2" xfId="28519"/>
    <cellStyle name="Normal 79 2 2 2 3" xfId="28520"/>
    <cellStyle name="Normal 79 2 2 2 3 2" xfId="28521"/>
    <cellStyle name="Normal 79 2 2 2 4" xfId="28522"/>
    <cellStyle name="Normal 79 2 2 2 4 2" xfId="28523"/>
    <cellStyle name="Normal 79 2 2 2 5" xfId="28524"/>
    <cellStyle name="Normal 79 2 2 3" xfId="28525"/>
    <cellStyle name="Normal 79 2 2 3 2" xfId="28526"/>
    <cellStyle name="Normal 79 2 2 4" xfId="28527"/>
    <cellStyle name="Normal 79 2 2 4 2" xfId="28528"/>
    <cellStyle name="Normal 79 2 2 5" xfId="28529"/>
    <cellStyle name="Normal 79 2 2 5 2" xfId="28530"/>
    <cellStyle name="Normal 79 2 2 6" xfId="28531"/>
    <cellStyle name="Normal 79 2 3" xfId="28532"/>
    <cellStyle name="Normal 79 2 3 2" xfId="28533"/>
    <cellStyle name="Normal 79 2 3 2 2" xfId="28534"/>
    <cellStyle name="Normal 79 2 3 3" xfId="28535"/>
    <cellStyle name="Normal 79 2 3 3 2" xfId="28536"/>
    <cellStyle name="Normal 79 2 3 4" xfId="28537"/>
    <cellStyle name="Normal 79 2 3 4 2" xfId="28538"/>
    <cellStyle name="Normal 79 2 3 5" xfId="28539"/>
    <cellStyle name="Normal 79 2 4" xfId="28540"/>
    <cellStyle name="Normal 79 2 4 2" xfId="28541"/>
    <cellStyle name="Normal 79 2 5" xfId="28542"/>
    <cellStyle name="Normal 79 2 5 2" xfId="28543"/>
    <cellStyle name="Normal 79 2 6" xfId="28544"/>
    <cellStyle name="Normal 79 2 6 2" xfId="28545"/>
    <cellStyle name="Normal 79 2 7" xfId="28546"/>
    <cellStyle name="Normal 79 3" xfId="28547"/>
    <cellStyle name="Normal 79 3 2" xfId="28548"/>
    <cellStyle name="Normal 79 3 2 2" xfId="28549"/>
    <cellStyle name="Normal 79 3 2 2 2" xfId="28550"/>
    <cellStyle name="Normal 79 3 2 2 2 2" xfId="28551"/>
    <cellStyle name="Normal 79 3 2 2 3" xfId="28552"/>
    <cellStyle name="Normal 79 3 2 2 3 2" xfId="28553"/>
    <cellStyle name="Normal 79 3 2 2 4" xfId="28554"/>
    <cellStyle name="Normal 79 3 2 2 4 2" xfId="28555"/>
    <cellStyle name="Normal 79 3 2 2 5" xfId="28556"/>
    <cellStyle name="Normal 79 3 2 3" xfId="28557"/>
    <cellStyle name="Normal 79 3 2 3 2" xfId="28558"/>
    <cellStyle name="Normal 79 3 2 4" xfId="28559"/>
    <cellStyle name="Normal 79 3 2 4 2" xfId="28560"/>
    <cellStyle name="Normal 79 3 2 5" xfId="28561"/>
    <cellStyle name="Normal 79 3 2 5 2" xfId="28562"/>
    <cellStyle name="Normal 79 3 2 6" xfId="28563"/>
    <cellStyle name="Normal 79 3 3" xfId="28564"/>
    <cellStyle name="Normal 79 3 3 2" xfId="28565"/>
    <cellStyle name="Normal 79 3 3 2 2" xfId="28566"/>
    <cellStyle name="Normal 79 3 3 3" xfId="28567"/>
    <cellStyle name="Normal 79 3 3 3 2" xfId="28568"/>
    <cellStyle name="Normal 79 3 3 4" xfId="28569"/>
    <cellStyle name="Normal 79 3 3 4 2" xfId="28570"/>
    <cellStyle name="Normal 79 3 3 5" xfId="28571"/>
    <cellStyle name="Normal 79 3 4" xfId="28572"/>
    <cellStyle name="Normal 79 3 4 2" xfId="28573"/>
    <cellStyle name="Normal 79 3 5" xfId="28574"/>
    <cellStyle name="Normal 79 3 5 2" xfId="28575"/>
    <cellStyle name="Normal 79 3 6" xfId="28576"/>
    <cellStyle name="Normal 79 3 6 2" xfId="28577"/>
    <cellStyle name="Normal 79 3 7" xfId="28578"/>
    <cellStyle name="Normal 79 4" xfId="28579"/>
    <cellStyle name="Normal 79 4 2" xfId="28580"/>
    <cellStyle name="Normal 79 4 2 2" xfId="28581"/>
    <cellStyle name="Normal 79 4 2 2 2" xfId="28582"/>
    <cellStyle name="Normal 79 4 2 2 2 2" xfId="28583"/>
    <cellStyle name="Normal 79 4 2 2 3" xfId="28584"/>
    <cellStyle name="Normal 79 4 2 2 3 2" xfId="28585"/>
    <cellStyle name="Normal 79 4 2 2 4" xfId="28586"/>
    <cellStyle name="Normal 79 4 2 2 4 2" xfId="28587"/>
    <cellStyle name="Normal 79 4 2 2 5" xfId="28588"/>
    <cellStyle name="Normal 79 4 2 3" xfId="28589"/>
    <cellStyle name="Normal 79 4 2 3 2" xfId="28590"/>
    <cellStyle name="Normal 79 4 2 4" xfId="28591"/>
    <cellStyle name="Normal 79 4 2 4 2" xfId="28592"/>
    <cellStyle name="Normal 79 4 2 5" xfId="28593"/>
    <cellStyle name="Normal 79 4 2 5 2" xfId="28594"/>
    <cellStyle name="Normal 79 4 2 6" xfId="28595"/>
    <cellStyle name="Normal 79 4 3" xfId="28596"/>
    <cellStyle name="Normal 79 4 3 2" xfId="28597"/>
    <cellStyle name="Normal 79 4 3 2 2" xfId="28598"/>
    <cellStyle name="Normal 79 4 3 3" xfId="28599"/>
    <cellStyle name="Normal 79 4 3 3 2" xfId="28600"/>
    <cellStyle name="Normal 79 4 3 4" xfId="28601"/>
    <cellStyle name="Normal 79 4 3 4 2" xfId="28602"/>
    <cellStyle name="Normal 79 4 3 5" xfId="28603"/>
    <cellStyle name="Normal 79 4 4" xfId="28604"/>
    <cellStyle name="Normal 79 4 4 2" xfId="28605"/>
    <cellStyle name="Normal 79 4 5" xfId="28606"/>
    <cellStyle name="Normal 79 4 5 2" xfId="28607"/>
    <cellStyle name="Normal 79 4 6" xfId="28608"/>
    <cellStyle name="Normal 79 4 6 2" xfId="28609"/>
    <cellStyle name="Normal 79 4 7" xfId="28610"/>
    <cellStyle name="Normal 79 5" xfId="28611"/>
    <cellStyle name="Normal 79 5 2" xfId="28612"/>
    <cellStyle name="Normal 79 5 2 2" xfId="28613"/>
    <cellStyle name="Normal 79 5 2 2 2" xfId="28614"/>
    <cellStyle name="Normal 79 5 2 3" xfId="28615"/>
    <cellStyle name="Normal 79 5 2 3 2" xfId="28616"/>
    <cellStyle name="Normal 79 5 2 4" xfId="28617"/>
    <cellStyle name="Normal 79 5 2 4 2" xfId="28618"/>
    <cellStyle name="Normal 79 5 2 5" xfId="28619"/>
    <cellStyle name="Normal 79 5 3" xfId="28620"/>
    <cellStyle name="Normal 79 5 3 2" xfId="28621"/>
    <cellStyle name="Normal 79 5 4" xfId="28622"/>
    <cellStyle name="Normal 79 5 5" xfId="28623"/>
    <cellStyle name="Normal 79 5 5 2" xfId="28624"/>
    <cellStyle name="Normal 79 5 6" xfId="28625"/>
    <cellStyle name="Normal 79 5 6 2" xfId="28626"/>
    <cellStyle name="Normal 79 5 7" xfId="28627"/>
    <cellStyle name="Normal 79 6" xfId="28628"/>
    <cellStyle name="Normal 79 6 2" xfId="28629"/>
    <cellStyle name="Normal 79 6 2 2" xfId="28630"/>
    <cellStyle name="Normal 79 6 3" xfId="28631"/>
    <cellStyle name="Normal 79 6 3 2" xfId="28632"/>
    <cellStyle name="Normal 79 6 4" xfId="28633"/>
    <cellStyle name="Normal 79 6 4 2" xfId="28634"/>
    <cellStyle name="Normal 79 6 5" xfId="28635"/>
    <cellStyle name="Normal 79 7" xfId="28636"/>
    <cellStyle name="Normal 79 7 2" xfId="28637"/>
    <cellStyle name="Normal 79 7 2 2" xfId="28638"/>
    <cellStyle name="Normal 79 7 3" xfId="28639"/>
    <cellStyle name="Normal 79 7 3 2" xfId="28640"/>
    <cellStyle name="Normal 79 7 4" xfId="28641"/>
    <cellStyle name="Normal 79 7 4 2" xfId="28642"/>
    <cellStyle name="Normal 79 7 5" xfId="28643"/>
    <cellStyle name="Normal 79 8" xfId="28644"/>
    <cellStyle name="Normal 79 8 2" xfId="28645"/>
    <cellStyle name="Normal 79 9" xfId="28646"/>
    <cellStyle name="Normal 79 9 2" xfId="28647"/>
    <cellStyle name="Normal 8" xfId="28648"/>
    <cellStyle name="Normal 8 10" xfId="28649"/>
    <cellStyle name="Normal 8 10 2" xfId="28650"/>
    <cellStyle name="Normal 8 11" xfId="28651"/>
    <cellStyle name="Normal 8 12" xfId="28652"/>
    <cellStyle name="Normal 8 2" xfId="28653"/>
    <cellStyle name="Normal 8 2 2" xfId="28654"/>
    <cellStyle name="Normal 8 2 2 2" xfId="28655"/>
    <cellStyle name="Normal 8 2 2 2 2" xfId="28656"/>
    <cellStyle name="Normal 8 2 2 2 2 2" xfId="28657"/>
    <cellStyle name="Normal 8 2 2 2 3" xfId="28658"/>
    <cellStyle name="Normal 8 2 2 2 3 2" xfId="28659"/>
    <cellStyle name="Normal 8 2 2 2 4" xfId="28660"/>
    <cellStyle name="Normal 8 2 2 3" xfId="28661"/>
    <cellStyle name="Normal 8 2 2 3 2" xfId="28662"/>
    <cellStyle name="Normal 8 2 2 4" xfId="28663"/>
    <cellStyle name="Normal 8 2 2 4 2" xfId="28664"/>
    <cellStyle name="Normal 8 2 2 5" xfId="28665"/>
    <cellStyle name="Normal 8 2 3" xfId="28666"/>
    <cellStyle name="Normal 8 2 3 2" xfId="28667"/>
    <cellStyle name="Normal 8 2 3 2 2" xfId="28668"/>
    <cellStyle name="Normal 8 2 3 2 2 2" xfId="28669"/>
    <cellStyle name="Normal 8 2 3 2 3" xfId="28670"/>
    <cellStyle name="Normal 8 2 3 2 3 2" xfId="28671"/>
    <cellStyle name="Normal 8 2 3 2 4" xfId="28672"/>
    <cellStyle name="Normal 8 2 3 3" xfId="28673"/>
    <cellStyle name="Normal 8 2 3 3 2" xfId="28674"/>
    <cellStyle name="Normal 8 2 3 4" xfId="28675"/>
    <cellStyle name="Normal 8 2 3 4 2" xfId="28676"/>
    <cellStyle name="Normal 8 2 3 5" xfId="28677"/>
    <cellStyle name="Normal 8 2 4" xfId="28678"/>
    <cellStyle name="Normal 8 2 4 2" xfId="28679"/>
    <cellStyle name="Normal 8 2 4 2 2" xfId="28680"/>
    <cellStyle name="Normal 8 2 4 3" xfId="28681"/>
    <cellStyle name="Normal 8 2 4 3 2" xfId="28682"/>
    <cellStyle name="Normal 8 2 4 4" xfId="28683"/>
    <cellStyle name="Normal 8 2 5" xfId="28684"/>
    <cellStyle name="Normal 8 2 5 2" xfId="28685"/>
    <cellStyle name="Normal 8 2 5 2 2" xfId="28686"/>
    <cellStyle name="Normal 8 2 5 3" xfId="28687"/>
    <cellStyle name="Normal 8 2 5 3 2" xfId="28688"/>
    <cellStyle name="Normal 8 2 5 4" xfId="28689"/>
    <cellStyle name="Normal 8 2 6" xfId="28690"/>
    <cellStyle name="Normal 8 2 6 2" xfId="28691"/>
    <cellStyle name="Normal 8 2 7" xfId="28692"/>
    <cellStyle name="Normal 8 2 7 2" xfId="28693"/>
    <cellStyle name="Normal 8 2 8" xfId="28694"/>
    <cellStyle name="Normal 8 2 9" xfId="28695"/>
    <cellStyle name="Normal 8 3" xfId="28696"/>
    <cellStyle name="Normal 8 3 2" xfId="28697"/>
    <cellStyle name="Normal 8 3 2 2" xfId="28698"/>
    <cellStyle name="Normal 8 3 2 2 2" xfId="28699"/>
    <cellStyle name="Normal 8 3 2 2 2 2" xfId="28700"/>
    <cellStyle name="Normal 8 3 2 2 3" xfId="28701"/>
    <cellStyle name="Normal 8 3 2 2 3 2" xfId="28702"/>
    <cellStyle name="Normal 8 3 2 2 4" xfId="28703"/>
    <cellStyle name="Normal 8 3 2 3" xfId="28704"/>
    <cellStyle name="Normal 8 3 2 3 2" xfId="28705"/>
    <cellStyle name="Normal 8 3 2 4" xfId="28706"/>
    <cellStyle name="Normal 8 3 2 4 2" xfId="28707"/>
    <cellStyle name="Normal 8 3 2 5" xfId="28708"/>
    <cellStyle name="Normal 8 3 2 6" xfId="28709"/>
    <cellStyle name="Normal 8 3 3" xfId="28710"/>
    <cellStyle name="Normal 8 3 3 2" xfId="28711"/>
    <cellStyle name="Normal 8 3 3 2 2" xfId="28712"/>
    <cellStyle name="Normal 8 3 3 2 2 2" xfId="28713"/>
    <cellStyle name="Normal 8 3 3 2 3" xfId="28714"/>
    <cellStyle name="Normal 8 3 3 2 3 2" xfId="28715"/>
    <cellStyle name="Normal 8 3 3 2 4" xfId="28716"/>
    <cellStyle name="Normal 8 3 3 3" xfId="28717"/>
    <cellStyle name="Normal 8 3 3 3 2" xfId="28718"/>
    <cellStyle name="Normal 8 3 3 4" xfId="28719"/>
    <cellStyle name="Normal 8 3 3 4 2" xfId="28720"/>
    <cellStyle name="Normal 8 3 3 5" xfId="28721"/>
    <cellStyle name="Normal 8 3 4" xfId="28722"/>
    <cellStyle name="Normal 8 3 4 2" xfId="28723"/>
    <cellStyle name="Normal 8 3 4 2 2" xfId="28724"/>
    <cellStyle name="Normal 8 3 4 3" xfId="28725"/>
    <cellStyle name="Normal 8 3 4 3 2" xfId="28726"/>
    <cellStyle name="Normal 8 3 4 4" xfId="28727"/>
    <cellStyle name="Normal 8 3 5" xfId="28728"/>
    <cellStyle name="Normal 8 3 5 2" xfId="28729"/>
    <cellStyle name="Normal 8 3 6" xfId="28730"/>
    <cellStyle name="Normal 8 3 6 2" xfId="28731"/>
    <cellStyle name="Normal 8 3 7" xfId="28732"/>
    <cellStyle name="Normal 8 3 8" xfId="28733"/>
    <cellStyle name="Normal 8 4" xfId="28734"/>
    <cellStyle name="Normal 8 4 2" xfId="28735"/>
    <cellStyle name="Normal 8 4 2 2" xfId="28736"/>
    <cellStyle name="Normal 8 4 2 2 2" xfId="28737"/>
    <cellStyle name="Normal 8 4 2 3" xfId="28738"/>
    <cellStyle name="Normal 8 4 2 3 2" xfId="28739"/>
    <cellStyle name="Normal 8 4 2 4" xfId="28740"/>
    <cellStyle name="Normal 8 4 2 4 2" xfId="55555"/>
    <cellStyle name="Normal 8 4 2 5" xfId="55556"/>
    <cellStyle name="Normal 8 4 3" xfId="28741"/>
    <cellStyle name="Normal 8 4 3 2" xfId="28742"/>
    <cellStyle name="Normal 8 4 4" xfId="28743"/>
    <cellStyle name="Normal 8 4 4 2" xfId="28744"/>
    <cellStyle name="Normal 8 4 5" xfId="28745"/>
    <cellStyle name="Normal 8 4 5 2" xfId="55557"/>
    <cellStyle name="Normal 8 4 6" xfId="28746"/>
    <cellStyle name="Normal 8 4 6 2" xfId="55558"/>
    <cellStyle name="Normal 8 4 7" xfId="55559"/>
    <cellStyle name="Normal 8 5" xfId="28747"/>
    <cellStyle name="Normal 8 5 2" xfId="28748"/>
    <cellStyle name="Normal 8 5 2 2" xfId="28749"/>
    <cellStyle name="Normal 8 5 2 2 2" xfId="28750"/>
    <cellStyle name="Normal 8 5 2 3" xfId="28751"/>
    <cellStyle name="Normal 8 5 2 3 2" xfId="28752"/>
    <cellStyle name="Normal 8 5 2 4" xfId="28753"/>
    <cellStyle name="Normal 8 5 3" xfId="28754"/>
    <cellStyle name="Normal 8 5 3 2" xfId="28755"/>
    <cellStyle name="Normal 8 5 4" xfId="28756"/>
    <cellStyle name="Normal 8 5 4 2" xfId="28757"/>
    <cellStyle name="Normal 8 5 5" xfId="28758"/>
    <cellStyle name="Normal 8 5 5 2" xfId="55560"/>
    <cellStyle name="Normal 8 5 6" xfId="28759"/>
    <cellStyle name="Normal 8 6" xfId="28760"/>
    <cellStyle name="Normal 8 6 2" xfId="28761"/>
    <cellStyle name="Normal 8 6 2 2" xfId="28762"/>
    <cellStyle name="Normal 8 6 3" xfId="28763"/>
    <cellStyle name="Normal 8 6 3 2" xfId="28764"/>
    <cellStyle name="Normal 8 6 4" xfId="28765"/>
    <cellStyle name="Normal 8 7" xfId="28766"/>
    <cellStyle name="Normal 8 7 2" xfId="28767"/>
    <cellStyle name="Normal 8 7 2 2" xfId="28768"/>
    <cellStyle name="Normal 8 7 3" xfId="28769"/>
    <cellStyle name="Normal 8 7 3 2" xfId="28770"/>
    <cellStyle name="Normal 8 7 4" xfId="28771"/>
    <cellStyle name="Normal 8 8" xfId="28772"/>
    <cellStyle name="Normal 8 8 10" xfId="55561"/>
    <cellStyle name="Normal 8 8 11" xfId="55562"/>
    <cellStyle name="Normal 8 8 2" xfId="28773"/>
    <cellStyle name="Normal 8 8 2 2" xfId="55563"/>
    <cellStyle name="Normal 8 8 2 2 2" xfId="55564"/>
    <cellStyle name="Normal 8 8 2 2 3" xfId="55565"/>
    <cellStyle name="Normal 8 8 2 3" xfId="55566"/>
    <cellStyle name="Normal 8 8 2 4" xfId="55567"/>
    <cellStyle name="Normal 8 8 3" xfId="55568"/>
    <cellStyle name="Normal 8 8 3 2" xfId="55569"/>
    <cellStyle name="Normal 8 8 3 3" xfId="55570"/>
    <cellStyle name="Normal 8 8 4" xfId="55571"/>
    <cellStyle name="Normal 8 8 5" xfId="55572"/>
    <cellStyle name="Normal 8 8 6" xfId="55573"/>
    <cellStyle name="Normal 8 8 7" xfId="55574"/>
    <cellStyle name="Normal 8 8 8" xfId="55575"/>
    <cellStyle name="Normal 8 8 9" xfId="55576"/>
    <cellStyle name="Normal 8 9" xfId="28774"/>
    <cellStyle name="Normal 8 9 2" xfId="28775"/>
    <cellStyle name="Normal 8_7-7-1 SM Data" xfId="28776"/>
    <cellStyle name="Normal 80" xfId="28777"/>
    <cellStyle name="Normal 80 10" xfId="28778"/>
    <cellStyle name="Normal 80 10 2" xfId="28779"/>
    <cellStyle name="Normal 80 11" xfId="28780"/>
    <cellStyle name="Normal 80 11 2" xfId="28781"/>
    <cellStyle name="Normal 80 12" xfId="28782"/>
    <cellStyle name="Normal 80 12 2" xfId="28783"/>
    <cellStyle name="Normal 80 13" xfId="28784"/>
    <cellStyle name="Normal 80 13 2" xfId="28785"/>
    <cellStyle name="Normal 80 14" xfId="28786"/>
    <cellStyle name="Normal 80 14 2" xfId="28787"/>
    <cellStyle name="Normal 80 15" xfId="28788"/>
    <cellStyle name="Normal 80 16" xfId="28789"/>
    <cellStyle name="Normal 80 17" xfId="55577"/>
    <cellStyle name="Normal 80 2" xfId="28790"/>
    <cellStyle name="Normal 80 2 2" xfId="28791"/>
    <cellStyle name="Normal 80 2 2 2" xfId="28792"/>
    <cellStyle name="Normal 80 2 2 2 2" xfId="28793"/>
    <cellStyle name="Normal 80 2 2 2 2 2" xfId="28794"/>
    <cellStyle name="Normal 80 2 2 2 3" xfId="28795"/>
    <cellStyle name="Normal 80 2 2 2 3 2" xfId="28796"/>
    <cellStyle name="Normal 80 2 2 2 4" xfId="28797"/>
    <cellStyle name="Normal 80 2 2 2 4 2" xfId="28798"/>
    <cellStyle name="Normal 80 2 2 2 5" xfId="28799"/>
    <cellStyle name="Normal 80 2 2 3" xfId="28800"/>
    <cellStyle name="Normal 80 2 2 3 2" xfId="28801"/>
    <cellStyle name="Normal 80 2 2 4" xfId="28802"/>
    <cellStyle name="Normal 80 2 2 4 2" xfId="28803"/>
    <cellStyle name="Normal 80 2 2 5" xfId="28804"/>
    <cellStyle name="Normal 80 2 2 5 2" xfId="28805"/>
    <cellStyle name="Normal 80 2 2 6" xfId="28806"/>
    <cellStyle name="Normal 80 2 3" xfId="28807"/>
    <cellStyle name="Normal 80 2 3 2" xfId="28808"/>
    <cellStyle name="Normal 80 2 3 2 2" xfId="28809"/>
    <cellStyle name="Normal 80 2 3 3" xfId="28810"/>
    <cellStyle name="Normal 80 2 3 3 2" xfId="28811"/>
    <cellStyle name="Normal 80 2 3 4" xfId="28812"/>
    <cellStyle name="Normal 80 2 3 4 2" xfId="28813"/>
    <cellStyle name="Normal 80 2 3 5" xfId="28814"/>
    <cellStyle name="Normal 80 2 4" xfId="28815"/>
    <cellStyle name="Normal 80 2 4 2" xfId="28816"/>
    <cellStyle name="Normal 80 2 5" xfId="28817"/>
    <cellStyle name="Normal 80 2 5 2" xfId="28818"/>
    <cellStyle name="Normal 80 2 6" xfId="28819"/>
    <cellStyle name="Normal 80 2 6 2" xfId="28820"/>
    <cellStyle name="Normal 80 2 7" xfId="28821"/>
    <cellStyle name="Normal 80 3" xfId="28822"/>
    <cellStyle name="Normal 80 3 10" xfId="55578"/>
    <cellStyle name="Normal 80 3 11" xfId="55579"/>
    <cellStyle name="Normal 80 3 2" xfId="28823"/>
    <cellStyle name="Normal 80 3 2 2" xfId="28824"/>
    <cellStyle name="Normal 80 3 2 2 2" xfId="28825"/>
    <cellStyle name="Normal 80 3 2 2 2 2" xfId="28826"/>
    <cellStyle name="Normal 80 3 2 2 3" xfId="28827"/>
    <cellStyle name="Normal 80 3 2 2 3 2" xfId="28828"/>
    <cellStyle name="Normal 80 3 2 2 4" xfId="28829"/>
    <cellStyle name="Normal 80 3 2 2 4 2" xfId="28830"/>
    <cellStyle name="Normal 80 3 2 2 5" xfId="28831"/>
    <cellStyle name="Normal 80 3 2 3" xfId="28832"/>
    <cellStyle name="Normal 80 3 2 3 2" xfId="28833"/>
    <cellStyle name="Normal 80 3 2 4" xfId="28834"/>
    <cellStyle name="Normal 80 3 2 4 2" xfId="28835"/>
    <cellStyle name="Normal 80 3 2 5" xfId="28836"/>
    <cellStyle name="Normal 80 3 2 5 2" xfId="28837"/>
    <cellStyle name="Normal 80 3 2 6" xfId="28838"/>
    <cellStyle name="Normal 80 3 3" xfId="28839"/>
    <cellStyle name="Normal 80 3 3 2" xfId="28840"/>
    <cellStyle name="Normal 80 3 3 2 2" xfId="28841"/>
    <cellStyle name="Normal 80 3 3 3" xfId="28842"/>
    <cellStyle name="Normal 80 3 3 3 2" xfId="28843"/>
    <cellStyle name="Normal 80 3 3 4" xfId="28844"/>
    <cellStyle name="Normal 80 3 3 4 2" xfId="28845"/>
    <cellStyle name="Normal 80 3 3 5" xfId="28846"/>
    <cellStyle name="Normal 80 3 4" xfId="28847"/>
    <cellStyle name="Normal 80 3 4 2" xfId="28848"/>
    <cellStyle name="Normal 80 3 5" xfId="28849"/>
    <cellStyle name="Normal 80 3 5 2" xfId="28850"/>
    <cellStyle name="Normal 80 3 6" xfId="28851"/>
    <cellStyle name="Normal 80 3 6 2" xfId="28852"/>
    <cellStyle name="Normal 80 3 7" xfId="28853"/>
    <cellStyle name="Normal 80 3 8" xfId="55580"/>
    <cellStyle name="Normal 80 3 9" xfId="55581"/>
    <cellStyle name="Normal 80 4" xfId="28854"/>
    <cellStyle name="Normal 80 4 2" xfId="28855"/>
    <cellStyle name="Normal 80 4 2 2" xfId="28856"/>
    <cellStyle name="Normal 80 4 2 2 2" xfId="28857"/>
    <cellStyle name="Normal 80 4 2 2 2 2" xfId="28858"/>
    <cellStyle name="Normal 80 4 2 2 3" xfId="28859"/>
    <cellStyle name="Normal 80 4 2 2 3 2" xfId="28860"/>
    <cellStyle name="Normal 80 4 2 2 4" xfId="28861"/>
    <cellStyle name="Normal 80 4 2 2 4 2" xfId="28862"/>
    <cellStyle name="Normal 80 4 2 2 5" xfId="28863"/>
    <cellStyle name="Normal 80 4 2 3" xfId="28864"/>
    <cellStyle name="Normal 80 4 2 3 2" xfId="28865"/>
    <cellStyle name="Normal 80 4 2 4" xfId="28866"/>
    <cellStyle name="Normal 80 4 2 4 2" xfId="28867"/>
    <cellStyle name="Normal 80 4 2 5" xfId="28868"/>
    <cellStyle name="Normal 80 4 2 5 2" xfId="28869"/>
    <cellStyle name="Normal 80 4 2 6" xfId="28870"/>
    <cellStyle name="Normal 80 4 3" xfId="28871"/>
    <cellStyle name="Normal 80 4 3 2" xfId="28872"/>
    <cellStyle name="Normal 80 4 3 2 2" xfId="28873"/>
    <cellStyle name="Normal 80 4 3 3" xfId="28874"/>
    <cellStyle name="Normal 80 4 3 3 2" xfId="28875"/>
    <cellStyle name="Normal 80 4 3 4" xfId="28876"/>
    <cellStyle name="Normal 80 4 3 4 2" xfId="28877"/>
    <cellStyle name="Normal 80 4 3 5" xfId="28878"/>
    <cellStyle name="Normal 80 4 4" xfId="28879"/>
    <cellStyle name="Normal 80 4 4 2" xfId="28880"/>
    <cellStyle name="Normal 80 4 5" xfId="28881"/>
    <cellStyle name="Normal 80 4 5 2" xfId="28882"/>
    <cellStyle name="Normal 80 4 6" xfId="28883"/>
    <cellStyle name="Normal 80 4 6 2" xfId="28884"/>
    <cellStyle name="Normal 80 4 7" xfId="28885"/>
    <cellStyle name="Normal 80 5" xfId="28886"/>
    <cellStyle name="Normal 80 5 2" xfId="28887"/>
    <cellStyle name="Normal 80 5 2 2" xfId="28888"/>
    <cellStyle name="Normal 80 5 2 2 2" xfId="28889"/>
    <cellStyle name="Normal 80 5 2 3" xfId="28890"/>
    <cellStyle name="Normal 80 5 2 3 2" xfId="28891"/>
    <cellStyle name="Normal 80 5 2 4" xfId="28892"/>
    <cellStyle name="Normal 80 5 2 4 2" xfId="28893"/>
    <cellStyle name="Normal 80 5 2 5" xfId="28894"/>
    <cellStyle name="Normal 80 5 3" xfId="28895"/>
    <cellStyle name="Normal 80 5 3 2" xfId="28896"/>
    <cellStyle name="Normal 80 5 4" xfId="28897"/>
    <cellStyle name="Normal 80 5 5" xfId="28898"/>
    <cellStyle name="Normal 80 5 5 2" xfId="28899"/>
    <cellStyle name="Normal 80 5 6" xfId="28900"/>
    <cellStyle name="Normal 80 5 6 2" xfId="28901"/>
    <cellStyle name="Normal 80 5 7" xfId="28902"/>
    <cellStyle name="Normal 80 6" xfId="28903"/>
    <cellStyle name="Normal 80 6 2" xfId="28904"/>
    <cellStyle name="Normal 80 6 2 2" xfId="28905"/>
    <cellStyle name="Normal 80 6 3" xfId="28906"/>
    <cellStyle name="Normal 80 6 3 2" xfId="28907"/>
    <cellStyle name="Normal 80 6 4" xfId="28908"/>
    <cellStyle name="Normal 80 6 4 2" xfId="28909"/>
    <cellStyle name="Normal 80 6 5" xfId="28910"/>
    <cellStyle name="Normal 80 7" xfId="28911"/>
    <cellStyle name="Normal 80 7 2" xfId="28912"/>
    <cellStyle name="Normal 80 7 2 2" xfId="28913"/>
    <cellStyle name="Normal 80 7 3" xfId="28914"/>
    <cellStyle name="Normal 80 7 3 2" xfId="28915"/>
    <cellStyle name="Normal 80 7 4" xfId="28916"/>
    <cellStyle name="Normal 80 7 4 2" xfId="28917"/>
    <cellStyle name="Normal 80 7 5" xfId="28918"/>
    <cellStyle name="Normal 80 8" xfId="28919"/>
    <cellStyle name="Normal 80 8 2" xfId="28920"/>
    <cellStyle name="Normal 80 8 3" xfId="55582"/>
    <cellStyle name="Normal 80 9" xfId="28921"/>
    <cellStyle name="Normal 80 9 2" xfId="28922"/>
    <cellStyle name="Normal 81" xfId="28923"/>
    <cellStyle name="Normal 81 10" xfId="28924"/>
    <cellStyle name="Normal 81 10 2" xfId="28925"/>
    <cellStyle name="Normal 81 11" xfId="28926"/>
    <cellStyle name="Normal 81 11 2" xfId="28927"/>
    <cellStyle name="Normal 81 12" xfId="28928"/>
    <cellStyle name="Normal 81 12 2" xfId="28929"/>
    <cellStyle name="Normal 81 13" xfId="28930"/>
    <cellStyle name="Normal 81 13 2" xfId="28931"/>
    <cellStyle name="Normal 81 14" xfId="28932"/>
    <cellStyle name="Normal 81 14 2" xfId="28933"/>
    <cellStyle name="Normal 81 15" xfId="28934"/>
    <cellStyle name="Normal 81 16" xfId="28935"/>
    <cellStyle name="Normal 81 17" xfId="55583"/>
    <cellStyle name="Normal 81 2" xfId="28936"/>
    <cellStyle name="Normal 81 2 2" xfId="28937"/>
    <cellStyle name="Normal 81 2 2 2" xfId="28938"/>
    <cellStyle name="Normal 81 2 2 2 2" xfId="28939"/>
    <cellStyle name="Normal 81 2 2 2 2 2" xfId="28940"/>
    <cellStyle name="Normal 81 2 2 2 3" xfId="28941"/>
    <cellStyle name="Normal 81 2 2 2 3 2" xfId="28942"/>
    <cellStyle name="Normal 81 2 2 2 4" xfId="28943"/>
    <cellStyle name="Normal 81 2 2 2 4 2" xfId="28944"/>
    <cellStyle name="Normal 81 2 2 2 5" xfId="28945"/>
    <cellStyle name="Normal 81 2 2 3" xfId="28946"/>
    <cellStyle name="Normal 81 2 2 3 2" xfId="28947"/>
    <cellStyle name="Normal 81 2 2 4" xfId="28948"/>
    <cellStyle name="Normal 81 2 2 4 2" xfId="28949"/>
    <cellStyle name="Normal 81 2 2 5" xfId="28950"/>
    <cellStyle name="Normal 81 2 2 5 2" xfId="28951"/>
    <cellStyle name="Normal 81 2 2 6" xfId="28952"/>
    <cellStyle name="Normal 81 2 3" xfId="28953"/>
    <cellStyle name="Normal 81 2 3 2" xfId="28954"/>
    <cellStyle name="Normal 81 2 3 2 2" xfId="28955"/>
    <cellStyle name="Normal 81 2 3 3" xfId="28956"/>
    <cellStyle name="Normal 81 2 3 3 2" xfId="28957"/>
    <cellStyle name="Normal 81 2 3 4" xfId="28958"/>
    <cellStyle name="Normal 81 2 3 4 2" xfId="28959"/>
    <cellStyle name="Normal 81 2 3 5" xfId="28960"/>
    <cellStyle name="Normal 81 2 4" xfId="28961"/>
    <cellStyle name="Normal 81 2 4 2" xfId="28962"/>
    <cellStyle name="Normal 81 2 5" xfId="28963"/>
    <cellStyle name="Normal 81 2 5 2" xfId="28964"/>
    <cellStyle name="Normal 81 2 6" xfId="28965"/>
    <cellStyle name="Normal 81 2 6 2" xfId="28966"/>
    <cellStyle name="Normal 81 2 7" xfId="28967"/>
    <cellStyle name="Normal 81 3" xfId="28968"/>
    <cellStyle name="Normal 81 3 10" xfId="55584"/>
    <cellStyle name="Normal 81 3 11" xfId="55585"/>
    <cellStyle name="Normal 81 3 2" xfId="28969"/>
    <cellStyle name="Normal 81 3 2 2" xfId="28970"/>
    <cellStyle name="Normal 81 3 2 2 2" xfId="28971"/>
    <cellStyle name="Normal 81 3 2 2 2 2" xfId="28972"/>
    <cellStyle name="Normal 81 3 2 2 3" xfId="28973"/>
    <cellStyle name="Normal 81 3 2 2 3 2" xfId="28974"/>
    <cellStyle name="Normal 81 3 2 2 4" xfId="28975"/>
    <cellStyle name="Normal 81 3 2 2 4 2" xfId="28976"/>
    <cellStyle name="Normal 81 3 2 2 5" xfId="28977"/>
    <cellStyle name="Normal 81 3 2 3" xfId="28978"/>
    <cellStyle name="Normal 81 3 2 3 2" xfId="28979"/>
    <cellStyle name="Normal 81 3 2 4" xfId="28980"/>
    <cellStyle name="Normal 81 3 2 4 2" xfId="28981"/>
    <cellStyle name="Normal 81 3 2 5" xfId="28982"/>
    <cellStyle name="Normal 81 3 2 5 2" xfId="28983"/>
    <cellStyle name="Normal 81 3 2 6" xfId="28984"/>
    <cellStyle name="Normal 81 3 3" xfId="28985"/>
    <cellStyle name="Normal 81 3 3 2" xfId="28986"/>
    <cellStyle name="Normal 81 3 3 2 2" xfId="28987"/>
    <cellStyle name="Normal 81 3 3 3" xfId="28988"/>
    <cellStyle name="Normal 81 3 3 3 2" xfId="28989"/>
    <cellStyle name="Normal 81 3 3 4" xfId="28990"/>
    <cellStyle name="Normal 81 3 3 4 2" xfId="28991"/>
    <cellStyle name="Normal 81 3 3 5" xfId="28992"/>
    <cellStyle name="Normal 81 3 4" xfId="28993"/>
    <cellStyle name="Normal 81 3 4 2" xfId="28994"/>
    <cellStyle name="Normal 81 3 5" xfId="28995"/>
    <cellStyle name="Normal 81 3 5 2" xfId="28996"/>
    <cellStyle name="Normal 81 3 6" xfId="28997"/>
    <cellStyle name="Normal 81 3 6 2" xfId="28998"/>
    <cellStyle name="Normal 81 3 7" xfId="28999"/>
    <cellStyle name="Normal 81 3 8" xfId="55586"/>
    <cellStyle name="Normal 81 3 9" xfId="55587"/>
    <cellStyle name="Normal 81 4" xfId="29000"/>
    <cellStyle name="Normal 81 4 2" xfId="29001"/>
    <cellStyle name="Normal 81 4 2 2" xfId="29002"/>
    <cellStyle name="Normal 81 4 2 2 2" xfId="29003"/>
    <cellStyle name="Normal 81 4 2 2 2 2" xfId="29004"/>
    <cellStyle name="Normal 81 4 2 2 3" xfId="29005"/>
    <cellStyle name="Normal 81 4 2 2 3 2" xfId="29006"/>
    <cellStyle name="Normal 81 4 2 2 4" xfId="29007"/>
    <cellStyle name="Normal 81 4 2 2 4 2" xfId="29008"/>
    <cellStyle name="Normal 81 4 2 2 5" xfId="29009"/>
    <cellStyle name="Normal 81 4 2 3" xfId="29010"/>
    <cellStyle name="Normal 81 4 2 3 2" xfId="29011"/>
    <cellStyle name="Normal 81 4 2 4" xfId="29012"/>
    <cellStyle name="Normal 81 4 2 4 2" xfId="29013"/>
    <cellStyle name="Normal 81 4 2 5" xfId="29014"/>
    <cellStyle name="Normal 81 4 2 5 2" xfId="29015"/>
    <cellStyle name="Normal 81 4 2 6" xfId="29016"/>
    <cellStyle name="Normal 81 4 3" xfId="29017"/>
    <cellStyle name="Normal 81 4 3 2" xfId="29018"/>
    <cellStyle name="Normal 81 4 3 2 2" xfId="29019"/>
    <cellStyle name="Normal 81 4 3 3" xfId="29020"/>
    <cellStyle name="Normal 81 4 3 3 2" xfId="29021"/>
    <cellStyle name="Normal 81 4 3 4" xfId="29022"/>
    <cellStyle name="Normal 81 4 3 4 2" xfId="29023"/>
    <cellStyle name="Normal 81 4 3 5" xfId="29024"/>
    <cellStyle name="Normal 81 4 4" xfId="29025"/>
    <cellStyle name="Normal 81 4 4 2" xfId="29026"/>
    <cellStyle name="Normal 81 4 5" xfId="29027"/>
    <cellStyle name="Normal 81 4 5 2" xfId="29028"/>
    <cellStyle name="Normal 81 4 6" xfId="29029"/>
    <cellStyle name="Normal 81 4 6 2" xfId="29030"/>
    <cellStyle name="Normal 81 4 7" xfId="29031"/>
    <cellStyle name="Normal 81 5" xfId="29032"/>
    <cellStyle name="Normal 81 5 2" xfId="29033"/>
    <cellStyle name="Normal 81 5 2 2" xfId="29034"/>
    <cellStyle name="Normal 81 5 2 2 2" xfId="29035"/>
    <cellStyle name="Normal 81 5 2 3" xfId="29036"/>
    <cellStyle name="Normal 81 5 2 3 2" xfId="29037"/>
    <cellStyle name="Normal 81 5 2 4" xfId="29038"/>
    <cellStyle name="Normal 81 5 2 4 2" xfId="29039"/>
    <cellStyle name="Normal 81 5 2 5" xfId="29040"/>
    <cellStyle name="Normal 81 5 3" xfId="29041"/>
    <cellStyle name="Normal 81 5 3 2" xfId="29042"/>
    <cellStyle name="Normal 81 5 4" xfId="29043"/>
    <cellStyle name="Normal 81 5 4 2" xfId="29044"/>
    <cellStyle name="Normal 81 5 5" xfId="29045"/>
    <cellStyle name="Normal 81 5 5 2" xfId="29046"/>
    <cellStyle name="Normal 81 5 6" xfId="29047"/>
    <cellStyle name="Normal 81 6" xfId="29048"/>
    <cellStyle name="Normal 81 6 2" xfId="29049"/>
    <cellStyle name="Normal 81 6 2 2" xfId="29050"/>
    <cellStyle name="Normal 81 6 3" xfId="29051"/>
    <cellStyle name="Normal 81 6 3 2" xfId="29052"/>
    <cellStyle name="Normal 81 6 4" xfId="29053"/>
    <cellStyle name="Normal 81 6 4 2" xfId="29054"/>
    <cellStyle name="Normal 81 6 5" xfId="29055"/>
    <cellStyle name="Normal 81 7" xfId="29056"/>
    <cellStyle name="Normal 81 7 2" xfId="29057"/>
    <cellStyle name="Normal 81 7 2 2" xfId="29058"/>
    <cellStyle name="Normal 81 7 3" xfId="29059"/>
    <cellStyle name="Normal 81 7 3 2" xfId="29060"/>
    <cellStyle name="Normal 81 7 4" xfId="29061"/>
    <cellStyle name="Normal 81 7 4 2" xfId="29062"/>
    <cellStyle name="Normal 81 7 5" xfId="29063"/>
    <cellStyle name="Normal 81 8" xfId="29064"/>
    <cellStyle name="Normal 81 8 2" xfId="29065"/>
    <cellStyle name="Normal 81 8 3" xfId="55588"/>
    <cellStyle name="Normal 81 9" xfId="29066"/>
    <cellStyle name="Normal 81 9 2" xfId="29067"/>
    <cellStyle name="Normal 82" xfId="29068"/>
    <cellStyle name="Normal 82 10" xfId="29069"/>
    <cellStyle name="Normal 82 10 2" xfId="29070"/>
    <cellStyle name="Normal 82 11" xfId="29071"/>
    <cellStyle name="Normal 82 11 2" xfId="29072"/>
    <cellStyle name="Normal 82 12" xfId="29073"/>
    <cellStyle name="Normal 82 12 2" xfId="29074"/>
    <cellStyle name="Normal 82 13" xfId="29075"/>
    <cellStyle name="Normal 82 13 2" xfId="29076"/>
    <cellStyle name="Normal 82 14" xfId="29077"/>
    <cellStyle name="Normal 82 14 2" xfId="29078"/>
    <cellStyle name="Normal 82 15" xfId="29079"/>
    <cellStyle name="Normal 82 16" xfId="29080"/>
    <cellStyle name="Normal 82 17" xfId="55589"/>
    <cellStyle name="Normal 82 2" xfId="29081"/>
    <cellStyle name="Normal 82 2 2" xfId="29082"/>
    <cellStyle name="Normal 82 2 2 2" xfId="29083"/>
    <cellStyle name="Normal 82 2 2 2 2" xfId="29084"/>
    <cellStyle name="Normal 82 2 2 2 2 2" xfId="29085"/>
    <cellStyle name="Normal 82 2 2 2 3" xfId="29086"/>
    <cellStyle name="Normal 82 2 2 2 3 2" xfId="29087"/>
    <cellStyle name="Normal 82 2 2 2 4" xfId="29088"/>
    <cellStyle name="Normal 82 2 2 2 4 2" xfId="29089"/>
    <cellStyle name="Normal 82 2 2 2 5" xfId="29090"/>
    <cellStyle name="Normal 82 2 2 3" xfId="29091"/>
    <cellStyle name="Normal 82 2 2 3 2" xfId="29092"/>
    <cellStyle name="Normal 82 2 2 4" xfId="29093"/>
    <cellStyle name="Normal 82 2 2 4 2" xfId="29094"/>
    <cellStyle name="Normal 82 2 2 5" xfId="29095"/>
    <cellStyle name="Normal 82 2 2 5 2" xfId="29096"/>
    <cellStyle name="Normal 82 2 2 6" xfId="29097"/>
    <cellStyle name="Normal 82 2 3" xfId="29098"/>
    <cellStyle name="Normal 82 2 3 2" xfId="29099"/>
    <cellStyle name="Normal 82 2 3 2 2" xfId="29100"/>
    <cellStyle name="Normal 82 2 3 3" xfId="29101"/>
    <cellStyle name="Normal 82 2 3 3 2" xfId="29102"/>
    <cellStyle name="Normal 82 2 3 4" xfId="29103"/>
    <cellStyle name="Normal 82 2 3 4 2" xfId="29104"/>
    <cellStyle name="Normal 82 2 3 5" xfId="29105"/>
    <cellStyle name="Normal 82 2 4" xfId="29106"/>
    <cellStyle name="Normal 82 2 4 2" xfId="29107"/>
    <cellStyle name="Normal 82 2 5" xfId="29108"/>
    <cellStyle name="Normal 82 2 5 2" xfId="29109"/>
    <cellStyle name="Normal 82 2 6" xfId="29110"/>
    <cellStyle name="Normal 82 2 6 2" xfId="29111"/>
    <cellStyle name="Normal 82 2 7" xfId="29112"/>
    <cellStyle name="Normal 82 3" xfId="29113"/>
    <cellStyle name="Normal 82 3 10" xfId="55590"/>
    <cellStyle name="Normal 82 3 11" xfId="55591"/>
    <cellStyle name="Normal 82 3 2" xfId="29114"/>
    <cellStyle name="Normal 82 3 2 2" xfId="29115"/>
    <cellStyle name="Normal 82 3 2 2 2" xfId="29116"/>
    <cellStyle name="Normal 82 3 2 2 2 2" xfId="29117"/>
    <cellStyle name="Normal 82 3 2 2 3" xfId="29118"/>
    <cellStyle name="Normal 82 3 2 2 3 2" xfId="29119"/>
    <cellStyle name="Normal 82 3 2 2 4" xfId="29120"/>
    <cellStyle name="Normal 82 3 2 2 4 2" xfId="29121"/>
    <cellStyle name="Normal 82 3 2 2 5" xfId="29122"/>
    <cellStyle name="Normal 82 3 2 3" xfId="29123"/>
    <cellStyle name="Normal 82 3 2 3 2" xfId="29124"/>
    <cellStyle name="Normal 82 3 2 4" xfId="29125"/>
    <cellStyle name="Normal 82 3 2 4 2" xfId="29126"/>
    <cellStyle name="Normal 82 3 2 5" xfId="29127"/>
    <cellStyle name="Normal 82 3 2 5 2" xfId="29128"/>
    <cellStyle name="Normal 82 3 2 6" xfId="29129"/>
    <cellStyle name="Normal 82 3 3" xfId="29130"/>
    <cellStyle name="Normal 82 3 3 2" xfId="29131"/>
    <cellStyle name="Normal 82 3 3 2 2" xfId="29132"/>
    <cellStyle name="Normal 82 3 3 3" xfId="29133"/>
    <cellStyle name="Normal 82 3 3 3 2" xfId="29134"/>
    <cellStyle name="Normal 82 3 3 4" xfId="29135"/>
    <cellStyle name="Normal 82 3 3 4 2" xfId="29136"/>
    <cellStyle name="Normal 82 3 3 5" xfId="29137"/>
    <cellStyle name="Normal 82 3 4" xfId="29138"/>
    <cellStyle name="Normal 82 3 4 2" xfId="29139"/>
    <cellStyle name="Normal 82 3 5" xfId="29140"/>
    <cellStyle name="Normal 82 3 5 2" xfId="29141"/>
    <cellStyle name="Normal 82 3 6" xfId="29142"/>
    <cellStyle name="Normal 82 3 6 2" xfId="29143"/>
    <cellStyle name="Normal 82 3 7" xfId="29144"/>
    <cellStyle name="Normal 82 3 8" xfId="55592"/>
    <cellStyle name="Normal 82 3 9" xfId="55593"/>
    <cellStyle name="Normal 82 4" xfId="29145"/>
    <cellStyle name="Normal 82 4 2" xfId="29146"/>
    <cellStyle name="Normal 82 4 2 2" xfId="29147"/>
    <cellStyle name="Normal 82 4 2 2 2" xfId="29148"/>
    <cellStyle name="Normal 82 4 2 2 2 2" xfId="29149"/>
    <cellStyle name="Normal 82 4 2 2 3" xfId="29150"/>
    <cellStyle name="Normal 82 4 2 2 3 2" xfId="29151"/>
    <cellStyle name="Normal 82 4 2 2 4" xfId="29152"/>
    <cellStyle name="Normal 82 4 2 2 4 2" xfId="29153"/>
    <cellStyle name="Normal 82 4 2 2 5" xfId="29154"/>
    <cellStyle name="Normal 82 4 2 3" xfId="29155"/>
    <cellStyle name="Normal 82 4 2 3 2" xfId="29156"/>
    <cellStyle name="Normal 82 4 2 4" xfId="29157"/>
    <cellStyle name="Normal 82 4 2 4 2" xfId="29158"/>
    <cellStyle name="Normal 82 4 2 5" xfId="29159"/>
    <cellStyle name="Normal 82 4 2 5 2" xfId="29160"/>
    <cellStyle name="Normal 82 4 2 6" xfId="29161"/>
    <cellStyle name="Normal 82 4 3" xfId="29162"/>
    <cellStyle name="Normal 82 4 3 2" xfId="29163"/>
    <cellStyle name="Normal 82 4 3 2 2" xfId="29164"/>
    <cellStyle name="Normal 82 4 3 3" xfId="29165"/>
    <cellStyle name="Normal 82 4 3 3 2" xfId="29166"/>
    <cellStyle name="Normal 82 4 3 4" xfId="29167"/>
    <cellStyle name="Normal 82 4 3 4 2" xfId="29168"/>
    <cellStyle name="Normal 82 4 3 5" xfId="29169"/>
    <cellStyle name="Normal 82 4 4" xfId="29170"/>
    <cellStyle name="Normal 82 4 4 2" xfId="29171"/>
    <cellStyle name="Normal 82 4 5" xfId="29172"/>
    <cellStyle name="Normal 82 4 5 2" xfId="29173"/>
    <cellStyle name="Normal 82 4 6" xfId="29174"/>
    <cellStyle name="Normal 82 4 6 2" xfId="29175"/>
    <cellStyle name="Normal 82 4 7" xfId="29176"/>
    <cellStyle name="Normal 82 5" xfId="29177"/>
    <cellStyle name="Normal 82 5 2" xfId="29178"/>
    <cellStyle name="Normal 82 5 2 2" xfId="29179"/>
    <cellStyle name="Normal 82 5 2 2 2" xfId="29180"/>
    <cellStyle name="Normal 82 5 2 3" xfId="29181"/>
    <cellStyle name="Normal 82 5 2 3 2" xfId="29182"/>
    <cellStyle name="Normal 82 5 2 4" xfId="29183"/>
    <cellStyle name="Normal 82 5 2 4 2" xfId="29184"/>
    <cellStyle name="Normal 82 5 2 5" xfId="29185"/>
    <cellStyle name="Normal 82 5 3" xfId="29186"/>
    <cellStyle name="Normal 82 5 3 2" xfId="29187"/>
    <cellStyle name="Normal 82 5 4" xfId="29188"/>
    <cellStyle name="Normal 82 5 4 2" xfId="29189"/>
    <cellStyle name="Normal 82 5 5" xfId="29190"/>
    <cellStyle name="Normal 82 5 5 2" xfId="29191"/>
    <cellStyle name="Normal 82 5 6" xfId="29192"/>
    <cellStyle name="Normal 82 6" xfId="29193"/>
    <cellStyle name="Normal 82 6 2" xfId="29194"/>
    <cellStyle name="Normal 82 6 2 2" xfId="29195"/>
    <cellStyle name="Normal 82 6 3" xfId="29196"/>
    <cellStyle name="Normal 82 6 3 2" xfId="29197"/>
    <cellStyle name="Normal 82 6 4" xfId="29198"/>
    <cellStyle name="Normal 82 6 4 2" xfId="29199"/>
    <cellStyle name="Normal 82 6 5" xfId="29200"/>
    <cellStyle name="Normal 82 7" xfId="29201"/>
    <cellStyle name="Normal 82 7 2" xfId="29202"/>
    <cellStyle name="Normal 82 7 2 2" xfId="29203"/>
    <cellStyle name="Normal 82 7 3" xfId="29204"/>
    <cellStyle name="Normal 82 7 3 2" xfId="29205"/>
    <cellStyle name="Normal 82 7 4" xfId="29206"/>
    <cellStyle name="Normal 82 7 4 2" xfId="29207"/>
    <cellStyle name="Normal 82 7 5" xfId="29208"/>
    <cellStyle name="Normal 82 8" xfId="29209"/>
    <cellStyle name="Normal 82 8 2" xfId="29210"/>
    <cellStyle name="Normal 82 8 3" xfId="55594"/>
    <cellStyle name="Normal 82 9" xfId="29211"/>
    <cellStyle name="Normal 82 9 2" xfId="29212"/>
    <cellStyle name="Normal 83" xfId="29213"/>
    <cellStyle name="Normal 83 10" xfId="29214"/>
    <cellStyle name="Normal 83 10 2" xfId="29215"/>
    <cellStyle name="Normal 83 11" xfId="29216"/>
    <cellStyle name="Normal 83 11 2" xfId="29217"/>
    <cellStyle name="Normal 83 12" xfId="29218"/>
    <cellStyle name="Normal 83 12 2" xfId="29219"/>
    <cellStyle name="Normal 83 13" xfId="29220"/>
    <cellStyle name="Normal 83 13 2" xfId="29221"/>
    <cellStyle name="Normal 83 14" xfId="29222"/>
    <cellStyle name="Normal 83 14 2" xfId="29223"/>
    <cellStyle name="Normal 83 15" xfId="29224"/>
    <cellStyle name="Normal 83 16" xfId="29225"/>
    <cellStyle name="Normal 83 2" xfId="29226"/>
    <cellStyle name="Normal 83 2 2" xfId="29227"/>
    <cellStyle name="Normal 83 2 2 2" xfId="29228"/>
    <cellStyle name="Normal 83 2 2 2 2" xfId="29229"/>
    <cellStyle name="Normal 83 2 2 2 2 2" xfId="29230"/>
    <cellStyle name="Normal 83 2 2 2 3" xfId="29231"/>
    <cellStyle name="Normal 83 2 2 2 3 2" xfId="29232"/>
    <cellStyle name="Normal 83 2 2 2 4" xfId="29233"/>
    <cellStyle name="Normal 83 2 2 2 4 2" xfId="29234"/>
    <cellStyle name="Normal 83 2 2 2 5" xfId="29235"/>
    <cellStyle name="Normal 83 2 2 3" xfId="29236"/>
    <cellStyle name="Normal 83 2 2 3 2" xfId="29237"/>
    <cellStyle name="Normal 83 2 2 4" xfId="29238"/>
    <cellStyle name="Normal 83 2 2 4 2" xfId="29239"/>
    <cellStyle name="Normal 83 2 2 5" xfId="29240"/>
    <cellStyle name="Normal 83 2 2 5 2" xfId="29241"/>
    <cellStyle name="Normal 83 2 2 6" xfId="29242"/>
    <cellStyle name="Normal 83 2 3" xfId="29243"/>
    <cellStyle name="Normal 83 2 3 2" xfId="29244"/>
    <cellStyle name="Normal 83 2 3 2 2" xfId="29245"/>
    <cellStyle name="Normal 83 2 3 3" xfId="29246"/>
    <cellStyle name="Normal 83 2 3 3 2" xfId="29247"/>
    <cellStyle name="Normal 83 2 3 4" xfId="29248"/>
    <cellStyle name="Normal 83 2 3 4 2" xfId="29249"/>
    <cellStyle name="Normal 83 2 3 5" xfId="29250"/>
    <cellStyle name="Normal 83 2 4" xfId="29251"/>
    <cellStyle name="Normal 83 2 4 2" xfId="29252"/>
    <cellStyle name="Normal 83 2 5" xfId="29253"/>
    <cellStyle name="Normal 83 2 5 2" xfId="29254"/>
    <cellStyle name="Normal 83 2 6" xfId="29255"/>
    <cellStyle name="Normal 83 2 6 2" xfId="29256"/>
    <cellStyle name="Normal 83 2 7" xfId="29257"/>
    <cellStyle name="Normal 83 3" xfId="29258"/>
    <cellStyle name="Normal 83 3 2" xfId="29259"/>
    <cellStyle name="Normal 83 3 2 2" xfId="29260"/>
    <cellStyle name="Normal 83 3 2 2 2" xfId="29261"/>
    <cellStyle name="Normal 83 3 2 2 2 2" xfId="29262"/>
    <cellStyle name="Normal 83 3 2 2 3" xfId="29263"/>
    <cellStyle name="Normal 83 3 2 2 3 2" xfId="29264"/>
    <cellStyle name="Normal 83 3 2 2 4" xfId="29265"/>
    <cellStyle name="Normal 83 3 2 2 4 2" xfId="29266"/>
    <cellStyle name="Normal 83 3 2 2 5" xfId="29267"/>
    <cellStyle name="Normal 83 3 2 3" xfId="29268"/>
    <cellStyle name="Normal 83 3 2 3 2" xfId="29269"/>
    <cellStyle name="Normal 83 3 2 4" xfId="29270"/>
    <cellStyle name="Normal 83 3 2 4 2" xfId="29271"/>
    <cellStyle name="Normal 83 3 2 5" xfId="29272"/>
    <cellStyle name="Normal 83 3 2 5 2" xfId="29273"/>
    <cellStyle name="Normal 83 3 2 6" xfId="29274"/>
    <cellStyle name="Normal 83 3 3" xfId="29275"/>
    <cellStyle name="Normal 83 3 3 2" xfId="29276"/>
    <cellStyle name="Normal 83 3 3 2 2" xfId="29277"/>
    <cellStyle name="Normal 83 3 3 3" xfId="29278"/>
    <cellStyle name="Normal 83 3 3 3 2" xfId="29279"/>
    <cellStyle name="Normal 83 3 3 4" xfId="29280"/>
    <cellStyle name="Normal 83 3 3 4 2" xfId="29281"/>
    <cellStyle name="Normal 83 3 3 5" xfId="29282"/>
    <cellStyle name="Normal 83 3 4" xfId="29283"/>
    <cellStyle name="Normal 83 3 4 2" xfId="29284"/>
    <cellStyle name="Normal 83 3 5" xfId="29285"/>
    <cellStyle name="Normal 83 3 5 2" xfId="29286"/>
    <cellStyle name="Normal 83 3 6" xfId="29287"/>
    <cellStyle name="Normal 83 3 6 2" xfId="29288"/>
    <cellStyle name="Normal 83 3 7" xfId="29289"/>
    <cellStyle name="Normal 83 4" xfId="29290"/>
    <cellStyle name="Normal 83 4 2" xfId="29291"/>
    <cellStyle name="Normal 83 4 2 2" xfId="29292"/>
    <cellStyle name="Normal 83 4 2 2 2" xfId="29293"/>
    <cellStyle name="Normal 83 4 2 2 2 2" xfId="29294"/>
    <cellStyle name="Normal 83 4 2 2 3" xfId="29295"/>
    <cellStyle name="Normal 83 4 2 2 3 2" xfId="29296"/>
    <cellStyle name="Normal 83 4 2 2 4" xfId="29297"/>
    <cellStyle name="Normal 83 4 2 2 4 2" xfId="29298"/>
    <cellStyle name="Normal 83 4 2 2 5" xfId="29299"/>
    <cellStyle name="Normal 83 4 2 3" xfId="29300"/>
    <cellStyle name="Normal 83 4 2 3 2" xfId="29301"/>
    <cellStyle name="Normal 83 4 2 4" xfId="29302"/>
    <cellStyle name="Normal 83 4 2 4 2" xfId="29303"/>
    <cellStyle name="Normal 83 4 2 5" xfId="29304"/>
    <cellStyle name="Normal 83 4 2 5 2" xfId="29305"/>
    <cellStyle name="Normal 83 4 2 6" xfId="29306"/>
    <cellStyle name="Normal 83 4 3" xfId="29307"/>
    <cellStyle name="Normal 83 4 3 2" xfId="29308"/>
    <cellStyle name="Normal 83 4 3 2 2" xfId="29309"/>
    <cellStyle name="Normal 83 4 3 3" xfId="29310"/>
    <cellStyle name="Normal 83 4 3 3 2" xfId="29311"/>
    <cellStyle name="Normal 83 4 3 4" xfId="29312"/>
    <cellStyle name="Normal 83 4 3 4 2" xfId="29313"/>
    <cellStyle name="Normal 83 4 3 5" xfId="29314"/>
    <cellStyle name="Normal 83 4 4" xfId="29315"/>
    <cellStyle name="Normal 83 4 4 2" xfId="29316"/>
    <cellStyle name="Normal 83 4 5" xfId="29317"/>
    <cellStyle name="Normal 83 4 5 2" xfId="29318"/>
    <cellStyle name="Normal 83 4 6" xfId="29319"/>
    <cellStyle name="Normal 83 4 6 2" xfId="29320"/>
    <cellStyle name="Normal 83 4 7" xfId="29321"/>
    <cellStyle name="Normal 83 5" xfId="29322"/>
    <cellStyle name="Normal 83 5 2" xfId="29323"/>
    <cellStyle name="Normal 83 5 2 2" xfId="29324"/>
    <cellStyle name="Normal 83 5 2 2 2" xfId="29325"/>
    <cellStyle name="Normal 83 5 2 3" xfId="29326"/>
    <cellStyle name="Normal 83 5 2 3 2" xfId="29327"/>
    <cellStyle name="Normal 83 5 2 4" xfId="29328"/>
    <cellStyle name="Normal 83 5 2 4 2" xfId="29329"/>
    <cellStyle name="Normal 83 5 2 5" xfId="29330"/>
    <cellStyle name="Normal 83 5 3" xfId="29331"/>
    <cellStyle name="Normal 83 5 3 2" xfId="29332"/>
    <cellStyle name="Normal 83 5 4" xfId="29333"/>
    <cellStyle name="Normal 83 5 4 2" xfId="29334"/>
    <cellStyle name="Normal 83 5 5" xfId="29335"/>
    <cellStyle name="Normal 83 5 5 2" xfId="29336"/>
    <cellStyle name="Normal 83 5 6" xfId="29337"/>
    <cellStyle name="Normal 83 6" xfId="29338"/>
    <cellStyle name="Normal 83 6 2" xfId="29339"/>
    <cellStyle name="Normal 83 6 2 2" xfId="29340"/>
    <cellStyle name="Normal 83 6 3" xfId="29341"/>
    <cellStyle name="Normal 83 6 3 2" xfId="29342"/>
    <cellStyle name="Normal 83 6 4" xfId="29343"/>
    <cellStyle name="Normal 83 6 4 2" xfId="29344"/>
    <cellStyle name="Normal 83 6 5" xfId="29345"/>
    <cellStyle name="Normal 83 7" xfId="29346"/>
    <cellStyle name="Normal 83 7 2" xfId="29347"/>
    <cellStyle name="Normal 83 7 2 2" xfId="29348"/>
    <cellStyle name="Normal 83 7 3" xfId="29349"/>
    <cellStyle name="Normal 83 7 3 2" xfId="29350"/>
    <cellStyle name="Normal 83 7 4" xfId="29351"/>
    <cellStyle name="Normal 83 7 4 2" xfId="29352"/>
    <cellStyle name="Normal 83 7 5" xfId="29353"/>
    <cellStyle name="Normal 83 8" xfId="29354"/>
    <cellStyle name="Normal 83 8 2" xfId="29355"/>
    <cellStyle name="Normal 83 9" xfId="29356"/>
    <cellStyle name="Normal 83 9 2" xfId="29357"/>
    <cellStyle name="Normal 84" xfId="29358"/>
    <cellStyle name="Normal 84 10" xfId="29359"/>
    <cellStyle name="Normal 84 10 2" xfId="29360"/>
    <cellStyle name="Normal 84 11" xfId="29361"/>
    <cellStyle name="Normal 84 11 2" xfId="29362"/>
    <cellStyle name="Normal 84 12" xfId="29363"/>
    <cellStyle name="Normal 84 12 2" xfId="29364"/>
    <cellStyle name="Normal 84 13" xfId="29365"/>
    <cellStyle name="Normal 84 13 2" xfId="29366"/>
    <cellStyle name="Normal 84 14" xfId="29367"/>
    <cellStyle name="Normal 84 14 2" xfId="29368"/>
    <cellStyle name="Normal 84 15" xfId="29369"/>
    <cellStyle name="Normal 84 16" xfId="29370"/>
    <cellStyle name="Normal 84 2" xfId="29371"/>
    <cellStyle name="Normal 84 2 2" xfId="29372"/>
    <cellStyle name="Normal 84 2 2 2" xfId="29373"/>
    <cellStyle name="Normal 84 2 2 2 2" xfId="29374"/>
    <cellStyle name="Normal 84 2 2 2 2 2" xfId="29375"/>
    <cellStyle name="Normal 84 2 2 2 3" xfId="29376"/>
    <cellStyle name="Normal 84 2 2 2 3 2" xfId="29377"/>
    <cellStyle name="Normal 84 2 2 2 4" xfId="29378"/>
    <cellStyle name="Normal 84 2 2 2 4 2" xfId="29379"/>
    <cellStyle name="Normal 84 2 2 2 5" xfId="29380"/>
    <cellStyle name="Normal 84 2 2 3" xfId="29381"/>
    <cellStyle name="Normal 84 2 2 3 2" xfId="29382"/>
    <cellStyle name="Normal 84 2 2 4" xfId="29383"/>
    <cellStyle name="Normal 84 2 2 4 2" xfId="29384"/>
    <cellStyle name="Normal 84 2 2 5" xfId="29385"/>
    <cellStyle name="Normal 84 2 2 5 2" xfId="29386"/>
    <cellStyle name="Normal 84 2 2 6" xfId="29387"/>
    <cellStyle name="Normal 84 2 3" xfId="29388"/>
    <cellStyle name="Normal 84 2 3 2" xfId="29389"/>
    <cellStyle name="Normal 84 2 3 2 2" xfId="29390"/>
    <cellStyle name="Normal 84 2 3 3" xfId="29391"/>
    <cellStyle name="Normal 84 2 3 3 2" xfId="29392"/>
    <cellStyle name="Normal 84 2 3 4" xfId="29393"/>
    <cellStyle name="Normal 84 2 3 4 2" xfId="29394"/>
    <cellStyle name="Normal 84 2 3 5" xfId="29395"/>
    <cellStyle name="Normal 84 2 4" xfId="29396"/>
    <cellStyle name="Normal 84 2 4 2" xfId="29397"/>
    <cellStyle name="Normal 84 2 5" xfId="29398"/>
    <cellStyle name="Normal 84 2 5 2" xfId="29399"/>
    <cellStyle name="Normal 84 2 6" xfId="29400"/>
    <cellStyle name="Normal 84 2 6 2" xfId="29401"/>
    <cellStyle name="Normal 84 2 7" xfId="29402"/>
    <cellStyle name="Normal 84 3" xfId="29403"/>
    <cellStyle name="Normal 84 3 2" xfId="29404"/>
    <cellStyle name="Normal 84 3 2 2" xfId="29405"/>
    <cellStyle name="Normal 84 3 2 2 2" xfId="29406"/>
    <cellStyle name="Normal 84 3 2 2 2 2" xfId="29407"/>
    <cellStyle name="Normal 84 3 2 2 3" xfId="29408"/>
    <cellStyle name="Normal 84 3 2 2 3 2" xfId="29409"/>
    <cellStyle name="Normal 84 3 2 2 4" xfId="29410"/>
    <cellStyle name="Normal 84 3 2 2 4 2" xfId="29411"/>
    <cellStyle name="Normal 84 3 2 2 5" xfId="29412"/>
    <cellStyle name="Normal 84 3 2 3" xfId="29413"/>
    <cellStyle name="Normal 84 3 2 3 2" xfId="29414"/>
    <cellStyle name="Normal 84 3 2 4" xfId="29415"/>
    <cellStyle name="Normal 84 3 2 4 2" xfId="29416"/>
    <cellStyle name="Normal 84 3 2 5" xfId="29417"/>
    <cellStyle name="Normal 84 3 2 5 2" xfId="29418"/>
    <cellStyle name="Normal 84 3 2 6" xfId="29419"/>
    <cellStyle name="Normal 84 3 3" xfId="29420"/>
    <cellStyle name="Normal 84 3 3 2" xfId="29421"/>
    <cellStyle name="Normal 84 3 3 2 2" xfId="29422"/>
    <cellStyle name="Normal 84 3 3 3" xfId="29423"/>
    <cellStyle name="Normal 84 3 3 3 2" xfId="29424"/>
    <cellStyle name="Normal 84 3 3 4" xfId="29425"/>
    <cellStyle name="Normal 84 3 3 4 2" xfId="29426"/>
    <cellStyle name="Normal 84 3 3 5" xfId="29427"/>
    <cellStyle name="Normal 84 3 4" xfId="29428"/>
    <cellStyle name="Normal 84 3 4 2" xfId="29429"/>
    <cellStyle name="Normal 84 3 5" xfId="29430"/>
    <cellStyle name="Normal 84 3 5 2" xfId="29431"/>
    <cellStyle name="Normal 84 3 6" xfId="29432"/>
    <cellStyle name="Normal 84 3 6 2" xfId="29433"/>
    <cellStyle name="Normal 84 3 7" xfId="29434"/>
    <cellStyle name="Normal 84 4" xfId="29435"/>
    <cellStyle name="Normal 84 4 2" xfId="29436"/>
    <cellStyle name="Normal 84 4 2 2" xfId="29437"/>
    <cellStyle name="Normal 84 4 2 2 2" xfId="29438"/>
    <cellStyle name="Normal 84 4 2 2 2 2" xfId="29439"/>
    <cellStyle name="Normal 84 4 2 2 3" xfId="29440"/>
    <cellStyle name="Normal 84 4 2 2 3 2" xfId="29441"/>
    <cellStyle name="Normal 84 4 2 2 4" xfId="29442"/>
    <cellStyle name="Normal 84 4 2 2 4 2" xfId="29443"/>
    <cellStyle name="Normal 84 4 2 2 5" xfId="29444"/>
    <cellStyle name="Normal 84 4 2 3" xfId="29445"/>
    <cellStyle name="Normal 84 4 2 3 2" xfId="29446"/>
    <cellStyle name="Normal 84 4 2 4" xfId="29447"/>
    <cellStyle name="Normal 84 4 2 4 2" xfId="29448"/>
    <cellStyle name="Normal 84 4 2 5" xfId="29449"/>
    <cellStyle name="Normal 84 4 2 5 2" xfId="29450"/>
    <cellStyle name="Normal 84 4 2 6" xfId="29451"/>
    <cellStyle name="Normal 84 4 3" xfId="29452"/>
    <cellStyle name="Normal 84 4 3 2" xfId="29453"/>
    <cellStyle name="Normal 84 4 3 2 2" xfId="29454"/>
    <cellStyle name="Normal 84 4 3 3" xfId="29455"/>
    <cellStyle name="Normal 84 4 3 3 2" xfId="29456"/>
    <cellStyle name="Normal 84 4 3 4" xfId="29457"/>
    <cellStyle name="Normal 84 4 3 4 2" xfId="29458"/>
    <cellStyle name="Normal 84 4 3 5" xfId="29459"/>
    <cellStyle name="Normal 84 4 4" xfId="29460"/>
    <cellStyle name="Normal 84 4 4 2" xfId="29461"/>
    <cellStyle name="Normal 84 4 5" xfId="29462"/>
    <cellStyle name="Normal 84 4 5 2" xfId="29463"/>
    <cellStyle name="Normal 84 4 6" xfId="29464"/>
    <cellStyle name="Normal 84 4 6 2" xfId="29465"/>
    <cellStyle name="Normal 84 4 7" xfId="29466"/>
    <cellStyle name="Normal 84 5" xfId="29467"/>
    <cellStyle name="Normal 84 5 2" xfId="29468"/>
    <cellStyle name="Normal 84 5 2 2" xfId="29469"/>
    <cellStyle name="Normal 84 5 2 2 2" xfId="29470"/>
    <cellStyle name="Normal 84 5 2 3" xfId="29471"/>
    <cellStyle name="Normal 84 5 2 3 2" xfId="29472"/>
    <cellStyle name="Normal 84 5 2 4" xfId="29473"/>
    <cellStyle name="Normal 84 5 2 4 2" xfId="29474"/>
    <cellStyle name="Normal 84 5 2 5" xfId="29475"/>
    <cellStyle name="Normal 84 5 3" xfId="29476"/>
    <cellStyle name="Normal 84 5 3 2" xfId="29477"/>
    <cellStyle name="Normal 84 5 4" xfId="29478"/>
    <cellStyle name="Normal 84 5 4 2" xfId="29479"/>
    <cellStyle name="Normal 84 5 5" xfId="29480"/>
    <cellStyle name="Normal 84 5 5 2" xfId="29481"/>
    <cellStyle name="Normal 84 5 6" xfId="29482"/>
    <cellStyle name="Normal 84 6" xfId="29483"/>
    <cellStyle name="Normal 84 6 2" xfId="29484"/>
    <cellStyle name="Normal 84 6 2 2" xfId="29485"/>
    <cellStyle name="Normal 84 6 3" xfId="29486"/>
    <cellStyle name="Normal 84 6 3 2" xfId="29487"/>
    <cellStyle name="Normal 84 6 4" xfId="29488"/>
    <cellStyle name="Normal 84 6 4 2" xfId="29489"/>
    <cellStyle name="Normal 84 6 5" xfId="29490"/>
    <cellStyle name="Normal 84 7" xfId="29491"/>
    <cellStyle name="Normal 84 7 2" xfId="29492"/>
    <cellStyle name="Normal 84 7 2 2" xfId="29493"/>
    <cellStyle name="Normal 84 7 3" xfId="29494"/>
    <cellStyle name="Normal 84 7 3 2" xfId="29495"/>
    <cellStyle name="Normal 84 7 4" xfId="29496"/>
    <cellStyle name="Normal 84 7 4 2" xfId="29497"/>
    <cellStyle name="Normal 84 7 5" xfId="29498"/>
    <cellStyle name="Normal 84 8" xfId="29499"/>
    <cellStyle name="Normal 84 8 2" xfId="29500"/>
    <cellStyle name="Normal 84 9" xfId="29501"/>
    <cellStyle name="Normal 84 9 2" xfId="29502"/>
    <cellStyle name="Normal 85" xfId="29503"/>
    <cellStyle name="Normal 85 10" xfId="29504"/>
    <cellStyle name="Normal 85 10 2" xfId="29505"/>
    <cellStyle name="Normal 85 11" xfId="29506"/>
    <cellStyle name="Normal 85 11 2" xfId="29507"/>
    <cellStyle name="Normal 85 12" xfId="29508"/>
    <cellStyle name="Normal 85 12 2" xfId="29509"/>
    <cellStyle name="Normal 85 13" xfId="29510"/>
    <cellStyle name="Normal 85 13 2" xfId="29511"/>
    <cellStyle name="Normal 85 14" xfId="29512"/>
    <cellStyle name="Normal 85 14 2" xfId="29513"/>
    <cellStyle name="Normal 85 15" xfId="29514"/>
    <cellStyle name="Normal 85 16" xfId="29515"/>
    <cellStyle name="Normal 85 2" xfId="29516"/>
    <cellStyle name="Normal 85 2 2" xfId="29517"/>
    <cellStyle name="Normal 85 2 2 2" xfId="29518"/>
    <cellStyle name="Normal 85 2 2 2 2" xfId="29519"/>
    <cellStyle name="Normal 85 2 2 2 2 2" xfId="29520"/>
    <cellStyle name="Normal 85 2 2 2 3" xfId="29521"/>
    <cellStyle name="Normal 85 2 2 2 3 2" xfId="29522"/>
    <cellStyle name="Normal 85 2 2 2 4" xfId="29523"/>
    <cellStyle name="Normal 85 2 2 2 4 2" xfId="29524"/>
    <cellStyle name="Normal 85 2 2 2 5" xfId="29525"/>
    <cellStyle name="Normal 85 2 2 3" xfId="29526"/>
    <cellStyle name="Normal 85 2 2 3 2" xfId="29527"/>
    <cellStyle name="Normal 85 2 2 4" xfId="29528"/>
    <cellStyle name="Normal 85 2 2 4 2" xfId="29529"/>
    <cellStyle name="Normal 85 2 2 5" xfId="29530"/>
    <cellStyle name="Normal 85 2 2 5 2" xfId="29531"/>
    <cellStyle name="Normal 85 2 2 6" xfId="29532"/>
    <cellStyle name="Normal 85 2 3" xfId="29533"/>
    <cellStyle name="Normal 85 2 3 2" xfId="29534"/>
    <cellStyle name="Normal 85 2 3 2 2" xfId="29535"/>
    <cellStyle name="Normal 85 2 3 3" xfId="29536"/>
    <cellStyle name="Normal 85 2 3 3 2" xfId="29537"/>
    <cellStyle name="Normal 85 2 3 4" xfId="29538"/>
    <cellStyle name="Normal 85 2 3 4 2" xfId="29539"/>
    <cellStyle name="Normal 85 2 3 5" xfId="29540"/>
    <cellStyle name="Normal 85 2 4" xfId="29541"/>
    <cellStyle name="Normal 85 2 4 2" xfId="29542"/>
    <cellStyle name="Normal 85 2 5" xfId="29543"/>
    <cellStyle name="Normal 85 2 5 2" xfId="29544"/>
    <cellStyle name="Normal 85 2 6" xfId="29545"/>
    <cellStyle name="Normal 85 2 6 2" xfId="29546"/>
    <cellStyle name="Normal 85 2 7" xfId="29547"/>
    <cellStyle name="Normal 85 3" xfId="29548"/>
    <cellStyle name="Normal 85 3 2" xfId="29549"/>
    <cellStyle name="Normal 85 3 2 2" xfId="29550"/>
    <cellStyle name="Normal 85 3 2 2 2" xfId="29551"/>
    <cellStyle name="Normal 85 3 2 2 2 2" xfId="29552"/>
    <cellStyle name="Normal 85 3 2 2 3" xfId="29553"/>
    <cellStyle name="Normal 85 3 2 2 3 2" xfId="29554"/>
    <cellStyle name="Normal 85 3 2 2 4" xfId="29555"/>
    <cellStyle name="Normal 85 3 2 2 4 2" xfId="29556"/>
    <cellStyle name="Normal 85 3 2 2 5" xfId="29557"/>
    <cellStyle name="Normal 85 3 2 3" xfId="29558"/>
    <cellStyle name="Normal 85 3 2 3 2" xfId="29559"/>
    <cellStyle name="Normal 85 3 2 4" xfId="29560"/>
    <cellStyle name="Normal 85 3 2 4 2" xfId="29561"/>
    <cellStyle name="Normal 85 3 2 5" xfId="29562"/>
    <cellStyle name="Normal 85 3 2 5 2" xfId="29563"/>
    <cellStyle name="Normal 85 3 2 6" xfId="29564"/>
    <cellStyle name="Normal 85 3 3" xfId="29565"/>
    <cellStyle name="Normal 85 3 3 2" xfId="29566"/>
    <cellStyle name="Normal 85 3 3 2 2" xfId="29567"/>
    <cellStyle name="Normal 85 3 3 3" xfId="29568"/>
    <cellStyle name="Normal 85 3 3 3 2" xfId="29569"/>
    <cellStyle name="Normal 85 3 3 4" xfId="29570"/>
    <cellStyle name="Normal 85 3 3 4 2" xfId="29571"/>
    <cellStyle name="Normal 85 3 3 5" xfId="29572"/>
    <cellStyle name="Normal 85 3 4" xfId="29573"/>
    <cellStyle name="Normal 85 3 4 2" xfId="29574"/>
    <cellStyle name="Normal 85 3 5" xfId="29575"/>
    <cellStyle name="Normal 85 3 5 2" xfId="29576"/>
    <cellStyle name="Normal 85 3 6" xfId="29577"/>
    <cellStyle name="Normal 85 3 6 2" xfId="29578"/>
    <cellStyle name="Normal 85 3 7" xfId="29579"/>
    <cellStyle name="Normal 85 4" xfId="29580"/>
    <cellStyle name="Normal 85 4 2" xfId="29581"/>
    <cellStyle name="Normal 85 4 2 2" xfId="29582"/>
    <cellStyle name="Normal 85 4 2 2 2" xfId="29583"/>
    <cellStyle name="Normal 85 4 2 2 2 2" xfId="29584"/>
    <cellStyle name="Normal 85 4 2 2 3" xfId="29585"/>
    <cellStyle name="Normal 85 4 2 2 3 2" xfId="29586"/>
    <cellStyle name="Normal 85 4 2 2 4" xfId="29587"/>
    <cellStyle name="Normal 85 4 2 2 4 2" xfId="29588"/>
    <cellStyle name="Normal 85 4 2 2 5" xfId="29589"/>
    <cellStyle name="Normal 85 4 2 3" xfId="29590"/>
    <cellStyle name="Normal 85 4 2 3 2" xfId="29591"/>
    <cellStyle name="Normal 85 4 2 4" xfId="29592"/>
    <cellStyle name="Normal 85 4 2 4 2" xfId="29593"/>
    <cellStyle name="Normal 85 4 2 5" xfId="29594"/>
    <cellStyle name="Normal 85 4 2 5 2" xfId="29595"/>
    <cellStyle name="Normal 85 4 2 6" xfId="29596"/>
    <cellStyle name="Normal 85 4 3" xfId="29597"/>
    <cellStyle name="Normal 85 4 3 2" xfId="29598"/>
    <cellStyle name="Normal 85 4 3 2 2" xfId="29599"/>
    <cellStyle name="Normal 85 4 3 3" xfId="29600"/>
    <cellStyle name="Normal 85 4 3 3 2" xfId="29601"/>
    <cellStyle name="Normal 85 4 3 4" xfId="29602"/>
    <cellStyle name="Normal 85 4 3 4 2" xfId="29603"/>
    <cellStyle name="Normal 85 4 3 5" xfId="29604"/>
    <cellStyle name="Normal 85 4 4" xfId="29605"/>
    <cellStyle name="Normal 85 4 4 2" xfId="29606"/>
    <cellStyle name="Normal 85 4 5" xfId="29607"/>
    <cellStyle name="Normal 85 4 5 2" xfId="29608"/>
    <cellStyle name="Normal 85 4 6" xfId="29609"/>
    <cellStyle name="Normal 85 4 6 2" xfId="29610"/>
    <cellStyle name="Normal 85 4 7" xfId="29611"/>
    <cellStyle name="Normal 85 5" xfId="29612"/>
    <cellStyle name="Normal 85 5 2" xfId="29613"/>
    <cellStyle name="Normal 85 5 2 2" xfId="29614"/>
    <cellStyle name="Normal 85 5 2 2 2" xfId="29615"/>
    <cellStyle name="Normal 85 5 2 3" xfId="29616"/>
    <cellStyle name="Normal 85 5 2 3 2" xfId="29617"/>
    <cellStyle name="Normal 85 5 2 4" xfId="29618"/>
    <cellStyle name="Normal 85 5 2 4 2" xfId="29619"/>
    <cellStyle name="Normal 85 5 2 5" xfId="29620"/>
    <cellStyle name="Normal 85 5 3" xfId="29621"/>
    <cellStyle name="Normal 85 5 3 2" xfId="29622"/>
    <cellStyle name="Normal 85 5 4" xfId="29623"/>
    <cellStyle name="Normal 85 5 4 2" xfId="29624"/>
    <cellStyle name="Normal 85 5 5" xfId="29625"/>
    <cellStyle name="Normal 85 5 5 2" xfId="29626"/>
    <cellStyle name="Normal 85 5 6" xfId="29627"/>
    <cellStyle name="Normal 85 6" xfId="29628"/>
    <cellStyle name="Normal 85 6 2" xfId="29629"/>
    <cellStyle name="Normal 85 6 2 2" xfId="29630"/>
    <cellStyle name="Normal 85 6 3" xfId="29631"/>
    <cellStyle name="Normal 85 6 3 2" xfId="29632"/>
    <cellStyle name="Normal 85 6 4" xfId="29633"/>
    <cellStyle name="Normal 85 6 4 2" xfId="29634"/>
    <cellStyle name="Normal 85 6 5" xfId="29635"/>
    <cellStyle name="Normal 85 7" xfId="29636"/>
    <cellStyle name="Normal 85 7 2" xfId="29637"/>
    <cellStyle name="Normal 85 7 2 2" xfId="29638"/>
    <cellStyle name="Normal 85 7 3" xfId="29639"/>
    <cellStyle name="Normal 85 7 3 2" xfId="29640"/>
    <cellStyle name="Normal 85 7 4" xfId="29641"/>
    <cellStyle name="Normal 85 7 4 2" xfId="29642"/>
    <cellStyle name="Normal 85 7 5" xfId="29643"/>
    <cellStyle name="Normal 85 8" xfId="29644"/>
    <cellStyle name="Normal 85 8 2" xfId="29645"/>
    <cellStyle name="Normal 85 9" xfId="29646"/>
    <cellStyle name="Normal 85 9 2" xfId="29647"/>
    <cellStyle name="Normal 86" xfId="29648"/>
    <cellStyle name="Normal 86 10" xfId="29649"/>
    <cellStyle name="Normal 86 10 2" xfId="29650"/>
    <cellStyle name="Normal 86 11" xfId="29651"/>
    <cellStyle name="Normal 86 11 2" xfId="29652"/>
    <cellStyle name="Normal 86 12" xfId="29653"/>
    <cellStyle name="Normal 86 12 2" xfId="29654"/>
    <cellStyle name="Normal 86 13" xfId="29655"/>
    <cellStyle name="Normal 86 13 2" xfId="29656"/>
    <cellStyle name="Normal 86 14" xfId="29657"/>
    <cellStyle name="Normal 86 14 2" xfId="29658"/>
    <cellStyle name="Normal 86 15" xfId="29659"/>
    <cellStyle name="Normal 86 16" xfId="29660"/>
    <cellStyle name="Normal 86 2" xfId="29661"/>
    <cellStyle name="Normal 86 2 2" xfId="29662"/>
    <cellStyle name="Normal 86 2 2 2" xfId="29663"/>
    <cellStyle name="Normal 86 2 2 2 2" xfId="29664"/>
    <cellStyle name="Normal 86 2 2 2 2 2" xfId="29665"/>
    <cellStyle name="Normal 86 2 2 2 3" xfId="29666"/>
    <cellStyle name="Normal 86 2 2 2 3 2" xfId="29667"/>
    <cellStyle name="Normal 86 2 2 2 4" xfId="29668"/>
    <cellStyle name="Normal 86 2 2 2 4 2" xfId="29669"/>
    <cellStyle name="Normal 86 2 2 2 5" xfId="29670"/>
    <cellStyle name="Normal 86 2 2 3" xfId="29671"/>
    <cellStyle name="Normal 86 2 2 3 2" xfId="29672"/>
    <cellStyle name="Normal 86 2 2 4" xfId="29673"/>
    <cellStyle name="Normal 86 2 2 4 2" xfId="29674"/>
    <cellStyle name="Normal 86 2 2 5" xfId="29675"/>
    <cellStyle name="Normal 86 2 2 5 2" xfId="29676"/>
    <cellStyle name="Normal 86 2 2 6" xfId="29677"/>
    <cellStyle name="Normal 86 2 3" xfId="29678"/>
    <cellStyle name="Normal 86 2 3 2" xfId="29679"/>
    <cellStyle name="Normal 86 2 3 2 2" xfId="29680"/>
    <cellStyle name="Normal 86 2 3 3" xfId="29681"/>
    <cellStyle name="Normal 86 2 3 3 2" xfId="29682"/>
    <cellStyle name="Normal 86 2 3 4" xfId="29683"/>
    <cellStyle name="Normal 86 2 3 4 2" xfId="29684"/>
    <cellStyle name="Normal 86 2 3 5" xfId="29685"/>
    <cellStyle name="Normal 86 2 4" xfId="29686"/>
    <cellStyle name="Normal 86 2 4 2" xfId="29687"/>
    <cellStyle name="Normal 86 2 5" xfId="29688"/>
    <cellStyle name="Normal 86 2 5 2" xfId="29689"/>
    <cellStyle name="Normal 86 2 6" xfId="29690"/>
    <cellStyle name="Normal 86 2 6 2" xfId="29691"/>
    <cellStyle name="Normal 86 2 7" xfId="29692"/>
    <cellStyle name="Normal 86 3" xfId="29693"/>
    <cellStyle name="Normal 86 3 2" xfId="29694"/>
    <cellStyle name="Normal 86 3 2 2" xfId="29695"/>
    <cellStyle name="Normal 86 3 2 2 2" xfId="29696"/>
    <cellStyle name="Normal 86 3 2 2 2 2" xfId="29697"/>
    <cellStyle name="Normal 86 3 2 2 3" xfId="29698"/>
    <cellStyle name="Normal 86 3 2 2 3 2" xfId="29699"/>
    <cellStyle name="Normal 86 3 2 2 4" xfId="29700"/>
    <cellStyle name="Normal 86 3 2 2 4 2" xfId="29701"/>
    <cellStyle name="Normal 86 3 2 2 5" xfId="29702"/>
    <cellStyle name="Normal 86 3 2 3" xfId="29703"/>
    <cellStyle name="Normal 86 3 2 3 2" xfId="29704"/>
    <cellStyle name="Normal 86 3 2 4" xfId="29705"/>
    <cellStyle name="Normal 86 3 2 4 2" xfId="29706"/>
    <cellStyle name="Normal 86 3 2 5" xfId="29707"/>
    <cellStyle name="Normal 86 3 2 5 2" xfId="29708"/>
    <cellStyle name="Normal 86 3 2 6" xfId="29709"/>
    <cellStyle name="Normal 86 3 3" xfId="29710"/>
    <cellStyle name="Normal 86 3 3 2" xfId="29711"/>
    <cellStyle name="Normal 86 3 3 2 2" xfId="29712"/>
    <cellStyle name="Normal 86 3 3 3" xfId="29713"/>
    <cellStyle name="Normal 86 3 3 3 2" xfId="29714"/>
    <cellStyle name="Normal 86 3 3 4" xfId="29715"/>
    <cellStyle name="Normal 86 3 3 4 2" xfId="29716"/>
    <cellStyle name="Normal 86 3 3 5" xfId="29717"/>
    <cellStyle name="Normal 86 3 4" xfId="29718"/>
    <cellStyle name="Normal 86 3 4 2" xfId="29719"/>
    <cellStyle name="Normal 86 3 5" xfId="29720"/>
    <cellStyle name="Normal 86 3 5 2" xfId="29721"/>
    <cellStyle name="Normal 86 3 6" xfId="29722"/>
    <cellStyle name="Normal 86 3 6 2" xfId="29723"/>
    <cellStyle name="Normal 86 3 7" xfId="29724"/>
    <cellStyle name="Normal 86 4" xfId="29725"/>
    <cellStyle name="Normal 86 4 2" xfId="29726"/>
    <cellStyle name="Normal 86 4 2 2" xfId="29727"/>
    <cellStyle name="Normal 86 4 2 2 2" xfId="29728"/>
    <cellStyle name="Normal 86 4 2 2 2 2" xfId="29729"/>
    <cellStyle name="Normal 86 4 2 2 3" xfId="29730"/>
    <cellStyle name="Normal 86 4 2 2 3 2" xfId="29731"/>
    <cellStyle name="Normal 86 4 2 2 4" xfId="29732"/>
    <cellStyle name="Normal 86 4 2 2 4 2" xfId="29733"/>
    <cellStyle name="Normal 86 4 2 2 5" xfId="29734"/>
    <cellStyle name="Normal 86 4 2 3" xfId="29735"/>
    <cellStyle name="Normal 86 4 2 3 2" xfId="29736"/>
    <cellStyle name="Normal 86 4 2 4" xfId="29737"/>
    <cellStyle name="Normal 86 4 2 4 2" xfId="29738"/>
    <cellStyle name="Normal 86 4 2 5" xfId="29739"/>
    <cellStyle name="Normal 86 4 2 5 2" xfId="29740"/>
    <cellStyle name="Normal 86 4 2 6" xfId="29741"/>
    <cellStyle name="Normal 86 4 3" xfId="29742"/>
    <cellStyle name="Normal 86 4 3 2" xfId="29743"/>
    <cellStyle name="Normal 86 4 3 2 2" xfId="29744"/>
    <cellStyle name="Normal 86 4 3 3" xfId="29745"/>
    <cellStyle name="Normal 86 4 3 3 2" xfId="29746"/>
    <cellStyle name="Normal 86 4 3 4" xfId="29747"/>
    <cellStyle name="Normal 86 4 3 4 2" xfId="29748"/>
    <cellStyle name="Normal 86 4 3 5" xfId="29749"/>
    <cellStyle name="Normal 86 4 4" xfId="29750"/>
    <cellStyle name="Normal 86 4 4 2" xfId="29751"/>
    <cellStyle name="Normal 86 4 5" xfId="29752"/>
    <cellStyle name="Normal 86 4 5 2" xfId="29753"/>
    <cellStyle name="Normal 86 4 6" xfId="29754"/>
    <cellStyle name="Normal 86 4 6 2" xfId="29755"/>
    <cellStyle name="Normal 86 4 7" xfId="29756"/>
    <cellStyle name="Normal 86 5" xfId="29757"/>
    <cellStyle name="Normal 86 5 2" xfId="29758"/>
    <cellStyle name="Normal 86 5 2 2" xfId="29759"/>
    <cellStyle name="Normal 86 5 2 2 2" xfId="29760"/>
    <cellStyle name="Normal 86 5 2 3" xfId="29761"/>
    <cellStyle name="Normal 86 5 2 3 2" xfId="29762"/>
    <cellStyle name="Normal 86 5 2 4" xfId="29763"/>
    <cellStyle name="Normal 86 5 2 4 2" xfId="29764"/>
    <cellStyle name="Normal 86 5 2 5" xfId="29765"/>
    <cellStyle name="Normal 86 5 3" xfId="29766"/>
    <cellStyle name="Normal 86 5 3 2" xfId="29767"/>
    <cellStyle name="Normal 86 5 4" xfId="29768"/>
    <cellStyle name="Normal 86 5 4 2" xfId="29769"/>
    <cellStyle name="Normal 86 5 5" xfId="29770"/>
    <cellStyle name="Normal 86 5 5 2" xfId="29771"/>
    <cellStyle name="Normal 86 5 6" xfId="29772"/>
    <cellStyle name="Normal 86 6" xfId="29773"/>
    <cellStyle name="Normal 86 6 2" xfId="29774"/>
    <cellStyle name="Normal 86 6 2 2" xfId="29775"/>
    <cellStyle name="Normal 86 6 3" xfId="29776"/>
    <cellStyle name="Normal 86 6 3 2" xfId="29777"/>
    <cellStyle name="Normal 86 6 4" xfId="29778"/>
    <cellStyle name="Normal 86 6 4 2" xfId="29779"/>
    <cellStyle name="Normal 86 6 5" xfId="29780"/>
    <cellStyle name="Normal 86 7" xfId="29781"/>
    <cellStyle name="Normal 86 7 2" xfId="29782"/>
    <cellStyle name="Normal 86 7 2 2" xfId="29783"/>
    <cellStyle name="Normal 86 7 3" xfId="29784"/>
    <cellStyle name="Normal 86 7 3 2" xfId="29785"/>
    <cellStyle name="Normal 86 7 4" xfId="29786"/>
    <cellStyle name="Normal 86 7 4 2" xfId="29787"/>
    <cellStyle name="Normal 86 7 5" xfId="29788"/>
    <cellStyle name="Normal 86 8" xfId="29789"/>
    <cellStyle name="Normal 86 8 2" xfId="29790"/>
    <cellStyle name="Normal 86 9" xfId="29791"/>
    <cellStyle name="Normal 86 9 2" xfId="29792"/>
    <cellStyle name="Normal 87" xfId="29793"/>
    <cellStyle name="Normal 87 10" xfId="29794"/>
    <cellStyle name="Normal 87 10 2" xfId="29795"/>
    <cellStyle name="Normal 87 11" xfId="29796"/>
    <cellStyle name="Normal 87 11 2" xfId="29797"/>
    <cellStyle name="Normal 87 12" xfId="29798"/>
    <cellStyle name="Normal 87 12 2" xfId="29799"/>
    <cellStyle name="Normal 87 13" xfId="29800"/>
    <cellStyle name="Normal 87 13 2" xfId="29801"/>
    <cellStyle name="Normal 87 14" xfId="29802"/>
    <cellStyle name="Normal 87 14 2" xfId="29803"/>
    <cellStyle name="Normal 87 15" xfId="29804"/>
    <cellStyle name="Normal 87 16" xfId="29805"/>
    <cellStyle name="Normal 87 2" xfId="29806"/>
    <cellStyle name="Normal 87 2 2" xfId="29807"/>
    <cellStyle name="Normal 87 2 2 2" xfId="29808"/>
    <cellStyle name="Normal 87 2 2 2 2" xfId="29809"/>
    <cellStyle name="Normal 87 2 2 2 2 2" xfId="29810"/>
    <cellStyle name="Normal 87 2 2 2 3" xfId="29811"/>
    <cellStyle name="Normal 87 2 2 2 3 2" xfId="29812"/>
    <cellStyle name="Normal 87 2 2 2 4" xfId="29813"/>
    <cellStyle name="Normal 87 2 2 2 4 2" xfId="29814"/>
    <cellStyle name="Normal 87 2 2 2 5" xfId="29815"/>
    <cellStyle name="Normal 87 2 2 3" xfId="29816"/>
    <cellStyle name="Normal 87 2 2 3 2" xfId="29817"/>
    <cellStyle name="Normal 87 2 2 4" xfId="29818"/>
    <cellStyle name="Normal 87 2 2 4 2" xfId="29819"/>
    <cellStyle name="Normal 87 2 2 5" xfId="29820"/>
    <cellStyle name="Normal 87 2 2 5 2" xfId="29821"/>
    <cellStyle name="Normal 87 2 2 6" xfId="29822"/>
    <cellStyle name="Normal 87 2 3" xfId="29823"/>
    <cellStyle name="Normal 87 2 3 2" xfId="29824"/>
    <cellStyle name="Normal 87 2 3 2 2" xfId="29825"/>
    <cellStyle name="Normal 87 2 3 3" xfId="29826"/>
    <cellStyle name="Normal 87 2 3 3 2" xfId="29827"/>
    <cellStyle name="Normal 87 2 3 4" xfId="29828"/>
    <cellStyle name="Normal 87 2 3 4 2" xfId="29829"/>
    <cellStyle name="Normal 87 2 3 5" xfId="29830"/>
    <cellStyle name="Normal 87 2 4" xfId="29831"/>
    <cellStyle name="Normal 87 2 4 2" xfId="29832"/>
    <cellStyle name="Normal 87 2 5" xfId="29833"/>
    <cellStyle name="Normal 87 2 5 2" xfId="29834"/>
    <cellStyle name="Normal 87 2 6" xfId="29835"/>
    <cellStyle name="Normal 87 2 6 2" xfId="29836"/>
    <cellStyle name="Normal 87 2 7" xfId="29837"/>
    <cellStyle name="Normal 87 3" xfId="29838"/>
    <cellStyle name="Normal 87 3 2" xfId="29839"/>
    <cellStyle name="Normal 87 3 2 2" xfId="29840"/>
    <cellStyle name="Normal 87 3 2 2 2" xfId="29841"/>
    <cellStyle name="Normal 87 3 2 2 2 2" xfId="29842"/>
    <cellStyle name="Normal 87 3 2 2 3" xfId="29843"/>
    <cellStyle name="Normal 87 3 2 2 3 2" xfId="29844"/>
    <cellStyle name="Normal 87 3 2 2 4" xfId="29845"/>
    <cellStyle name="Normal 87 3 2 2 4 2" xfId="29846"/>
    <cellStyle name="Normal 87 3 2 2 5" xfId="29847"/>
    <cellStyle name="Normal 87 3 2 3" xfId="29848"/>
    <cellStyle name="Normal 87 3 2 3 2" xfId="29849"/>
    <cellStyle name="Normal 87 3 2 4" xfId="29850"/>
    <cellStyle name="Normal 87 3 2 4 2" xfId="29851"/>
    <cellStyle name="Normal 87 3 2 5" xfId="29852"/>
    <cellStyle name="Normal 87 3 2 5 2" xfId="29853"/>
    <cellStyle name="Normal 87 3 2 6" xfId="29854"/>
    <cellStyle name="Normal 87 3 3" xfId="29855"/>
    <cellStyle name="Normal 87 3 3 2" xfId="29856"/>
    <cellStyle name="Normal 87 3 3 2 2" xfId="29857"/>
    <cellStyle name="Normal 87 3 3 3" xfId="29858"/>
    <cellStyle name="Normal 87 3 3 3 2" xfId="29859"/>
    <cellStyle name="Normal 87 3 3 4" xfId="29860"/>
    <cellStyle name="Normal 87 3 3 4 2" xfId="29861"/>
    <cellStyle name="Normal 87 3 3 5" xfId="29862"/>
    <cellStyle name="Normal 87 3 4" xfId="29863"/>
    <cellStyle name="Normal 87 3 4 2" xfId="29864"/>
    <cellStyle name="Normal 87 3 5" xfId="29865"/>
    <cellStyle name="Normal 87 3 5 2" xfId="29866"/>
    <cellStyle name="Normal 87 3 6" xfId="29867"/>
    <cellStyle name="Normal 87 3 6 2" xfId="29868"/>
    <cellStyle name="Normal 87 3 7" xfId="29869"/>
    <cellStyle name="Normal 87 4" xfId="29870"/>
    <cellStyle name="Normal 87 4 2" xfId="29871"/>
    <cellStyle name="Normal 87 4 2 2" xfId="29872"/>
    <cellStyle name="Normal 87 4 2 2 2" xfId="29873"/>
    <cellStyle name="Normal 87 4 2 2 2 2" xfId="29874"/>
    <cellStyle name="Normal 87 4 2 2 3" xfId="29875"/>
    <cellStyle name="Normal 87 4 2 2 3 2" xfId="29876"/>
    <cellStyle name="Normal 87 4 2 2 4" xfId="29877"/>
    <cellStyle name="Normal 87 4 2 2 4 2" xfId="29878"/>
    <cellStyle name="Normal 87 4 2 2 5" xfId="29879"/>
    <cellStyle name="Normal 87 4 2 3" xfId="29880"/>
    <cellStyle name="Normal 87 4 2 3 2" xfId="29881"/>
    <cellStyle name="Normal 87 4 2 4" xfId="29882"/>
    <cellStyle name="Normal 87 4 2 4 2" xfId="29883"/>
    <cellStyle name="Normal 87 4 2 5" xfId="29884"/>
    <cellStyle name="Normal 87 4 2 5 2" xfId="29885"/>
    <cellStyle name="Normal 87 4 2 6" xfId="29886"/>
    <cellStyle name="Normal 87 4 3" xfId="29887"/>
    <cellStyle name="Normal 87 4 3 2" xfId="29888"/>
    <cellStyle name="Normal 87 4 3 2 2" xfId="29889"/>
    <cellStyle name="Normal 87 4 3 3" xfId="29890"/>
    <cellStyle name="Normal 87 4 3 3 2" xfId="29891"/>
    <cellStyle name="Normal 87 4 3 4" xfId="29892"/>
    <cellStyle name="Normal 87 4 3 4 2" xfId="29893"/>
    <cellStyle name="Normal 87 4 3 5" xfId="29894"/>
    <cellStyle name="Normal 87 4 4" xfId="29895"/>
    <cellStyle name="Normal 87 4 4 2" xfId="29896"/>
    <cellStyle name="Normal 87 4 5" xfId="29897"/>
    <cellStyle name="Normal 87 4 5 2" xfId="29898"/>
    <cellStyle name="Normal 87 4 6" xfId="29899"/>
    <cellStyle name="Normal 87 4 6 2" xfId="29900"/>
    <cellStyle name="Normal 87 4 7" xfId="29901"/>
    <cellStyle name="Normal 87 5" xfId="29902"/>
    <cellStyle name="Normal 87 5 2" xfId="29903"/>
    <cellStyle name="Normal 87 5 2 2" xfId="29904"/>
    <cellStyle name="Normal 87 5 2 2 2" xfId="29905"/>
    <cellStyle name="Normal 87 5 2 3" xfId="29906"/>
    <cellStyle name="Normal 87 5 2 3 2" xfId="29907"/>
    <cellStyle name="Normal 87 5 2 4" xfId="29908"/>
    <cellStyle name="Normal 87 5 2 4 2" xfId="29909"/>
    <cellStyle name="Normal 87 5 2 5" xfId="29910"/>
    <cellStyle name="Normal 87 5 3" xfId="29911"/>
    <cellStyle name="Normal 87 5 3 2" xfId="29912"/>
    <cellStyle name="Normal 87 5 4" xfId="29913"/>
    <cellStyle name="Normal 87 5 4 2" xfId="29914"/>
    <cellStyle name="Normal 87 5 5" xfId="29915"/>
    <cellStyle name="Normal 87 5 5 2" xfId="29916"/>
    <cellStyle name="Normal 87 5 6" xfId="29917"/>
    <cellStyle name="Normal 87 6" xfId="29918"/>
    <cellStyle name="Normal 87 6 2" xfId="29919"/>
    <cellStyle name="Normal 87 6 2 2" xfId="29920"/>
    <cellStyle name="Normal 87 6 3" xfId="29921"/>
    <cellStyle name="Normal 87 6 3 2" xfId="29922"/>
    <cellStyle name="Normal 87 6 4" xfId="29923"/>
    <cellStyle name="Normal 87 6 4 2" xfId="29924"/>
    <cellStyle name="Normal 87 6 5" xfId="29925"/>
    <cellStyle name="Normal 87 7" xfId="29926"/>
    <cellStyle name="Normal 87 7 2" xfId="29927"/>
    <cellStyle name="Normal 87 7 2 2" xfId="29928"/>
    <cellStyle name="Normal 87 7 3" xfId="29929"/>
    <cellStyle name="Normal 87 7 3 2" xfId="29930"/>
    <cellStyle name="Normal 87 7 4" xfId="29931"/>
    <cellStyle name="Normal 87 7 4 2" xfId="29932"/>
    <cellStyle name="Normal 87 7 5" xfId="29933"/>
    <cellStyle name="Normal 87 8" xfId="29934"/>
    <cellStyle name="Normal 87 8 2" xfId="29935"/>
    <cellStyle name="Normal 87 9" xfId="29936"/>
    <cellStyle name="Normal 87 9 2" xfId="29937"/>
    <cellStyle name="Normal 88" xfId="29938"/>
    <cellStyle name="Normal 88 10" xfId="29939"/>
    <cellStyle name="Normal 88 10 2" xfId="29940"/>
    <cellStyle name="Normal 88 11" xfId="29941"/>
    <cellStyle name="Normal 88 11 2" xfId="29942"/>
    <cellStyle name="Normal 88 12" xfId="29943"/>
    <cellStyle name="Normal 88 12 2" xfId="29944"/>
    <cellStyle name="Normal 88 13" xfId="29945"/>
    <cellStyle name="Normal 88 13 2" xfId="29946"/>
    <cellStyle name="Normal 88 14" xfId="29947"/>
    <cellStyle name="Normal 88 14 2" xfId="29948"/>
    <cellStyle name="Normal 88 15" xfId="29949"/>
    <cellStyle name="Normal 88 16" xfId="29950"/>
    <cellStyle name="Normal 88 2" xfId="29951"/>
    <cellStyle name="Normal 88 2 2" xfId="29952"/>
    <cellStyle name="Normal 88 2 2 2" xfId="29953"/>
    <cellStyle name="Normal 88 2 2 2 2" xfId="29954"/>
    <cellStyle name="Normal 88 2 2 2 2 2" xfId="29955"/>
    <cellStyle name="Normal 88 2 2 2 3" xfId="29956"/>
    <cellStyle name="Normal 88 2 2 2 3 2" xfId="29957"/>
    <cellStyle name="Normal 88 2 2 2 4" xfId="29958"/>
    <cellStyle name="Normal 88 2 2 2 4 2" xfId="29959"/>
    <cellStyle name="Normal 88 2 2 2 5" xfId="29960"/>
    <cellStyle name="Normal 88 2 2 3" xfId="29961"/>
    <cellStyle name="Normal 88 2 2 3 2" xfId="29962"/>
    <cellStyle name="Normal 88 2 2 4" xfId="29963"/>
    <cellStyle name="Normal 88 2 2 4 2" xfId="29964"/>
    <cellStyle name="Normal 88 2 2 5" xfId="29965"/>
    <cellStyle name="Normal 88 2 2 5 2" xfId="29966"/>
    <cellStyle name="Normal 88 2 2 6" xfId="29967"/>
    <cellStyle name="Normal 88 2 3" xfId="29968"/>
    <cellStyle name="Normal 88 2 3 2" xfId="29969"/>
    <cellStyle name="Normal 88 2 3 2 2" xfId="29970"/>
    <cellStyle name="Normal 88 2 3 3" xfId="29971"/>
    <cellStyle name="Normal 88 2 3 3 2" xfId="29972"/>
    <cellStyle name="Normal 88 2 3 4" xfId="29973"/>
    <cellStyle name="Normal 88 2 3 4 2" xfId="29974"/>
    <cellStyle name="Normal 88 2 3 5" xfId="29975"/>
    <cellStyle name="Normal 88 2 4" xfId="29976"/>
    <cellStyle name="Normal 88 2 4 2" xfId="29977"/>
    <cellStyle name="Normal 88 2 5" xfId="29978"/>
    <cellStyle name="Normal 88 2 5 2" xfId="29979"/>
    <cellStyle name="Normal 88 2 6" xfId="29980"/>
    <cellStyle name="Normal 88 2 6 2" xfId="29981"/>
    <cellStyle name="Normal 88 2 7" xfId="29982"/>
    <cellStyle name="Normal 88 3" xfId="29983"/>
    <cellStyle name="Normal 88 3 2" xfId="29984"/>
    <cellStyle name="Normal 88 3 2 2" xfId="29985"/>
    <cellStyle name="Normal 88 3 2 2 2" xfId="29986"/>
    <cellStyle name="Normal 88 3 2 2 2 2" xfId="29987"/>
    <cellStyle name="Normal 88 3 2 2 3" xfId="29988"/>
    <cellStyle name="Normal 88 3 2 2 3 2" xfId="29989"/>
    <cellStyle name="Normal 88 3 2 2 4" xfId="29990"/>
    <cellStyle name="Normal 88 3 2 2 4 2" xfId="29991"/>
    <cellStyle name="Normal 88 3 2 2 5" xfId="29992"/>
    <cellStyle name="Normal 88 3 2 3" xfId="29993"/>
    <cellStyle name="Normal 88 3 2 3 2" xfId="29994"/>
    <cellStyle name="Normal 88 3 2 4" xfId="29995"/>
    <cellStyle name="Normal 88 3 2 4 2" xfId="29996"/>
    <cellStyle name="Normal 88 3 2 5" xfId="29997"/>
    <cellStyle name="Normal 88 3 2 5 2" xfId="29998"/>
    <cellStyle name="Normal 88 3 2 6" xfId="29999"/>
    <cellStyle name="Normal 88 3 3" xfId="30000"/>
    <cellStyle name="Normal 88 3 3 2" xfId="30001"/>
    <cellStyle name="Normal 88 3 3 2 2" xfId="30002"/>
    <cellStyle name="Normal 88 3 3 3" xfId="30003"/>
    <cellStyle name="Normal 88 3 3 3 2" xfId="30004"/>
    <cellStyle name="Normal 88 3 3 4" xfId="30005"/>
    <cellStyle name="Normal 88 3 3 4 2" xfId="30006"/>
    <cellStyle name="Normal 88 3 3 5" xfId="30007"/>
    <cellStyle name="Normal 88 3 4" xfId="30008"/>
    <cellStyle name="Normal 88 3 4 2" xfId="30009"/>
    <cellStyle name="Normal 88 3 5" xfId="30010"/>
    <cellStyle name="Normal 88 3 5 2" xfId="30011"/>
    <cellStyle name="Normal 88 3 6" xfId="30012"/>
    <cellStyle name="Normal 88 3 6 2" xfId="30013"/>
    <cellStyle name="Normal 88 3 7" xfId="30014"/>
    <cellStyle name="Normal 88 4" xfId="30015"/>
    <cellStyle name="Normal 88 4 2" xfId="30016"/>
    <cellStyle name="Normal 88 4 2 2" xfId="30017"/>
    <cellStyle name="Normal 88 4 2 2 2" xfId="30018"/>
    <cellStyle name="Normal 88 4 2 2 2 2" xfId="30019"/>
    <cellStyle name="Normal 88 4 2 2 3" xfId="30020"/>
    <cellStyle name="Normal 88 4 2 2 3 2" xfId="30021"/>
    <cellStyle name="Normal 88 4 2 2 4" xfId="30022"/>
    <cellStyle name="Normal 88 4 2 2 4 2" xfId="30023"/>
    <cellStyle name="Normal 88 4 2 2 5" xfId="30024"/>
    <cellStyle name="Normal 88 4 2 3" xfId="30025"/>
    <cellStyle name="Normal 88 4 2 3 2" xfId="30026"/>
    <cellStyle name="Normal 88 4 2 4" xfId="30027"/>
    <cellStyle name="Normal 88 4 2 4 2" xfId="30028"/>
    <cellStyle name="Normal 88 4 2 5" xfId="30029"/>
    <cellStyle name="Normal 88 4 2 5 2" xfId="30030"/>
    <cellStyle name="Normal 88 4 2 6" xfId="30031"/>
    <cellStyle name="Normal 88 4 3" xfId="30032"/>
    <cellStyle name="Normal 88 4 3 2" xfId="30033"/>
    <cellStyle name="Normal 88 4 3 2 2" xfId="30034"/>
    <cellStyle name="Normal 88 4 3 3" xfId="30035"/>
    <cellStyle name="Normal 88 4 3 3 2" xfId="30036"/>
    <cellStyle name="Normal 88 4 3 4" xfId="30037"/>
    <cellStyle name="Normal 88 4 3 4 2" xfId="30038"/>
    <cellStyle name="Normal 88 4 3 5" xfId="30039"/>
    <cellStyle name="Normal 88 4 4" xfId="30040"/>
    <cellStyle name="Normal 88 4 4 2" xfId="30041"/>
    <cellStyle name="Normal 88 4 5" xfId="30042"/>
    <cellStyle name="Normal 88 4 5 2" xfId="30043"/>
    <cellStyle name="Normal 88 4 6" xfId="30044"/>
    <cellStyle name="Normal 88 4 6 2" xfId="30045"/>
    <cellStyle name="Normal 88 4 7" xfId="30046"/>
    <cellStyle name="Normal 88 5" xfId="30047"/>
    <cellStyle name="Normal 88 5 2" xfId="30048"/>
    <cellStyle name="Normal 88 5 2 2" xfId="30049"/>
    <cellStyle name="Normal 88 5 2 2 2" xfId="30050"/>
    <cellStyle name="Normal 88 5 2 3" xfId="30051"/>
    <cellStyle name="Normal 88 5 2 3 2" xfId="30052"/>
    <cellStyle name="Normal 88 5 2 4" xfId="30053"/>
    <cellStyle name="Normal 88 5 2 4 2" xfId="30054"/>
    <cellStyle name="Normal 88 5 2 5" xfId="30055"/>
    <cellStyle name="Normal 88 5 3" xfId="30056"/>
    <cellStyle name="Normal 88 5 3 2" xfId="30057"/>
    <cellStyle name="Normal 88 5 4" xfId="30058"/>
    <cellStyle name="Normal 88 5 4 2" xfId="30059"/>
    <cellStyle name="Normal 88 5 5" xfId="30060"/>
    <cellStyle name="Normal 88 5 5 2" xfId="30061"/>
    <cellStyle name="Normal 88 5 6" xfId="30062"/>
    <cellStyle name="Normal 88 6" xfId="30063"/>
    <cellStyle name="Normal 88 6 2" xfId="30064"/>
    <cellStyle name="Normal 88 6 2 2" xfId="30065"/>
    <cellStyle name="Normal 88 6 3" xfId="30066"/>
    <cellStyle name="Normal 88 6 3 2" xfId="30067"/>
    <cellStyle name="Normal 88 6 4" xfId="30068"/>
    <cellStyle name="Normal 88 6 4 2" xfId="30069"/>
    <cellStyle name="Normal 88 6 5" xfId="30070"/>
    <cellStyle name="Normal 88 7" xfId="30071"/>
    <cellStyle name="Normal 88 7 2" xfId="30072"/>
    <cellStyle name="Normal 88 7 2 2" xfId="30073"/>
    <cellStyle name="Normal 88 7 3" xfId="30074"/>
    <cellStyle name="Normal 88 7 3 2" xfId="30075"/>
    <cellStyle name="Normal 88 7 4" xfId="30076"/>
    <cellStyle name="Normal 88 7 4 2" xfId="30077"/>
    <cellStyle name="Normal 88 7 5" xfId="30078"/>
    <cellStyle name="Normal 88 8" xfId="30079"/>
    <cellStyle name="Normal 88 8 2" xfId="30080"/>
    <cellStyle name="Normal 88 9" xfId="30081"/>
    <cellStyle name="Normal 88 9 2" xfId="30082"/>
    <cellStyle name="Normal 89" xfId="30083"/>
    <cellStyle name="Normal 89 10" xfId="30084"/>
    <cellStyle name="Normal 89 10 2" xfId="30085"/>
    <cellStyle name="Normal 89 11" xfId="30086"/>
    <cellStyle name="Normal 89 11 2" xfId="30087"/>
    <cellStyle name="Normal 89 12" xfId="30088"/>
    <cellStyle name="Normal 89 12 2" xfId="30089"/>
    <cellStyle name="Normal 89 13" xfId="30090"/>
    <cellStyle name="Normal 89 13 2" xfId="30091"/>
    <cellStyle name="Normal 89 14" xfId="30092"/>
    <cellStyle name="Normal 89 14 2" xfId="30093"/>
    <cellStyle name="Normal 89 15" xfId="30094"/>
    <cellStyle name="Normal 89 16" xfId="30095"/>
    <cellStyle name="Normal 89 2" xfId="30096"/>
    <cellStyle name="Normal 89 2 2" xfId="30097"/>
    <cellStyle name="Normal 89 2 2 2" xfId="30098"/>
    <cellStyle name="Normal 89 2 2 2 2" xfId="30099"/>
    <cellStyle name="Normal 89 2 2 2 2 2" xfId="30100"/>
    <cellStyle name="Normal 89 2 2 2 3" xfId="30101"/>
    <cellStyle name="Normal 89 2 2 2 3 2" xfId="30102"/>
    <cellStyle name="Normal 89 2 2 2 4" xfId="30103"/>
    <cellStyle name="Normal 89 2 2 2 4 2" xfId="30104"/>
    <cellStyle name="Normal 89 2 2 2 5" xfId="30105"/>
    <cellStyle name="Normal 89 2 2 3" xfId="30106"/>
    <cellStyle name="Normal 89 2 2 3 2" xfId="30107"/>
    <cellStyle name="Normal 89 2 2 4" xfId="30108"/>
    <cellStyle name="Normal 89 2 2 4 2" xfId="30109"/>
    <cellStyle name="Normal 89 2 2 5" xfId="30110"/>
    <cellStyle name="Normal 89 2 2 5 2" xfId="30111"/>
    <cellStyle name="Normal 89 2 2 6" xfId="30112"/>
    <cellStyle name="Normal 89 2 3" xfId="30113"/>
    <cellStyle name="Normal 89 2 3 2" xfId="30114"/>
    <cellStyle name="Normal 89 2 3 2 2" xfId="30115"/>
    <cellStyle name="Normal 89 2 3 3" xfId="30116"/>
    <cellStyle name="Normal 89 2 3 3 2" xfId="30117"/>
    <cellStyle name="Normal 89 2 3 4" xfId="30118"/>
    <cellStyle name="Normal 89 2 3 4 2" xfId="30119"/>
    <cellStyle name="Normal 89 2 3 5" xfId="30120"/>
    <cellStyle name="Normal 89 2 4" xfId="30121"/>
    <cellStyle name="Normal 89 2 4 2" xfId="30122"/>
    <cellStyle name="Normal 89 2 5" xfId="30123"/>
    <cellStyle name="Normal 89 2 5 2" xfId="30124"/>
    <cellStyle name="Normal 89 2 6" xfId="30125"/>
    <cellStyle name="Normal 89 2 6 2" xfId="30126"/>
    <cellStyle name="Normal 89 2 7" xfId="30127"/>
    <cellStyle name="Normal 89 3" xfId="30128"/>
    <cellStyle name="Normal 89 3 2" xfId="30129"/>
    <cellStyle name="Normal 89 3 2 2" xfId="30130"/>
    <cellStyle name="Normal 89 3 2 2 2" xfId="30131"/>
    <cellStyle name="Normal 89 3 2 2 2 2" xfId="30132"/>
    <cellStyle name="Normal 89 3 2 2 3" xfId="30133"/>
    <cellStyle name="Normal 89 3 2 2 3 2" xfId="30134"/>
    <cellStyle name="Normal 89 3 2 2 4" xfId="30135"/>
    <cellStyle name="Normal 89 3 2 2 4 2" xfId="30136"/>
    <cellStyle name="Normal 89 3 2 2 5" xfId="30137"/>
    <cellStyle name="Normal 89 3 2 3" xfId="30138"/>
    <cellStyle name="Normal 89 3 2 3 2" xfId="30139"/>
    <cellStyle name="Normal 89 3 2 4" xfId="30140"/>
    <cellStyle name="Normal 89 3 2 4 2" xfId="30141"/>
    <cellStyle name="Normal 89 3 2 5" xfId="30142"/>
    <cellStyle name="Normal 89 3 2 5 2" xfId="30143"/>
    <cellStyle name="Normal 89 3 2 6" xfId="30144"/>
    <cellStyle name="Normal 89 3 3" xfId="30145"/>
    <cellStyle name="Normal 89 3 3 2" xfId="30146"/>
    <cellStyle name="Normal 89 3 3 2 2" xfId="30147"/>
    <cellStyle name="Normal 89 3 3 3" xfId="30148"/>
    <cellStyle name="Normal 89 3 3 3 2" xfId="30149"/>
    <cellStyle name="Normal 89 3 3 4" xfId="30150"/>
    <cellStyle name="Normal 89 3 3 4 2" xfId="30151"/>
    <cellStyle name="Normal 89 3 3 5" xfId="30152"/>
    <cellStyle name="Normal 89 3 4" xfId="30153"/>
    <cellStyle name="Normal 89 3 4 2" xfId="30154"/>
    <cellStyle name="Normal 89 3 5" xfId="30155"/>
    <cellStyle name="Normal 89 3 5 2" xfId="30156"/>
    <cellStyle name="Normal 89 3 6" xfId="30157"/>
    <cellStyle name="Normal 89 3 6 2" xfId="30158"/>
    <cellStyle name="Normal 89 3 7" xfId="30159"/>
    <cellStyle name="Normal 89 4" xfId="30160"/>
    <cellStyle name="Normal 89 4 2" xfId="30161"/>
    <cellStyle name="Normal 89 4 2 2" xfId="30162"/>
    <cellStyle name="Normal 89 4 2 2 2" xfId="30163"/>
    <cellStyle name="Normal 89 4 2 2 2 2" xfId="30164"/>
    <cellStyle name="Normal 89 4 2 2 3" xfId="30165"/>
    <cellStyle name="Normal 89 4 2 2 3 2" xfId="30166"/>
    <cellStyle name="Normal 89 4 2 2 4" xfId="30167"/>
    <cellStyle name="Normal 89 4 2 2 4 2" xfId="30168"/>
    <cellStyle name="Normal 89 4 2 2 5" xfId="30169"/>
    <cellStyle name="Normal 89 4 2 3" xfId="30170"/>
    <cellStyle name="Normal 89 4 2 3 2" xfId="30171"/>
    <cellStyle name="Normal 89 4 2 4" xfId="30172"/>
    <cellStyle name="Normal 89 4 2 4 2" xfId="30173"/>
    <cellStyle name="Normal 89 4 2 5" xfId="30174"/>
    <cellStyle name="Normal 89 4 2 5 2" xfId="30175"/>
    <cellStyle name="Normal 89 4 2 6" xfId="30176"/>
    <cellStyle name="Normal 89 4 3" xfId="30177"/>
    <cellStyle name="Normal 89 4 3 2" xfId="30178"/>
    <cellStyle name="Normal 89 4 3 2 2" xfId="30179"/>
    <cellStyle name="Normal 89 4 3 3" xfId="30180"/>
    <cellStyle name="Normal 89 4 3 3 2" xfId="30181"/>
    <cellStyle name="Normal 89 4 3 4" xfId="30182"/>
    <cellStyle name="Normal 89 4 3 4 2" xfId="30183"/>
    <cellStyle name="Normal 89 4 3 5" xfId="30184"/>
    <cellStyle name="Normal 89 4 4" xfId="30185"/>
    <cellStyle name="Normal 89 4 4 2" xfId="30186"/>
    <cellStyle name="Normal 89 4 5" xfId="30187"/>
    <cellStyle name="Normal 89 4 5 2" xfId="30188"/>
    <cellStyle name="Normal 89 4 6" xfId="30189"/>
    <cellStyle name="Normal 89 4 6 2" xfId="30190"/>
    <cellStyle name="Normal 89 4 7" xfId="30191"/>
    <cellStyle name="Normal 89 5" xfId="30192"/>
    <cellStyle name="Normal 89 5 2" xfId="30193"/>
    <cellStyle name="Normal 89 5 2 2" xfId="30194"/>
    <cellStyle name="Normal 89 5 2 2 2" xfId="30195"/>
    <cellStyle name="Normal 89 5 2 3" xfId="30196"/>
    <cellStyle name="Normal 89 5 2 3 2" xfId="30197"/>
    <cellStyle name="Normal 89 5 2 4" xfId="30198"/>
    <cellStyle name="Normal 89 5 2 4 2" xfId="30199"/>
    <cellStyle name="Normal 89 5 2 5" xfId="30200"/>
    <cellStyle name="Normal 89 5 3" xfId="30201"/>
    <cellStyle name="Normal 89 5 3 2" xfId="30202"/>
    <cellStyle name="Normal 89 5 4" xfId="30203"/>
    <cellStyle name="Normal 89 5 4 2" xfId="30204"/>
    <cellStyle name="Normal 89 5 5" xfId="30205"/>
    <cellStyle name="Normal 89 5 5 2" xfId="30206"/>
    <cellStyle name="Normal 89 5 6" xfId="30207"/>
    <cellStyle name="Normal 89 6" xfId="30208"/>
    <cellStyle name="Normal 89 6 2" xfId="30209"/>
    <cellStyle name="Normal 89 6 2 2" xfId="30210"/>
    <cellStyle name="Normal 89 6 3" xfId="30211"/>
    <cellStyle name="Normal 89 6 3 2" xfId="30212"/>
    <cellStyle name="Normal 89 6 4" xfId="30213"/>
    <cellStyle name="Normal 89 6 4 2" xfId="30214"/>
    <cellStyle name="Normal 89 6 5" xfId="30215"/>
    <cellStyle name="Normal 89 7" xfId="30216"/>
    <cellStyle name="Normal 89 7 2" xfId="30217"/>
    <cellStyle name="Normal 89 7 2 2" xfId="30218"/>
    <cellStyle name="Normal 89 7 3" xfId="30219"/>
    <cellStyle name="Normal 89 7 3 2" xfId="30220"/>
    <cellStyle name="Normal 89 7 4" xfId="30221"/>
    <cellStyle name="Normal 89 7 4 2" xfId="30222"/>
    <cellStyle name="Normal 89 7 5" xfId="30223"/>
    <cellStyle name="Normal 89 8" xfId="30224"/>
    <cellStyle name="Normal 89 8 2" xfId="30225"/>
    <cellStyle name="Normal 89 9" xfId="30226"/>
    <cellStyle name="Normal 89 9 2" xfId="30227"/>
    <cellStyle name="Normal 9" xfId="30228"/>
    <cellStyle name="Normal 9 10" xfId="30229"/>
    <cellStyle name="Normal 9 11" xfId="30230"/>
    <cellStyle name="Normal 9 2" xfId="30231"/>
    <cellStyle name="Normal 9 2 2" xfId="30232"/>
    <cellStyle name="Normal 9 2 2 2" xfId="30233"/>
    <cellStyle name="Normal 9 2 2 2 2" xfId="30234"/>
    <cellStyle name="Normal 9 2 2 2 2 2" xfId="30235"/>
    <cellStyle name="Normal 9 2 2 2 3" xfId="30236"/>
    <cellStyle name="Normal 9 2 2 2 3 2" xfId="30237"/>
    <cellStyle name="Normal 9 2 2 2 4" xfId="30238"/>
    <cellStyle name="Normal 9 2 2 3" xfId="30239"/>
    <cellStyle name="Normal 9 2 2 3 2" xfId="30240"/>
    <cellStyle name="Normal 9 2 2 4" xfId="30241"/>
    <cellStyle name="Normal 9 2 2 4 2" xfId="30242"/>
    <cellStyle name="Normal 9 2 2 5" xfId="30243"/>
    <cellStyle name="Normal 9 2 2 6" xfId="30244"/>
    <cellStyle name="Normal 9 2 3" xfId="30245"/>
    <cellStyle name="Normal 9 2 3 2" xfId="30246"/>
    <cellStyle name="Normal 9 2 3 2 2" xfId="30247"/>
    <cellStyle name="Normal 9 2 3 2 2 2" xfId="30248"/>
    <cellStyle name="Normal 9 2 3 2 3" xfId="30249"/>
    <cellStyle name="Normal 9 2 3 2 3 2" xfId="30250"/>
    <cellStyle name="Normal 9 2 3 2 4" xfId="30251"/>
    <cellStyle name="Normal 9 2 3 3" xfId="30252"/>
    <cellStyle name="Normal 9 2 3 3 2" xfId="30253"/>
    <cellStyle name="Normal 9 2 3 4" xfId="30254"/>
    <cellStyle name="Normal 9 2 3 4 2" xfId="30255"/>
    <cellStyle name="Normal 9 2 3 5" xfId="30256"/>
    <cellStyle name="Normal 9 2 4" xfId="30257"/>
    <cellStyle name="Normal 9 2 4 2" xfId="30258"/>
    <cellStyle name="Normal 9 2 4 2 2" xfId="30259"/>
    <cellStyle name="Normal 9 2 4 3" xfId="30260"/>
    <cellStyle name="Normal 9 2 4 3 2" xfId="30261"/>
    <cellStyle name="Normal 9 2 4 4" xfId="30262"/>
    <cellStyle name="Normal 9 2 5" xfId="30263"/>
    <cellStyle name="Normal 9 2 5 2" xfId="30264"/>
    <cellStyle name="Normal 9 2 5 2 2" xfId="30265"/>
    <cellStyle name="Normal 9 2 5 3" xfId="30266"/>
    <cellStyle name="Normal 9 2 5 3 2" xfId="30267"/>
    <cellStyle name="Normal 9 2 5 4" xfId="30268"/>
    <cellStyle name="Normal 9 2 6" xfId="30269"/>
    <cellStyle name="Normal 9 2 6 2" xfId="30270"/>
    <cellStyle name="Normal 9 2 7" xfId="30271"/>
    <cellStyle name="Normal 9 2 7 2" xfId="30272"/>
    <cellStyle name="Normal 9 2 8" xfId="30273"/>
    <cellStyle name="Normal 9 2 9" xfId="30274"/>
    <cellStyle name="Normal 9 3" xfId="30275"/>
    <cellStyle name="Normal 9 3 2" xfId="30276"/>
    <cellStyle name="Normal 9 3 2 2" xfId="30277"/>
    <cellStyle name="Normal 9 3 2 2 2" xfId="30278"/>
    <cellStyle name="Normal 9 3 2 2 2 2" xfId="30279"/>
    <cellStyle name="Normal 9 3 2 2 3" xfId="30280"/>
    <cellStyle name="Normal 9 3 2 2 3 2" xfId="30281"/>
    <cellStyle name="Normal 9 3 2 2 4" xfId="30282"/>
    <cellStyle name="Normal 9 3 2 3" xfId="30283"/>
    <cellStyle name="Normal 9 3 2 3 2" xfId="30284"/>
    <cellStyle name="Normal 9 3 2 4" xfId="30285"/>
    <cellStyle name="Normal 9 3 2 4 2" xfId="30286"/>
    <cellStyle name="Normal 9 3 2 5" xfId="30287"/>
    <cellStyle name="Normal 9 3 3" xfId="30288"/>
    <cellStyle name="Normal 9 3 3 2" xfId="30289"/>
    <cellStyle name="Normal 9 3 3 2 2" xfId="30290"/>
    <cellStyle name="Normal 9 3 3 2 2 2" xfId="30291"/>
    <cellStyle name="Normal 9 3 3 2 3" xfId="30292"/>
    <cellStyle name="Normal 9 3 3 2 3 2" xfId="30293"/>
    <cellStyle name="Normal 9 3 3 2 4" xfId="30294"/>
    <cellStyle name="Normal 9 3 3 3" xfId="30295"/>
    <cellStyle name="Normal 9 3 3 3 2" xfId="30296"/>
    <cellStyle name="Normal 9 3 3 4" xfId="30297"/>
    <cellStyle name="Normal 9 3 3 4 2" xfId="30298"/>
    <cellStyle name="Normal 9 3 3 5" xfId="30299"/>
    <cellStyle name="Normal 9 3 4" xfId="30300"/>
    <cellStyle name="Normal 9 3 4 2" xfId="30301"/>
    <cellStyle name="Normal 9 3 4 2 2" xfId="30302"/>
    <cellStyle name="Normal 9 3 4 3" xfId="30303"/>
    <cellStyle name="Normal 9 3 4 3 2" xfId="30304"/>
    <cellStyle name="Normal 9 3 4 4" xfId="30305"/>
    <cellStyle name="Normal 9 3 5" xfId="30306"/>
    <cellStyle name="Normal 9 3 5 2" xfId="30307"/>
    <cellStyle name="Normal 9 3 6" xfId="30308"/>
    <cellStyle name="Normal 9 3 6 2" xfId="30309"/>
    <cellStyle name="Normal 9 3 7" xfId="30310"/>
    <cellStyle name="Normal 9 4" xfId="30311"/>
    <cellStyle name="Normal 9 4 2" xfId="30312"/>
    <cellStyle name="Normal 9 4 2 2" xfId="30313"/>
    <cellStyle name="Normal 9 4 2 2 2" xfId="30314"/>
    <cellStyle name="Normal 9 4 2 3" xfId="30315"/>
    <cellStyle name="Normal 9 4 2 3 2" xfId="30316"/>
    <cellStyle name="Normal 9 4 2 4" xfId="30317"/>
    <cellStyle name="Normal 9 4 2 4 2" xfId="55595"/>
    <cellStyle name="Normal 9 4 2 5" xfId="55596"/>
    <cellStyle name="Normal 9 4 3" xfId="30318"/>
    <cellStyle name="Normal 9 4 3 2" xfId="30319"/>
    <cellStyle name="Normal 9 4 3 2 2" xfId="55597"/>
    <cellStyle name="Normal 9 4 3 3" xfId="55598"/>
    <cellStyle name="Normal 9 4 4" xfId="30320"/>
    <cellStyle name="Normal 9 4 4 2" xfId="30321"/>
    <cellStyle name="Normal 9 4 5" xfId="30322"/>
    <cellStyle name="Normal 9 4 5 2" xfId="55599"/>
    <cellStyle name="Normal 9 4 6" xfId="30323"/>
    <cellStyle name="Normal 9 5" xfId="30324"/>
    <cellStyle name="Normal 9 5 2" xfId="30325"/>
    <cellStyle name="Normal 9 5 2 2" xfId="30326"/>
    <cellStyle name="Normal 9 5 2 2 2" xfId="30327"/>
    <cellStyle name="Normal 9 5 2 3" xfId="30328"/>
    <cellStyle name="Normal 9 5 2 3 2" xfId="30329"/>
    <cellStyle name="Normal 9 5 2 4" xfId="30330"/>
    <cellStyle name="Normal 9 5 2 4 2" xfId="55600"/>
    <cellStyle name="Normal 9 5 2 5" xfId="55601"/>
    <cellStyle name="Normal 9 5 3" xfId="30331"/>
    <cellStyle name="Normal 9 5 3 2" xfId="30332"/>
    <cellStyle name="Normal 9 5 3 2 2" xfId="55602"/>
    <cellStyle name="Normal 9 5 3 3" xfId="55603"/>
    <cellStyle name="Normal 9 5 4" xfId="30333"/>
    <cellStyle name="Normal 9 5 4 2" xfId="30334"/>
    <cellStyle name="Normal 9 5 5" xfId="30335"/>
    <cellStyle name="Normal 9 5 5 2" xfId="55604"/>
    <cellStyle name="Normal 9 5 6" xfId="55605"/>
    <cellStyle name="Normal 9 6" xfId="30336"/>
    <cellStyle name="Normal 9 6 2" xfId="30337"/>
    <cellStyle name="Normal 9 6 2 2" xfId="30338"/>
    <cellStyle name="Normal 9 6 2 2 2" xfId="55606"/>
    <cellStyle name="Normal 9 6 2 3" xfId="55607"/>
    <cellStyle name="Normal 9 6 3" xfId="30339"/>
    <cellStyle name="Normal 9 6 3 2" xfId="30340"/>
    <cellStyle name="Normal 9 6 4" xfId="30341"/>
    <cellStyle name="Normal 9 6 4 2" xfId="55608"/>
    <cellStyle name="Normal 9 6 5" xfId="55609"/>
    <cellStyle name="Normal 9 7" xfId="30342"/>
    <cellStyle name="Normal 9 7 2" xfId="30343"/>
    <cellStyle name="Normal 9 7 2 2" xfId="30344"/>
    <cellStyle name="Normal 9 7 3" xfId="30345"/>
    <cellStyle name="Normal 9 7 3 2" xfId="30346"/>
    <cellStyle name="Normal 9 7 4" xfId="30347"/>
    <cellStyle name="Normal 9 8" xfId="30348"/>
    <cellStyle name="Normal 9 8 2" xfId="30349"/>
    <cellStyle name="Normal 9 9" xfId="30350"/>
    <cellStyle name="Normal 9 9 10" xfId="55610"/>
    <cellStyle name="Normal 9 9 11" xfId="55611"/>
    <cellStyle name="Normal 9 9 2" xfId="30351"/>
    <cellStyle name="Normal 9 9 2 2" xfId="55612"/>
    <cellStyle name="Normal 9 9 2 2 2" xfId="55613"/>
    <cellStyle name="Normal 9 9 2 2 3" xfId="55614"/>
    <cellStyle name="Normal 9 9 2 3" xfId="55615"/>
    <cellStyle name="Normal 9 9 2 4" xfId="55616"/>
    <cellStyle name="Normal 9 9 3" xfId="55617"/>
    <cellStyle name="Normal 9 9 3 2" xfId="55618"/>
    <cellStyle name="Normal 9 9 3 3" xfId="55619"/>
    <cellStyle name="Normal 9 9 4" xfId="55620"/>
    <cellStyle name="Normal 9 9 5" xfId="55621"/>
    <cellStyle name="Normal 9 9 6" xfId="55622"/>
    <cellStyle name="Normal 9 9 7" xfId="55623"/>
    <cellStyle name="Normal 9 9 8" xfId="55624"/>
    <cellStyle name="Normal 9 9 9" xfId="55625"/>
    <cellStyle name="Normal 9_7-7-1 SM Data" xfId="30352"/>
    <cellStyle name="Normal 90" xfId="30353"/>
    <cellStyle name="Normal 90 10" xfId="30354"/>
    <cellStyle name="Normal 90 10 2" xfId="30355"/>
    <cellStyle name="Normal 90 11" xfId="30356"/>
    <cellStyle name="Normal 90 11 2" xfId="30357"/>
    <cellStyle name="Normal 90 12" xfId="30358"/>
    <cellStyle name="Normal 90 12 2" xfId="30359"/>
    <cellStyle name="Normal 90 13" xfId="30360"/>
    <cellStyle name="Normal 90 13 2" xfId="30361"/>
    <cellStyle name="Normal 90 14" xfId="30362"/>
    <cellStyle name="Normal 90 14 2" xfId="30363"/>
    <cellStyle name="Normal 90 15" xfId="30364"/>
    <cellStyle name="Normal 90 16" xfId="30365"/>
    <cellStyle name="Normal 90 2" xfId="30366"/>
    <cellStyle name="Normal 90 2 2" xfId="30367"/>
    <cellStyle name="Normal 90 2 2 2" xfId="30368"/>
    <cellStyle name="Normal 90 2 2 2 2" xfId="30369"/>
    <cellStyle name="Normal 90 2 2 2 2 2" xfId="30370"/>
    <cellStyle name="Normal 90 2 2 2 3" xfId="30371"/>
    <cellStyle name="Normal 90 2 2 2 3 2" xfId="30372"/>
    <cellStyle name="Normal 90 2 2 2 4" xfId="30373"/>
    <cellStyle name="Normal 90 2 2 2 4 2" xfId="30374"/>
    <cellStyle name="Normal 90 2 2 2 5" xfId="30375"/>
    <cellStyle name="Normal 90 2 2 3" xfId="30376"/>
    <cellStyle name="Normal 90 2 2 3 2" xfId="30377"/>
    <cellStyle name="Normal 90 2 2 4" xfId="30378"/>
    <cellStyle name="Normal 90 2 2 4 2" xfId="30379"/>
    <cellStyle name="Normal 90 2 2 5" xfId="30380"/>
    <cellStyle name="Normal 90 2 2 5 2" xfId="30381"/>
    <cellStyle name="Normal 90 2 2 6" xfId="30382"/>
    <cellStyle name="Normal 90 2 3" xfId="30383"/>
    <cellStyle name="Normal 90 2 3 2" xfId="30384"/>
    <cellStyle name="Normal 90 2 3 2 2" xfId="30385"/>
    <cellStyle name="Normal 90 2 3 3" xfId="30386"/>
    <cellStyle name="Normal 90 2 3 3 2" xfId="30387"/>
    <cellStyle name="Normal 90 2 3 4" xfId="30388"/>
    <cellStyle name="Normal 90 2 3 4 2" xfId="30389"/>
    <cellStyle name="Normal 90 2 3 5" xfId="30390"/>
    <cellStyle name="Normal 90 2 4" xfId="30391"/>
    <cellStyle name="Normal 90 2 4 2" xfId="30392"/>
    <cellStyle name="Normal 90 2 5" xfId="30393"/>
    <cellStyle name="Normal 90 2 5 2" xfId="30394"/>
    <cellStyle name="Normal 90 2 6" xfId="30395"/>
    <cellStyle name="Normal 90 2 6 2" xfId="30396"/>
    <cellStyle name="Normal 90 2 7" xfId="30397"/>
    <cellStyle name="Normal 90 3" xfId="30398"/>
    <cellStyle name="Normal 90 3 2" xfId="30399"/>
    <cellStyle name="Normal 90 3 2 2" xfId="30400"/>
    <cellStyle name="Normal 90 3 2 2 2" xfId="30401"/>
    <cellStyle name="Normal 90 3 2 2 2 2" xfId="30402"/>
    <cellStyle name="Normal 90 3 2 2 3" xfId="30403"/>
    <cellStyle name="Normal 90 3 2 2 3 2" xfId="30404"/>
    <cellStyle name="Normal 90 3 2 2 4" xfId="30405"/>
    <cellStyle name="Normal 90 3 2 2 4 2" xfId="30406"/>
    <cellStyle name="Normal 90 3 2 2 5" xfId="30407"/>
    <cellStyle name="Normal 90 3 2 3" xfId="30408"/>
    <cellStyle name="Normal 90 3 2 3 2" xfId="30409"/>
    <cellStyle name="Normal 90 3 2 4" xfId="30410"/>
    <cellStyle name="Normal 90 3 2 4 2" xfId="30411"/>
    <cellStyle name="Normal 90 3 2 5" xfId="30412"/>
    <cellStyle name="Normal 90 3 2 5 2" xfId="30413"/>
    <cellStyle name="Normal 90 3 2 6" xfId="30414"/>
    <cellStyle name="Normal 90 3 3" xfId="30415"/>
    <cellStyle name="Normal 90 3 3 2" xfId="30416"/>
    <cellStyle name="Normal 90 3 3 2 2" xfId="30417"/>
    <cellStyle name="Normal 90 3 3 3" xfId="30418"/>
    <cellStyle name="Normal 90 3 3 3 2" xfId="30419"/>
    <cellStyle name="Normal 90 3 3 4" xfId="30420"/>
    <cellStyle name="Normal 90 3 3 4 2" xfId="30421"/>
    <cellStyle name="Normal 90 3 3 5" xfId="30422"/>
    <cellStyle name="Normal 90 3 4" xfId="30423"/>
    <cellStyle name="Normal 90 3 4 2" xfId="30424"/>
    <cellStyle name="Normal 90 3 5" xfId="30425"/>
    <cellStyle name="Normal 90 3 5 2" xfId="30426"/>
    <cellStyle name="Normal 90 3 6" xfId="30427"/>
    <cellStyle name="Normal 90 3 6 2" xfId="30428"/>
    <cellStyle name="Normal 90 3 7" xfId="30429"/>
    <cellStyle name="Normal 90 4" xfId="30430"/>
    <cellStyle name="Normal 90 4 2" xfId="30431"/>
    <cellStyle name="Normal 90 4 2 2" xfId="30432"/>
    <cellStyle name="Normal 90 4 2 2 2" xfId="30433"/>
    <cellStyle name="Normal 90 4 2 2 2 2" xfId="30434"/>
    <cellStyle name="Normal 90 4 2 2 3" xfId="30435"/>
    <cellStyle name="Normal 90 4 2 2 3 2" xfId="30436"/>
    <cellStyle name="Normal 90 4 2 2 4" xfId="30437"/>
    <cellStyle name="Normal 90 4 2 2 4 2" xfId="30438"/>
    <cellStyle name="Normal 90 4 2 2 5" xfId="30439"/>
    <cellStyle name="Normal 90 4 2 3" xfId="30440"/>
    <cellStyle name="Normal 90 4 2 3 2" xfId="30441"/>
    <cellStyle name="Normal 90 4 2 4" xfId="30442"/>
    <cellStyle name="Normal 90 4 2 4 2" xfId="30443"/>
    <cellStyle name="Normal 90 4 2 5" xfId="30444"/>
    <cellStyle name="Normal 90 4 2 5 2" xfId="30445"/>
    <cellStyle name="Normal 90 4 2 6" xfId="30446"/>
    <cellStyle name="Normal 90 4 3" xfId="30447"/>
    <cellStyle name="Normal 90 4 3 2" xfId="30448"/>
    <cellStyle name="Normal 90 4 3 2 2" xfId="30449"/>
    <cellStyle name="Normal 90 4 3 3" xfId="30450"/>
    <cellStyle name="Normal 90 4 3 3 2" xfId="30451"/>
    <cellStyle name="Normal 90 4 3 4" xfId="30452"/>
    <cellStyle name="Normal 90 4 3 4 2" xfId="30453"/>
    <cellStyle name="Normal 90 4 3 5" xfId="30454"/>
    <cellStyle name="Normal 90 4 4" xfId="30455"/>
    <cellStyle name="Normal 90 4 4 2" xfId="30456"/>
    <cellStyle name="Normal 90 4 5" xfId="30457"/>
    <cellStyle name="Normal 90 4 5 2" xfId="30458"/>
    <cellStyle name="Normal 90 4 6" xfId="30459"/>
    <cellStyle name="Normal 90 4 6 2" xfId="30460"/>
    <cellStyle name="Normal 90 4 7" xfId="30461"/>
    <cellStyle name="Normal 90 5" xfId="30462"/>
    <cellStyle name="Normal 90 5 2" xfId="30463"/>
    <cellStyle name="Normal 90 5 2 2" xfId="30464"/>
    <cellStyle name="Normal 90 5 2 2 2" xfId="30465"/>
    <cellStyle name="Normal 90 5 2 3" xfId="30466"/>
    <cellStyle name="Normal 90 5 2 3 2" xfId="30467"/>
    <cellStyle name="Normal 90 5 2 4" xfId="30468"/>
    <cellStyle name="Normal 90 5 2 4 2" xfId="30469"/>
    <cellStyle name="Normal 90 5 2 5" xfId="30470"/>
    <cellStyle name="Normal 90 5 3" xfId="30471"/>
    <cellStyle name="Normal 90 5 3 2" xfId="30472"/>
    <cellStyle name="Normal 90 5 4" xfId="30473"/>
    <cellStyle name="Normal 90 5 4 2" xfId="30474"/>
    <cellStyle name="Normal 90 5 5" xfId="30475"/>
    <cellStyle name="Normal 90 5 5 2" xfId="30476"/>
    <cellStyle name="Normal 90 5 6" xfId="30477"/>
    <cellStyle name="Normal 90 6" xfId="30478"/>
    <cellStyle name="Normal 90 6 2" xfId="30479"/>
    <cellStyle name="Normal 90 6 2 2" xfId="30480"/>
    <cellStyle name="Normal 90 6 3" xfId="30481"/>
    <cellStyle name="Normal 90 6 3 2" xfId="30482"/>
    <cellStyle name="Normal 90 6 4" xfId="30483"/>
    <cellStyle name="Normal 90 6 4 2" xfId="30484"/>
    <cellStyle name="Normal 90 6 5" xfId="30485"/>
    <cellStyle name="Normal 90 7" xfId="30486"/>
    <cellStyle name="Normal 90 7 2" xfId="30487"/>
    <cellStyle name="Normal 90 7 2 2" xfId="30488"/>
    <cellStyle name="Normal 90 7 3" xfId="30489"/>
    <cellStyle name="Normal 90 7 3 2" xfId="30490"/>
    <cellStyle name="Normal 90 7 4" xfId="30491"/>
    <cellStyle name="Normal 90 7 4 2" xfId="30492"/>
    <cellStyle name="Normal 90 7 5" xfId="30493"/>
    <cellStyle name="Normal 90 8" xfId="30494"/>
    <cellStyle name="Normal 90 8 2" xfId="30495"/>
    <cellStyle name="Normal 90 9" xfId="30496"/>
    <cellStyle name="Normal 90 9 2" xfId="30497"/>
    <cellStyle name="Normal 91" xfId="30498"/>
    <cellStyle name="Normal 91 10" xfId="30499"/>
    <cellStyle name="Normal 91 10 2" xfId="30500"/>
    <cellStyle name="Normal 91 11" xfId="30501"/>
    <cellStyle name="Normal 91 11 2" xfId="30502"/>
    <cellStyle name="Normal 91 12" xfId="30503"/>
    <cellStyle name="Normal 91 12 2" xfId="30504"/>
    <cellStyle name="Normal 91 13" xfId="30505"/>
    <cellStyle name="Normal 91 13 2" xfId="30506"/>
    <cellStyle name="Normal 91 14" xfId="30507"/>
    <cellStyle name="Normal 91 14 2" xfId="30508"/>
    <cellStyle name="Normal 91 15" xfId="30509"/>
    <cellStyle name="Normal 91 16" xfId="30510"/>
    <cellStyle name="Normal 91 2" xfId="30511"/>
    <cellStyle name="Normal 91 2 2" xfId="30512"/>
    <cellStyle name="Normal 91 2 2 2" xfId="30513"/>
    <cellStyle name="Normal 91 2 2 2 2" xfId="30514"/>
    <cellStyle name="Normal 91 2 2 2 2 2" xfId="30515"/>
    <cellStyle name="Normal 91 2 2 2 3" xfId="30516"/>
    <cellStyle name="Normal 91 2 2 2 3 2" xfId="30517"/>
    <cellStyle name="Normal 91 2 2 2 4" xfId="30518"/>
    <cellStyle name="Normal 91 2 2 2 4 2" xfId="30519"/>
    <cellStyle name="Normal 91 2 2 2 5" xfId="30520"/>
    <cellStyle name="Normal 91 2 2 3" xfId="30521"/>
    <cellStyle name="Normal 91 2 2 3 2" xfId="30522"/>
    <cellStyle name="Normal 91 2 2 4" xfId="30523"/>
    <cellStyle name="Normal 91 2 2 4 2" xfId="30524"/>
    <cellStyle name="Normal 91 2 2 5" xfId="30525"/>
    <cellStyle name="Normal 91 2 2 5 2" xfId="30526"/>
    <cellStyle name="Normal 91 2 2 6" xfId="30527"/>
    <cellStyle name="Normal 91 2 3" xfId="30528"/>
    <cellStyle name="Normal 91 2 3 2" xfId="30529"/>
    <cellStyle name="Normal 91 2 3 2 2" xfId="30530"/>
    <cellStyle name="Normal 91 2 3 3" xfId="30531"/>
    <cellStyle name="Normal 91 2 3 3 2" xfId="30532"/>
    <cellStyle name="Normal 91 2 3 4" xfId="30533"/>
    <cellStyle name="Normal 91 2 3 4 2" xfId="30534"/>
    <cellStyle name="Normal 91 2 3 5" xfId="30535"/>
    <cellStyle name="Normal 91 2 4" xfId="30536"/>
    <cellStyle name="Normal 91 2 4 2" xfId="30537"/>
    <cellStyle name="Normal 91 2 5" xfId="30538"/>
    <cellStyle name="Normal 91 2 5 2" xfId="30539"/>
    <cellStyle name="Normal 91 2 6" xfId="30540"/>
    <cellStyle name="Normal 91 2 6 2" xfId="30541"/>
    <cellStyle name="Normal 91 2 7" xfId="30542"/>
    <cellStyle name="Normal 91 3" xfId="30543"/>
    <cellStyle name="Normal 91 3 2" xfId="30544"/>
    <cellStyle name="Normal 91 3 2 2" xfId="30545"/>
    <cellStyle name="Normal 91 3 2 2 2" xfId="30546"/>
    <cellStyle name="Normal 91 3 2 2 2 2" xfId="30547"/>
    <cellStyle name="Normal 91 3 2 2 3" xfId="30548"/>
    <cellStyle name="Normal 91 3 2 2 3 2" xfId="30549"/>
    <cellStyle name="Normal 91 3 2 2 4" xfId="30550"/>
    <cellStyle name="Normal 91 3 2 2 4 2" xfId="30551"/>
    <cellStyle name="Normal 91 3 2 2 5" xfId="30552"/>
    <cellStyle name="Normal 91 3 2 3" xfId="30553"/>
    <cellStyle name="Normal 91 3 2 3 2" xfId="30554"/>
    <cellStyle name="Normal 91 3 2 4" xfId="30555"/>
    <cellStyle name="Normal 91 3 2 4 2" xfId="30556"/>
    <cellStyle name="Normal 91 3 2 5" xfId="30557"/>
    <cellStyle name="Normal 91 3 2 5 2" xfId="30558"/>
    <cellStyle name="Normal 91 3 2 6" xfId="30559"/>
    <cellStyle name="Normal 91 3 3" xfId="30560"/>
    <cellStyle name="Normal 91 3 3 2" xfId="30561"/>
    <cellStyle name="Normal 91 3 3 2 2" xfId="30562"/>
    <cellStyle name="Normal 91 3 3 3" xfId="30563"/>
    <cellStyle name="Normal 91 3 3 3 2" xfId="30564"/>
    <cellStyle name="Normal 91 3 3 4" xfId="30565"/>
    <cellStyle name="Normal 91 3 3 4 2" xfId="30566"/>
    <cellStyle name="Normal 91 3 3 5" xfId="30567"/>
    <cellStyle name="Normal 91 3 4" xfId="30568"/>
    <cellStyle name="Normal 91 3 4 2" xfId="30569"/>
    <cellStyle name="Normal 91 3 5" xfId="30570"/>
    <cellStyle name="Normal 91 3 5 2" xfId="30571"/>
    <cellStyle name="Normal 91 3 6" xfId="30572"/>
    <cellStyle name="Normal 91 3 6 2" xfId="30573"/>
    <cellStyle name="Normal 91 3 7" xfId="30574"/>
    <cellStyle name="Normal 91 4" xfId="30575"/>
    <cellStyle name="Normal 91 4 2" xfId="30576"/>
    <cellStyle name="Normal 91 4 2 2" xfId="30577"/>
    <cellStyle name="Normal 91 4 2 2 2" xfId="30578"/>
    <cellStyle name="Normal 91 4 2 2 2 2" xfId="30579"/>
    <cellStyle name="Normal 91 4 2 2 3" xfId="30580"/>
    <cellStyle name="Normal 91 4 2 2 3 2" xfId="30581"/>
    <cellStyle name="Normal 91 4 2 2 4" xfId="30582"/>
    <cellStyle name="Normal 91 4 2 2 4 2" xfId="30583"/>
    <cellStyle name="Normal 91 4 2 2 5" xfId="30584"/>
    <cellStyle name="Normal 91 4 2 3" xfId="30585"/>
    <cellStyle name="Normal 91 4 2 3 2" xfId="30586"/>
    <cellStyle name="Normal 91 4 2 4" xfId="30587"/>
    <cellStyle name="Normal 91 4 2 4 2" xfId="30588"/>
    <cellStyle name="Normal 91 4 2 5" xfId="30589"/>
    <cellStyle name="Normal 91 4 2 5 2" xfId="30590"/>
    <cellStyle name="Normal 91 4 2 6" xfId="30591"/>
    <cellStyle name="Normal 91 4 3" xfId="30592"/>
    <cellStyle name="Normal 91 4 3 2" xfId="30593"/>
    <cellStyle name="Normal 91 4 3 2 2" xfId="30594"/>
    <cellStyle name="Normal 91 4 3 3" xfId="30595"/>
    <cellStyle name="Normal 91 4 3 3 2" xfId="30596"/>
    <cellStyle name="Normal 91 4 3 4" xfId="30597"/>
    <cellStyle name="Normal 91 4 3 4 2" xfId="30598"/>
    <cellStyle name="Normal 91 4 3 5" xfId="30599"/>
    <cellStyle name="Normal 91 4 4" xfId="30600"/>
    <cellStyle name="Normal 91 4 4 2" xfId="30601"/>
    <cellStyle name="Normal 91 4 5" xfId="30602"/>
    <cellStyle name="Normal 91 4 5 2" xfId="30603"/>
    <cellStyle name="Normal 91 4 6" xfId="30604"/>
    <cellStyle name="Normal 91 4 6 2" xfId="30605"/>
    <cellStyle name="Normal 91 4 7" xfId="30606"/>
    <cellStyle name="Normal 91 5" xfId="30607"/>
    <cellStyle name="Normal 91 5 2" xfId="30608"/>
    <cellStyle name="Normal 91 5 2 2" xfId="30609"/>
    <cellStyle name="Normal 91 5 2 2 2" xfId="30610"/>
    <cellStyle name="Normal 91 5 2 3" xfId="30611"/>
    <cellStyle name="Normal 91 5 2 3 2" xfId="30612"/>
    <cellStyle name="Normal 91 5 2 4" xfId="30613"/>
    <cellStyle name="Normal 91 5 2 4 2" xfId="30614"/>
    <cellStyle name="Normal 91 5 2 5" xfId="30615"/>
    <cellStyle name="Normal 91 5 3" xfId="30616"/>
    <cellStyle name="Normal 91 5 3 2" xfId="30617"/>
    <cellStyle name="Normal 91 5 4" xfId="30618"/>
    <cellStyle name="Normal 91 5 4 2" xfId="30619"/>
    <cellStyle name="Normal 91 5 5" xfId="30620"/>
    <cellStyle name="Normal 91 5 5 2" xfId="30621"/>
    <cellStyle name="Normal 91 5 6" xfId="30622"/>
    <cellStyle name="Normal 91 6" xfId="30623"/>
    <cellStyle name="Normal 91 6 2" xfId="30624"/>
    <cellStyle name="Normal 91 6 2 2" xfId="30625"/>
    <cellStyle name="Normal 91 6 3" xfId="30626"/>
    <cellStyle name="Normal 91 6 3 2" xfId="30627"/>
    <cellStyle name="Normal 91 6 4" xfId="30628"/>
    <cellStyle name="Normal 91 6 4 2" xfId="30629"/>
    <cellStyle name="Normal 91 6 5" xfId="30630"/>
    <cellStyle name="Normal 91 7" xfId="30631"/>
    <cellStyle name="Normal 91 7 2" xfId="30632"/>
    <cellStyle name="Normal 91 7 2 2" xfId="30633"/>
    <cellStyle name="Normal 91 7 3" xfId="30634"/>
    <cellStyle name="Normal 91 7 3 2" xfId="30635"/>
    <cellStyle name="Normal 91 7 4" xfId="30636"/>
    <cellStyle name="Normal 91 7 4 2" xfId="30637"/>
    <cellStyle name="Normal 91 7 5" xfId="30638"/>
    <cellStyle name="Normal 91 8" xfId="30639"/>
    <cellStyle name="Normal 91 8 2" xfId="30640"/>
    <cellStyle name="Normal 91 9" xfId="30641"/>
    <cellStyle name="Normal 91 9 2" xfId="30642"/>
    <cellStyle name="Normal 92" xfId="30643"/>
    <cellStyle name="Normal 92 10" xfId="30644"/>
    <cellStyle name="Normal 92 10 2" xfId="30645"/>
    <cellStyle name="Normal 92 11" xfId="30646"/>
    <cellStyle name="Normal 92 11 2" xfId="30647"/>
    <cellStyle name="Normal 92 12" xfId="30648"/>
    <cellStyle name="Normal 92 12 2" xfId="30649"/>
    <cellStyle name="Normal 92 13" xfId="30650"/>
    <cellStyle name="Normal 92 13 2" xfId="30651"/>
    <cellStyle name="Normal 92 14" xfId="30652"/>
    <cellStyle name="Normal 92 14 2" xfId="30653"/>
    <cellStyle name="Normal 92 15" xfId="30654"/>
    <cellStyle name="Normal 92 16" xfId="30655"/>
    <cellStyle name="Normal 92 2" xfId="30656"/>
    <cellStyle name="Normal 92 2 2" xfId="30657"/>
    <cellStyle name="Normal 92 2 2 2" xfId="30658"/>
    <cellStyle name="Normal 92 2 2 2 2" xfId="30659"/>
    <cellStyle name="Normal 92 2 2 2 2 2" xfId="30660"/>
    <cellStyle name="Normal 92 2 2 2 3" xfId="30661"/>
    <cellStyle name="Normal 92 2 2 2 3 2" xfId="30662"/>
    <cellStyle name="Normal 92 2 2 2 4" xfId="30663"/>
    <cellStyle name="Normal 92 2 2 2 4 2" xfId="30664"/>
    <cellStyle name="Normal 92 2 2 2 5" xfId="30665"/>
    <cellStyle name="Normal 92 2 2 3" xfId="30666"/>
    <cellStyle name="Normal 92 2 2 3 2" xfId="30667"/>
    <cellStyle name="Normal 92 2 2 4" xfId="30668"/>
    <cellStyle name="Normal 92 2 2 4 2" xfId="30669"/>
    <cellStyle name="Normal 92 2 2 5" xfId="30670"/>
    <cellStyle name="Normal 92 2 2 5 2" xfId="30671"/>
    <cellStyle name="Normal 92 2 2 6" xfId="30672"/>
    <cellStyle name="Normal 92 2 3" xfId="30673"/>
    <cellStyle name="Normal 92 2 3 2" xfId="30674"/>
    <cellStyle name="Normal 92 2 3 2 2" xfId="30675"/>
    <cellStyle name="Normal 92 2 3 3" xfId="30676"/>
    <cellStyle name="Normal 92 2 3 3 2" xfId="30677"/>
    <cellStyle name="Normal 92 2 3 4" xfId="30678"/>
    <cellStyle name="Normal 92 2 3 4 2" xfId="30679"/>
    <cellStyle name="Normal 92 2 3 5" xfId="30680"/>
    <cellStyle name="Normal 92 2 4" xfId="30681"/>
    <cellStyle name="Normal 92 2 4 2" xfId="30682"/>
    <cellStyle name="Normal 92 2 5" xfId="30683"/>
    <cellStyle name="Normal 92 2 5 2" xfId="30684"/>
    <cellStyle name="Normal 92 2 6" xfId="30685"/>
    <cellStyle name="Normal 92 2 6 2" xfId="30686"/>
    <cellStyle name="Normal 92 2 7" xfId="30687"/>
    <cellStyle name="Normal 92 3" xfId="30688"/>
    <cellStyle name="Normal 92 3 2" xfId="30689"/>
    <cellStyle name="Normal 92 3 2 2" xfId="30690"/>
    <cellStyle name="Normal 92 3 2 2 2" xfId="30691"/>
    <cellStyle name="Normal 92 3 2 2 2 2" xfId="30692"/>
    <cellStyle name="Normal 92 3 2 2 3" xfId="30693"/>
    <cellStyle name="Normal 92 3 2 2 3 2" xfId="30694"/>
    <cellStyle name="Normal 92 3 2 2 4" xfId="30695"/>
    <cellStyle name="Normal 92 3 2 2 4 2" xfId="30696"/>
    <cellStyle name="Normal 92 3 2 2 5" xfId="30697"/>
    <cellStyle name="Normal 92 3 2 3" xfId="30698"/>
    <cellStyle name="Normal 92 3 2 3 2" xfId="30699"/>
    <cellStyle name="Normal 92 3 2 4" xfId="30700"/>
    <cellStyle name="Normal 92 3 2 4 2" xfId="30701"/>
    <cellStyle name="Normal 92 3 2 5" xfId="30702"/>
    <cellStyle name="Normal 92 3 2 5 2" xfId="30703"/>
    <cellStyle name="Normal 92 3 2 6" xfId="30704"/>
    <cellStyle name="Normal 92 3 3" xfId="30705"/>
    <cellStyle name="Normal 92 3 3 2" xfId="30706"/>
    <cellStyle name="Normal 92 3 3 2 2" xfId="30707"/>
    <cellStyle name="Normal 92 3 3 3" xfId="30708"/>
    <cellStyle name="Normal 92 3 3 3 2" xfId="30709"/>
    <cellStyle name="Normal 92 3 3 4" xfId="30710"/>
    <cellStyle name="Normal 92 3 3 4 2" xfId="30711"/>
    <cellStyle name="Normal 92 3 3 5" xfId="30712"/>
    <cellStyle name="Normal 92 3 4" xfId="30713"/>
    <cellStyle name="Normal 92 3 4 2" xfId="30714"/>
    <cellStyle name="Normal 92 3 5" xfId="30715"/>
    <cellStyle name="Normal 92 3 5 2" xfId="30716"/>
    <cellStyle name="Normal 92 3 6" xfId="30717"/>
    <cellStyle name="Normal 92 3 6 2" xfId="30718"/>
    <cellStyle name="Normal 92 3 7" xfId="30719"/>
    <cellStyle name="Normal 92 4" xfId="30720"/>
    <cellStyle name="Normal 92 4 2" xfId="30721"/>
    <cellStyle name="Normal 92 4 2 2" xfId="30722"/>
    <cellStyle name="Normal 92 4 2 2 2" xfId="30723"/>
    <cellStyle name="Normal 92 4 2 2 2 2" xfId="30724"/>
    <cellStyle name="Normal 92 4 2 2 3" xfId="30725"/>
    <cellStyle name="Normal 92 4 2 2 3 2" xfId="30726"/>
    <cellStyle name="Normal 92 4 2 2 4" xfId="30727"/>
    <cellStyle name="Normal 92 4 2 2 4 2" xfId="30728"/>
    <cellStyle name="Normal 92 4 2 2 5" xfId="30729"/>
    <cellStyle name="Normal 92 4 2 3" xfId="30730"/>
    <cellStyle name="Normal 92 4 2 3 2" xfId="30731"/>
    <cellStyle name="Normal 92 4 2 4" xfId="30732"/>
    <cellStyle name="Normal 92 4 2 4 2" xfId="30733"/>
    <cellStyle name="Normal 92 4 2 5" xfId="30734"/>
    <cellStyle name="Normal 92 4 2 5 2" xfId="30735"/>
    <cellStyle name="Normal 92 4 2 6" xfId="30736"/>
    <cellStyle name="Normal 92 4 3" xfId="30737"/>
    <cellStyle name="Normal 92 4 3 2" xfId="30738"/>
    <cellStyle name="Normal 92 4 3 2 2" xfId="30739"/>
    <cellStyle name="Normal 92 4 3 3" xfId="30740"/>
    <cellStyle name="Normal 92 4 3 3 2" xfId="30741"/>
    <cellStyle name="Normal 92 4 3 4" xfId="30742"/>
    <cellStyle name="Normal 92 4 3 4 2" xfId="30743"/>
    <cellStyle name="Normal 92 4 3 5" xfId="30744"/>
    <cellStyle name="Normal 92 4 4" xfId="30745"/>
    <cellStyle name="Normal 92 4 4 2" xfId="30746"/>
    <cellStyle name="Normal 92 4 5" xfId="30747"/>
    <cellStyle name="Normal 92 4 5 2" xfId="30748"/>
    <cellStyle name="Normal 92 4 6" xfId="30749"/>
    <cellStyle name="Normal 92 4 6 2" xfId="30750"/>
    <cellStyle name="Normal 92 4 7" xfId="30751"/>
    <cellStyle name="Normal 92 5" xfId="30752"/>
    <cellStyle name="Normal 92 5 2" xfId="30753"/>
    <cellStyle name="Normal 92 5 2 2" xfId="30754"/>
    <cellStyle name="Normal 92 5 2 2 2" xfId="30755"/>
    <cellStyle name="Normal 92 5 2 3" xfId="30756"/>
    <cellStyle name="Normal 92 5 2 3 2" xfId="30757"/>
    <cellStyle name="Normal 92 5 2 4" xfId="30758"/>
    <cellStyle name="Normal 92 5 2 4 2" xfId="30759"/>
    <cellStyle name="Normal 92 5 2 5" xfId="30760"/>
    <cellStyle name="Normal 92 5 3" xfId="30761"/>
    <cellStyle name="Normal 92 5 3 2" xfId="30762"/>
    <cellStyle name="Normal 92 5 4" xfId="30763"/>
    <cellStyle name="Normal 92 5 4 2" xfId="30764"/>
    <cellStyle name="Normal 92 5 5" xfId="30765"/>
    <cellStyle name="Normal 92 5 5 2" xfId="30766"/>
    <cellStyle name="Normal 92 5 6" xfId="30767"/>
    <cellStyle name="Normal 92 6" xfId="30768"/>
    <cellStyle name="Normal 92 6 2" xfId="30769"/>
    <cellStyle name="Normal 92 6 2 2" xfId="30770"/>
    <cellStyle name="Normal 92 6 3" xfId="30771"/>
    <cellStyle name="Normal 92 6 3 2" xfId="30772"/>
    <cellStyle name="Normal 92 6 4" xfId="30773"/>
    <cellStyle name="Normal 92 6 4 2" xfId="30774"/>
    <cellStyle name="Normal 92 6 5" xfId="30775"/>
    <cellStyle name="Normal 92 7" xfId="30776"/>
    <cellStyle name="Normal 92 7 2" xfId="30777"/>
    <cellStyle name="Normal 92 7 2 2" xfId="30778"/>
    <cellStyle name="Normal 92 7 3" xfId="30779"/>
    <cellStyle name="Normal 92 7 3 2" xfId="30780"/>
    <cellStyle name="Normal 92 7 4" xfId="30781"/>
    <cellStyle name="Normal 92 7 4 2" xfId="30782"/>
    <cellStyle name="Normal 92 7 5" xfId="30783"/>
    <cellStyle name="Normal 92 8" xfId="30784"/>
    <cellStyle name="Normal 92 8 2" xfId="30785"/>
    <cellStyle name="Normal 92 9" xfId="30786"/>
    <cellStyle name="Normal 92 9 2" xfId="30787"/>
    <cellStyle name="Normal 93" xfId="30788"/>
    <cellStyle name="Normal 93 10" xfId="30789"/>
    <cellStyle name="Normal 93 10 2" xfId="30790"/>
    <cellStyle name="Normal 93 11" xfId="30791"/>
    <cellStyle name="Normal 93 11 2" xfId="30792"/>
    <cellStyle name="Normal 93 12" xfId="30793"/>
    <cellStyle name="Normal 93 12 2" xfId="30794"/>
    <cellStyle name="Normal 93 13" xfId="30795"/>
    <cellStyle name="Normal 93 13 2" xfId="30796"/>
    <cellStyle name="Normal 93 14" xfId="30797"/>
    <cellStyle name="Normal 93 14 2" xfId="30798"/>
    <cellStyle name="Normal 93 15" xfId="30799"/>
    <cellStyle name="Normal 93 16" xfId="30800"/>
    <cellStyle name="Normal 93 17" xfId="55626"/>
    <cellStyle name="Normal 93 2" xfId="30801"/>
    <cellStyle name="Normal 93 2 2" xfId="30802"/>
    <cellStyle name="Normal 93 2 2 2" xfId="30803"/>
    <cellStyle name="Normal 93 2 2 2 2" xfId="30804"/>
    <cellStyle name="Normal 93 2 2 2 2 2" xfId="30805"/>
    <cellStyle name="Normal 93 2 2 2 3" xfId="30806"/>
    <cellStyle name="Normal 93 2 2 2 3 2" xfId="30807"/>
    <cellStyle name="Normal 93 2 2 2 4" xfId="30808"/>
    <cellStyle name="Normal 93 2 2 2 4 2" xfId="30809"/>
    <cellStyle name="Normal 93 2 2 2 5" xfId="30810"/>
    <cellStyle name="Normal 93 2 2 3" xfId="30811"/>
    <cellStyle name="Normal 93 2 2 3 2" xfId="30812"/>
    <cellStyle name="Normal 93 2 2 4" xfId="30813"/>
    <cellStyle name="Normal 93 2 2 4 2" xfId="30814"/>
    <cellStyle name="Normal 93 2 2 5" xfId="30815"/>
    <cellStyle name="Normal 93 2 2 5 2" xfId="30816"/>
    <cellStyle name="Normal 93 2 2 6" xfId="30817"/>
    <cellStyle name="Normal 93 2 3" xfId="30818"/>
    <cellStyle name="Normal 93 2 3 2" xfId="30819"/>
    <cellStyle name="Normal 93 2 3 2 2" xfId="30820"/>
    <cellStyle name="Normal 93 2 3 3" xfId="30821"/>
    <cellStyle name="Normal 93 2 3 3 2" xfId="30822"/>
    <cellStyle name="Normal 93 2 3 4" xfId="30823"/>
    <cellStyle name="Normal 93 2 3 4 2" xfId="30824"/>
    <cellStyle name="Normal 93 2 3 5" xfId="30825"/>
    <cellStyle name="Normal 93 2 4" xfId="30826"/>
    <cellStyle name="Normal 93 2 4 2" xfId="30827"/>
    <cellStyle name="Normal 93 2 5" xfId="30828"/>
    <cellStyle name="Normal 93 2 5 2" xfId="30829"/>
    <cellStyle name="Normal 93 2 6" xfId="30830"/>
    <cellStyle name="Normal 93 2 6 2" xfId="30831"/>
    <cellStyle name="Normal 93 2 7" xfId="30832"/>
    <cellStyle name="Normal 93 3" xfId="30833"/>
    <cellStyle name="Normal 93 3 10" xfId="55627"/>
    <cellStyle name="Normal 93 3 11" xfId="55628"/>
    <cellStyle name="Normal 93 3 2" xfId="30834"/>
    <cellStyle name="Normal 93 3 2 2" xfId="30835"/>
    <cellStyle name="Normal 93 3 2 2 2" xfId="30836"/>
    <cellStyle name="Normal 93 3 2 2 2 2" xfId="30837"/>
    <cellStyle name="Normal 93 3 2 2 3" xfId="30838"/>
    <cellStyle name="Normal 93 3 2 2 3 2" xfId="30839"/>
    <cellStyle name="Normal 93 3 2 2 4" xfId="30840"/>
    <cellStyle name="Normal 93 3 2 2 4 2" xfId="30841"/>
    <cellStyle name="Normal 93 3 2 2 5" xfId="30842"/>
    <cellStyle name="Normal 93 3 2 3" xfId="30843"/>
    <cellStyle name="Normal 93 3 2 3 2" xfId="30844"/>
    <cellStyle name="Normal 93 3 2 4" xfId="30845"/>
    <cellStyle name="Normal 93 3 2 4 2" xfId="30846"/>
    <cellStyle name="Normal 93 3 2 5" xfId="30847"/>
    <cellStyle name="Normal 93 3 2 5 2" xfId="30848"/>
    <cellStyle name="Normal 93 3 2 6" xfId="30849"/>
    <cellStyle name="Normal 93 3 3" xfId="30850"/>
    <cellStyle name="Normal 93 3 3 2" xfId="30851"/>
    <cellStyle name="Normal 93 3 3 2 2" xfId="30852"/>
    <cellStyle name="Normal 93 3 3 3" xfId="30853"/>
    <cellStyle name="Normal 93 3 3 3 2" xfId="30854"/>
    <cellStyle name="Normal 93 3 3 4" xfId="30855"/>
    <cellStyle name="Normal 93 3 3 4 2" xfId="30856"/>
    <cellStyle name="Normal 93 3 3 5" xfId="30857"/>
    <cellStyle name="Normal 93 3 4" xfId="30858"/>
    <cellStyle name="Normal 93 3 4 2" xfId="30859"/>
    <cellStyle name="Normal 93 3 5" xfId="30860"/>
    <cellStyle name="Normal 93 3 5 2" xfId="30861"/>
    <cellStyle name="Normal 93 3 6" xfId="30862"/>
    <cellStyle name="Normal 93 3 6 2" xfId="30863"/>
    <cellStyle name="Normal 93 3 7" xfId="30864"/>
    <cellStyle name="Normal 93 3 8" xfId="55629"/>
    <cellStyle name="Normal 93 3 9" xfId="55630"/>
    <cellStyle name="Normal 93 4" xfId="30865"/>
    <cellStyle name="Normal 93 4 2" xfId="30866"/>
    <cellStyle name="Normal 93 4 2 2" xfId="30867"/>
    <cellStyle name="Normal 93 4 2 2 2" xfId="30868"/>
    <cellStyle name="Normal 93 4 2 2 2 2" xfId="30869"/>
    <cellStyle name="Normal 93 4 2 2 3" xfId="30870"/>
    <cellStyle name="Normal 93 4 2 2 3 2" xfId="30871"/>
    <cellStyle name="Normal 93 4 2 2 4" xfId="30872"/>
    <cellStyle name="Normal 93 4 2 2 4 2" xfId="30873"/>
    <cellStyle name="Normal 93 4 2 2 5" xfId="30874"/>
    <cellStyle name="Normal 93 4 2 3" xfId="30875"/>
    <cellStyle name="Normal 93 4 2 3 2" xfId="30876"/>
    <cellStyle name="Normal 93 4 2 4" xfId="30877"/>
    <cellStyle name="Normal 93 4 2 4 2" xfId="30878"/>
    <cellStyle name="Normal 93 4 2 5" xfId="30879"/>
    <cellStyle name="Normal 93 4 2 5 2" xfId="30880"/>
    <cellStyle name="Normal 93 4 2 6" xfId="30881"/>
    <cellStyle name="Normal 93 4 3" xfId="30882"/>
    <cellStyle name="Normal 93 4 3 2" xfId="30883"/>
    <cellStyle name="Normal 93 4 3 2 2" xfId="30884"/>
    <cellStyle name="Normal 93 4 3 3" xfId="30885"/>
    <cellStyle name="Normal 93 4 3 3 2" xfId="30886"/>
    <cellStyle name="Normal 93 4 3 4" xfId="30887"/>
    <cellStyle name="Normal 93 4 3 4 2" xfId="30888"/>
    <cellStyle name="Normal 93 4 3 5" xfId="30889"/>
    <cellStyle name="Normal 93 4 4" xfId="30890"/>
    <cellStyle name="Normal 93 4 4 2" xfId="30891"/>
    <cellStyle name="Normal 93 4 5" xfId="30892"/>
    <cellStyle name="Normal 93 4 5 2" xfId="30893"/>
    <cellStyle name="Normal 93 4 6" xfId="30894"/>
    <cellStyle name="Normal 93 4 6 2" xfId="30895"/>
    <cellStyle name="Normal 93 4 7" xfId="30896"/>
    <cellStyle name="Normal 93 5" xfId="30897"/>
    <cellStyle name="Normal 93 5 2" xfId="30898"/>
    <cellStyle name="Normal 93 5 2 2" xfId="30899"/>
    <cellStyle name="Normal 93 5 2 2 2" xfId="30900"/>
    <cellStyle name="Normal 93 5 2 3" xfId="30901"/>
    <cellStyle name="Normal 93 5 2 3 2" xfId="30902"/>
    <cellStyle name="Normal 93 5 2 4" xfId="30903"/>
    <cellStyle name="Normal 93 5 2 4 2" xfId="30904"/>
    <cellStyle name="Normal 93 5 2 5" xfId="30905"/>
    <cellStyle name="Normal 93 5 3" xfId="30906"/>
    <cellStyle name="Normal 93 5 3 2" xfId="30907"/>
    <cellStyle name="Normal 93 5 4" xfId="30908"/>
    <cellStyle name="Normal 93 5 4 2" xfId="30909"/>
    <cellStyle name="Normal 93 5 5" xfId="30910"/>
    <cellStyle name="Normal 93 5 5 2" xfId="30911"/>
    <cellStyle name="Normal 93 5 6" xfId="30912"/>
    <cellStyle name="Normal 93 6" xfId="30913"/>
    <cellStyle name="Normal 93 6 2" xfId="30914"/>
    <cellStyle name="Normal 93 6 2 2" xfId="30915"/>
    <cellStyle name="Normal 93 6 3" xfId="30916"/>
    <cellStyle name="Normal 93 6 3 2" xfId="30917"/>
    <cellStyle name="Normal 93 6 4" xfId="30918"/>
    <cellStyle name="Normal 93 6 4 2" xfId="30919"/>
    <cellStyle name="Normal 93 6 5" xfId="30920"/>
    <cellStyle name="Normal 93 7" xfId="30921"/>
    <cellStyle name="Normal 93 7 2" xfId="30922"/>
    <cellStyle name="Normal 93 7 2 2" xfId="30923"/>
    <cellStyle name="Normal 93 7 3" xfId="30924"/>
    <cellStyle name="Normal 93 7 3 2" xfId="30925"/>
    <cellStyle name="Normal 93 7 4" xfId="30926"/>
    <cellStyle name="Normal 93 7 4 2" xfId="30927"/>
    <cellStyle name="Normal 93 7 5" xfId="30928"/>
    <cellStyle name="Normal 93 8" xfId="30929"/>
    <cellStyle name="Normal 93 8 2" xfId="30930"/>
    <cellStyle name="Normal 93 8 3" xfId="55631"/>
    <cellStyle name="Normal 93 9" xfId="30931"/>
    <cellStyle name="Normal 93 9 2" xfId="30932"/>
    <cellStyle name="Normal 94" xfId="30933"/>
    <cellStyle name="Normal 94 10" xfId="30934"/>
    <cellStyle name="Normal 94 10 2" xfId="30935"/>
    <cellStyle name="Normal 94 11" xfId="30936"/>
    <cellStyle name="Normal 94 11 2" xfId="30937"/>
    <cellStyle name="Normal 94 12" xfId="30938"/>
    <cellStyle name="Normal 94 12 2" xfId="30939"/>
    <cellStyle name="Normal 94 13" xfId="30940"/>
    <cellStyle name="Normal 94 13 2" xfId="30941"/>
    <cellStyle name="Normal 94 14" xfId="30942"/>
    <cellStyle name="Normal 94 14 2" xfId="30943"/>
    <cellStyle name="Normal 94 15" xfId="30944"/>
    <cellStyle name="Normal 94 16" xfId="30945"/>
    <cellStyle name="Normal 94 17" xfId="55632"/>
    <cellStyle name="Normal 94 2" xfId="30946"/>
    <cellStyle name="Normal 94 2 2" xfId="30947"/>
    <cellStyle name="Normal 94 2 2 2" xfId="30948"/>
    <cellStyle name="Normal 94 2 2 2 2" xfId="30949"/>
    <cellStyle name="Normal 94 2 2 2 2 2" xfId="30950"/>
    <cellStyle name="Normal 94 2 2 2 3" xfId="30951"/>
    <cellStyle name="Normal 94 2 2 2 3 2" xfId="30952"/>
    <cellStyle name="Normal 94 2 2 2 4" xfId="30953"/>
    <cellStyle name="Normal 94 2 2 2 4 2" xfId="30954"/>
    <cellStyle name="Normal 94 2 2 2 5" xfId="30955"/>
    <cellStyle name="Normal 94 2 2 3" xfId="30956"/>
    <cellStyle name="Normal 94 2 2 3 2" xfId="30957"/>
    <cellStyle name="Normal 94 2 2 4" xfId="30958"/>
    <cellStyle name="Normal 94 2 2 4 2" xfId="30959"/>
    <cellStyle name="Normal 94 2 2 5" xfId="30960"/>
    <cellStyle name="Normal 94 2 2 5 2" xfId="30961"/>
    <cellStyle name="Normal 94 2 2 6" xfId="30962"/>
    <cellStyle name="Normal 94 2 3" xfId="30963"/>
    <cellStyle name="Normal 94 2 3 2" xfId="30964"/>
    <cellStyle name="Normal 94 2 3 2 2" xfId="30965"/>
    <cellStyle name="Normal 94 2 3 3" xfId="30966"/>
    <cellStyle name="Normal 94 2 3 3 2" xfId="30967"/>
    <cellStyle name="Normal 94 2 3 4" xfId="30968"/>
    <cellStyle name="Normal 94 2 3 4 2" xfId="30969"/>
    <cellStyle name="Normal 94 2 3 5" xfId="30970"/>
    <cellStyle name="Normal 94 2 4" xfId="30971"/>
    <cellStyle name="Normal 94 2 4 2" xfId="30972"/>
    <cellStyle name="Normal 94 2 5" xfId="30973"/>
    <cellStyle name="Normal 94 2 5 2" xfId="30974"/>
    <cellStyle name="Normal 94 2 6" xfId="30975"/>
    <cellStyle name="Normal 94 2 6 2" xfId="30976"/>
    <cellStyle name="Normal 94 2 7" xfId="30977"/>
    <cellStyle name="Normal 94 3" xfId="30978"/>
    <cellStyle name="Normal 94 3 10" xfId="55633"/>
    <cellStyle name="Normal 94 3 11" xfId="55634"/>
    <cellStyle name="Normal 94 3 2" xfId="30979"/>
    <cellStyle name="Normal 94 3 2 2" xfId="30980"/>
    <cellStyle name="Normal 94 3 2 2 2" xfId="30981"/>
    <cellStyle name="Normal 94 3 2 2 2 2" xfId="30982"/>
    <cellStyle name="Normal 94 3 2 2 3" xfId="30983"/>
    <cellStyle name="Normal 94 3 2 2 3 2" xfId="30984"/>
    <cellStyle name="Normal 94 3 2 2 4" xfId="30985"/>
    <cellStyle name="Normal 94 3 2 2 4 2" xfId="30986"/>
    <cellStyle name="Normal 94 3 2 2 5" xfId="30987"/>
    <cellStyle name="Normal 94 3 2 3" xfId="30988"/>
    <cellStyle name="Normal 94 3 2 3 2" xfId="30989"/>
    <cellStyle name="Normal 94 3 2 4" xfId="30990"/>
    <cellStyle name="Normal 94 3 2 4 2" xfId="30991"/>
    <cellStyle name="Normal 94 3 2 5" xfId="30992"/>
    <cellStyle name="Normal 94 3 2 5 2" xfId="30993"/>
    <cellStyle name="Normal 94 3 2 6" xfId="30994"/>
    <cellStyle name="Normal 94 3 3" xfId="30995"/>
    <cellStyle name="Normal 94 3 3 2" xfId="30996"/>
    <cellStyle name="Normal 94 3 3 2 2" xfId="30997"/>
    <cellStyle name="Normal 94 3 3 3" xfId="30998"/>
    <cellStyle name="Normal 94 3 3 3 2" xfId="30999"/>
    <cellStyle name="Normal 94 3 3 4" xfId="31000"/>
    <cellStyle name="Normal 94 3 3 4 2" xfId="31001"/>
    <cellStyle name="Normal 94 3 3 5" xfId="31002"/>
    <cellStyle name="Normal 94 3 4" xfId="31003"/>
    <cellStyle name="Normal 94 3 4 2" xfId="31004"/>
    <cellStyle name="Normal 94 3 5" xfId="31005"/>
    <cellStyle name="Normal 94 3 5 2" xfId="31006"/>
    <cellStyle name="Normal 94 3 6" xfId="31007"/>
    <cellStyle name="Normal 94 3 6 2" xfId="31008"/>
    <cellStyle name="Normal 94 3 7" xfId="31009"/>
    <cellStyle name="Normal 94 3 8" xfId="55635"/>
    <cellStyle name="Normal 94 3 9" xfId="55636"/>
    <cellStyle name="Normal 94 4" xfId="31010"/>
    <cellStyle name="Normal 94 4 2" xfId="31011"/>
    <cellStyle name="Normal 94 4 2 2" xfId="31012"/>
    <cellStyle name="Normal 94 4 2 2 2" xfId="31013"/>
    <cellStyle name="Normal 94 4 2 2 2 2" xfId="31014"/>
    <cellStyle name="Normal 94 4 2 2 3" xfId="31015"/>
    <cellStyle name="Normal 94 4 2 2 3 2" xfId="31016"/>
    <cellStyle name="Normal 94 4 2 2 4" xfId="31017"/>
    <cellStyle name="Normal 94 4 2 2 4 2" xfId="31018"/>
    <cellStyle name="Normal 94 4 2 2 5" xfId="31019"/>
    <cellStyle name="Normal 94 4 2 3" xfId="31020"/>
    <cellStyle name="Normal 94 4 2 3 2" xfId="31021"/>
    <cellStyle name="Normal 94 4 2 4" xfId="31022"/>
    <cellStyle name="Normal 94 4 2 4 2" xfId="31023"/>
    <cellStyle name="Normal 94 4 2 5" xfId="31024"/>
    <cellStyle name="Normal 94 4 2 5 2" xfId="31025"/>
    <cellStyle name="Normal 94 4 2 6" xfId="31026"/>
    <cellStyle name="Normal 94 4 3" xfId="31027"/>
    <cellStyle name="Normal 94 4 3 2" xfId="31028"/>
    <cellStyle name="Normal 94 4 3 2 2" xfId="31029"/>
    <cellStyle name="Normal 94 4 3 3" xfId="31030"/>
    <cellStyle name="Normal 94 4 3 3 2" xfId="31031"/>
    <cellStyle name="Normal 94 4 3 4" xfId="31032"/>
    <cellStyle name="Normal 94 4 3 4 2" xfId="31033"/>
    <cellStyle name="Normal 94 4 3 5" xfId="31034"/>
    <cellStyle name="Normal 94 4 4" xfId="31035"/>
    <cellStyle name="Normal 94 4 4 2" xfId="31036"/>
    <cellStyle name="Normal 94 4 5" xfId="31037"/>
    <cellStyle name="Normal 94 4 5 2" xfId="31038"/>
    <cellStyle name="Normal 94 4 6" xfId="31039"/>
    <cellStyle name="Normal 94 4 6 2" xfId="31040"/>
    <cellStyle name="Normal 94 4 7" xfId="31041"/>
    <cellStyle name="Normal 94 5" xfId="31042"/>
    <cellStyle name="Normal 94 5 2" xfId="31043"/>
    <cellStyle name="Normal 94 5 2 2" xfId="31044"/>
    <cellStyle name="Normal 94 5 2 2 2" xfId="31045"/>
    <cellStyle name="Normal 94 5 2 3" xfId="31046"/>
    <cellStyle name="Normal 94 5 2 3 2" xfId="31047"/>
    <cellStyle name="Normal 94 5 2 4" xfId="31048"/>
    <cellStyle name="Normal 94 5 2 4 2" xfId="31049"/>
    <cellStyle name="Normal 94 5 2 5" xfId="31050"/>
    <cellStyle name="Normal 94 5 3" xfId="31051"/>
    <cellStyle name="Normal 94 5 3 2" xfId="31052"/>
    <cellStyle name="Normal 94 5 4" xfId="31053"/>
    <cellStyle name="Normal 94 5 4 2" xfId="31054"/>
    <cellStyle name="Normal 94 5 5" xfId="31055"/>
    <cellStyle name="Normal 94 5 5 2" xfId="31056"/>
    <cellStyle name="Normal 94 5 6" xfId="31057"/>
    <cellStyle name="Normal 94 6" xfId="31058"/>
    <cellStyle name="Normal 94 6 2" xfId="31059"/>
    <cellStyle name="Normal 94 6 2 2" xfId="31060"/>
    <cellStyle name="Normal 94 6 3" xfId="31061"/>
    <cellStyle name="Normal 94 6 3 2" xfId="31062"/>
    <cellStyle name="Normal 94 6 4" xfId="31063"/>
    <cellStyle name="Normal 94 6 4 2" xfId="31064"/>
    <cellStyle name="Normal 94 6 5" xfId="31065"/>
    <cellStyle name="Normal 94 7" xfId="31066"/>
    <cellStyle name="Normal 94 7 2" xfId="31067"/>
    <cellStyle name="Normal 94 7 2 2" xfId="31068"/>
    <cellStyle name="Normal 94 7 3" xfId="31069"/>
    <cellStyle name="Normal 94 7 3 2" xfId="31070"/>
    <cellStyle name="Normal 94 7 4" xfId="31071"/>
    <cellStyle name="Normal 94 7 4 2" xfId="31072"/>
    <cellStyle name="Normal 94 7 5" xfId="31073"/>
    <cellStyle name="Normal 94 8" xfId="31074"/>
    <cellStyle name="Normal 94 8 2" xfId="31075"/>
    <cellStyle name="Normal 94 8 3" xfId="55637"/>
    <cellStyle name="Normal 94 9" xfId="31076"/>
    <cellStyle name="Normal 94 9 2" xfId="31077"/>
    <cellStyle name="Normal 95" xfId="31078"/>
    <cellStyle name="Normal 95 10" xfId="31079"/>
    <cellStyle name="Normal 95 10 2" xfId="31080"/>
    <cellStyle name="Normal 95 11" xfId="31081"/>
    <cellStyle name="Normal 95 11 2" xfId="31082"/>
    <cellStyle name="Normal 95 12" xfId="31083"/>
    <cellStyle name="Normal 95 12 2" xfId="31084"/>
    <cellStyle name="Normal 95 13" xfId="31085"/>
    <cellStyle name="Normal 95 13 2" xfId="31086"/>
    <cellStyle name="Normal 95 14" xfId="31087"/>
    <cellStyle name="Normal 95 14 2" xfId="31088"/>
    <cellStyle name="Normal 95 15" xfId="31089"/>
    <cellStyle name="Normal 95 16" xfId="31090"/>
    <cellStyle name="Normal 95 17" xfId="55638"/>
    <cellStyle name="Normal 95 2" xfId="31091"/>
    <cellStyle name="Normal 95 2 2" xfId="31092"/>
    <cellStyle name="Normal 95 2 2 2" xfId="31093"/>
    <cellStyle name="Normal 95 2 2 2 2" xfId="31094"/>
    <cellStyle name="Normal 95 2 2 2 2 2" xfId="31095"/>
    <cellStyle name="Normal 95 2 2 2 3" xfId="31096"/>
    <cellStyle name="Normal 95 2 2 2 3 2" xfId="31097"/>
    <cellStyle name="Normal 95 2 2 2 4" xfId="31098"/>
    <cellStyle name="Normal 95 2 2 2 4 2" xfId="31099"/>
    <cellStyle name="Normal 95 2 2 2 5" xfId="31100"/>
    <cellStyle name="Normal 95 2 2 3" xfId="31101"/>
    <cellStyle name="Normal 95 2 2 3 2" xfId="31102"/>
    <cellStyle name="Normal 95 2 2 4" xfId="31103"/>
    <cellStyle name="Normal 95 2 2 4 2" xfId="31104"/>
    <cellStyle name="Normal 95 2 2 5" xfId="31105"/>
    <cellStyle name="Normal 95 2 2 5 2" xfId="31106"/>
    <cellStyle name="Normal 95 2 2 6" xfId="31107"/>
    <cellStyle name="Normal 95 2 3" xfId="31108"/>
    <cellStyle name="Normal 95 2 3 2" xfId="31109"/>
    <cellStyle name="Normal 95 2 3 2 2" xfId="31110"/>
    <cellStyle name="Normal 95 2 3 3" xfId="31111"/>
    <cellStyle name="Normal 95 2 3 3 2" xfId="31112"/>
    <cellStyle name="Normal 95 2 3 4" xfId="31113"/>
    <cellStyle name="Normal 95 2 3 4 2" xfId="31114"/>
    <cellStyle name="Normal 95 2 3 5" xfId="31115"/>
    <cellStyle name="Normal 95 2 4" xfId="31116"/>
    <cellStyle name="Normal 95 2 4 2" xfId="31117"/>
    <cellStyle name="Normal 95 2 5" xfId="31118"/>
    <cellStyle name="Normal 95 2 5 2" xfId="31119"/>
    <cellStyle name="Normal 95 2 6" xfId="31120"/>
    <cellStyle name="Normal 95 2 6 2" xfId="31121"/>
    <cellStyle name="Normal 95 2 7" xfId="31122"/>
    <cellStyle name="Normal 95 3" xfId="31123"/>
    <cellStyle name="Normal 95 3 10" xfId="55639"/>
    <cellStyle name="Normal 95 3 11" xfId="55640"/>
    <cellStyle name="Normal 95 3 2" xfId="31124"/>
    <cellStyle name="Normal 95 3 2 2" xfId="31125"/>
    <cellStyle name="Normal 95 3 2 2 2" xfId="31126"/>
    <cellStyle name="Normal 95 3 2 2 2 2" xfId="31127"/>
    <cellStyle name="Normal 95 3 2 2 3" xfId="31128"/>
    <cellStyle name="Normal 95 3 2 2 3 2" xfId="31129"/>
    <cellStyle name="Normal 95 3 2 2 4" xfId="31130"/>
    <cellStyle name="Normal 95 3 2 2 4 2" xfId="31131"/>
    <cellStyle name="Normal 95 3 2 2 5" xfId="31132"/>
    <cellStyle name="Normal 95 3 2 3" xfId="31133"/>
    <cellStyle name="Normal 95 3 2 3 2" xfId="31134"/>
    <cellStyle name="Normal 95 3 2 4" xfId="31135"/>
    <cellStyle name="Normal 95 3 2 4 2" xfId="31136"/>
    <cellStyle name="Normal 95 3 2 5" xfId="31137"/>
    <cellStyle name="Normal 95 3 2 5 2" xfId="31138"/>
    <cellStyle name="Normal 95 3 2 6" xfId="31139"/>
    <cellStyle name="Normal 95 3 3" xfId="31140"/>
    <cellStyle name="Normal 95 3 3 2" xfId="31141"/>
    <cellStyle name="Normal 95 3 3 2 2" xfId="31142"/>
    <cellStyle name="Normal 95 3 3 3" xfId="31143"/>
    <cellStyle name="Normal 95 3 3 3 2" xfId="31144"/>
    <cellStyle name="Normal 95 3 3 4" xfId="31145"/>
    <cellStyle name="Normal 95 3 3 4 2" xfId="31146"/>
    <cellStyle name="Normal 95 3 3 5" xfId="31147"/>
    <cellStyle name="Normal 95 3 4" xfId="31148"/>
    <cellStyle name="Normal 95 3 4 2" xfId="31149"/>
    <cellStyle name="Normal 95 3 5" xfId="31150"/>
    <cellStyle name="Normal 95 3 5 2" xfId="31151"/>
    <cellStyle name="Normal 95 3 6" xfId="31152"/>
    <cellStyle name="Normal 95 3 6 2" xfId="31153"/>
    <cellStyle name="Normal 95 3 7" xfId="31154"/>
    <cellStyle name="Normal 95 3 8" xfId="55641"/>
    <cellStyle name="Normal 95 3 9" xfId="55642"/>
    <cellStyle name="Normal 95 4" xfId="31155"/>
    <cellStyle name="Normal 95 4 2" xfId="31156"/>
    <cellStyle name="Normal 95 4 2 2" xfId="31157"/>
    <cellStyle name="Normal 95 4 2 2 2" xfId="31158"/>
    <cellStyle name="Normal 95 4 2 2 2 2" xfId="31159"/>
    <cellStyle name="Normal 95 4 2 2 3" xfId="31160"/>
    <cellStyle name="Normal 95 4 2 2 3 2" xfId="31161"/>
    <cellStyle name="Normal 95 4 2 2 4" xfId="31162"/>
    <cellStyle name="Normal 95 4 2 2 4 2" xfId="31163"/>
    <cellStyle name="Normal 95 4 2 2 5" xfId="31164"/>
    <cellStyle name="Normal 95 4 2 3" xfId="31165"/>
    <cellStyle name="Normal 95 4 2 3 2" xfId="31166"/>
    <cellStyle name="Normal 95 4 2 4" xfId="31167"/>
    <cellStyle name="Normal 95 4 2 4 2" xfId="31168"/>
    <cellStyle name="Normal 95 4 2 5" xfId="31169"/>
    <cellStyle name="Normal 95 4 2 5 2" xfId="31170"/>
    <cellStyle name="Normal 95 4 2 6" xfId="31171"/>
    <cellStyle name="Normal 95 4 3" xfId="31172"/>
    <cellStyle name="Normal 95 4 3 2" xfId="31173"/>
    <cellStyle name="Normal 95 4 3 2 2" xfId="31174"/>
    <cellStyle name="Normal 95 4 3 3" xfId="31175"/>
    <cellStyle name="Normal 95 4 3 3 2" xfId="31176"/>
    <cellStyle name="Normal 95 4 3 4" xfId="31177"/>
    <cellStyle name="Normal 95 4 3 4 2" xfId="31178"/>
    <cellStyle name="Normal 95 4 3 5" xfId="31179"/>
    <cellStyle name="Normal 95 4 4" xfId="31180"/>
    <cellStyle name="Normal 95 4 4 2" xfId="31181"/>
    <cellStyle name="Normal 95 4 5" xfId="31182"/>
    <cellStyle name="Normal 95 4 5 2" xfId="31183"/>
    <cellStyle name="Normal 95 4 6" xfId="31184"/>
    <cellStyle name="Normal 95 4 6 2" xfId="31185"/>
    <cellStyle name="Normal 95 4 7" xfId="31186"/>
    <cellStyle name="Normal 95 5" xfId="31187"/>
    <cellStyle name="Normal 95 5 2" xfId="31188"/>
    <cellStyle name="Normal 95 5 2 2" xfId="31189"/>
    <cellStyle name="Normal 95 5 2 2 2" xfId="31190"/>
    <cellStyle name="Normal 95 5 2 3" xfId="31191"/>
    <cellStyle name="Normal 95 5 2 3 2" xfId="31192"/>
    <cellStyle name="Normal 95 5 2 4" xfId="31193"/>
    <cellStyle name="Normal 95 5 2 4 2" xfId="31194"/>
    <cellStyle name="Normal 95 5 2 5" xfId="31195"/>
    <cellStyle name="Normal 95 5 3" xfId="31196"/>
    <cellStyle name="Normal 95 5 3 2" xfId="31197"/>
    <cellStyle name="Normal 95 5 4" xfId="31198"/>
    <cellStyle name="Normal 95 5 4 2" xfId="31199"/>
    <cellStyle name="Normal 95 5 5" xfId="31200"/>
    <cellStyle name="Normal 95 5 5 2" xfId="31201"/>
    <cellStyle name="Normal 95 5 6" xfId="31202"/>
    <cellStyle name="Normal 95 6" xfId="31203"/>
    <cellStyle name="Normal 95 6 2" xfId="31204"/>
    <cellStyle name="Normal 95 6 2 2" xfId="31205"/>
    <cellStyle name="Normal 95 6 3" xfId="31206"/>
    <cellStyle name="Normal 95 6 3 2" xfId="31207"/>
    <cellStyle name="Normal 95 6 4" xfId="31208"/>
    <cellStyle name="Normal 95 6 4 2" xfId="31209"/>
    <cellStyle name="Normal 95 6 5" xfId="31210"/>
    <cellStyle name="Normal 95 7" xfId="31211"/>
    <cellStyle name="Normal 95 7 2" xfId="31212"/>
    <cellStyle name="Normal 95 7 2 2" xfId="31213"/>
    <cellStyle name="Normal 95 7 3" xfId="31214"/>
    <cellStyle name="Normal 95 7 3 2" xfId="31215"/>
    <cellStyle name="Normal 95 7 4" xfId="31216"/>
    <cellStyle name="Normal 95 7 4 2" xfId="31217"/>
    <cellStyle name="Normal 95 7 5" xfId="31218"/>
    <cellStyle name="Normal 95 8" xfId="31219"/>
    <cellStyle name="Normal 95 8 2" xfId="31220"/>
    <cellStyle name="Normal 95 8 3" xfId="55643"/>
    <cellStyle name="Normal 95 9" xfId="31221"/>
    <cellStyle name="Normal 95 9 2" xfId="31222"/>
    <cellStyle name="Normal 96" xfId="31223"/>
    <cellStyle name="Normal 96 10" xfId="31224"/>
    <cellStyle name="Normal 96 10 2" xfId="31225"/>
    <cellStyle name="Normal 96 11" xfId="31226"/>
    <cellStyle name="Normal 96 11 2" xfId="31227"/>
    <cellStyle name="Normal 96 12" xfId="31228"/>
    <cellStyle name="Normal 96 12 2" xfId="31229"/>
    <cellStyle name="Normal 96 13" xfId="31230"/>
    <cellStyle name="Normal 96 13 2" xfId="31231"/>
    <cellStyle name="Normal 96 14" xfId="31232"/>
    <cellStyle name="Normal 96 14 2" xfId="31233"/>
    <cellStyle name="Normal 96 15" xfId="31234"/>
    <cellStyle name="Normal 96 16" xfId="31235"/>
    <cellStyle name="Normal 96 17" xfId="55644"/>
    <cellStyle name="Normal 96 2" xfId="31236"/>
    <cellStyle name="Normal 96 2 2" xfId="31237"/>
    <cellStyle name="Normal 96 2 2 2" xfId="31238"/>
    <cellStyle name="Normal 96 2 2 2 2" xfId="31239"/>
    <cellStyle name="Normal 96 2 2 2 2 2" xfId="31240"/>
    <cellStyle name="Normal 96 2 2 2 3" xfId="31241"/>
    <cellStyle name="Normal 96 2 2 2 3 2" xfId="31242"/>
    <cellStyle name="Normal 96 2 2 2 4" xfId="31243"/>
    <cellStyle name="Normal 96 2 2 2 4 2" xfId="31244"/>
    <cellStyle name="Normal 96 2 2 2 5" xfId="31245"/>
    <cellStyle name="Normal 96 2 2 3" xfId="31246"/>
    <cellStyle name="Normal 96 2 2 3 2" xfId="31247"/>
    <cellStyle name="Normal 96 2 2 4" xfId="31248"/>
    <cellStyle name="Normal 96 2 2 4 2" xfId="31249"/>
    <cellStyle name="Normal 96 2 2 5" xfId="31250"/>
    <cellStyle name="Normal 96 2 2 5 2" xfId="31251"/>
    <cellStyle name="Normal 96 2 2 6" xfId="31252"/>
    <cellStyle name="Normal 96 2 3" xfId="31253"/>
    <cellStyle name="Normal 96 2 3 2" xfId="31254"/>
    <cellStyle name="Normal 96 2 3 2 2" xfId="31255"/>
    <cellStyle name="Normal 96 2 3 3" xfId="31256"/>
    <cellStyle name="Normal 96 2 3 3 2" xfId="31257"/>
    <cellStyle name="Normal 96 2 3 4" xfId="31258"/>
    <cellStyle name="Normal 96 2 3 4 2" xfId="31259"/>
    <cellStyle name="Normal 96 2 3 5" xfId="31260"/>
    <cellStyle name="Normal 96 2 4" xfId="31261"/>
    <cellStyle name="Normal 96 2 4 2" xfId="31262"/>
    <cellStyle name="Normal 96 2 5" xfId="31263"/>
    <cellStyle name="Normal 96 2 5 2" xfId="31264"/>
    <cellStyle name="Normal 96 2 6" xfId="31265"/>
    <cellStyle name="Normal 96 2 6 2" xfId="31266"/>
    <cellStyle name="Normal 96 2 7" xfId="31267"/>
    <cellStyle name="Normal 96 3" xfId="31268"/>
    <cellStyle name="Normal 96 3 10" xfId="55645"/>
    <cellStyle name="Normal 96 3 11" xfId="55646"/>
    <cellStyle name="Normal 96 3 2" xfId="31269"/>
    <cellStyle name="Normal 96 3 2 2" xfId="31270"/>
    <cellStyle name="Normal 96 3 2 2 2" xfId="31271"/>
    <cellStyle name="Normal 96 3 2 2 2 2" xfId="31272"/>
    <cellStyle name="Normal 96 3 2 2 3" xfId="31273"/>
    <cellStyle name="Normal 96 3 2 2 3 2" xfId="31274"/>
    <cellStyle name="Normal 96 3 2 2 4" xfId="31275"/>
    <cellStyle name="Normal 96 3 2 2 4 2" xfId="31276"/>
    <cellStyle name="Normal 96 3 2 2 5" xfId="31277"/>
    <cellStyle name="Normal 96 3 2 3" xfId="31278"/>
    <cellStyle name="Normal 96 3 2 3 2" xfId="31279"/>
    <cellStyle name="Normal 96 3 2 4" xfId="31280"/>
    <cellStyle name="Normal 96 3 2 4 2" xfId="31281"/>
    <cellStyle name="Normal 96 3 2 5" xfId="31282"/>
    <cellStyle name="Normal 96 3 2 5 2" xfId="31283"/>
    <cellStyle name="Normal 96 3 2 6" xfId="31284"/>
    <cellStyle name="Normal 96 3 3" xfId="31285"/>
    <cellStyle name="Normal 96 3 3 2" xfId="31286"/>
    <cellStyle name="Normal 96 3 3 2 2" xfId="31287"/>
    <cellStyle name="Normal 96 3 3 3" xfId="31288"/>
    <cellStyle name="Normal 96 3 3 3 2" xfId="31289"/>
    <cellStyle name="Normal 96 3 3 4" xfId="31290"/>
    <cellStyle name="Normal 96 3 3 4 2" xfId="31291"/>
    <cellStyle name="Normal 96 3 3 5" xfId="31292"/>
    <cellStyle name="Normal 96 3 4" xfId="31293"/>
    <cellStyle name="Normal 96 3 4 2" xfId="31294"/>
    <cellStyle name="Normal 96 3 5" xfId="31295"/>
    <cellStyle name="Normal 96 3 5 2" xfId="31296"/>
    <cellStyle name="Normal 96 3 6" xfId="31297"/>
    <cellStyle name="Normal 96 3 6 2" xfId="31298"/>
    <cellStyle name="Normal 96 3 7" xfId="31299"/>
    <cellStyle name="Normal 96 3 8" xfId="55647"/>
    <cellStyle name="Normal 96 3 9" xfId="55648"/>
    <cellStyle name="Normal 96 4" xfId="31300"/>
    <cellStyle name="Normal 96 4 2" xfId="31301"/>
    <cellStyle name="Normal 96 4 2 2" xfId="31302"/>
    <cellStyle name="Normal 96 4 2 2 2" xfId="31303"/>
    <cellStyle name="Normal 96 4 2 2 2 2" xfId="31304"/>
    <cellStyle name="Normal 96 4 2 2 3" xfId="31305"/>
    <cellStyle name="Normal 96 4 2 2 3 2" xfId="31306"/>
    <cellStyle name="Normal 96 4 2 2 4" xfId="31307"/>
    <cellStyle name="Normal 96 4 2 2 4 2" xfId="31308"/>
    <cellStyle name="Normal 96 4 2 2 5" xfId="31309"/>
    <cellStyle name="Normal 96 4 2 3" xfId="31310"/>
    <cellStyle name="Normal 96 4 2 3 2" xfId="31311"/>
    <cellStyle name="Normal 96 4 2 4" xfId="31312"/>
    <cellStyle name="Normal 96 4 2 4 2" xfId="31313"/>
    <cellStyle name="Normal 96 4 2 5" xfId="31314"/>
    <cellStyle name="Normal 96 4 2 5 2" xfId="31315"/>
    <cellStyle name="Normal 96 4 2 6" xfId="31316"/>
    <cellStyle name="Normal 96 4 3" xfId="31317"/>
    <cellStyle name="Normal 96 4 3 2" xfId="31318"/>
    <cellStyle name="Normal 96 4 3 2 2" xfId="31319"/>
    <cellStyle name="Normal 96 4 3 3" xfId="31320"/>
    <cellStyle name="Normal 96 4 3 3 2" xfId="31321"/>
    <cellStyle name="Normal 96 4 3 4" xfId="31322"/>
    <cellStyle name="Normal 96 4 3 4 2" xfId="31323"/>
    <cellStyle name="Normal 96 4 3 5" xfId="31324"/>
    <cellStyle name="Normal 96 4 4" xfId="31325"/>
    <cellStyle name="Normal 96 4 4 2" xfId="31326"/>
    <cellStyle name="Normal 96 4 5" xfId="31327"/>
    <cellStyle name="Normal 96 4 5 2" xfId="31328"/>
    <cellStyle name="Normal 96 4 6" xfId="31329"/>
    <cellStyle name="Normal 96 4 6 2" xfId="31330"/>
    <cellStyle name="Normal 96 4 7" xfId="31331"/>
    <cellStyle name="Normal 96 5" xfId="31332"/>
    <cellStyle name="Normal 96 5 2" xfId="31333"/>
    <cellStyle name="Normal 96 5 2 2" xfId="31334"/>
    <cellStyle name="Normal 96 5 2 2 2" xfId="31335"/>
    <cellStyle name="Normal 96 5 2 3" xfId="31336"/>
    <cellStyle name="Normal 96 5 2 3 2" xfId="31337"/>
    <cellStyle name="Normal 96 5 2 4" xfId="31338"/>
    <cellStyle name="Normal 96 5 2 4 2" xfId="31339"/>
    <cellStyle name="Normal 96 5 2 5" xfId="31340"/>
    <cellStyle name="Normal 96 5 3" xfId="31341"/>
    <cellStyle name="Normal 96 5 3 2" xfId="31342"/>
    <cellStyle name="Normal 96 5 4" xfId="31343"/>
    <cellStyle name="Normal 96 5 4 2" xfId="31344"/>
    <cellStyle name="Normal 96 5 5" xfId="31345"/>
    <cellStyle name="Normal 96 5 5 2" xfId="31346"/>
    <cellStyle name="Normal 96 5 6" xfId="31347"/>
    <cellStyle name="Normal 96 6" xfId="31348"/>
    <cellStyle name="Normal 96 6 2" xfId="31349"/>
    <cellStyle name="Normal 96 6 2 2" xfId="31350"/>
    <cellStyle name="Normal 96 6 3" xfId="31351"/>
    <cellStyle name="Normal 96 6 3 2" xfId="31352"/>
    <cellStyle name="Normal 96 6 4" xfId="31353"/>
    <cellStyle name="Normal 96 6 4 2" xfId="31354"/>
    <cellStyle name="Normal 96 6 5" xfId="31355"/>
    <cellStyle name="Normal 96 7" xfId="31356"/>
    <cellStyle name="Normal 96 7 2" xfId="31357"/>
    <cellStyle name="Normal 96 7 2 2" xfId="31358"/>
    <cellStyle name="Normal 96 7 3" xfId="31359"/>
    <cellStyle name="Normal 96 7 3 2" xfId="31360"/>
    <cellStyle name="Normal 96 7 4" xfId="31361"/>
    <cellStyle name="Normal 96 7 4 2" xfId="31362"/>
    <cellStyle name="Normal 96 7 5" xfId="31363"/>
    <cellStyle name="Normal 96 8" xfId="31364"/>
    <cellStyle name="Normal 96 8 2" xfId="31365"/>
    <cellStyle name="Normal 96 8 3" xfId="55649"/>
    <cellStyle name="Normal 96 9" xfId="31366"/>
    <cellStyle name="Normal 96 9 2" xfId="31367"/>
    <cellStyle name="Normal 97" xfId="31368"/>
    <cellStyle name="Normal 97 10" xfId="31369"/>
    <cellStyle name="Normal 97 10 2" xfId="31370"/>
    <cellStyle name="Normal 97 11" xfId="31371"/>
    <cellStyle name="Normal 97 11 2" xfId="31372"/>
    <cellStyle name="Normal 97 12" xfId="31373"/>
    <cellStyle name="Normal 97 12 2" xfId="31374"/>
    <cellStyle name="Normal 97 13" xfId="31375"/>
    <cellStyle name="Normal 97 13 2" xfId="31376"/>
    <cellStyle name="Normal 97 14" xfId="31377"/>
    <cellStyle name="Normal 97 14 2" xfId="31378"/>
    <cellStyle name="Normal 97 15" xfId="31379"/>
    <cellStyle name="Normal 97 16" xfId="31380"/>
    <cellStyle name="Normal 97 2" xfId="31381"/>
    <cellStyle name="Normal 97 2 10" xfId="55650"/>
    <cellStyle name="Normal 97 2 11" xfId="55651"/>
    <cellStyle name="Normal 97 2 2" xfId="31382"/>
    <cellStyle name="Normal 97 2 2 2" xfId="31383"/>
    <cellStyle name="Normal 97 2 2 2 2" xfId="31384"/>
    <cellStyle name="Normal 97 2 2 2 2 2" xfId="31385"/>
    <cellStyle name="Normal 97 2 2 2 3" xfId="31386"/>
    <cellStyle name="Normal 97 2 2 2 3 2" xfId="31387"/>
    <cellStyle name="Normal 97 2 2 2 4" xfId="31388"/>
    <cellStyle name="Normal 97 2 2 2 4 2" xfId="31389"/>
    <cellStyle name="Normal 97 2 2 2 5" xfId="31390"/>
    <cellStyle name="Normal 97 2 2 3" xfId="31391"/>
    <cellStyle name="Normal 97 2 2 3 2" xfId="31392"/>
    <cellStyle name="Normal 97 2 2 4" xfId="31393"/>
    <cellStyle name="Normal 97 2 2 4 2" xfId="31394"/>
    <cellStyle name="Normal 97 2 2 5" xfId="31395"/>
    <cellStyle name="Normal 97 2 2 5 2" xfId="31396"/>
    <cellStyle name="Normal 97 2 2 6" xfId="31397"/>
    <cellStyle name="Normal 97 2 3" xfId="31398"/>
    <cellStyle name="Normal 97 2 3 2" xfId="31399"/>
    <cellStyle name="Normal 97 2 3 2 2" xfId="31400"/>
    <cellStyle name="Normal 97 2 3 3" xfId="31401"/>
    <cellStyle name="Normal 97 2 3 3 2" xfId="31402"/>
    <cellStyle name="Normal 97 2 3 4" xfId="31403"/>
    <cellStyle name="Normal 97 2 3 4 2" xfId="31404"/>
    <cellStyle name="Normal 97 2 3 5" xfId="31405"/>
    <cellStyle name="Normal 97 2 4" xfId="31406"/>
    <cellStyle name="Normal 97 2 4 2" xfId="31407"/>
    <cellStyle name="Normal 97 2 5" xfId="31408"/>
    <cellStyle name="Normal 97 2 5 2" xfId="31409"/>
    <cellStyle name="Normal 97 2 6" xfId="31410"/>
    <cellStyle name="Normal 97 2 6 2" xfId="31411"/>
    <cellStyle name="Normal 97 2 7" xfId="31412"/>
    <cellStyle name="Normal 97 2 8" xfId="55652"/>
    <cellStyle name="Normal 97 2 9" xfId="55653"/>
    <cellStyle name="Normal 97 3" xfId="31413"/>
    <cellStyle name="Normal 97 3 2" xfId="31414"/>
    <cellStyle name="Normal 97 3 2 2" xfId="31415"/>
    <cellStyle name="Normal 97 3 2 2 2" xfId="31416"/>
    <cellStyle name="Normal 97 3 2 2 2 2" xfId="31417"/>
    <cellStyle name="Normal 97 3 2 2 3" xfId="31418"/>
    <cellStyle name="Normal 97 3 2 2 3 2" xfId="31419"/>
    <cellStyle name="Normal 97 3 2 2 4" xfId="31420"/>
    <cellStyle name="Normal 97 3 2 2 4 2" xfId="31421"/>
    <cellStyle name="Normal 97 3 2 2 5" xfId="31422"/>
    <cellStyle name="Normal 97 3 2 3" xfId="31423"/>
    <cellStyle name="Normal 97 3 2 3 2" xfId="31424"/>
    <cellStyle name="Normal 97 3 2 4" xfId="31425"/>
    <cellStyle name="Normal 97 3 2 4 2" xfId="31426"/>
    <cellStyle name="Normal 97 3 2 5" xfId="31427"/>
    <cellStyle name="Normal 97 3 2 5 2" xfId="31428"/>
    <cellStyle name="Normal 97 3 2 6" xfId="31429"/>
    <cellStyle name="Normal 97 3 3" xfId="31430"/>
    <cellStyle name="Normal 97 3 3 2" xfId="31431"/>
    <cellStyle name="Normal 97 3 3 2 2" xfId="31432"/>
    <cellStyle name="Normal 97 3 3 3" xfId="31433"/>
    <cellStyle name="Normal 97 3 3 3 2" xfId="31434"/>
    <cellStyle name="Normal 97 3 3 4" xfId="31435"/>
    <cellStyle name="Normal 97 3 3 4 2" xfId="31436"/>
    <cellStyle name="Normal 97 3 3 5" xfId="31437"/>
    <cellStyle name="Normal 97 3 4" xfId="31438"/>
    <cellStyle name="Normal 97 3 4 2" xfId="31439"/>
    <cellStyle name="Normal 97 3 5" xfId="31440"/>
    <cellStyle name="Normal 97 3 5 2" xfId="31441"/>
    <cellStyle name="Normal 97 3 6" xfId="31442"/>
    <cellStyle name="Normal 97 3 6 2" xfId="31443"/>
    <cellStyle name="Normal 97 3 7" xfId="31444"/>
    <cellStyle name="Normal 97 4" xfId="31445"/>
    <cellStyle name="Normal 97 4 2" xfId="31446"/>
    <cellStyle name="Normal 97 4 2 2" xfId="31447"/>
    <cellStyle name="Normal 97 4 2 2 2" xfId="31448"/>
    <cellStyle name="Normal 97 4 2 2 2 2" xfId="31449"/>
    <cellStyle name="Normal 97 4 2 2 3" xfId="31450"/>
    <cellStyle name="Normal 97 4 2 2 3 2" xfId="31451"/>
    <cellStyle name="Normal 97 4 2 2 4" xfId="31452"/>
    <cellStyle name="Normal 97 4 2 2 4 2" xfId="31453"/>
    <cellStyle name="Normal 97 4 2 2 5" xfId="31454"/>
    <cellStyle name="Normal 97 4 2 3" xfId="31455"/>
    <cellStyle name="Normal 97 4 2 3 2" xfId="31456"/>
    <cellStyle name="Normal 97 4 2 4" xfId="31457"/>
    <cellStyle name="Normal 97 4 2 4 2" xfId="31458"/>
    <cellStyle name="Normal 97 4 2 5" xfId="31459"/>
    <cellStyle name="Normal 97 4 2 5 2" xfId="31460"/>
    <cellStyle name="Normal 97 4 2 6" xfId="31461"/>
    <cellStyle name="Normal 97 4 3" xfId="31462"/>
    <cellStyle name="Normal 97 4 3 2" xfId="31463"/>
    <cellStyle name="Normal 97 4 3 2 2" xfId="31464"/>
    <cellStyle name="Normal 97 4 3 3" xfId="31465"/>
    <cellStyle name="Normal 97 4 3 3 2" xfId="31466"/>
    <cellStyle name="Normal 97 4 3 4" xfId="31467"/>
    <cellStyle name="Normal 97 4 3 4 2" xfId="31468"/>
    <cellStyle name="Normal 97 4 3 5" xfId="31469"/>
    <cellStyle name="Normal 97 4 4" xfId="31470"/>
    <cellStyle name="Normal 97 4 4 2" xfId="31471"/>
    <cellStyle name="Normal 97 4 5" xfId="31472"/>
    <cellStyle name="Normal 97 4 5 2" xfId="31473"/>
    <cellStyle name="Normal 97 4 6" xfId="31474"/>
    <cellStyle name="Normal 97 4 6 2" xfId="31475"/>
    <cellStyle name="Normal 97 4 7" xfId="31476"/>
    <cellStyle name="Normal 97 5" xfId="31477"/>
    <cellStyle name="Normal 97 5 2" xfId="31478"/>
    <cellStyle name="Normal 97 5 2 2" xfId="31479"/>
    <cellStyle name="Normal 97 5 2 2 2" xfId="31480"/>
    <cellStyle name="Normal 97 5 2 3" xfId="31481"/>
    <cellStyle name="Normal 97 5 2 3 2" xfId="31482"/>
    <cellStyle name="Normal 97 5 2 4" xfId="31483"/>
    <cellStyle name="Normal 97 5 2 4 2" xfId="31484"/>
    <cellStyle name="Normal 97 5 2 5" xfId="31485"/>
    <cellStyle name="Normal 97 5 3" xfId="31486"/>
    <cellStyle name="Normal 97 5 3 2" xfId="31487"/>
    <cellStyle name="Normal 97 5 4" xfId="31488"/>
    <cellStyle name="Normal 97 5 4 2" xfId="31489"/>
    <cellStyle name="Normal 97 5 5" xfId="31490"/>
    <cellStyle name="Normal 97 5 5 2" xfId="31491"/>
    <cellStyle name="Normal 97 5 6" xfId="31492"/>
    <cellStyle name="Normal 97 6" xfId="31493"/>
    <cellStyle name="Normal 97 6 2" xfId="31494"/>
    <cellStyle name="Normal 97 6 2 2" xfId="31495"/>
    <cellStyle name="Normal 97 6 3" xfId="31496"/>
    <cellStyle name="Normal 97 6 3 2" xfId="31497"/>
    <cellStyle name="Normal 97 6 4" xfId="31498"/>
    <cellStyle name="Normal 97 6 4 2" xfId="31499"/>
    <cellStyle name="Normal 97 6 5" xfId="31500"/>
    <cellStyle name="Normal 97 7" xfId="31501"/>
    <cellStyle name="Normal 97 7 2" xfId="31502"/>
    <cellStyle name="Normal 97 7 2 2" xfId="31503"/>
    <cellStyle name="Normal 97 7 3" xfId="31504"/>
    <cellStyle name="Normal 97 7 3 2" xfId="31505"/>
    <cellStyle name="Normal 97 7 4" xfId="31506"/>
    <cellStyle name="Normal 97 7 4 2" xfId="31507"/>
    <cellStyle name="Normal 97 7 5" xfId="31508"/>
    <cellStyle name="Normal 97 8" xfId="31509"/>
    <cellStyle name="Normal 97 8 2" xfId="31510"/>
    <cellStyle name="Normal 97 9" xfId="31511"/>
    <cellStyle name="Normal 97 9 2" xfId="31512"/>
    <cellStyle name="Normal 98" xfId="31513"/>
    <cellStyle name="Normal 98 10" xfId="31514"/>
    <cellStyle name="Normal 98 10 2" xfId="31515"/>
    <cellStyle name="Normal 98 11" xfId="31516"/>
    <cellStyle name="Normal 98 11 2" xfId="31517"/>
    <cellStyle name="Normal 98 12" xfId="31518"/>
    <cellStyle name="Normal 98 12 2" xfId="31519"/>
    <cellStyle name="Normal 98 13" xfId="31520"/>
    <cellStyle name="Normal 98 13 2" xfId="31521"/>
    <cellStyle name="Normal 98 14" xfId="31522"/>
    <cellStyle name="Normal 98 14 2" xfId="31523"/>
    <cellStyle name="Normal 98 15" xfId="31524"/>
    <cellStyle name="Normal 98 16" xfId="31525"/>
    <cellStyle name="Normal 98 2" xfId="31526"/>
    <cellStyle name="Normal 98 2 10" xfId="55654"/>
    <cellStyle name="Normal 98 2 11" xfId="55655"/>
    <cellStyle name="Normal 98 2 2" xfId="31527"/>
    <cellStyle name="Normal 98 2 2 2" xfId="31528"/>
    <cellStyle name="Normal 98 2 2 2 2" xfId="31529"/>
    <cellStyle name="Normal 98 2 2 2 2 2" xfId="31530"/>
    <cellStyle name="Normal 98 2 2 2 3" xfId="31531"/>
    <cellStyle name="Normal 98 2 2 2 3 2" xfId="31532"/>
    <cellStyle name="Normal 98 2 2 2 4" xfId="31533"/>
    <cellStyle name="Normal 98 2 2 2 4 2" xfId="31534"/>
    <cellStyle name="Normal 98 2 2 2 5" xfId="31535"/>
    <cellStyle name="Normal 98 2 2 3" xfId="31536"/>
    <cellStyle name="Normal 98 2 2 3 2" xfId="31537"/>
    <cellStyle name="Normal 98 2 2 4" xfId="31538"/>
    <cellStyle name="Normal 98 2 2 4 2" xfId="31539"/>
    <cellStyle name="Normal 98 2 2 5" xfId="31540"/>
    <cellStyle name="Normal 98 2 2 5 2" xfId="31541"/>
    <cellStyle name="Normal 98 2 2 6" xfId="31542"/>
    <cellStyle name="Normal 98 2 3" xfId="31543"/>
    <cellStyle name="Normal 98 2 3 2" xfId="31544"/>
    <cellStyle name="Normal 98 2 3 2 2" xfId="31545"/>
    <cellStyle name="Normal 98 2 3 3" xfId="31546"/>
    <cellStyle name="Normal 98 2 3 3 2" xfId="31547"/>
    <cellStyle name="Normal 98 2 3 4" xfId="31548"/>
    <cellStyle name="Normal 98 2 3 4 2" xfId="31549"/>
    <cellStyle name="Normal 98 2 3 5" xfId="31550"/>
    <cellStyle name="Normal 98 2 4" xfId="31551"/>
    <cellStyle name="Normal 98 2 4 2" xfId="31552"/>
    <cellStyle name="Normal 98 2 5" xfId="31553"/>
    <cellStyle name="Normal 98 2 5 2" xfId="31554"/>
    <cellStyle name="Normal 98 2 6" xfId="31555"/>
    <cellStyle name="Normal 98 2 6 2" xfId="31556"/>
    <cellStyle name="Normal 98 2 7" xfId="31557"/>
    <cellStyle name="Normal 98 2 8" xfId="55656"/>
    <cellStyle name="Normal 98 2 9" xfId="55657"/>
    <cellStyle name="Normal 98 3" xfId="31558"/>
    <cellStyle name="Normal 98 3 2" xfId="31559"/>
    <cellStyle name="Normal 98 3 2 2" xfId="31560"/>
    <cellStyle name="Normal 98 3 2 2 2" xfId="31561"/>
    <cellStyle name="Normal 98 3 2 2 2 2" xfId="31562"/>
    <cellStyle name="Normal 98 3 2 2 3" xfId="31563"/>
    <cellStyle name="Normal 98 3 2 2 3 2" xfId="31564"/>
    <cellStyle name="Normal 98 3 2 2 4" xfId="31565"/>
    <cellStyle name="Normal 98 3 2 2 4 2" xfId="31566"/>
    <cellStyle name="Normal 98 3 2 2 5" xfId="31567"/>
    <cellStyle name="Normal 98 3 2 3" xfId="31568"/>
    <cellStyle name="Normal 98 3 2 3 2" xfId="31569"/>
    <cellStyle name="Normal 98 3 2 4" xfId="31570"/>
    <cellStyle name="Normal 98 3 2 4 2" xfId="31571"/>
    <cellStyle name="Normal 98 3 2 5" xfId="31572"/>
    <cellStyle name="Normal 98 3 2 5 2" xfId="31573"/>
    <cellStyle name="Normal 98 3 2 6" xfId="31574"/>
    <cellStyle name="Normal 98 3 3" xfId="31575"/>
    <cellStyle name="Normal 98 3 3 2" xfId="31576"/>
    <cellStyle name="Normal 98 3 3 2 2" xfId="31577"/>
    <cellStyle name="Normal 98 3 3 3" xfId="31578"/>
    <cellStyle name="Normal 98 3 3 3 2" xfId="31579"/>
    <cellStyle name="Normal 98 3 3 4" xfId="31580"/>
    <cellStyle name="Normal 98 3 3 4 2" xfId="31581"/>
    <cellStyle name="Normal 98 3 3 5" xfId="31582"/>
    <cellStyle name="Normal 98 3 4" xfId="31583"/>
    <cellStyle name="Normal 98 3 4 2" xfId="31584"/>
    <cellStyle name="Normal 98 3 5" xfId="31585"/>
    <cellStyle name="Normal 98 3 5 2" xfId="31586"/>
    <cellStyle name="Normal 98 3 6" xfId="31587"/>
    <cellStyle name="Normal 98 3 6 2" xfId="31588"/>
    <cellStyle name="Normal 98 3 7" xfId="31589"/>
    <cellStyle name="Normal 98 4" xfId="31590"/>
    <cellStyle name="Normal 98 4 2" xfId="31591"/>
    <cellStyle name="Normal 98 4 2 2" xfId="31592"/>
    <cellStyle name="Normal 98 4 2 2 2" xfId="31593"/>
    <cellStyle name="Normal 98 4 2 2 2 2" xfId="31594"/>
    <cellStyle name="Normal 98 4 2 2 3" xfId="31595"/>
    <cellStyle name="Normal 98 4 2 2 3 2" xfId="31596"/>
    <cellStyle name="Normal 98 4 2 2 4" xfId="31597"/>
    <cellStyle name="Normal 98 4 2 2 4 2" xfId="31598"/>
    <cellStyle name="Normal 98 4 2 2 5" xfId="31599"/>
    <cellStyle name="Normal 98 4 2 3" xfId="31600"/>
    <cellStyle name="Normal 98 4 2 3 2" xfId="31601"/>
    <cellStyle name="Normal 98 4 2 4" xfId="31602"/>
    <cellStyle name="Normal 98 4 2 4 2" xfId="31603"/>
    <cellStyle name="Normal 98 4 2 5" xfId="31604"/>
    <cellStyle name="Normal 98 4 2 5 2" xfId="31605"/>
    <cellStyle name="Normal 98 4 2 6" xfId="31606"/>
    <cellStyle name="Normal 98 4 3" xfId="31607"/>
    <cellStyle name="Normal 98 4 3 2" xfId="31608"/>
    <cellStyle name="Normal 98 4 3 2 2" xfId="31609"/>
    <cellStyle name="Normal 98 4 3 3" xfId="31610"/>
    <cellStyle name="Normal 98 4 3 3 2" xfId="31611"/>
    <cellStyle name="Normal 98 4 3 4" xfId="31612"/>
    <cellStyle name="Normal 98 4 3 4 2" xfId="31613"/>
    <cellStyle name="Normal 98 4 3 5" xfId="31614"/>
    <cellStyle name="Normal 98 4 4" xfId="31615"/>
    <cellStyle name="Normal 98 4 4 2" xfId="31616"/>
    <cellStyle name="Normal 98 4 5" xfId="31617"/>
    <cellStyle name="Normal 98 4 5 2" xfId="31618"/>
    <cellStyle name="Normal 98 4 6" xfId="31619"/>
    <cellStyle name="Normal 98 4 6 2" xfId="31620"/>
    <cellStyle name="Normal 98 4 7" xfId="31621"/>
    <cellStyle name="Normal 98 5" xfId="31622"/>
    <cellStyle name="Normal 98 5 2" xfId="31623"/>
    <cellStyle name="Normal 98 5 2 2" xfId="31624"/>
    <cellStyle name="Normal 98 5 2 2 2" xfId="31625"/>
    <cellStyle name="Normal 98 5 2 3" xfId="31626"/>
    <cellStyle name="Normal 98 5 2 3 2" xfId="31627"/>
    <cellStyle name="Normal 98 5 2 4" xfId="31628"/>
    <cellStyle name="Normal 98 5 2 4 2" xfId="31629"/>
    <cellStyle name="Normal 98 5 2 5" xfId="31630"/>
    <cellStyle name="Normal 98 5 3" xfId="31631"/>
    <cellStyle name="Normal 98 5 3 2" xfId="31632"/>
    <cellStyle name="Normal 98 5 4" xfId="31633"/>
    <cellStyle name="Normal 98 5 4 2" xfId="31634"/>
    <cellStyle name="Normal 98 5 5" xfId="31635"/>
    <cellStyle name="Normal 98 5 5 2" xfId="31636"/>
    <cellStyle name="Normal 98 5 6" xfId="31637"/>
    <cellStyle name="Normal 98 6" xfId="31638"/>
    <cellStyle name="Normal 98 6 2" xfId="31639"/>
    <cellStyle name="Normal 98 6 2 2" xfId="31640"/>
    <cellStyle name="Normal 98 6 3" xfId="31641"/>
    <cellStyle name="Normal 98 6 3 2" xfId="31642"/>
    <cellStyle name="Normal 98 6 4" xfId="31643"/>
    <cellStyle name="Normal 98 6 4 2" xfId="31644"/>
    <cellStyle name="Normal 98 6 5" xfId="31645"/>
    <cellStyle name="Normal 98 7" xfId="31646"/>
    <cellStyle name="Normal 98 7 2" xfId="31647"/>
    <cellStyle name="Normal 98 7 2 2" xfId="31648"/>
    <cellStyle name="Normal 98 7 3" xfId="31649"/>
    <cellStyle name="Normal 98 7 3 2" xfId="31650"/>
    <cellStyle name="Normal 98 7 4" xfId="31651"/>
    <cellStyle name="Normal 98 7 4 2" xfId="31652"/>
    <cellStyle name="Normal 98 7 5" xfId="31653"/>
    <cellStyle name="Normal 98 8" xfId="31654"/>
    <cellStyle name="Normal 98 8 2" xfId="31655"/>
    <cellStyle name="Normal 98 9" xfId="31656"/>
    <cellStyle name="Normal 98 9 2" xfId="31657"/>
    <cellStyle name="Normal 99" xfId="31658"/>
    <cellStyle name="Normal 99 10" xfId="55658"/>
    <cellStyle name="Normal 99 11" xfId="55659"/>
    <cellStyle name="Normal 99 12" xfId="55660"/>
    <cellStyle name="Normal 99 13" xfId="55661"/>
    <cellStyle name="Normal 99 14" xfId="55662"/>
    <cellStyle name="Normal 99 15" xfId="55663"/>
    <cellStyle name="Normal 99 16" xfId="55664"/>
    <cellStyle name="Normal 99 2" xfId="31659"/>
    <cellStyle name="Normal 99 2 10" xfId="55665"/>
    <cellStyle name="Normal 99 2 11" xfId="55666"/>
    <cellStyle name="Normal 99 2 2" xfId="55667"/>
    <cellStyle name="Normal 99 2 2 2" xfId="55668"/>
    <cellStyle name="Normal 99 2 2 2 2" xfId="55669"/>
    <cellStyle name="Normal 99 2 2 2 3" xfId="55670"/>
    <cellStyle name="Normal 99 2 2 3" xfId="55671"/>
    <cellStyle name="Normal 99 2 2 4" xfId="55672"/>
    <cellStyle name="Normal 99 2 3" xfId="55673"/>
    <cellStyle name="Normal 99 2 3 2" xfId="55674"/>
    <cellStyle name="Normal 99 2 3 3" xfId="55675"/>
    <cellStyle name="Normal 99 2 4" xfId="55676"/>
    <cellStyle name="Normal 99 2 5" xfId="55677"/>
    <cellStyle name="Normal 99 2 6" xfId="55678"/>
    <cellStyle name="Normal 99 2 7" xfId="55679"/>
    <cellStyle name="Normal 99 2 8" xfId="55680"/>
    <cellStyle name="Normal 99 2 9" xfId="55681"/>
    <cellStyle name="Normal 99 3" xfId="55682"/>
    <cellStyle name="Normal 99 3 2" xfId="55683"/>
    <cellStyle name="Normal 99 3 2 2" xfId="55684"/>
    <cellStyle name="Normal 99 3 2 2 2" xfId="55685"/>
    <cellStyle name="Normal 99 3 2 2 3" xfId="55686"/>
    <cellStyle name="Normal 99 3 2 3" xfId="55687"/>
    <cellStyle name="Normal 99 3 2 4" xfId="55688"/>
    <cellStyle name="Normal 99 3 3" xfId="55689"/>
    <cellStyle name="Normal 99 3 3 2" xfId="55690"/>
    <cellStyle name="Normal 99 3 3 3" xfId="55691"/>
    <cellStyle name="Normal 99 3 4" xfId="55692"/>
    <cellStyle name="Normal 99 3 5" xfId="55693"/>
    <cellStyle name="Normal 99 4" xfId="55694"/>
    <cellStyle name="Normal 99 4 2" xfId="55695"/>
    <cellStyle name="Normal 99 4 2 2" xfId="55696"/>
    <cellStyle name="Normal 99 4 2 3" xfId="55697"/>
    <cellStyle name="Normal 99 4 3" xfId="55698"/>
    <cellStyle name="Normal 99 4 4" xfId="55699"/>
    <cellStyle name="Normal 99 5" xfId="55700"/>
    <cellStyle name="Normal 99 5 2" xfId="55701"/>
    <cellStyle name="Normal 99 5 3" xfId="55702"/>
    <cellStyle name="Normal 99 6" xfId="55703"/>
    <cellStyle name="Normal 99 6 2" xfId="55704"/>
    <cellStyle name="Normal 99 6 3" xfId="55705"/>
    <cellStyle name="Normal 99 7" xfId="55706"/>
    <cellStyle name="Normal 99 7 2" xfId="55707"/>
    <cellStyle name="Normal 99 7 3" xfId="55708"/>
    <cellStyle name="Normal 99 8" xfId="55709"/>
    <cellStyle name="Normal 99 9" xfId="55710"/>
    <cellStyle name="Note 10" xfId="31660"/>
    <cellStyle name="Note 10 2" xfId="31661"/>
    <cellStyle name="Note 10 2 2" xfId="31662"/>
    <cellStyle name="Note 10 3" xfId="31663"/>
    <cellStyle name="Note 10 3 2" xfId="31664"/>
    <cellStyle name="Note 11" xfId="31665"/>
    <cellStyle name="Note 2" xfId="31666"/>
    <cellStyle name="Note 2 10" xfId="31667"/>
    <cellStyle name="Note 2 11" xfId="31668"/>
    <cellStyle name="Note 2 12" xfId="31669"/>
    <cellStyle name="Note 2 2" xfId="31670"/>
    <cellStyle name="Note 2 2 2" xfId="31671"/>
    <cellStyle name="Note 2 2 2 2" xfId="31672"/>
    <cellStyle name="Note 2 2 2 3" xfId="31673"/>
    <cellStyle name="Note 2 2 3" xfId="31674"/>
    <cellStyle name="Note 2 2 3 2" xfId="31675"/>
    <cellStyle name="Note 2 2 4" xfId="31676"/>
    <cellStyle name="Note 2 2 4 10" xfId="31677"/>
    <cellStyle name="Note 2 2 4 10 2" xfId="31678"/>
    <cellStyle name="Note 2 2 4 11" xfId="31679"/>
    <cellStyle name="Note 2 2 4 11 2" xfId="31680"/>
    <cellStyle name="Note 2 2 4 12" xfId="31681"/>
    <cellStyle name="Note 2 2 4 12 2" xfId="31682"/>
    <cellStyle name="Note 2 2 4 13" xfId="31683"/>
    <cellStyle name="Note 2 2 4 13 2" xfId="31684"/>
    <cellStyle name="Note 2 2 4 14" xfId="31685"/>
    <cellStyle name="Note 2 2 4 2" xfId="31686"/>
    <cellStyle name="Note 2 2 4 3" xfId="31687"/>
    <cellStyle name="Note 2 2 4 3 2" xfId="31688"/>
    <cellStyle name="Note 2 2 4 3 2 2" xfId="31689"/>
    <cellStyle name="Note 2 2 4 3 2 2 2" xfId="31690"/>
    <cellStyle name="Note 2 2 4 3 2 2 2 2" xfId="31691"/>
    <cellStyle name="Note 2 2 4 3 2 2 3" xfId="31692"/>
    <cellStyle name="Note 2 2 4 3 2 2 3 2" xfId="31693"/>
    <cellStyle name="Note 2 2 4 3 2 2 4" xfId="31694"/>
    <cellStyle name="Note 2 2 4 3 2 2 4 2" xfId="31695"/>
    <cellStyle name="Note 2 2 4 3 2 2 5" xfId="31696"/>
    <cellStyle name="Note 2 2 4 3 2 3" xfId="31697"/>
    <cellStyle name="Note 2 2 4 3 2 3 2" xfId="31698"/>
    <cellStyle name="Note 2 2 4 3 2 4" xfId="31699"/>
    <cellStyle name="Note 2 2 4 3 2 4 2" xfId="31700"/>
    <cellStyle name="Note 2 2 4 3 2 5" xfId="31701"/>
    <cellStyle name="Note 2 2 4 3 2 5 2" xfId="31702"/>
    <cellStyle name="Note 2 2 4 3 2 6" xfId="31703"/>
    <cellStyle name="Note 2 2 4 3 3" xfId="31704"/>
    <cellStyle name="Note 2 2 4 3 3 2" xfId="31705"/>
    <cellStyle name="Note 2 2 4 3 3 2 2" xfId="31706"/>
    <cellStyle name="Note 2 2 4 3 3 3" xfId="31707"/>
    <cellStyle name="Note 2 2 4 3 3 3 2" xfId="31708"/>
    <cellStyle name="Note 2 2 4 3 3 4" xfId="31709"/>
    <cellStyle name="Note 2 2 4 3 3 4 2" xfId="31710"/>
    <cellStyle name="Note 2 2 4 3 3 5" xfId="31711"/>
    <cellStyle name="Note 2 2 4 3 4" xfId="31712"/>
    <cellStyle name="Note 2 2 4 3 4 2" xfId="31713"/>
    <cellStyle name="Note 2 2 4 3 5" xfId="31714"/>
    <cellStyle name="Note 2 2 4 3 5 2" xfId="31715"/>
    <cellStyle name="Note 2 2 4 3 6" xfId="31716"/>
    <cellStyle name="Note 2 2 4 3 6 2" xfId="31717"/>
    <cellStyle name="Note 2 2 4 3 7" xfId="31718"/>
    <cellStyle name="Note 2 2 4 4" xfId="31719"/>
    <cellStyle name="Note 2 2 4 4 2" xfId="31720"/>
    <cellStyle name="Note 2 2 4 4 2 2" xfId="31721"/>
    <cellStyle name="Note 2 2 4 4 2 2 2" xfId="31722"/>
    <cellStyle name="Note 2 2 4 4 2 2 2 2" xfId="31723"/>
    <cellStyle name="Note 2 2 4 4 2 2 3" xfId="31724"/>
    <cellStyle name="Note 2 2 4 4 2 2 3 2" xfId="31725"/>
    <cellStyle name="Note 2 2 4 4 2 2 4" xfId="31726"/>
    <cellStyle name="Note 2 2 4 4 2 2 4 2" xfId="31727"/>
    <cellStyle name="Note 2 2 4 4 2 2 5" xfId="31728"/>
    <cellStyle name="Note 2 2 4 4 2 3" xfId="31729"/>
    <cellStyle name="Note 2 2 4 4 2 3 2" xfId="31730"/>
    <cellStyle name="Note 2 2 4 4 2 4" xfId="31731"/>
    <cellStyle name="Note 2 2 4 4 2 4 2" xfId="31732"/>
    <cellStyle name="Note 2 2 4 4 2 5" xfId="31733"/>
    <cellStyle name="Note 2 2 4 4 2 5 2" xfId="31734"/>
    <cellStyle name="Note 2 2 4 4 2 6" xfId="31735"/>
    <cellStyle name="Note 2 2 4 4 3" xfId="31736"/>
    <cellStyle name="Note 2 2 4 4 3 2" xfId="31737"/>
    <cellStyle name="Note 2 2 4 4 3 2 2" xfId="31738"/>
    <cellStyle name="Note 2 2 4 4 3 3" xfId="31739"/>
    <cellStyle name="Note 2 2 4 4 3 3 2" xfId="31740"/>
    <cellStyle name="Note 2 2 4 4 3 4" xfId="31741"/>
    <cellStyle name="Note 2 2 4 4 3 4 2" xfId="31742"/>
    <cellStyle name="Note 2 2 4 4 3 5" xfId="31743"/>
    <cellStyle name="Note 2 2 4 4 4" xfId="31744"/>
    <cellStyle name="Note 2 2 4 4 4 2" xfId="31745"/>
    <cellStyle name="Note 2 2 4 4 5" xfId="31746"/>
    <cellStyle name="Note 2 2 4 4 5 2" xfId="31747"/>
    <cellStyle name="Note 2 2 4 4 6" xfId="31748"/>
    <cellStyle name="Note 2 2 4 4 6 2" xfId="31749"/>
    <cellStyle name="Note 2 2 4 4 7" xfId="31750"/>
    <cellStyle name="Note 2 2 4 5" xfId="31751"/>
    <cellStyle name="Note 2 2 4 5 2" xfId="31752"/>
    <cellStyle name="Note 2 2 4 5 2 2" xfId="31753"/>
    <cellStyle name="Note 2 2 4 5 2 2 2" xfId="31754"/>
    <cellStyle name="Note 2 2 4 5 2 2 2 2" xfId="31755"/>
    <cellStyle name="Note 2 2 4 5 2 2 3" xfId="31756"/>
    <cellStyle name="Note 2 2 4 5 2 2 3 2" xfId="31757"/>
    <cellStyle name="Note 2 2 4 5 2 2 4" xfId="31758"/>
    <cellStyle name="Note 2 2 4 5 2 2 4 2" xfId="31759"/>
    <cellStyle name="Note 2 2 4 5 2 2 5" xfId="31760"/>
    <cellStyle name="Note 2 2 4 5 2 3" xfId="31761"/>
    <cellStyle name="Note 2 2 4 5 2 3 2" xfId="31762"/>
    <cellStyle name="Note 2 2 4 5 2 4" xfId="31763"/>
    <cellStyle name="Note 2 2 4 5 2 4 2" xfId="31764"/>
    <cellStyle name="Note 2 2 4 5 2 5" xfId="31765"/>
    <cellStyle name="Note 2 2 4 5 2 5 2" xfId="31766"/>
    <cellStyle name="Note 2 2 4 5 2 6" xfId="31767"/>
    <cellStyle name="Note 2 2 4 5 3" xfId="31768"/>
    <cellStyle name="Note 2 2 4 5 3 2" xfId="31769"/>
    <cellStyle name="Note 2 2 4 5 3 2 2" xfId="31770"/>
    <cellStyle name="Note 2 2 4 5 3 3" xfId="31771"/>
    <cellStyle name="Note 2 2 4 5 3 3 2" xfId="31772"/>
    <cellStyle name="Note 2 2 4 5 3 4" xfId="31773"/>
    <cellStyle name="Note 2 2 4 5 3 4 2" xfId="31774"/>
    <cellStyle name="Note 2 2 4 5 3 5" xfId="31775"/>
    <cellStyle name="Note 2 2 4 5 4" xfId="31776"/>
    <cellStyle name="Note 2 2 4 5 4 2" xfId="31777"/>
    <cellStyle name="Note 2 2 4 5 5" xfId="31778"/>
    <cellStyle name="Note 2 2 4 5 5 2" xfId="31779"/>
    <cellStyle name="Note 2 2 4 5 6" xfId="31780"/>
    <cellStyle name="Note 2 2 4 5 6 2" xfId="31781"/>
    <cellStyle name="Note 2 2 4 5 7" xfId="31782"/>
    <cellStyle name="Note 2 2 4 6" xfId="31783"/>
    <cellStyle name="Note 2 2 4 6 2" xfId="31784"/>
    <cellStyle name="Note 2 2 4 6 2 2" xfId="31785"/>
    <cellStyle name="Note 2 2 4 6 2 2 2" xfId="31786"/>
    <cellStyle name="Note 2 2 4 6 2 3" xfId="31787"/>
    <cellStyle name="Note 2 2 4 6 2 3 2" xfId="31788"/>
    <cellStyle name="Note 2 2 4 6 2 4" xfId="31789"/>
    <cellStyle name="Note 2 2 4 6 2 4 2" xfId="31790"/>
    <cellStyle name="Note 2 2 4 6 2 5" xfId="31791"/>
    <cellStyle name="Note 2 2 4 6 3" xfId="31792"/>
    <cellStyle name="Note 2 2 4 6 3 2" xfId="31793"/>
    <cellStyle name="Note 2 2 4 6 4" xfId="31794"/>
    <cellStyle name="Note 2 2 4 6 4 2" xfId="31795"/>
    <cellStyle name="Note 2 2 4 6 5" xfId="31796"/>
    <cellStyle name="Note 2 2 4 6 5 2" xfId="31797"/>
    <cellStyle name="Note 2 2 4 6 6" xfId="31798"/>
    <cellStyle name="Note 2 2 4 7" xfId="31799"/>
    <cellStyle name="Note 2 2 4 7 2" xfId="31800"/>
    <cellStyle name="Note 2 2 4 7 2 2" xfId="31801"/>
    <cellStyle name="Note 2 2 4 7 3" xfId="31802"/>
    <cellStyle name="Note 2 2 4 7 3 2" xfId="31803"/>
    <cellStyle name="Note 2 2 4 7 4" xfId="31804"/>
    <cellStyle name="Note 2 2 4 7 4 2" xfId="31805"/>
    <cellStyle name="Note 2 2 4 7 5" xfId="31806"/>
    <cellStyle name="Note 2 2 4 8" xfId="31807"/>
    <cellStyle name="Note 2 2 4 8 2" xfId="31808"/>
    <cellStyle name="Note 2 2 4 8 2 2" xfId="31809"/>
    <cellStyle name="Note 2 2 4 8 3" xfId="31810"/>
    <cellStyle name="Note 2 2 4 8 3 2" xfId="31811"/>
    <cellStyle name="Note 2 2 4 8 4" xfId="31812"/>
    <cellStyle name="Note 2 2 4 8 4 2" xfId="31813"/>
    <cellStyle name="Note 2 2 4 8 5" xfId="31814"/>
    <cellStyle name="Note 2 2 4 9" xfId="31815"/>
    <cellStyle name="Note 2 2 4 9 2" xfId="31816"/>
    <cellStyle name="Note 2 2 5" xfId="31817"/>
    <cellStyle name="Note 2 2 6" xfId="31818"/>
    <cellStyle name="Note 2 2_App.2-OA Capital Structure" xfId="31819"/>
    <cellStyle name="Note 2 3" xfId="31820"/>
    <cellStyle name="Note 2 3 2" xfId="31821"/>
    <cellStyle name="Note 2 3 2 2" xfId="55711"/>
    <cellStyle name="Note 2 3 3" xfId="55712"/>
    <cellStyle name="Note 2 3 3 2" xfId="55713"/>
    <cellStyle name="Note 2 3 4" xfId="55714"/>
    <cellStyle name="Note 2 4" xfId="31822"/>
    <cellStyle name="Note 2 4 2" xfId="31823"/>
    <cellStyle name="Note 2 4 2 2" xfId="55715"/>
    <cellStyle name="Note 2 4 3" xfId="55716"/>
    <cellStyle name="Note 2 4 3 2" xfId="55717"/>
    <cellStyle name="Note 2 4 4" xfId="55718"/>
    <cellStyle name="Note 2 5" xfId="31824"/>
    <cellStyle name="Note 2 5 10" xfId="31825"/>
    <cellStyle name="Note 2 5 10 2" xfId="31826"/>
    <cellStyle name="Note 2 5 2" xfId="31827"/>
    <cellStyle name="Note 2 5 2 2" xfId="55719"/>
    <cellStyle name="Note 2 5 3" xfId="31828"/>
    <cellStyle name="Note 2 5 3 2" xfId="31829"/>
    <cellStyle name="Note 2 5 3 2 2" xfId="31830"/>
    <cellStyle name="Note 2 5 3 2 2 2" xfId="31831"/>
    <cellStyle name="Note 2 5 3 2 2 2 2" xfId="31832"/>
    <cellStyle name="Note 2 5 3 2 2 3" xfId="31833"/>
    <cellStyle name="Note 2 5 3 2 2 3 2" xfId="31834"/>
    <cellStyle name="Note 2 5 3 2 2 4" xfId="31835"/>
    <cellStyle name="Note 2 5 3 2 2 4 2" xfId="31836"/>
    <cellStyle name="Note 2 5 3 2 2 5" xfId="31837"/>
    <cellStyle name="Note 2 5 3 2 3" xfId="31838"/>
    <cellStyle name="Note 2 5 3 2 3 2" xfId="31839"/>
    <cellStyle name="Note 2 5 3 2 4" xfId="31840"/>
    <cellStyle name="Note 2 5 3 2 4 2" xfId="31841"/>
    <cellStyle name="Note 2 5 3 2 5" xfId="31842"/>
    <cellStyle name="Note 2 5 3 2 5 2" xfId="31843"/>
    <cellStyle name="Note 2 5 3 2 6" xfId="31844"/>
    <cellStyle name="Note 2 5 3 3" xfId="31845"/>
    <cellStyle name="Note 2 5 3 3 2" xfId="31846"/>
    <cellStyle name="Note 2 5 3 3 2 2" xfId="31847"/>
    <cellStyle name="Note 2 5 3 3 3" xfId="31848"/>
    <cellStyle name="Note 2 5 3 3 3 2" xfId="31849"/>
    <cellStyle name="Note 2 5 3 3 4" xfId="31850"/>
    <cellStyle name="Note 2 5 3 3 4 2" xfId="31851"/>
    <cellStyle name="Note 2 5 3 3 5" xfId="31852"/>
    <cellStyle name="Note 2 5 3 4" xfId="31853"/>
    <cellStyle name="Note 2 5 3 4 2" xfId="31854"/>
    <cellStyle name="Note 2 5 3 5" xfId="31855"/>
    <cellStyle name="Note 2 5 3 5 2" xfId="31856"/>
    <cellStyle name="Note 2 5 3 6" xfId="31857"/>
    <cellStyle name="Note 2 5 3 6 2" xfId="31858"/>
    <cellStyle name="Note 2 5 3 7" xfId="31859"/>
    <cellStyle name="Note 2 5 4" xfId="31860"/>
    <cellStyle name="Note 2 5 4 2" xfId="31861"/>
    <cellStyle name="Note 2 5 4 2 2" xfId="31862"/>
    <cellStyle name="Note 2 5 4 2 2 2" xfId="31863"/>
    <cellStyle name="Note 2 5 4 2 2 2 2" xfId="31864"/>
    <cellStyle name="Note 2 5 4 2 2 3" xfId="31865"/>
    <cellStyle name="Note 2 5 4 2 2 3 2" xfId="31866"/>
    <cellStyle name="Note 2 5 4 2 2 4" xfId="31867"/>
    <cellStyle name="Note 2 5 4 2 2 4 2" xfId="31868"/>
    <cellStyle name="Note 2 5 4 2 2 5" xfId="31869"/>
    <cellStyle name="Note 2 5 4 2 3" xfId="31870"/>
    <cellStyle name="Note 2 5 4 2 3 2" xfId="31871"/>
    <cellStyle name="Note 2 5 4 2 4" xfId="31872"/>
    <cellStyle name="Note 2 5 4 2 4 2" xfId="31873"/>
    <cellStyle name="Note 2 5 4 2 5" xfId="31874"/>
    <cellStyle name="Note 2 5 4 2 5 2" xfId="31875"/>
    <cellStyle name="Note 2 5 4 2 6" xfId="31876"/>
    <cellStyle name="Note 2 5 4 3" xfId="31877"/>
    <cellStyle name="Note 2 5 4 3 2" xfId="31878"/>
    <cellStyle name="Note 2 5 4 3 2 2" xfId="31879"/>
    <cellStyle name="Note 2 5 4 3 3" xfId="31880"/>
    <cellStyle name="Note 2 5 4 3 3 2" xfId="31881"/>
    <cellStyle name="Note 2 5 4 3 4" xfId="31882"/>
    <cellStyle name="Note 2 5 4 3 4 2" xfId="31883"/>
    <cellStyle name="Note 2 5 4 3 5" xfId="31884"/>
    <cellStyle name="Note 2 5 4 4" xfId="31885"/>
    <cellStyle name="Note 2 5 4 4 2" xfId="31886"/>
    <cellStyle name="Note 2 5 4 5" xfId="31887"/>
    <cellStyle name="Note 2 5 4 5 2" xfId="31888"/>
    <cellStyle name="Note 2 5 4 6" xfId="31889"/>
    <cellStyle name="Note 2 5 4 6 2" xfId="31890"/>
    <cellStyle name="Note 2 5 4 7" xfId="31891"/>
    <cellStyle name="Note 2 5 5" xfId="31892"/>
    <cellStyle name="Note 2 5 5 2" xfId="31893"/>
    <cellStyle name="Note 2 5 5 2 2" xfId="31894"/>
    <cellStyle name="Note 2 5 5 2 2 2" xfId="31895"/>
    <cellStyle name="Note 2 5 5 2 2 2 2" xfId="31896"/>
    <cellStyle name="Note 2 5 5 2 2 3" xfId="31897"/>
    <cellStyle name="Note 2 5 5 2 2 3 2" xfId="31898"/>
    <cellStyle name="Note 2 5 5 2 2 4" xfId="31899"/>
    <cellStyle name="Note 2 5 5 2 2 4 2" xfId="31900"/>
    <cellStyle name="Note 2 5 5 2 2 5" xfId="31901"/>
    <cellStyle name="Note 2 5 5 2 3" xfId="31902"/>
    <cellStyle name="Note 2 5 5 2 3 2" xfId="31903"/>
    <cellStyle name="Note 2 5 5 2 4" xfId="31904"/>
    <cellStyle name="Note 2 5 5 2 4 2" xfId="31905"/>
    <cellStyle name="Note 2 5 5 2 5" xfId="31906"/>
    <cellStyle name="Note 2 5 5 2 5 2" xfId="31907"/>
    <cellStyle name="Note 2 5 5 2 6" xfId="31908"/>
    <cellStyle name="Note 2 5 5 3" xfId="31909"/>
    <cellStyle name="Note 2 5 5 3 2" xfId="31910"/>
    <cellStyle name="Note 2 5 5 3 2 2" xfId="31911"/>
    <cellStyle name="Note 2 5 5 3 3" xfId="31912"/>
    <cellStyle name="Note 2 5 5 3 3 2" xfId="31913"/>
    <cellStyle name="Note 2 5 5 3 4" xfId="31914"/>
    <cellStyle name="Note 2 5 5 3 4 2" xfId="31915"/>
    <cellStyle name="Note 2 5 5 3 5" xfId="31916"/>
    <cellStyle name="Note 2 5 5 4" xfId="31917"/>
    <cellStyle name="Note 2 5 5 4 2" xfId="31918"/>
    <cellStyle name="Note 2 5 5 5" xfId="31919"/>
    <cellStyle name="Note 2 5 5 5 2" xfId="31920"/>
    <cellStyle name="Note 2 5 5 6" xfId="31921"/>
    <cellStyle name="Note 2 5 5 6 2" xfId="31922"/>
    <cellStyle name="Note 2 5 5 7" xfId="31923"/>
    <cellStyle name="Note 2 5 6" xfId="31924"/>
    <cellStyle name="Note 2 5 6 2" xfId="31925"/>
    <cellStyle name="Note 2 5 6 2 2" xfId="31926"/>
    <cellStyle name="Note 2 5 6 2 2 2" xfId="31927"/>
    <cellStyle name="Note 2 5 6 2 2 2 2" xfId="31928"/>
    <cellStyle name="Note 2 5 6 2 2 3" xfId="31929"/>
    <cellStyle name="Note 2 5 6 2 2 3 2" xfId="31930"/>
    <cellStyle name="Note 2 5 6 2 2 4" xfId="31931"/>
    <cellStyle name="Note 2 5 6 2 2 4 2" xfId="31932"/>
    <cellStyle name="Note 2 5 6 2 2 5" xfId="31933"/>
    <cellStyle name="Note 2 5 6 2 3" xfId="31934"/>
    <cellStyle name="Note 2 5 6 2 3 2" xfId="31935"/>
    <cellStyle name="Note 2 5 6 2 4" xfId="31936"/>
    <cellStyle name="Note 2 5 6 2 4 2" xfId="31937"/>
    <cellStyle name="Note 2 5 6 2 5" xfId="31938"/>
    <cellStyle name="Note 2 5 6 2 5 2" xfId="31939"/>
    <cellStyle name="Note 2 5 6 2 6" xfId="31940"/>
    <cellStyle name="Note 2 5 6 3" xfId="31941"/>
    <cellStyle name="Note 2 5 6 3 2" xfId="31942"/>
    <cellStyle name="Note 2 5 6 3 2 2" xfId="31943"/>
    <cellStyle name="Note 2 5 6 3 3" xfId="31944"/>
    <cellStyle name="Note 2 5 6 3 3 2" xfId="31945"/>
    <cellStyle name="Note 2 5 6 3 4" xfId="31946"/>
    <cellStyle name="Note 2 5 6 3 4 2" xfId="31947"/>
    <cellStyle name="Note 2 5 6 3 5" xfId="31948"/>
    <cellStyle name="Note 2 5 6 4" xfId="31949"/>
    <cellStyle name="Note 2 5 6 4 2" xfId="31950"/>
    <cellStyle name="Note 2 5 6 5" xfId="31951"/>
    <cellStyle name="Note 2 5 6 5 2" xfId="31952"/>
    <cellStyle name="Note 2 5 6 6" xfId="31953"/>
    <cellStyle name="Note 2 5 6 6 2" xfId="31954"/>
    <cellStyle name="Note 2 5 6 7" xfId="31955"/>
    <cellStyle name="Note 2 5 7" xfId="31956"/>
    <cellStyle name="Note 2 5 7 2" xfId="31957"/>
    <cellStyle name="Note 2 5 7 2 2" xfId="31958"/>
    <cellStyle name="Note 2 5 7 3" xfId="31959"/>
    <cellStyle name="Note 2 5 7 3 2" xfId="31960"/>
    <cellStyle name="Note 2 5 7 4" xfId="31961"/>
    <cellStyle name="Note 2 5 7 4 2" xfId="31962"/>
    <cellStyle name="Note 2 5 7 5" xfId="31963"/>
    <cellStyle name="Note 2 5 8" xfId="31964"/>
    <cellStyle name="Note 2 5 8 2" xfId="31965"/>
    <cellStyle name="Note 2 5 9" xfId="31966"/>
    <cellStyle name="Note 2 5 9 2" xfId="31967"/>
    <cellStyle name="Note 2 6" xfId="31968"/>
    <cellStyle name="Note 2 6 2" xfId="31969"/>
    <cellStyle name="Note 2 6 2 2" xfId="55720"/>
    <cellStyle name="Note 2 6 3" xfId="31970"/>
    <cellStyle name="Note 2 6 3 2" xfId="55721"/>
    <cellStyle name="Note 2 6 4" xfId="55722"/>
    <cellStyle name="Note 2 7" xfId="31971"/>
    <cellStyle name="Note 2 7 2" xfId="55723"/>
    <cellStyle name="Note 2 7 2 2" xfId="55724"/>
    <cellStyle name="Note 2 7 3" xfId="55725"/>
    <cellStyle name="Note 2 7 3 2" xfId="55726"/>
    <cellStyle name="Note 2 7 4" xfId="55727"/>
    <cellStyle name="Note 2 8" xfId="31972"/>
    <cellStyle name="Note 2 8 2" xfId="55728"/>
    <cellStyle name="Note 2 9" xfId="31973"/>
    <cellStyle name="Note 2 9 2" xfId="55729"/>
    <cellStyle name="Note 3" xfId="31974"/>
    <cellStyle name="Note 3 10" xfId="31975"/>
    <cellStyle name="Note 3 2" xfId="31976"/>
    <cellStyle name="Note 3 2 2" xfId="31977"/>
    <cellStyle name="Note 3 2 3" xfId="31978"/>
    <cellStyle name="Note 3 2 3 2" xfId="31979"/>
    <cellStyle name="Note 3 2 4" xfId="31980"/>
    <cellStyle name="Note 3 2 4 2" xfId="31981"/>
    <cellStyle name="Note 3 2 4 3" xfId="31982"/>
    <cellStyle name="Note 3 2 4 4" xfId="31983"/>
    <cellStyle name="Note 3 2 5" xfId="31984"/>
    <cellStyle name="Note 3 3" xfId="31985"/>
    <cellStyle name="Note 3 3 2" xfId="55730"/>
    <cellStyle name="Note 3 4" xfId="31986"/>
    <cellStyle name="Note 3 4 10" xfId="31987"/>
    <cellStyle name="Note 3 4 10 2" xfId="31988"/>
    <cellStyle name="Note 3 4 2" xfId="31989"/>
    <cellStyle name="Note 3 4 3" xfId="31990"/>
    <cellStyle name="Note 3 4 3 2" xfId="31991"/>
    <cellStyle name="Note 3 4 3 2 2" xfId="31992"/>
    <cellStyle name="Note 3 4 3 2 2 2" xfId="31993"/>
    <cellStyle name="Note 3 4 3 2 2 2 2" xfId="31994"/>
    <cellStyle name="Note 3 4 3 2 2 3" xfId="31995"/>
    <cellStyle name="Note 3 4 3 2 2 3 2" xfId="31996"/>
    <cellStyle name="Note 3 4 3 2 2 4" xfId="31997"/>
    <cellStyle name="Note 3 4 3 2 2 4 2" xfId="31998"/>
    <cellStyle name="Note 3 4 3 2 2 5" xfId="31999"/>
    <cellStyle name="Note 3 4 3 2 3" xfId="32000"/>
    <cellStyle name="Note 3 4 3 2 3 2" xfId="32001"/>
    <cellStyle name="Note 3 4 3 2 4" xfId="32002"/>
    <cellStyle name="Note 3 4 3 2 4 2" xfId="32003"/>
    <cellStyle name="Note 3 4 3 2 5" xfId="32004"/>
    <cellStyle name="Note 3 4 3 2 5 2" xfId="32005"/>
    <cellStyle name="Note 3 4 3 2 6" xfId="32006"/>
    <cellStyle name="Note 3 4 3 3" xfId="32007"/>
    <cellStyle name="Note 3 4 3 3 2" xfId="32008"/>
    <cellStyle name="Note 3 4 3 3 2 2" xfId="32009"/>
    <cellStyle name="Note 3 4 3 3 3" xfId="32010"/>
    <cellStyle name="Note 3 4 3 3 3 2" xfId="32011"/>
    <cellStyle name="Note 3 4 3 3 4" xfId="32012"/>
    <cellStyle name="Note 3 4 3 3 4 2" xfId="32013"/>
    <cellStyle name="Note 3 4 3 3 5" xfId="32014"/>
    <cellStyle name="Note 3 4 3 4" xfId="32015"/>
    <cellStyle name="Note 3 4 3 4 2" xfId="32016"/>
    <cellStyle name="Note 3 4 3 5" xfId="32017"/>
    <cellStyle name="Note 3 4 3 5 2" xfId="32018"/>
    <cellStyle name="Note 3 4 3 6" xfId="32019"/>
    <cellStyle name="Note 3 4 3 6 2" xfId="32020"/>
    <cellStyle name="Note 3 4 3 7" xfId="32021"/>
    <cellStyle name="Note 3 4 4" xfId="32022"/>
    <cellStyle name="Note 3 4 4 2" xfId="32023"/>
    <cellStyle name="Note 3 4 4 2 2" xfId="32024"/>
    <cellStyle name="Note 3 4 4 2 2 2" xfId="32025"/>
    <cellStyle name="Note 3 4 4 2 2 2 2" xfId="32026"/>
    <cellStyle name="Note 3 4 4 2 2 3" xfId="32027"/>
    <cellStyle name="Note 3 4 4 2 2 3 2" xfId="32028"/>
    <cellStyle name="Note 3 4 4 2 2 4" xfId="32029"/>
    <cellStyle name="Note 3 4 4 2 2 4 2" xfId="32030"/>
    <cellStyle name="Note 3 4 4 2 2 5" xfId="32031"/>
    <cellStyle name="Note 3 4 4 2 3" xfId="32032"/>
    <cellStyle name="Note 3 4 4 2 3 2" xfId="32033"/>
    <cellStyle name="Note 3 4 4 2 4" xfId="32034"/>
    <cellStyle name="Note 3 4 4 2 4 2" xfId="32035"/>
    <cellStyle name="Note 3 4 4 2 5" xfId="32036"/>
    <cellStyle name="Note 3 4 4 2 5 2" xfId="32037"/>
    <cellStyle name="Note 3 4 4 2 6" xfId="32038"/>
    <cellStyle name="Note 3 4 4 3" xfId="32039"/>
    <cellStyle name="Note 3 4 4 3 2" xfId="32040"/>
    <cellStyle name="Note 3 4 4 3 2 2" xfId="32041"/>
    <cellStyle name="Note 3 4 4 3 3" xfId="32042"/>
    <cellStyle name="Note 3 4 4 3 3 2" xfId="32043"/>
    <cellStyle name="Note 3 4 4 3 4" xfId="32044"/>
    <cellStyle name="Note 3 4 4 3 4 2" xfId="32045"/>
    <cellStyle name="Note 3 4 4 3 5" xfId="32046"/>
    <cellStyle name="Note 3 4 4 4" xfId="32047"/>
    <cellStyle name="Note 3 4 4 4 2" xfId="32048"/>
    <cellStyle name="Note 3 4 4 5" xfId="32049"/>
    <cellStyle name="Note 3 4 4 5 2" xfId="32050"/>
    <cellStyle name="Note 3 4 4 6" xfId="32051"/>
    <cellStyle name="Note 3 4 4 6 2" xfId="32052"/>
    <cellStyle name="Note 3 4 4 7" xfId="32053"/>
    <cellStyle name="Note 3 4 5" xfId="32054"/>
    <cellStyle name="Note 3 4 5 2" xfId="32055"/>
    <cellStyle name="Note 3 4 5 2 2" xfId="32056"/>
    <cellStyle name="Note 3 4 5 2 2 2" xfId="32057"/>
    <cellStyle name="Note 3 4 5 2 2 2 2" xfId="32058"/>
    <cellStyle name="Note 3 4 5 2 2 3" xfId="32059"/>
    <cellStyle name="Note 3 4 5 2 2 3 2" xfId="32060"/>
    <cellStyle name="Note 3 4 5 2 2 4" xfId="32061"/>
    <cellStyle name="Note 3 4 5 2 2 4 2" xfId="32062"/>
    <cellStyle name="Note 3 4 5 2 2 5" xfId="32063"/>
    <cellStyle name="Note 3 4 5 2 3" xfId="32064"/>
    <cellStyle name="Note 3 4 5 2 3 2" xfId="32065"/>
    <cellStyle name="Note 3 4 5 2 4" xfId="32066"/>
    <cellStyle name="Note 3 4 5 2 4 2" xfId="32067"/>
    <cellStyle name="Note 3 4 5 2 5" xfId="32068"/>
    <cellStyle name="Note 3 4 5 2 5 2" xfId="32069"/>
    <cellStyle name="Note 3 4 5 2 6" xfId="32070"/>
    <cellStyle name="Note 3 4 5 3" xfId="32071"/>
    <cellStyle name="Note 3 4 5 3 2" xfId="32072"/>
    <cellStyle name="Note 3 4 5 3 2 2" xfId="32073"/>
    <cellStyle name="Note 3 4 5 3 3" xfId="32074"/>
    <cellStyle name="Note 3 4 5 3 3 2" xfId="32075"/>
    <cellStyle name="Note 3 4 5 3 4" xfId="32076"/>
    <cellStyle name="Note 3 4 5 3 4 2" xfId="32077"/>
    <cellStyle name="Note 3 4 5 3 5" xfId="32078"/>
    <cellStyle name="Note 3 4 5 4" xfId="32079"/>
    <cellStyle name="Note 3 4 5 4 2" xfId="32080"/>
    <cellStyle name="Note 3 4 5 5" xfId="32081"/>
    <cellStyle name="Note 3 4 5 5 2" xfId="32082"/>
    <cellStyle name="Note 3 4 5 6" xfId="32083"/>
    <cellStyle name="Note 3 4 5 6 2" xfId="32084"/>
    <cellStyle name="Note 3 4 5 7" xfId="32085"/>
    <cellStyle name="Note 3 4 6" xfId="32086"/>
    <cellStyle name="Note 3 4 6 2" xfId="32087"/>
    <cellStyle name="Note 3 4 6 2 2" xfId="32088"/>
    <cellStyle name="Note 3 4 6 2 2 2" xfId="32089"/>
    <cellStyle name="Note 3 4 6 2 2 2 2" xfId="32090"/>
    <cellStyle name="Note 3 4 6 2 2 3" xfId="32091"/>
    <cellStyle name="Note 3 4 6 2 2 3 2" xfId="32092"/>
    <cellStyle name="Note 3 4 6 2 2 4" xfId="32093"/>
    <cellStyle name="Note 3 4 6 2 2 4 2" xfId="32094"/>
    <cellStyle name="Note 3 4 6 2 2 5" xfId="32095"/>
    <cellStyle name="Note 3 4 6 2 3" xfId="32096"/>
    <cellStyle name="Note 3 4 6 2 3 2" xfId="32097"/>
    <cellStyle name="Note 3 4 6 2 4" xfId="32098"/>
    <cellStyle name="Note 3 4 6 2 4 2" xfId="32099"/>
    <cellStyle name="Note 3 4 6 2 5" xfId="32100"/>
    <cellStyle name="Note 3 4 6 2 5 2" xfId="32101"/>
    <cellStyle name="Note 3 4 6 2 6" xfId="32102"/>
    <cellStyle name="Note 3 4 6 3" xfId="32103"/>
    <cellStyle name="Note 3 4 6 3 2" xfId="32104"/>
    <cellStyle name="Note 3 4 6 3 2 2" xfId="32105"/>
    <cellStyle name="Note 3 4 6 3 3" xfId="32106"/>
    <cellStyle name="Note 3 4 6 3 3 2" xfId="32107"/>
    <cellStyle name="Note 3 4 6 3 4" xfId="32108"/>
    <cellStyle name="Note 3 4 6 3 4 2" xfId="32109"/>
    <cellStyle name="Note 3 4 6 3 5" xfId="32110"/>
    <cellStyle name="Note 3 4 6 4" xfId="32111"/>
    <cellStyle name="Note 3 4 6 4 2" xfId="32112"/>
    <cellStyle name="Note 3 4 6 5" xfId="32113"/>
    <cellStyle name="Note 3 4 6 5 2" xfId="32114"/>
    <cellStyle name="Note 3 4 6 6" xfId="32115"/>
    <cellStyle name="Note 3 4 6 6 2" xfId="32116"/>
    <cellStyle name="Note 3 4 6 7" xfId="32117"/>
    <cellStyle name="Note 3 4 7" xfId="32118"/>
    <cellStyle name="Note 3 4 7 2" xfId="32119"/>
    <cellStyle name="Note 3 4 7 2 2" xfId="32120"/>
    <cellStyle name="Note 3 4 7 3" xfId="32121"/>
    <cellStyle name="Note 3 4 7 3 2" xfId="32122"/>
    <cellStyle name="Note 3 4 7 4" xfId="32123"/>
    <cellStyle name="Note 3 4 7 4 2" xfId="32124"/>
    <cellStyle name="Note 3 4 7 5" xfId="32125"/>
    <cellStyle name="Note 3 4 8" xfId="32126"/>
    <cellStyle name="Note 3 4 8 2" xfId="32127"/>
    <cellStyle name="Note 3 4 9" xfId="32128"/>
    <cellStyle name="Note 3 4 9 2" xfId="32129"/>
    <cellStyle name="Note 3 5" xfId="32130"/>
    <cellStyle name="Note 3 5 2" xfId="32131"/>
    <cellStyle name="Note 3 5 2 2" xfId="32132"/>
    <cellStyle name="Note 3 5 2 2 2" xfId="32133"/>
    <cellStyle name="Note 3 5 2 3" xfId="32134"/>
    <cellStyle name="Note 3 5 2 3 2" xfId="32135"/>
    <cellStyle name="Note 3 5 2 4" xfId="32136"/>
    <cellStyle name="Note 3 5 2 4 2" xfId="32137"/>
    <cellStyle name="Note 3 5 2 5" xfId="32138"/>
    <cellStyle name="Note 3 5 3" xfId="32139"/>
    <cellStyle name="Note 3 5 3 2" xfId="32140"/>
    <cellStyle name="Note 3 5 4" xfId="32141"/>
    <cellStyle name="Note 3 5 4 2" xfId="32142"/>
    <cellStyle name="Note 3 5 5" xfId="32143"/>
    <cellStyle name="Note 3 5 5 2" xfId="32144"/>
    <cellStyle name="Note 3 5 6" xfId="32145"/>
    <cellStyle name="Note 3 6" xfId="32146"/>
    <cellStyle name="Note 3 6 2" xfId="32147"/>
    <cellStyle name="Note 3 6 2 2" xfId="32148"/>
    <cellStyle name="Note 3 6 3" xfId="32149"/>
    <cellStyle name="Note 3 6 3 2" xfId="32150"/>
    <cellStyle name="Note 3 6 4" xfId="32151"/>
    <cellStyle name="Note 3 6 4 2" xfId="32152"/>
    <cellStyle name="Note 3 6 5" xfId="32153"/>
    <cellStyle name="Note 3 7" xfId="32154"/>
    <cellStyle name="Note 3 7 2" xfId="32155"/>
    <cellStyle name="Note 3 8" xfId="32156"/>
    <cellStyle name="Note 3 8 2" xfId="32157"/>
    <cellStyle name="Note 3 9" xfId="32158"/>
    <cellStyle name="Note 4" xfId="32159"/>
    <cellStyle name="Note 4 2" xfId="32160"/>
    <cellStyle name="Note 4 2 2" xfId="32161"/>
    <cellStyle name="Note 4 3" xfId="32162"/>
    <cellStyle name="Note 4 3 2" xfId="32163"/>
    <cellStyle name="Note 4 3 3" xfId="32164"/>
    <cellStyle name="Note 4 3 4" xfId="32165"/>
    <cellStyle name="Note 4 4" xfId="32166"/>
    <cellStyle name="Note 4 5" xfId="32167"/>
    <cellStyle name="Note 5" xfId="32168"/>
    <cellStyle name="Note 5 2" xfId="32169"/>
    <cellStyle name="Note 5 2 2" xfId="32170"/>
    <cellStyle name="Note 5 3" xfId="32171"/>
    <cellStyle name="Note 5 3 2" xfId="55731"/>
    <cellStyle name="Note 5 4" xfId="32172"/>
    <cellStyle name="Note 5 5" xfId="32173"/>
    <cellStyle name="Note 5 6" xfId="32174"/>
    <cellStyle name="Note 6" xfId="32175"/>
    <cellStyle name="Note 6 2" xfId="32176"/>
    <cellStyle name="Note 6 2 2" xfId="55732"/>
    <cellStyle name="Note 6 3" xfId="55733"/>
    <cellStyle name="Note 6 3 2" xfId="55734"/>
    <cellStyle name="Note 6 4" xfId="55735"/>
    <cellStyle name="Note 7" xfId="32177"/>
    <cellStyle name="Note 7 2" xfId="32178"/>
    <cellStyle name="Note 7 2 2" xfId="55736"/>
    <cellStyle name="Note 7 3" xfId="55737"/>
    <cellStyle name="Note 7 3 2" xfId="55738"/>
    <cellStyle name="Note 7 4" xfId="55739"/>
    <cellStyle name="Note 8" xfId="32179"/>
    <cellStyle name="Note 8 2" xfId="32180"/>
    <cellStyle name="Note 8 3" xfId="55740"/>
    <cellStyle name="Note 9" xfId="32181"/>
    <cellStyle name="Note 9 2" xfId="32182"/>
    <cellStyle name="Note 9 3" xfId="32183"/>
    <cellStyle name="Number" xfId="32184"/>
    <cellStyle name="Number 10" xfId="32185"/>
    <cellStyle name="Number 10 2" xfId="32186"/>
    <cellStyle name="Number 10 2 2" xfId="32187"/>
    <cellStyle name="Number 10 2 2 2" xfId="55741"/>
    <cellStyle name="Number 10 2 3" xfId="32188"/>
    <cellStyle name="Number 10 2 3 2" xfId="55742"/>
    <cellStyle name="Number 10 2 4" xfId="32189"/>
    <cellStyle name="Number 10 2 4 2" xfId="55743"/>
    <cellStyle name="Number 10 2 5" xfId="55744"/>
    <cellStyle name="Number 10 3" xfId="32190"/>
    <cellStyle name="Number 10 3 2" xfId="32191"/>
    <cellStyle name="Number 10 3 2 2" xfId="55745"/>
    <cellStyle name="Number 10 3 3" xfId="32192"/>
    <cellStyle name="Number 10 3 3 2" xfId="55746"/>
    <cellStyle name="Number 10 3 4" xfId="32193"/>
    <cellStyle name="Number 10 3 4 2" xfId="55747"/>
    <cellStyle name="Number 10 3 5" xfId="55748"/>
    <cellStyle name="Number 10 4" xfId="32194"/>
    <cellStyle name="Number 10 4 2" xfId="55749"/>
    <cellStyle name="Number 10 5" xfId="32195"/>
    <cellStyle name="Number 10 5 2" xfId="55750"/>
    <cellStyle name="Number 10 6" xfId="32196"/>
    <cellStyle name="Number 10 6 2" xfId="55751"/>
    <cellStyle name="Number 10 7" xfId="55752"/>
    <cellStyle name="Number 11" xfId="32197"/>
    <cellStyle name="Number 11 2" xfId="32198"/>
    <cellStyle name="Number 11 2 2" xfId="55753"/>
    <cellStyle name="Number 11 3" xfId="32199"/>
    <cellStyle name="Number 11 3 2" xfId="55754"/>
    <cellStyle name="Number 11 4" xfId="32200"/>
    <cellStyle name="Number 11 4 2" xfId="55755"/>
    <cellStyle name="Number 11 5" xfId="55756"/>
    <cellStyle name="Number 12" xfId="32201"/>
    <cellStyle name="Number 12 2" xfId="32202"/>
    <cellStyle name="Number 12 2 2" xfId="32203"/>
    <cellStyle name="Number 12 2 2 2" xfId="55757"/>
    <cellStyle name="Number 12 2 3" xfId="32204"/>
    <cellStyle name="Number 12 2 3 2" xfId="55758"/>
    <cellStyle name="Number 12 2 4" xfId="32205"/>
    <cellStyle name="Number 12 2 4 2" xfId="55759"/>
    <cellStyle name="Number 12 2 5" xfId="55760"/>
    <cellStyle name="Number 12 3" xfId="32206"/>
    <cellStyle name="Number 12 3 2" xfId="55761"/>
    <cellStyle name="Number 12 4" xfId="32207"/>
    <cellStyle name="Number 12 4 2" xfId="55762"/>
    <cellStyle name="Number 12 5" xfId="32208"/>
    <cellStyle name="Number 12 5 2" xfId="55763"/>
    <cellStyle name="Number 12 6" xfId="55764"/>
    <cellStyle name="Number 13" xfId="32209"/>
    <cellStyle name="Number 13 2" xfId="32210"/>
    <cellStyle name="Number 13 2 2" xfId="32211"/>
    <cellStyle name="Number 13 2 2 2" xfId="55765"/>
    <cellStyle name="Number 13 2 3" xfId="32212"/>
    <cellStyle name="Number 13 2 3 2" xfId="55766"/>
    <cellStyle name="Number 13 2 4" xfId="32213"/>
    <cellStyle name="Number 13 2 4 2" xfId="55767"/>
    <cellStyle name="Number 13 2 5" xfId="55768"/>
    <cellStyle name="Number 13 3" xfId="32214"/>
    <cellStyle name="Number 13 3 2" xfId="55769"/>
    <cellStyle name="Number 13 4" xfId="32215"/>
    <cellStyle name="Number 13 4 2" xfId="55770"/>
    <cellStyle name="Number 13 5" xfId="32216"/>
    <cellStyle name="Number 13 5 2" xfId="55771"/>
    <cellStyle name="Number 13 6" xfId="55772"/>
    <cellStyle name="Number 13 6 2" xfId="55773"/>
    <cellStyle name="Number 13 7" xfId="55774"/>
    <cellStyle name="Number 14" xfId="32217"/>
    <cellStyle name="Number 14 2" xfId="32218"/>
    <cellStyle name="Number 14 2 2" xfId="32219"/>
    <cellStyle name="Number 14 2 2 2" xfId="55775"/>
    <cellStyle name="Number 14 2 3" xfId="32220"/>
    <cellStyle name="Number 14 2 3 2" xfId="55776"/>
    <cellStyle name="Number 14 2 4" xfId="32221"/>
    <cellStyle name="Number 14 2 4 2" xfId="55777"/>
    <cellStyle name="Number 14 2 5" xfId="55778"/>
    <cellStyle name="Number 14 3" xfId="32222"/>
    <cellStyle name="Number 14 3 2" xfId="32223"/>
    <cellStyle name="Number 14 3 2 2" xfId="55779"/>
    <cellStyle name="Number 14 3 3" xfId="32224"/>
    <cellStyle name="Number 14 3 3 2" xfId="55780"/>
    <cellStyle name="Number 14 3 4" xfId="55781"/>
    <cellStyle name="Number 14 4" xfId="32225"/>
    <cellStyle name="Number 14 4 2" xfId="55782"/>
    <cellStyle name="Number 14 5" xfId="32226"/>
    <cellStyle name="Number 14 5 2" xfId="55783"/>
    <cellStyle name="Number 14 6" xfId="55784"/>
    <cellStyle name="Number 15" xfId="32227"/>
    <cellStyle name="Number 15 2" xfId="32228"/>
    <cellStyle name="Number 15 2 2" xfId="32229"/>
    <cellStyle name="Number 15 2 2 2" xfId="55785"/>
    <cellStyle name="Number 15 2 3" xfId="55786"/>
    <cellStyle name="Number 15 3" xfId="32230"/>
    <cellStyle name="Number 15 3 2" xfId="32231"/>
    <cellStyle name="Number 15 3 2 2" xfId="55787"/>
    <cellStyle name="Number 15 3 3" xfId="55788"/>
    <cellStyle name="Number 15 4" xfId="32232"/>
    <cellStyle name="Number 15 4 2" xfId="55789"/>
    <cellStyle name="Number 15 5" xfId="55790"/>
    <cellStyle name="Number 16" xfId="32233"/>
    <cellStyle name="Number 16 2" xfId="32234"/>
    <cellStyle name="Number 16 2 2" xfId="32235"/>
    <cellStyle name="Number 16 2 2 2" xfId="55791"/>
    <cellStyle name="Number 16 2 3" xfId="55792"/>
    <cellStyle name="Number 16 3" xfId="32236"/>
    <cellStyle name="Number 16 3 2" xfId="55793"/>
    <cellStyle name="Number 16 4" xfId="32237"/>
    <cellStyle name="Number 16 4 2" xfId="55794"/>
    <cellStyle name="Number 16 5" xfId="55795"/>
    <cellStyle name="Number 17" xfId="32238"/>
    <cellStyle name="Number 17 2" xfId="32239"/>
    <cellStyle name="Number 17 2 2" xfId="55796"/>
    <cellStyle name="Number 17 3" xfId="32240"/>
    <cellStyle name="Number 17 3 2" xfId="55797"/>
    <cellStyle name="Number 17 4" xfId="32241"/>
    <cellStyle name="Number 17 4 2" xfId="55798"/>
    <cellStyle name="Number 17 5" xfId="55799"/>
    <cellStyle name="Number 18" xfId="32242"/>
    <cellStyle name="Number 18 2" xfId="32243"/>
    <cellStyle name="Number 18 2 2" xfId="32244"/>
    <cellStyle name="Number 18 2 2 2" xfId="55800"/>
    <cellStyle name="Number 18 2 3" xfId="55801"/>
    <cellStyle name="Number 18 3" xfId="32245"/>
    <cellStyle name="Number 18 3 2" xfId="55802"/>
    <cellStyle name="Number 18 4" xfId="55803"/>
    <cellStyle name="Number 19" xfId="32246"/>
    <cellStyle name="Number 19 2" xfId="32247"/>
    <cellStyle name="Number 19 2 2" xfId="55804"/>
    <cellStyle name="Number 19 3" xfId="32248"/>
    <cellStyle name="Number 19 3 2" xfId="55805"/>
    <cellStyle name="Number 19 4" xfId="55806"/>
    <cellStyle name="Number 2" xfId="32249"/>
    <cellStyle name="Number 2 2" xfId="32250"/>
    <cellStyle name="Number 2 2 2" xfId="32251"/>
    <cellStyle name="Number 2 2 2 2" xfId="55807"/>
    <cellStyle name="Number 2 2 3" xfId="32252"/>
    <cellStyle name="Number 2 2 3 2" xfId="55808"/>
    <cellStyle name="Number 2 2 4" xfId="32253"/>
    <cellStyle name="Number 2 2 4 2" xfId="55809"/>
    <cellStyle name="Number 2 2 5" xfId="55810"/>
    <cellStyle name="Number 2 3" xfId="32254"/>
    <cellStyle name="Number 2 3 2" xfId="32255"/>
    <cellStyle name="Number 2 3 2 2" xfId="55811"/>
    <cellStyle name="Number 2 3 3" xfId="55812"/>
    <cellStyle name="Number 2 4" xfId="32256"/>
    <cellStyle name="Number 2 4 2" xfId="55813"/>
    <cellStyle name="Number 2 5" xfId="32257"/>
    <cellStyle name="Number 2 5 2" xfId="55814"/>
    <cellStyle name="Number 2 6" xfId="55815"/>
    <cellStyle name="Number 20" xfId="32258"/>
    <cellStyle name="Number 20 2" xfId="32259"/>
    <cellStyle name="Number 20 2 2" xfId="32260"/>
    <cellStyle name="Number 20 2 2 2" xfId="55816"/>
    <cellStyle name="Number 20 2 3" xfId="55817"/>
    <cellStyle name="Number 20 3" xfId="32261"/>
    <cellStyle name="Number 20 3 2" xfId="55818"/>
    <cellStyle name="Number 20 4" xfId="32262"/>
    <cellStyle name="Number 20 4 2" xfId="55819"/>
    <cellStyle name="Number 20 5" xfId="55820"/>
    <cellStyle name="Number 21" xfId="32263"/>
    <cellStyle name="Number 21 2" xfId="32264"/>
    <cellStyle name="Number 21 2 2" xfId="55821"/>
    <cellStyle name="Number 21 3" xfId="55822"/>
    <cellStyle name="Number 22" xfId="32265"/>
    <cellStyle name="Number 22 2" xfId="32266"/>
    <cellStyle name="Number 22 2 2" xfId="55823"/>
    <cellStyle name="Number 22 3" xfId="55824"/>
    <cellStyle name="Number 23" xfId="55825"/>
    <cellStyle name="Number 23 2" xfId="55826"/>
    <cellStyle name="Number 23 3" xfId="55827"/>
    <cellStyle name="Number 3" xfId="32267"/>
    <cellStyle name="Number 3 2" xfId="32268"/>
    <cellStyle name="Number 3 2 2" xfId="32269"/>
    <cellStyle name="Number 3 2 2 2" xfId="55828"/>
    <cellStyle name="Number 3 2 3" xfId="32270"/>
    <cellStyle name="Number 3 2 3 2" xfId="55829"/>
    <cellStyle name="Number 3 2 4" xfId="32271"/>
    <cellStyle name="Number 3 2 4 2" xfId="55830"/>
    <cellStyle name="Number 3 2 5" xfId="55831"/>
    <cellStyle name="Number 3 3" xfId="32272"/>
    <cellStyle name="Number 3 3 2" xfId="32273"/>
    <cellStyle name="Number 3 3 2 2" xfId="55832"/>
    <cellStyle name="Number 3 3 3" xfId="55833"/>
    <cellStyle name="Number 3 4" xfId="32274"/>
    <cellStyle name="Number 3 4 2" xfId="55834"/>
    <cellStyle name="Number 3 5" xfId="32275"/>
    <cellStyle name="Number 3 5 2" xfId="55835"/>
    <cellStyle name="Number 3 6" xfId="55836"/>
    <cellStyle name="Number 4" xfId="32276"/>
    <cellStyle name="Number 4 2" xfId="32277"/>
    <cellStyle name="Number 4 2 2" xfId="32278"/>
    <cellStyle name="Number 4 2 2 2" xfId="55837"/>
    <cellStyle name="Number 4 2 3" xfId="32279"/>
    <cellStyle name="Number 4 2 3 2" xfId="55838"/>
    <cellStyle name="Number 4 2 4" xfId="32280"/>
    <cellStyle name="Number 4 2 4 2" xfId="55839"/>
    <cellStyle name="Number 4 2 5" xfId="55840"/>
    <cellStyle name="Number 4 3" xfId="32281"/>
    <cellStyle name="Number 4 3 2" xfId="32282"/>
    <cellStyle name="Number 4 3 2 2" xfId="55841"/>
    <cellStyle name="Number 4 3 3" xfId="55842"/>
    <cellStyle name="Number 4 4" xfId="32283"/>
    <cellStyle name="Number 4 4 2" xfId="55843"/>
    <cellStyle name="Number 4 5" xfId="32284"/>
    <cellStyle name="Number 4 5 2" xfId="55844"/>
    <cellStyle name="Number 4 6" xfId="55845"/>
    <cellStyle name="Number 5" xfId="32285"/>
    <cellStyle name="Number 5 2" xfId="32286"/>
    <cellStyle name="Number 5 2 2" xfId="32287"/>
    <cellStyle name="Number 5 2 2 2" xfId="55846"/>
    <cellStyle name="Number 5 2 3" xfId="32288"/>
    <cellStyle name="Number 5 2 3 2" xfId="55847"/>
    <cellStyle name="Number 5 2 4" xfId="32289"/>
    <cellStyle name="Number 5 2 4 2" xfId="55848"/>
    <cellStyle name="Number 5 2 5" xfId="55849"/>
    <cellStyle name="Number 5 3" xfId="32290"/>
    <cellStyle name="Number 5 3 2" xfId="32291"/>
    <cellStyle name="Number 5 3 2 2" xfId="55850"/>
    <cellStyle name="Number 5 3 3" xfId="55851"/>
    <cellStyle name="Number 5 4" xfId="32292"/>
    <cellStyle name="Number 5 4 2" xfId="55852"/>
    <cellStyle name="Number 5 5" xfId="32293"/>
    <cellStyle name="Number 5 5 2" xfId="55853"/>
    <cellStyle name="Number 5 6" xfId="55854"/>
    <cellStyle name="Number 6" xfId="32294"/>
    <cellStyle name="Number 6 2" xfId="32295"/>
    <cellStyle name="Number 6 2 2" xfId="32296"/>
    <cellStyle name="Number 6 2 2 2" xfId="55855"/>
    <cellStyle name="Number 6 2 3" xfId="32297"/>
    <cellStyle name="Number 6 2 3 2" xfId="55856"/>
    <cellStyle name="Number 6 2 4" xfId="32298"/>
    <cellStyle name="Number 6 2 4 2" xfId="55857"/>
    <cellStyle name="Number 6 2 5" xfId="55858"/>
    <cellStyle name="Number 6 3" xfId="32299"/>
    <cellStyle name="Number 6 3 2" xfId="32300"/>
    <cellStyle name="Number 6 3 2 2" xfId="55859"/>
    <cellStyle name="Number 6 3 3" xfId="55860"/>
    <cellStyle name="Number 6 4" xfId="32301"/>
    <cellStyle name="Number 6 4 2" xfId="55861"/>
    <cellStyle name="Number 6 5" xfId="32302"/>
    <cellStyle name="Number 6 5 2" xfId="55862"/>
    <cellStyle name="Number 6 6" xfId="55863"/>
    <cellStyle name="Number 7" xfId="32303"/>
    <cellStyle name="Number 7 2" xfId="32304"/>
    <cellStyle name="Number 7 2 2" xfId="32305"/>
    <cellStyle name="Number 7 2 2 2" xfId="55864"/>
    <cellStyle name="Number 7 2 3" xfId="32306"/>
    <cellStyle name="Number 7 2 3 2" xfId="55865"/>
    <cellStyle name="Number 7 2 4" xfId="32307"/>
    <cellStyle name="Number 7 2 4 2" xfId="55866"/>
    <cellStyle name="Number 7 2 5" xfId="55867"/>
    <cellStyle name="Number 7 3" xfId="32308"/>
    <cellStyle name="Number 7 3 2" xfId="32309"/>
    <cellStyle name="Number 7 3 2 2" xfId="55868"/>
    <cellStyle name="Number 7 3 3" xfId="55869"/>
    <cellStyle name="Number 7 4" xfId="32310"/>
    <cellStyle name="Number 7 4 2" xfId="55870"/>
    <cellStyle name="Number 7 5" xfId="32311"/>
    <cellStyle name="Number 7 5 2" xfId="55871"/>
    <cellStyle name="Number 7 6" xfId="55872"/>
    <cellStyle name="Number 8" xfId="32312"/>
    <cellStyle name="Number 8 2" xfId="32313"/>
    <cellStyle name="Number 8 2 2" xfId="32314"/>
    <cellStyle name="Number 8 2 2 2" xfId="32315"/>
    <cellStyle name="Number 8 2 2 2 2" xfId="55873"/>
    <cellStyle name="Number 8 2 2 3" xfId="32316"/>
    <cellStyle name="Number 8 2 2 3 2" xfId="55874"/>
    <cellStyle name="Number 8 2 2 4" xfId="32317"/>
    <cellStyle name="Number 8 2 2 4 2" xfId="55875"/>
    <cellStyle name="Number 8 2 2 5" xfId="55876"/>
    <cellStyle name="Number 8 2 3" xfId="32318"/>
    <cellStyle name="Number 8 2 3 2" xfId="32319"/>
    <cellStyle name="Number 8 2 3 2 2" xfId="55877"/>
    <cellStyle name="Number 8 2 3 3" xfId="32320"/>
    <cellStyle name="Number 8 2 3 3 2" xfId="55878"/>
    <cellStyle name="Number 8 2 3 4" xfId="32321"/>
    <cellStyle name="Number 8 2 3 4 2" xfId="55879"/>
    <cellStyle name="Number 8 2 3 5" xfId="55880"/>
    <cellStyle name="Number 8 2 4" xfId="32322"/>
    <cellStyle name="Number 8 2 4 2" xfId="55881"/>
    <cellStyle name="Number 8 2 5" xfId="32323"/>
    <cellStyle name="Number 8 2 5 2" xfId="55882"/>
    <cellStyle name="Number 8 2 6" xfId="32324"/>
    <cellStyle name="Number 8 2 6 2" xfId="55883"/>
    <cellStyle name="Number 8 2 7" xfId="55884"/>
    <cellStyle name="Number 8 3" xfId="32325"/>
    <cellStyle name="Number 8 3 2" xfId="55885"/>
    <cellStyle name="Number 8 4" xfId="32326"/>
    <cellStyle name="Number 8 4 2" xfId="55886"/>
    <cellStyle name="Number 8 5" xfId="32327"/>
    <cellStyle name="Number 8 5 2" xfId="55887"/>
    <cellStyle name="Number 8 6" xfId="55888"/>
    <cellStyle name="Number 9" xfId="32328"/>
    <cellStyle name="Number 9 2" xfId="32329"/>
    <cellStyle name="Number 9 2 2" xfId="32330"/>
    <cellStyle name="Number 9 2 2 2" xfId="55889"/>
    <cellStyle name="Number 9 2 3" xfId="32331"/>
    <cellStyle name="Number 9 2 3 2" xfId="55890"/>
    <cellStyle name="Number 9 2 4" xfId="32332"/>
    <cellStyle name="Number 9 2 4 2" xfId="55891"/>
    <cellStyle name="Number 9 2 5" xfId="55892"/>
    <cellStyle name="Number 9 3" xfId="32333"/>
    <cellStyle name="Number 9 3 2" xfId="32334"/>
    <cellStyle name="Number 9 3 2 2" xfId="55893"/>
    <cellStyle name="Number 9 3 3" xfId="32335"/>
    <cellStyle name="Number 9 3 3 2" xfId="55894"/>
    <cellStyle name="Number 9 3 4" xfId="32336"/>
    <cellStyle name="Number 9 3 4 2" xfId="55895"/>
    <cellStyle name="Number 9 3 5" xfId="55896"/>
    <cellStyle name="Number 9 4" xfId="32337"/>
    <cellStyle name="Number 9 4 2" xfId="55897"/>
    <cellStyle name="Number 9 5" xfId="32338"/>
    <cellStyle name="Number 9 5 2" xfId="55898"/>
    <cellStyle name="Number 9 6" xfId="32339"/>
    <cellStyle name="Number 9 6 2" xfId="55899"/>
    <cellStyle name="Number 9 7" xfId="55900"/>
    <cellStyle name="Number_Adjustments-RSVA" xfId="32340"/>
    <cellStyle name="NVision" xfId="32341"/>
    <cellStyle name="OH01" xfId="32342"/>
    <cellStyle name="OHnplode" xfId="32343"/>
    <cellStyle name="OHnplode 2" xfId="32344"/>
    <cellStyle name="Output 2" xfId="32345"/>
    <cellStyle name="Output 2 2" xfId="32346"/>
    <cellStyle name="Output 2 2 2" xfId="32347"/>
    <cellStyle name="Output 2 3" xfId="32348"/>
    <cellStyle name="Output 2 3 2" xfId="32349"/>
    <cellStyle name="Output 2 3 2 2" xfId="32350"/>
    <cellStyle name="Output 2 3 2 2 2" xfId="32351"/>
    <cellStyle name="Output 2 3 2 2 3" xfId="32352"/>
    <cellStyle name="Output 2 3 2 3" xfId="32353"/>
    <cellStyle name="Output 2 3 2 4" xfId="32354"/>
    <cellStyle name="Output 2 3 3" xfId="32355"/>
    <cellStyle name="Output 2 3 4" xfId="32356"/>
    <cellStyle name="Output 2 4" xfId="32357"/>
    <cellStyle name="Output 2 5" xfId="32358"/>
    <cellStyle name="Output 3" xfId="32359"/>
    <cellStyle name="Output 3 2" xfId="32360"/>
    <cellStyle name="Output 3 3" xfId="32361"/>
    <cellStyle name="Output 3 4" xfId="32362"/>
    <cellStyle name="Output 3 5" xfId="32363"/>
    <cellStyle name="Output 4" xfId="32364"/>
    <cellStyle name="Output 4 2" xfId="32365"/>
    <cellStyle name="Output 4 3" xfId="32366"/>
    <cellStyle name="Output 4 4" xfId="32367"/>
    <cellStyle name="Output 5" xfId="32368"/>
    <cellStyle name="Output 5 2" xfId="32369"/>
    <cellStyle name="Output 5 2 2" xfId="32370"/>
    <cellStyle name="Output 5 3" xfId="32371"/>
    <cellStyle name="Output 5 3 2" xfId="32372"/>
    <cellStyle name="Output 5 4" xfId="32373"/>
    <cellStyle name="Output 6" xfId="32374"/>
    <cellStyle name="Output 6 2" xfId="32375"/>
    <cellStyle name="Output 7" xfId="32376"/>
    <cellStyle name="Output 7 2" xfId="55901"/>
    <cellStyle name="Output 8" xfId="32377"/>
    <cellStyle name="Output 8 2" xfId="55902"/>
    <cellStyle name="Output 9" xfId="55903"/>
    <cellStyle name="Output Line Items" xfId="32378"/>
    <cellStyle name="Pending Change - IBM Cognos" xfId="55904"/>
    <cellStyle name="Pending Change - IBM Cognos 2" xfId="55905"/>
    <cellStyle name="Pending Change - IBM Cognos 3" xfId="63483"/>
    <cellStyle name="Percent" xfId="63458" builtinId="5"/>
    <cellStyle name="Percent %" xfId="55906"/>
    <cellStyle name="Percent [2]" xfId="32379"/>
    <cellStyle name="Percent [2] 10" xfId="32380"/>
    <cellStyle name="Percent [2] 10 2" xfId="32381"/>
    <cellStyle name="Percent [2] 10 2 2" xfId="32382"/>
    <cellStyle name="Percent [2] 10 2 2 2" xfId="55907"/>
    <cellStyle name="Percent [2] 10 2 3" xfId="32383"/>
    <cellStyle name="Percent [2] 10 2 3 2" xfId="55908"/>
    <cellStyle name="Percent [2] 10 2 4" xfId="32384"/>
    <cellStyle name="Percent [2] 10 2 4 2" xfId="55909"/>
    <cellStyle name="Percent [2] 10 2 5" xfId="55910"/>
    <cellStyle name="Percent [2] 10 3" xfId="32385"/>
    <cellStyle name="Percent [2] 10 3 2" xfId="32386"/>
    <cellStyle name="Percent [2] 10 3 2 2" xfId="55911"/>
    <cellStyle name="Percent [2] 10 3 3" xfId="32387"/>
    <cellStyle name="Percent [2] 10 3 3 2" xfId="55912"/>
    <cellStyle name="Percent [2] 10 3 4" xfId="32388"/>
    <cellStyle name="Percent [2] 10 3 4 2" xfId="55913"/>
    <cellStyle name="Percent [2] 10 3 5" xfId="55914"/>
    <cellStyle name="Percent [2] 10 4" xfId="32389"/>
    <cellStyle name="Percent [2] 10 4 2" xfId="55915"/>
    <cellStyle name="Percent [2] 10 5" xfId="32390"/>
    <cellStyle name="Percent [2] 10 5 2" xfId="55916"/>
    <cellStyle name="Percent [2] 10 6" xfId="32391"/>
    <cellStyle name="Percent [2] 10 6 2" xfId="55917"/>
    <cellStyle name="Percent [2] 10 7" xfId="55918"/>
    <cellStyle name="Percent [2] 11" xfId="32392"/>
    <cellStyle name="Percent [2] 11 2" xfId="32393"/>
    <cellStyle name="Percent [2] 11 2 2" xfId="55919"/>
    <cellStyle name="Percent [2] 11 3" xfId="32394"/>
    <cellStyle name="Percent [2] 11 3 2" xfId="55920"/>
    <cellStyle name="Percent [2] 11 4" xfId="32395"/>
    <cellStyle name="Percent [2] 11 4 2" xfId="55921"/>
    <cellStyle name="Percent [2] 11 5" xfId="55922"/>
    <cellStyle name="Percent [2] 12" xfId="32396"/>
    <cellStyle name="Percent [2] 12 2" xfId="32397"/>
    <cellStyle name="Percent [2] 12 2 2" xfId="32398"/>
    <cellStyle name="Percent [2] 12 2 2 2" xfId="55923"/>
    <cellStyle name="Percent [2] 12 2 3" xfId="32399"/>
    <cellStyle name="Percent [2] 12 2 3 2" xfId="55924"/>
    <cellStyle name="Percent [2] 12 2 4" xfId="32400"/>
    <cellStyle name="Percent [2] 12 2 4 2" xfId="55925"/>
    <cellStyle name="Percent [2] 12 2 5" xfId="55926"/>
    <cellStyle name="Percent [2] 12 3" xfId="32401"/>
    <cellStyle name="Percent [2] 12 3 2" xfId="55927"/>
    <cellStyle name="Percent [2] 12 4" xfId="32402"/>
    <cellStyle name="Percent [2] 12 4 2" xfId="55928"/>
    <cellStyle name="Percent [2] 12 5" xfId="32403"/>
    <cellStyle name="Percent [2] 12 5 2" xfId="55929"/>
    <cellStyle name="Percent [2] 12 6" xfId="55930"/>
    <cellStyle name="Percent [2] 13" xfId="32404"/>
    <cellStyle name="Percent [2] 13 2" xfId="32405"/>
    <cellStyle name="Percent [2] 13 2 2" xfId="32406"/>
    <cellStyle name="Percent [2] 13 2 2 2" xfId="55931"/>
    <cellStyle name="Percent [2] 13 2 3" xfId="32407"/>
    <cellStyle name="Percent [2] 13 2 3 2" xfId="55932"/>
    <cellStyle name="Percent [2] 13 2 4" xfId="32408"/>
    <cellStyle name="Percent [2] 13 2 4 2" xfId="55933"/>
    <cellStyle name="Percent [2] 13 2 5" xfId="55934"/>
    <cellStyle name="Percent [2] 13 3" xfId="32409"/>
    <cellStyle name="Percent [2] 13 3 2" xfId="55935"/>
    <cellStyle name="Percent [2] 13 4" xfId="32410"/>
    <cellStyle name="Percent [2] 13 4 2" xfId="55936"/>
    <cellStyle name="Percent [2] 13 5" xfId="32411"/>
    <cellStyle name="Percent [2] 13 5 2" xfId="55937"/>
    <cellStyle name="Percent [2] 13 6" xfId="55938"/>
    <cellStyle name="Percent [2] 13 6 2" xfId="55939"/>
    <cellStyle name="Percent [2] 13 7" xfId="55940"/>
    <cellStyle name="Percent [2] 14" xfId="32412"/>
    <cellStyle name="Percent [2] 14 2" xfId="32413"/>
    <cellStyle name="Percent [2] 14 2 2" xfId="32414"/>
    <cellStyle name="Percent [2] 14 2 2 2" xfId="55941"/>
    <cellStyle name="Percent [2] 14 2 3" xfId="32415"/>
    <cellStyle name="Percent [2] 14 2 3 2" xfId="55942"/>
    <cellStyle name="Percent [2] 14 2 4" xfId="32416"/>
    <cellStyle name="Percent [2] 14 2 4 2" xfId="55943"/>
    <cellStyle name="Percent [2] 14 2 5" xfId="55944"/>
    <cellStyle name="Percent [2] 14 3" xfId="32417"/>
    <cellStyle name="Percent [2] 14 3 2" xfId="32418"/>
    <cellStyle name="Percent [2] 14 3 2 2" xfId="55945"/>
    <cellStyle name="Percent [2] 14 3 3" xfId="32419"/>
    <cellStyle name="Percent [2] 14 3 3 2" xfId="55946"/>
    <cellStyle name="Percent [2] 14 3 4" xfId="55947"/>
    <cellStyle name="Percent [2] 14 4" xfId="32420"/>
    <cellStyle name="Percent [2] 14 4 2" xfId="55948"/>
    <cellStyle name="Percent [2] 14 5" xfId="32421"/>
    <cellStyle name="Percent [2] 14 5 2" xfId="55949"/>
    <cellStyle name="Percent [2] 14 6" xfId="55950"/>
    <cellStyle name="Percent [2] 15" xfId="32422"/>
    <cellStyle name="Percent [2] 15 2" xfId="32423"/>
    <cellStyle name="Percent [2] 15 2 2" xfId="32424"/>
    <cellStyle name="Percent [2] 15 2 2 2" xfId="55951"/>
    <cellStyle name="Percent [2] 15 2 3" xfId="55952"/>
    <cellStyle name="Percent [2] 15 3" xfId="32425"/>
    <cellStyle name="Percent [2] 15 3 2" xfId="32426"/>
    <cellStyle name="Percent [2] 15 3 2 2" xfId="55953"/>
    <cellStyle name="Percent [2] 15 3 3" xfId="55954"/>
    <cellStyle name="Percent [2] 15 4" xfId="32427"/>
    <cellStyle name="Percent [2] 15 4 2" xfId="55955"/>
    <cellStyle name="Percent [2] 15 5" xfId="55956"/>
    <cellStyle name="Percent [2] 16" xfId="32428"/>
    <cellStyle name="Percent [2] 16 2" xfId="32429"/>
    <cellStyle name="Percent [2] 16 2 2" xfId="32430"/>
    <cellStyle name="Percent [2] 16 2 2 2" xfId="55957"/>
    <cellStyle name="Percent [2] 16 2 3" xfId="55958"/>
    <cellStyle name="Percent [2] 16 3" xfId="32431"/>
    <cellStyle name="Percent [2] 16 3 2" xfId="55959"/>
    <cellStyle name="Percent [2] 16 4" xfId="32432"/>
    <cellStyle name="Percent [2] 16 4 2" xfId="55960"/>
    <cellStyle name="Percent [2] 16 5" xfId="55961"/>
    <cellStyle name="Percent [2] 17" xfId="32433"/>
    <cellStyle name="Percent [2] 17 2" xfId="32434"/>
    <cellStyle name="Percent [2] 17 2 2" xfId="55962"/>
    <cellStyle name="Percent [2] 17 3" xfId="32435"/>
    <cellStyle name="Percent [2] 17 3 2" xfId="55963"/>
    <cellStyle name="Percent [2] 17 4" xfId="32436"/>
    <cellStyle name="Percent [2] 17 4 2" xfId="55964"/>
    <cellStyle name="Percent [2] 17 5" xfId="55965"/>
    <cellStyle name="Percent [2] 18" xfId="32437"/>
    <cellStyle name="Percent [2] 18 2" xfId="32438"/>
    <cellStyle name="Percent [2] 18 2 2" xfId="32439"/>
    <cellStyle name="Percent [2] 18 2 2 2" xfId="55966"/>
    <cellStyle name="Percent [2] 18 2 3" xfId="55967"/>
    <cellStyle name="Percent [2] 18 3" xfId="32440"/>
    <cellStyle name="Percent [2] 18 3 2" xfId="55968"/>
    <cellStyle name="Percent [2] 18 4" xfId="55969"/>
    <cellStyle name="Percent [2] 19" xfId="32441"/>
    <cellStyle name="Percent [2] 19 2" xfId="32442"/>
    <cellStyle name="Percent [2] 19 2 2" xfId="55970"/>
    <cellStyle name="Percent [2] 19 3" xfId="32443"/>
    <cellStyle name="Percent [2] 19 3 2" xfId="55971"/>
    <cellStyle name="Percent [2] 19 4" xfId="55972"/>
    <cellStyle name="Percent [2] 2" xfId="32444"/>
    <cellStyle name="Percent [2] 2 2" xfId="32445"/>
    <cellStyle name="Percent [2] 2 2 2" xfId="32446"/>
    <cellStyle name="Percent [2] 2 2 2 2" xfId="55973"/>
    <cellStyle name="Percent [2] 2 2 3" xfId="32447"/>
    <cellStyle name="Percent [2] 2 2 3 2" xfId="55974"/>
    <cellStyle name="Percent [2] 2 2 4" xfId="32448"/>
    <cellStyle name="Percent [2] 2 2 4 2" xfId="55975"/>
    <cellStyle name="Percent [2] 2 2 5" xfId="55976"/>
    <cellStyle name="Percent [2] 2 3" xfId="32449"/>
    <cellStyle name="Percent [2] 2 3 2" xfId="32450"/>
    <cellStyle name="Percent [2] 2 3 2 2" xfId="55977"/>
    <cellStyle name="Percent [2] 2 3 3" xfId="55978"/>
    <cellStyle name="Percent [2] 2 4" xfId="32451"/>
    <cellStyle name="Percent [2] 2 4 2" xfId="55979"/>
    <cellStyle name="Percent [2] 2 5" xfId="32452"/>
    <cellStyle name="Percent [2] 2 5 2" xfId="55980"/>
    <cellStyle name="Percent [2] 2 6" xfId="55981"/>
    <cellStyle name="Percent [2] 20" xfId="32453"/>
    <cellStyle name="Percent [2] 20 2" xfId="32454"/>
    <cellStyle name="Percent [2] 20 2 2" xfId="32455"/>
    <cellStyle name="Percent [2] 20 2 2 2" xfId="55982"/>
    <cellStyle name="Percent [2] 20 2 3" xfId="55983"/>
    <cellStyle name="Percent [2] 20 3" xfId="32456"/>
    <cellStyle name="Percent [2] 20 3 2" xfId="55984"/>
    <cellStyle name="Percent [2] 20 4" xfId="32457"/>
    <cellStyle name="Percent [2] 20 4 2" xfId="55985"/>
    <cellStyle name="Percent [2] 20 5" xfId="55986"/>
    <cellStyle name="Percent [2] 21" xfId="32458"/>
    <cellStyle name="Percent [2] 21 2" xfId="32459"/>
    <cellStyle name="Percent [2] 21 2 2" xfId="55987"/>
    <cellStyle name="Percent [2] 21 3" xfId="55988"/>
    <cellStyle name="Percent [2] 22" xfId="32460"/>
    <cellStyle name="Percent [2] 22 2" xfId="32461"/>
    <cellStyle name="Percent [2] 22 2 2" xfId="55989"/>
    <cellStyle name="Percent [2] 22 3" xfId="55990"/>
    <cellStyle name="Percent [2] 23" xfId="55991"/>
    <cellStyle name="Percent [2] 23 2" xfId="55992"/>
    <cellStyle name="Percent [2] 23 3" xfId="55993"/>
    <cellStyle name="Percent [2] 3" xfId="32462"/>
    <cellStyle name="Percent [2] 3 2" xfId="32463"/>
    <cellStyle name="Percent [2] 3 2 2" xfId="32464"/>
    <cellStyle name="Percent [2] 3 2 2 2" xfId="55994"/>
    <cellStyle name="Percent [2] 3 2 3" xfId="32465"/>
    <cellStyle name="Percent [2] 3 2 3 2" xfId="55995"/>
    <cellStyle name="Percent [2] 3 2 4" xfId="32466"/>
    <cellStyle name="Percent [2] 3 2 4 2" xfId="55996"/>
    <cellStyle name="Percent [2] 3 2 5" xfId="55997"/>
    <cellStyle name="Percent [2] 3 3" xfId="32467"/>
    <cellStyle name="Percent [2] 3 3 2" xfId="32468"/>
    <cellStyle name="Percent [2] 3 3 2 2" xfId="55998"/>
    <cellStyle name="Percent [2] 3 3 3" xfId="55999"/>
    <cellStyle name="Percent [2] 3 4" xfId="32469"/>
    <cellStyle name="Percent [2] 3 4 2" xfId="56000"/>
    <cellStyle name="Percent [2] 3 5" xfId="32470"/>
    <cellStyle name="Percent [2] 3 5 2" xfId="56001"/>
    <cellStyle name="Percent [2] 3 6" xfId="56002"/>
    <cellStyle name="Percent [2] 4" xfId="32471"/>
    <cellStyle name="Percent [2] 4 2" xfId="32472"/>
    <cellStyle name="Percent [2] 4 2 2" xfId="32473"/>
    <cellStyle name="Percent [2] 4 2 2 2" xfId="56003"/>
    <cellStyle name="Percent [2] 4 2 3" xfId="32474"/>
    <cellStyle name="Percent [2] 4 2 3 2" xfId="56004"/>
    <cellStyle name="Percent [2] 4 2 4" xfId="32475"/>
    <cellStyle name="Percent [2] 4 2 4 2" xfId="56005"/>
    <cellStyle name="Percent [2] 4 2 5" xfId="56006"/>
    <cellStyle name="Percent [2] 4 3" xfId="32476"/>
    <cellStyle name="Percent [2] 4 3 2" xfId="32477"/>
    <cellStyle name="Percent [2] 4 3 2 2" xfId="56007"/>
    <cellStyle name="Percent [2] 4 3 3" xfId="56008"/>
    <cellStyle name="Percent [2] 4 4" xfId="32478"/>
    <cellStyle name="Percent [2] 4 4 2" xfId="56009"/>
    <cellStyle name="Percent [2] 4 5" xfId="32479"/>
    <cellStyle name="Percent [2] 4 5 2" xfId="56010"/>
    <cellStyle name="Percent [2] 4 6" xfId="56011"/>
    <cellStyle name="Percent [2] 5" xfId="32480"/>
    <cellStyle name="Percent [2] 5 2" xfId="32481"/>
    <cellStyle name="Percent [2] 5 2 2" xfId="32482"/>
    <cellStyle name="Percent [2] 5 2 2 2" xfId="56012"/>
    <cellStyle name="Percent [2] 5 2 3" xfId="32483"/>
    <cellStyle name="Percent [2] 5 2 3 2" xfId="56013"/>
    <cellStyle name="Percent [2] 5 2 4" xfId="32484"/>
    <cellStyle name="Percent [2] 5 2 4 2" xfId="56014"/>
    <cellStyle name="Percent [2] 5 2 5" xfId="56015"/>
    <cellStyle name="Percent [2] 5 3" xfId="32485"/>
    <cellStyle name="Percent [2] 5 3 2" xfId="32486"/>
    <cellStyle name="Percent [2] 5 3 2 2" xfId="56016"/>
    <cellStyle name="Percent [2] 5 3 3" xfId="56017"/>
    <cellStyle name="Percent [2] 5 4" xfId="32487"/>
    <cellStyle name="Percent [2] 5 4 2" xfId="56018"/>
    <cellStyle name="Percent [2] 5 5" xfId="32488"/>
    <cellStyle name="Percent [2] 5 5 2" xfId="56019"/>
    <cellStyle name="Percent [2] 5 6" xfId="56020"/>
    <cellStyle name="Percent [2] 6" xfId="32489"/>
    <cellStyle name="Percent [2] 6 2" xfId="32490"/>
    <cellStyle name="Percent [2] 6 2 2" xfId="32491"/>
    <cellStyle name="Percent [2] 6 2 2 2" xfId="56021"/>
    <cellStyle name="Percent [2] 6 2 3" xfId="32492"/>
    <cellStyle name="Percent [2] 6 2 3 2" xfId="56022"/>
    <cellStyle name="Percent [2] 6 2 4" xfId="32493"/>
    <cellStyle name="Percent [2] 6 2 4 2" xfId="56023"/>
    <cellStyle name="Percent [2] 6 2 5" xfId="56024"/>
    <cellStyle name="Percent [2] 6 3" xfId="32494"/>
    <cellStyle name="Percent [2] 6 3 2" xfId="32495"/>
    <cellStyle name="Percent [2] 6 3 2 2" xfId="56025"/>
    <cellStyle name="Percent [2] 6 3 3" xfId="56026"/>
    <cellStyle name="Percent [2] 6 4" xfId="32496"/>
    <cellStyle name="Percent [2] 6 4 2" xfId="56027"/>
    <cellStyle name="Percent [2] 6 5" xfId="32497"/>
    <cellStyle name="Percent [2] 6 5 2" xfId="56028"/>
    <cellStyle name="Percent [2] 6 6" xfId="56029"/>
    <cellStyle name="Percent [2] 7" xfId="32498"/>
    <cellStyle name="Percent [2] 7 2" xfId="32499"/>
    <cellStyle name="Percent [2] 7 2 2" xfId="32500"/>
    <cellStyle name="Percent [2] 7 2 2 2" xfId="56030"/>
    <cellStyle name="Percent [2] 7 2 3" xfId="32501"/>
    <cellStyle name="Percent [2] 7 2 3 2" xfId="56031"/>
    <cellStyle name="Percent [2] 7 2 4" xfId="32502"/>
    <cellStyle name="Percent [2] 7 2 4 2" xfId="56032"/>
    <cellStyle name="Percent [2] 7 2 5" xfId="56033"/>
    <cellStyle name="Percent [2] 7 3" xfId="32503"/>
    <cellStyle name="Percent [2] 7 3 2" xfId="32504"/>
    <cellStyle name="Percent [2] 7 3 2 2" xfId="56034"/>
    <cellStyle name="Percent [2] 7 3 3" xfId="56035"/>
    <cellStyle name="Percent [2] 7 4" xfId="32505"/>
    <cellStyle name="Percent [2] 7 4 2" xfId="56036"/>
    <cellStyle name="Percent [2] 7 5" xfId="32506"/>
    <cellStyle name="Percent [2] 7 5 2" xfId="56037"/>
    <cellStyle name="Percent [2] 7 6" xfId="56038"/>
    <cellStyle name="Percent [2] 8" xfId="32507"/>
    <cellStyle name="Percent [2] 8 2" xfId="32508"/>
    <cellStyle name="Percent [2] 8 2 2" xfId="32509"/>
    <cellStyle name="Percent [2] 8 2 2 2" xfId="32510"/>
    <cellStyle name="Percent [2] 8 2 2 2 2" xfId="56039"/>
    <cellStyle name="Percent [2] 8 2 2 3" xfId="32511"/>
    <cellStyle name="Percent [2] 8 2 2 3 2" xfId="56040"/>
    <cellStyle name="Percent [2] 8 2 2 4" xfId="32512"/>
    <cellStyle name="Percent [2] 8 2 2 4 2" xfId="56041"/>
    <cellStyle name="Percent [2] 8 2 2 5" xfId="56042"/>
    <cellStyle name="Percent [2] 8 2 3" xfId="32513"/>
    <cellStyle name="Percent [2] 8 2 3 2" xfId="32514"/>
    <cellStyle name="Percent [2] 8 2 3 2 2" xfId="56043"/>
    <cellStyle name="Percent [2] 8 2 3 3" xfId="32515"/>
    <cellStyle name="Percent [2] 8 2 3 3 2" xfId="56044"/>
    <cellStyle name="Percent [2] 8 2 3 4" xfId="32516"/>
    <cellStyle name="Percent [2] 8 2 3 4 2" xfId="56045"/>
    <cellStyle name="Percent [2] 8 2 3 5" xfId="56046"/>
    <cellStyle name="Percent [2] 8 2 4" xfId="32517"/>
    <cellStyle name="Percent [2] 8 2 4 2" xfId="56047"/>
    <cellStyle name="Percent [2] 8 2 5" xfId="32518"/>
    <cellStyle name="Percent [2] 8 2 5 2" xfId="56048"/>
    <cellStyle name="Percent [2] 8 2 6" xfId="32519"/>
    <cellStyle name="Percent [2] 8 2 6 2" xfId="56049"/>
    <cellStyle name="Percent [2] 8 2 7" xfId="56050"/>
    <cellStyle name="Percent [2] 8 3" xfId="32520"/>
    <cellStyle name="Percent [2] 8 3 2" xfId="56051"/>
    <cellStyle name="Percent [2] 8 4" xfId="32521"/>
    <cellStyle name="Percent [2] 8 4 2" xfId="56052"/>
    <cellStyle name="Percent [2] 8 5" xfId="32522"/>
    <cellStyle name="Percent [2] 8 5 2" xfId="56053"/>
    <cellStyle name="Percent [2] 8 6" xfId="56054"/>
    <cellStyle name="Percent [2] 9" xfId="32523"/>
    <cellStyle name="Percent [2] 9 2" xfId="32524"/>
    <cellStyle name="Percent [2] 9 2 2" xfId="32525"/>
    <cellStyle name="Percent [2] 9 2 2 2" xfId="56055"/>
    <cellStyle name="Percent [2] 9 2 3" xfId="32526"/>
    <cellStyle name="Percent [2] 9 2 3 2" xfId="56056"/>
    <cellStyle name="Percent [2] 9 2 4" xfId="32527"/>
    <cellStyle name="Percent [2] 9 2 4 2" xfId="56057"/>
    <cellStyle name="Percent [2] 9 2 5" xfId="56058"/>
    <cellStyle name="Percent [2] 9 3" xfId="32528"/>
    <cellStyle name="Percent [2] 9 3 2" xfId="32529"/>
    <cellStyle name="Percent [2] 9 3 2 2" xfId="56059"/>
    <cellStyle name="Percent [2] 9 3 3" xfId="32530"/>
    <cellStyle name="Percent [2] 9 3 3 2" xfId="56060"/>
    <cellStyle name="Percent [2] 9 3 4" xfId="32531"/>
    <cellStyle name="Percent [2] 9 3 4 2" xfId="56061"/>
    <cellStyle name="Percent [2] 9 3 5" xfId="56062"/>
    <cellStyle name="Percent [2] 9 4" xfId="32532"/>
    <cellStyle name="Percent [2] 9 4 2" xfId="56063"/>
    <cellStyle name="Percent [2] 9 5" xfId="32533"/>
    <cellStyle name="Percent [2] 9 5 2" xfId="56064"/>
    <cellStyle name="Percent [2] 9 6" xfId="32534"/>
    <cellStyle name="Percent [2] 9 6 2" xfId="56065"/>
    <cellStyle name="Percent [2] 9 7" xfId="56066"/>
    <cellStyle name="Percent 0.0%" xfId="56067"/>
    <cellStyle name="Percent 0.00%" xfId="56068"/>
    <cellStyle name="Percent 0.000%" xfId="56069"/>
    <cellStyle name="Percent 0.0000%" xfId="56070"/>
    <cellStyle name="Percent 0.00000%" xfId="56071"/>
    <cellStyle name="Percent 0.000000%" xfId="56072"/>
    <cellStyle name="Percent 10" xfId="32535"/>
    <cellStyle name="Percent 10 2" xfId="32536"/>
    <cellStyle name="Percent 10 2 2" xfId="32537"/>
    <cellStyle name="Percent 10 2 3" xfId="32538"/>
    <cellStyle name="Percent 10 2 3 2" xfId="56073"/>
    <cellStyle name="Percent 10 2 4" xfId="32539"/>
    <cellStyle name="Percent 10 2 4 2" xfId="56074"/>
    <cellStyle name="Percent 10 2 5" xfId="56075"/>
    <cellStyle name="Percent 10 3" xfId="32540"/>
    <cellStyle name="Percent 10 3 2" xfId="32541"/>
    <cellStyle name="Percent 10 3 3" xfId="32542"/>
    <cellStyle name="Percent 10 4" xfId="32543"/>
    <cellStyle name="Percent 10 4 2" xfId="56076"/>
    <cellStyle name="Percent 10 5" xfId="32544"/>
    <cellStyle name="Percent 100" xfId="32545"/>
    <cellStyle name="Percent 100 2" xfId="32546"/>
    <cellStyle name="Percent 100 3" xfId="32547"/>
    <cellStyle name="Percent 100 4" xfId="56077"/>
    <cellStyle name="Percent 101" xfId="32548"/>
    <cellStyle name="Percent 101 2" xfId="32549"/>
    <cellStyle name="Percent 101 3" xfId="32550"/>
    <cellStyle name="Percent 101 4" xfId="56078"/>
    <cellStyle name="Percent 102" xfId="32551"/>
    <cellStyle name="Percent 102 2" xfId="32552"/>
    <cellStyle name="Percent 102 3" xfId="32553"/>
    <cellStyle name="Percent 102 4" xfId="56079"/>
    <cellStyle name="Percent 103" xfId="32554"/>
    <cellStyle name="Percent 103 2" xfId="32555"/>
    <cellStyle name="Percent 103 3" xfId="32556"/>
    <cellStyle name="Percent 103 4" xfId="56080"/>
    <cellStyle name="Percent 104" xfId="32557"/>
    <cellStyle name="Percent 104 2" xfId="32558"/>
    <cellStyle name="Percent 104 3" xfId="32559"/>
    <cellStyle name="Percent 104 4" xfId="56081"/>
    <cellStyle name="Percent 105" xfId="32560"/>
    <cellStyle name="Percent 105 2" xfId="32561"/>
    <cellStyle name="Percent 105 3" xfId="32562"/>
    <cellStyle name="Percent 105 4" xfId="56082"/>
    <cellStyle name="Percent 106" xfId="32563"/>
    <cellStyle name="Percent 106 2" xfId="32564"/>
    <cellStyle name="Percent 106 3" xfId="32565"/>
    <cellStyle name="Percent 106 4" xfId="56083"/>
    <cellStyle name="Percent 107" xfId="32566"/>
    <cellStyle name="Percent 107 2" xfId="32567"/>
    <cellStyle name="Percent 107 2 2" xfId="32568"/>
    <cellStyle name="Percent 107 3" xfId="32569"/>
    <cellStyle name="Percent 107 3 2" xfId="32570"/>
    <cellStyle name="Percent 107 4" xfId="56084"/>
    <cellStyle name="Percent 108" xfId="32571"/>
    <cellStyle name="Percent 108 2" xfId="32572"/>
    <cellStyle name="Percent 108 2 2" xfId="32573"/>
    <cellStyle name="Percent 108 3" xfId="32574"/>
    <cellStyle name="Percent 108 3 2" xfId="32575"/>
    <cellStyle name="Percent 108 4" xfId="56085"/>
    <cellStyle name="Percent 109" xfId="32576"/>
    <cellStyle name="Percent 109 2" xfId="32577"/>
    <cellStyle name="Percent 109 2 2" xfId="32578"/>
    <cellStyle name="Percent 109 3" xfId="32579"/>
    <cellStyle name="Percent 109 3 2" xfId="32580"/>
    <cellStyle name="Percent 109 4" xfId="56086"/>
    <cellStyle name="Percent 11" xfId="32581"/>
    <cellStyle name="Percent 11 2" xfId="32582"/>
    <cellStyle name="Percent 11 2 2" xfId="32583"/>
    <cellStyle name="Percent 11 2 2 2" xfId="56087"/>
    <cellStyle name="Percent 11 2 3" xfId="32584"/>
    <cellStyle name="Percent 11 2 3 2" xfId="56088"/>
    <cellStyle name="Percent 11 2 4" xfId="32585"/>
    <cellStyle name="Percent 11 2 4 2" xfId="56089"/>
    <cellStyle name="Percent 11 2 5" xfId="56090"/>
    <cellStyle name="Percent 11 3" xfId="32586"/>
    <cellStyle name="Percent 11 3 2" xfId="32587"/>
    <cellStyle name="Percent 11 3 2 2" xfId="56091"/>
    <cellStyle name="Percent 11 3 3" xfId="32588"/>
    <cellStyle name="Percent 11 3 3 2" xfId="56092"/>
    <cellStyle name="Percent 11 3 4" xfId="32589"/>
    <cellStyle name="Percent 11 3 4 2" xfId="56093"/>
    <cellStyle name="Percent 11 3 5" xfId="56094"/>
    <cellStyle name="Percent 11 4" xfId="32590"/>
    <cellStyle name="Percent 11 4 2" xfId="56095"/>
    <cellStyle name="Percent 11 5" xfId="32591"/>
    <cellStyle name="Percent 11 5 2" xfId="56096"/>
    <cellStyle name="Percent 11 6" xfId="32592"/>
    <cellStyle name="Percent 11 6 2" xfId="56097"/>
    <cellStyle name="Percent 11 7" xfId="32593"/>
    <cellStyle name="Percent 110" xfId="32594"/>
    <cellStyle name="Percent 110 2" xfId="32595"/>
    <cellStyle name="Percent 110 2 2" xfId="32596"/>
    <cellStyle name="Percent 110 3" xfId="32597"/>
    <cellStyle name="Percent 110 3 2" xfId="32598"/>
    <cellStyle name="Percent 110 4" xfId="56098"/>
    <cellStyle name="Percent 111" xfId="32599"/>
    <cellStyle name="Percent 111 2" xfId="32600"/>
    <cellStyle name="Percent 111 2 2" xfId="32601"/>
    <cellStyle name="Percent 111 3" xfId="32602"/>
    <cellStyle name="Percent 111 3 2" xfId="32603"/>
    <cellStyle name="Percent 111 4" xfId="56099"/>
    <cellStyle name="Percent 112" xfId="32604"/>
    <cellStyle name="Percent 112 2" xfId="32605"/>
    <cellStyle name="Percent 112 2 2" xfId="32606"/>
    <cellStyle name="Percent 112 3" xfId="32607"/>
    <cellStyle name="Percent 112 3 2" xfId="32608"/>
    <cellStyle name="Percent 112 4" xfId="56100"/>
    <cellStyle name="Percent 113" xfId="32609"/>
    <cellStyle name="Percent 113 2" xfId="32610"/>
    <cellStyle name="Percent 113 2 2" xfId="32611"/>
    <cellStyle name="Percent 113 3" xfId="32612"/>
    <cellStyle name="Percent 113 3 2" xfId="32613"/>
    <cellStyle name="Percent 113 4" xfId="56101"/>
    <cellStyle name="Percent 114" xfId="32614"/>
    <cellStyle name="Percent 114 2" xfId="32615"/>
    <cellStyle name="Percent 114 2 2" xfId="32616"/>
    <cellStyle name="Percent 114 3" xfId="32617"/>
    <cellStyle name="Percent 114 3 2" xfId="32618"/>
    <cellStyle name="Percent 114 4" xfId="56102"/>
    <cellStyle name="Percent 115" xfId="32619"/>
    <cellStyle name="Percent 115 2" xfId="32620"/>
    <cellStyle name="Percent 115 2 2" xfId="32621"/>
    <cellStyle name="Percent 115 3" xfId="32622"/>
    <cellStyle name="Percent 115 3 2" xfId="32623"/>
    <cellStyle name="Percent 115 4" xfId="56103"/>
    <cellStyle name="Percent 116" xfId="32624"/>
    <cellStyle name="Percent 116 2" xfId="32625"/>
    <cellStyle name="Percent 116 2 2" xfId="32626"/>
    <cellStyle name="Percent 116 3" xfId="32627"/>
    <cellStyle name="Percent 116 3 2" xfId="32628"/>
    <cellStyle name="Percent 116 4" xfId="56104"/>
    <cellStyle name="Percent 117" xfId="32629"/>
    <cellStyle name="Percent 117 2" xfId="32630"/>
    <cellStyle name="Percent 117 2 2" xfId="32631"/>
    <cellStyle name="Percent 117 3" xfId="32632"/>
    <cellStyle name="Percent 117 3 2" xfId="32633"/>
    <cellStyle name="Percent 117 4" xfId="56105"/>
    <cellStyle name="Percent 118" xfId="32634"/>
    <cellStyle name="Percent 118 2" xfId="32635"/>
    <cellStyle name="Percent 118 2 2" xfId="32636"/>
    <cellStyle name="Percent 118 3" xfId="32637"/>
    <cellStyle name="Percent 118 3 2" xfId="32638"/>
    <cellStyle name="Percent 118 4" xfId="56106"/>
    <cellStyle name="Percent 119" xfId="32639"/>
    <cellStyle name="Percent 119 2" xfId="32640"/>
    <cellStyle name="Percent 119 3" xfId="32641"/>
    <cellStyle name="Percent 119 4" xfId="56107"/>
    <cellStyle name="Percent 12" xfId="32642"/>
    <cellStyle name="Percent 12 2" xfId="32643"/>
    <cellStyle name="Percent 12 2 2" xfId="32644"/>
    <cellStyle name="Percent 12 2 2 2" xfId="56108"/>
    <cellStyle name="Percent 12 2 3" xfId="56109"/>
    <cellStyle name="Percent 12 3" xfId="32645"/>
    <cellStyle name="Percent 12 3 2" xfId="56110"/>
    <cellStyle name="Percent 12 4" xfId="32646"/>
    <cellStyle name="Percent 12 4 2" xfId="56111"/>
    <cellStyle name="Percent 12 5" xfId="32647"/>
    <cellStyle name="Percent 120" xfId="32648"/>
    <cellStyle name="Percent 120 2" xfId="32649"/>
    <cellStyle name="Percent 120 3" xfId="32650"/>
    <cellStyle name="Percent 120 4" xfId="56112"/>
    <cellStyle name="Percent 121" xfId="32651"/>
    <cellStyle name="Percent 121 2" xfId="32652"/>
    <cellStyle name="Percent 121 3" xfId="32653"/>
    <cellStyle name="Percent 121 4" xfId="56113"/>
    <cellStyle name="Percent 122" xfId="32654"/>
    <cellStyle name="Percent 122 10" xfId="32655"/>
    <cellStyle name="Percent 122 10 2" xfId="32656"/>
    <cellStyle name="Percent 122 11" xfId="32657"/>
    <cellStyle name="Percent 122 2" xfId="32658"/>
    <cellStyle name="Percent 122 2 2" xfId="32659"/>
    <cellStyle name="Percent 122 3" xfId="32660"/>
    <cellStyle name="Percent 122 3 2" xfId="32661"/>
    <cellStyle name="Percent 122 3 2 2" xfId="32662"/>
    <cellStyle name="Percent 122 3 2 2 2" xfId="32663"/>
    <cellStyle name="Percent 122 3 2 2 2 2" xfId="32664"/>
    <cellStyle name="Percent 122 3 2 2 3" xfId="32665"/>
    <cellStyle name="Percent 122 3 2 2 3 2" xfId="32666"/>
    <cellStyle name="Percent 122 3 2 2 4" xfId="32667"/>
    <cellStyle name="Percent 122 3 2 2 4 2" xfId="32668"/>
    <cellStyle name="Percent 122 3 2 2 5" xfId="32669"/>
    <cellStyle name="Percent 122 3 2 3" xfId="32670"/>
    <cellStyle name="Percent 122 3 2 3 2" xfId="32671"/>
    <cellStyle name="Percent 122 3 2 4" xfId="32672"/>
    <cellStyle name="Percent 122 3 2 4 2" xfId="32673"/>
    <cellStyle name="Percent 122 3 2 5" xfId="32674"/>
    <cellStyle name="Percent 122 3 2 5 2" xfId="32675"/>
    <cellStyle name="Percent 122 3 2 6" xfId="32676"/>
    <cellStyle name="Percent 122 3 3" xfId="32677"/>
    <cellStyle name="Percent 122 3 3 2" xfId="32678"/>
    <cellStyle name="Percent 122 3 3 2 2" xfId="32679"/>
    <cellStyle name="Percent 122 3 3 3" xfId="32680"/>
    <cellStyle name="Percent 122 3 3 3 2" xfId="32681"/>
    <cellStyle name="Percent 122 3 3 4" xfId="32682"/>
    <cellStyle name="Percent 122 3 3 4 2" xfId="32683"/>
    <cellStyle name="Percent 122 3 3 5" xfId="32684"/>
    <cellStyle name="Percent 122 3 4" xfId="32685"/>
    <cellStyle name="Percent 122 3 4 2" xfId="32686"/>
    <cellStyle name="Percent 122 3 5" xfId="32687"/>
    <cellStyle name="Percent 122 3 5 2" xfId="32688"/>
    <cellStyle name="Percent 122 3 6" xfId="32689"/>
    <cellStyle name="Percent 122 3 6 2" xfId="32690"/>
    <cellStyle name="Percent 122 3 7" xfId="32691"/>
    <cellStyle name="Percent 122 3 8" xfId="32692"/>
    <cellStyle name="Percent 122 4" xfId="32693"/>
    <cellStyle name="Percent 122 4 2" xfId="32694"/>
    <cellStyle name="Percent 122 4 2 2" xfId="32695"/>
    <cellStyle name="Percent 122 4 2 2 2" xfId="32696"/>
    <cellStyle name="Percent 122 4 2 2 2 2" xfId="32697"/>
    <cellStyle name="Percent 122 4 2 2 3" xfId="32698"/>
    <cellStyle name="Percent 122 4 2 2 3 2" xfId="32699"/>
    <cellStyle name="Percent 122 4 2 2 4" xfId="32700"/>
    <cellStyle name="Percent 122 4 2 2 4 2" xfId="32701"/>
    <cellStyle name="Percent 122 4 2 2 5" xfId="32702"/>
    <cellStyle name="Percent 122 4 2 3" xfId="32703"/>
    <cellStyle name="Percent 122 4 2 3 2" xfId="32704"/>
    <cellStyle name="Percent 122 4 2 4" xfId="32705"/>
    <cellStyle name="Percent 122 4 2 4 2" xfId="32706"/>
    <cellStyle name="Percent 122 4 2 5" xfId="32707"/>
    <cellStyle name="Percent 122 4 2 5 2" xfId="32708"/>
    <cellStyle name="Percent 122 4 2 6" xfId="32709"/>
    <cellStyle name="Percent 122 4 3" xfId="32710"/>
    <cellStyle name="Percent 122 4 3 2" xfId="32711"/>
    <cellStyle name="Percent 122 4 3 2 2" xfId="32712"/>
    <cellStyle name="Percent 122 4 3 3" xfId="32713"/>
    <cellStyle name="Percent 122 4 3 3 2" xfId="32714"/>
    <cellStyle name="Percent 122 4 3 4" xfId="32715"/>
    <cellStyle name="Percent 122 4 3 4 2" xfId="32716"/>
    <cellStyle name="Percent 122 4 3 5" xfId="32717"/>
    <cellStyle name="Percent 122 4 4" xfId="32718"/>
    <cellStyle name="Percent 122 4 4 2" xfId="32719"/>
    <cellStyle name="Percent 122 4 5" xfId="32720"/>
    <cellStyle name="Percent 122 4 5 2" xfId="32721"/>
    <cellStyle name="Percent 122 4 6" xfId="32722"/>
    <cellStyle name="Percent 122 4 6 2" xfId="32723"/>
    <cellStyle name="Percent 122 4 7" xfId="32724"/>
    <cellStyle name="Percent 122 5" xfId="32725"/>
    <cellStyle name="Percent 122 5 2" xfId="32726"/>
    <cellStyle name="Percent 122 5 2 2" xfId="32727"/>
    <cellStyle name="Percent 122 5 2 2 2" xfId="32728"/>
    <cellStyle name="Percent 122 5 2 2 2 2" xfId="32729"/>
    <cellStyle name="Percent 122 5 2 2 3" xfId="32730"/>
    <cellStyle name="Percent 122 5 2 2 3 2" xfId="32731"/>
    <cellStyle name="Percent 122 5 2 2 4" xfId="32732"/>
    <cellStyle name="Percent 122 5 2 2 4 2" xfId="32733"/>
    <cellStyle name="Percent 122 5 2 2 5" xfId="32734"/>
    <cellStyle name="Percent 122 5 2 3" xfId="32735"/>
    <cellStyle name="Percent 122 5 2 3 2" xfId="32736"/>
    <cellStyle name="Percent 122 5 2 4" xfId="32737"/>
    <cellStyle name="Percent 122 5 2 4 2" xfId="32738"/>
    <cellStyle name="Percent 122 5 2 5" xfId="32739"/>
    <cellStyle name="Percent 122 5 2 5 2" xfId="32740"/>
    <cellStyle name="Percent 122 5 2 6" xfId="32741"/>
    <cellStyle name="Percent 122 5 3" xfId="32742"/>
    <cellStyle name="Percent 122 5 3 2" xfId="32743"/>
    <cellStyle name="Percent 122 5 3 2 2" xfId="32744"/>
    <cellStyle name="Percent 122 5 3 3" xfId="32745"/>
    <cellStyle name="Percent 122 5 3 3 2" xfId="32746"/>
    <cellStyle name="Percent 122 5 3 4" xfId="32747"/>
    <cellStyle name="Percent 122 5 3 4 2" xfId="32748"/>
    <cellStyle name="Percent 122 5 3 5" xfId="32749"/>
    <cellStyle name="Percent 122 5 4" xfId="32750"/>
    <cellStyle name="Percent 122 5 4 2" xfId="32751"/>
    <cellStyle name="Percent 122 5 5" xfId="32752"/>
    <cellStyle name="Percent 122 5 5 2" xfId="32753"/>
    <cellStyle name="Percent 122 5 6" xfId="32754"/>
    <cellStyle name="Percent 122 5 6 2" xfId="32755"/>
    <cellStyle name="Percent 122 5 7" xfId="32756"/>
    <cellStyle name="Percent 122 6" xfId="32757"/>
    <cellStyle name="Percent 122 6 2" xfId="32758"/>
    <cellStyle name="Percent 122 6 2 2" xfId="32759"/>
    <cellStyle name="Percent 122 6 2 2 2" xfId="32760"/>
    <cellStyle name="Percent 122 6 2 2 2 2" xfId="32761"/>
    <cellStyle name="Percent 122 6 2 2 3" xfId="32762"/>
    <cellStyle name="Percent 122 6 2 2 3 2" xfId="32763"/>
    <cellStyle name="Percent 122 6 2 2 4" xfId="32764"/>
    <cellStyle name="Percent 122 6 2 2 4 2" xfId="32765"/>
    <cellStyle name="Percent 122 6 2 2 5" xfId="32766"/>
    <cellStyle name="Percent 122 6 2 3" xfId="32767"/>
    <cellStyle name="Percent 122 6 2 3 2" xfId="32768"/>
    <cellStyle name="Percent 122 6 2 4" xfId="32769"/>
    <cellStyle name="Percent 122 6 2 4 2" xfId="32770"/>
    <cellStyle name="Percent 122 6 2 5" xfId="32771"/>
    <cellStyle name="Percent 122 6 2 5 2" xfId="32772"/>
    <cellStyle name="Percent 122 6 2 6" xfId="32773"/>
    <cellStyle name="Percent 122 6 3" xfId="32774"/>
    <cellStyle name="Percent 122 6 3 2" xfId="32775"/>
    <cellStyle name="Percent 122 6 3 2 2" xfId="32776"/>
    <cellStyle name="Percent 122 6 3 3" xfId="32777"/>
    <cellStyle name="Percent 122 6 3 3 2" xfId="32778"/>
    <cellStyle name="Percent 122 6 3 4" xfId="32779"/>
    <cellStyle name="Percent 122 6 3 4 2" xfId="32780"/>
    <cellStyle name="Percent 122 6 3 5" xfId="32781"/>
    <cellStyle name="Percent 122 6 4" xfId="32782"/>
    <cellStyle name="Percent 122 6 4 2" xfId="32783"/>
    <cellStyle name="Percent 122 6 5" xfId="32784"/>
    <cellStyle name="Percent 122 6 5 2" xfId="32785"/>
    <cellStyle name="Percent 122 6 6" xfId="32786"/>
    <cellStyle name="Percent 122 6 6 2" xfId="32787"/>
    <cellStyle name="Percent 122 6 7" xfId="32788"/>
    <cellStyle name="Percent 122 7" xfId="32789"/>
    <cellStyle name="Percent 122 7 2" xfId="32790"/>
    <cellStyle name="Percent 122 7 2 2" xfId="32791"/>
    <cellStyle name="Percent 122 7 3" xfId="32792"/>
    <cellStyle name="Percent 122 7 3 2" xfId="32793"/>
    <cellStyle name="Percent 122 7 4" xfId="32794"/>
    <cellStyle name="Percent 122 7 4 2" xfId="32795"/>
    <cellStyle name="Percent 122 7 5" xfId="32796"/>
    <cellStyle name="Percent 122 8" xfId="32797"/>
    <cellStyle name="Percent 122 8 2" xfId="32798"/>
    <cellStyle name="Percent 122 9" xfId="32799"/>
    <cellStyle name="Percent 122 9 2" xfId="32800"/>
    <cellStyle name="Percent 123" xfId="32801"/>
    <cellStyle name="Percent 123 2" xfId="32802"/>
    <cellStyle name="Percent 123 2 2" xfId="32803"/>
    <cellStyle name="Percent 123 3" xfId="32804"/>
    <cellStyle name="Percent 123 3 2" xfId="32805"/>
    <cellStyle name="Percent 123 4" xfId="32806"/>
    <cellStyle name="Percent 123 4 2" xfId="56114"/>
    <cellStyle name="Percent 123 5" xfId="56115"/>
    <cellStyle name="Percent 124" xfId="32807"/>
    <cellStyle name="Percent 124 2" xfId="32808"/>
    <cellStyle name="Percent 124 2 2" xfId="56116"/>
    <cellStyle name="Percent 124 3" xfId="32809"/>
    <cellStyle name="Percent 124 3 2" xfId="56117"/>
    <cellStyle name="Percent 124 4" xfId="32810"/>
    <cellStyle name="Percent 124 4 2" xfId="56118"/>
    <cellStyle name="Percent 124 5" xfId="56119"/>
    <cellStyle name="Percent 125" xfId="32811"/>
    <cellStyle name="Percent 125 2" xfId="32812"/>
    <cellStyle name="Percent 125 2 2" xfId="56120"/>
    <cellStyle name="Percent 125 3" xfId="32813"/>
    <cellStyle name="Percent 125 3 2" xfId="56121"/>
    <cellStyle name="Percent 125 4" xfId="32814"/>
    <cellStyle name="Percent 125 4 2" xfId="56122"/>
    <cellStyle name="Percent 125 5" xfId="56123"/>
    <cellStyle name="Percent 126" xfId="32815"/>
    <cellStyle name="Percent 126 2" xfId="32816"/>
    <cellStyle name="Percent 126 2 2" xfId="56124"/>
    <cellStyle name="Percent 126 3" xfId="32817"/>
    <cellStyle name="Percent 126 3 2" xfId="56125"/>
    <cellStyle name="Percent 126 4" xfId="32818"/>
    <cellStyle name="Percent 126 4 2" xfId="56126"/>
    <cellStyle name="Percent 126 5" xfId="56127"/>
    <cellStyle name="Percent 127" xfId="32819"/>
    <cellStyle name="Percent 127 2" xfId="32820"/>
    <cellStyle name="Percent 127 2 2" xfId="56128"/>
    <cellStyle name="Percent 127 3" xfId="32821"/>
    <cellStyle name="Percent 127 3 2" xfId="56129"/>
    <cellStyle name="Percent 127 4" xfId="32822"/>
    <cellStyle name="Percent 127 4 2" xfId="56130"/>
    <cellStyle name="Percent 127 5" xfId="56131"/>
    <cellStyle name="Percent 128" xfId="32823"/>
    <cellStyle name="Percent 128 2" xfId="32824"/>
    <cellStyle name="Percent 128 2 2" xfId="32825"/>
    <cellStyle name="Percent 128 2 2 2" xfId="56132"/>
    <cellStyle name="Percent 128 2 3" xfId="32826"/>
    <cellStyle name="Percent 128 2 3 2" xfId="56133"/>
    <cellStyle name="Percent 128 2 4" xfId="32827"/>
    <cellStyle name="Percent 128 2 4 2" xfId="56134"/>
    <cellStyle name="Percent 128 2 5" xfId="56135"/>
    <cellStyle name="Percent 128 3" xfId="32828"/>
    <cellStyle name="Percent 128 3 2" xfId="56136"/>
    <cellStyle name="Percent 128 4" xfId="32829"/>
    <cellStyle name="Percent 128 4 2" xfId="56137"/>
    <cellStyle name="Percent 128 5" xfId="32830"/>
    <cellStyle name="Percent 128 5 2" xfId="56138"/>
    <cellStyle name="Percent 128 6" xfId="56139"/>
    <cellStyle name="Percent 128 6 2" xfId="56140"/>
    <cellStyle name="Percent 128 7" xfId="56141"/>
    <cellStyle name="Percent 129" xfId="32831"/>
    <cellStyle name="Percent 129 2" xfId="32832"/>
    <cellStyle name="Percent 129 2 2" xfId="32833"/>
    <cellStyle name="Percent 129 3" xfId="32834"/>
    <cellStyle name="Percent 129 3 2" xfId="32835"/>
    <cellStyle name="Percent 129 3 3" xfId="56142"/>
    <cellStyle name="Percent 129 3 4" xfId="56143"/>
    <cellStyle name="Percent 129 4" xfId="32836"/>
    <cellStyle name="Percent 129 4 2" xfId="56144"/>
    <cellStyle name="Percent 129 5" xfId="32837"/>
    <cellStyle name="Percent 129 5 2" xfId="56145"/>
    <cellStyle name="Percent 129 6" xfId="56146"/>
    <cellStyle name="Percent 13" xfId="32838"/>
    <cellStyle name="Percent 13 2" xfId="32839"/>
    <cellStyle name="Percent 13 2 2" xfId="32840"/>
    <cellStyle name="Percent 13 2 2 2" xfId="56147"/>
    <cellStyle name="Percent 13 2 3" xfId="56148"/>
    <cellStyle name="Percent 13 3" xfId="32841"/>
    <cellStyle name="Percent 13 3 2" xfId="56149"/>
    <cellStyle name="Percent 13 4" xfId="32842"/>
    <cellStyle name="Percent 13 4 2" xfId="56150"/>
    <cellStyle name="Percent 13 5" xfId="32843"/>
    <cellStyle name="Percent 130" xfId="32844"/>
    <cellStyle name="Percent 130 2" xfId="32845"/>
    <cellStyle name="Percent 130 2 2" xfId="32846"/>
    <cellStyle name="Percent 130 3" xfId="32847"/>
    <cellStyle name="Percent 130 3 2" xfId="32848"/>
    <cellStyle name="Percent 130 3 3" xfId="56151"/>
    <cellStyle name="Percent 130 3 4" xfId="56152"/>
    <cellStyle name="Percent 130 4" xfId="56153"/>
    <cellStyle name="Percent 131" xfId="32849"/>
    <cellStyle name="Percent 131 2" xfId="32850"/>
    <cellStyle name="Percent 131 3" xfId="32851"/>
    <cellStyle name="Percent 131 3 2" xfId="32852"/>
    <cellStyle name="Percent 131 3 3" xfId="56154"/>
    <cellStyle name="Percent 131 3 4" xfId="56155"/>
    <cellStyle name="Percent 131 4" xfId="56156"/>
    <cellStyle name="Percent 132" xfId="32853"/>
    <cellStyle name="Percent 132 2" xfId="32854"/>
    <cellStyle name="Percent 132 3" xfId="32855"/>
    <cellStyle name="Percent 132 3 2" xfId="32856"/>
    <cellStyle name="Percent 132 3 3" xfId="56157"/>
    <cellStyle name="Percent 132 3 4" xfId="56158"/>
    <cellStyle name="Percent 132 4" xfId="56159"/>
    <cellStyle name="Percent 133" xfId="32857"/>
    <cellStyle name="Percent 133 2" xfId="32858"/>
    <cellStyle name="Percent 133 3" xfId="32859"/>
    <cellStyle name="Percent 133 3 2" xfId="32860"/>
    <cellStyle name="Percent 133 3 3" xfId="56160"/>
    <cellStyle name="Percent 133 3 4" xfId="56161"/>
    <cellStyle name="Percent 133 4" xfId="56162"/>
    <cellStyle name="Percent 134" xfId="32861"/>
    <cellStyle name="Percent 134 2" xfId="32862"/>
    <cellStyle name="Percent 134 3" xfId="32863"/>
    <cellStyle name="Percent 134 3 2" xfId="32864"/>
    <cellStyle name="Percent 134 3 3" xfId="56163"/>
    <cellStyle name="Percent 134 3 4" xfId="56164"/>
    <cellStyle name="Percent 134 4" xfId="56165"/>
    <cellStyle name="Percent 135" xfId="32865"/>
    <cellStyle name="Percent 135 2" xfId="32866"/>
    <cellStyle name="Percent 135 3" xfId="32867"/>
    <cellStyle name="Percent 135 3 2" xfId="32868"/>
    <cellStyle name="Percent 135 3 3" xfId="56166"/>
    <cellStyle name="Percent 135 3 4" xfId="56167"/>
    <cellStyle name="Percent 135 4" xfId="56168"/>
    <cellStyle name="Percent 136" xfId="32869"/>
    <cellStyle name="Percent 136 2" xfId="32870"/>
    <cellStyle name="Percent 136 3" xfId="32871"/>
    <cellStyle name="Percent 136 3 2" xfId="32872"/>
    <cellStyle name="Percent 136 3 3" xfId="56169"/>
    <cellStyle name="Percent 136 3 4" xfId="56170"/>
    <cellStyle name="Percent 136 4" xfId="56171"/>
    <cellStyle name="Percent 137" xfId="32873"/>
    <cellStyle name="Percent 137 2" xfId="32874"/>
    <cellStyle name="Percent 137 3" xfId="32875"/>
    <cellStyle name="Percent 137 3 2" xfId="32876"/>
    <cellStyle name="Percent 137 3 3" xfId="56172"/>
    <cellStyle name="Percent 137 3 4" xfId="56173"/>
    <cellStyle name="Percent 137 4" xfId="32877"/>
    <cellStyle name="Percent 137 4 2" xfId="56174"/>
    <cellStyle name="Percent 137 5" xfId="32878"/>
    <cellStyle name="Percent 137 5 2" xfId="56175"/>
    <cellStyle name="Percent 137 6" xfId="56176"/>
    <cellStyle name="Percent 138" xfId="32879"/>
    <cellStyle name="Percent 138 2" xfId="32880"/>
    <cellStyle name="Percent 138 3" xfId="32881"/>
    <cellStyle name="Percent 138 3 2" xfId="32882"/>
    <cellStyle name="Percent 138 3 3" xfId="56177"/>
    <cellStyle name="Percent 138 3 4" xfId="56178"/>
    <cellStyle name="Percent 138 4" xfId="32883"/>
    <cellStyle name="Percent 138 4 2" xfId="56179"/>
    <cellStyle name="Percent 138 5" xfId="32884"/>
    <cellStyle name="Percent 138 5 2" xfId="56180"/>
    <cellStyle name="Percent 138 6" xfId="56181"/>
    <cellStyle name="Percent 139" xfId="32885"/>
    <cellStyle name="Percent 139 2" xfId="32886"/>
    <cellStyle name="Percent 139 3" xfId="32887"/>
    <cellStyle name="Percent 139 3 2" xfId="32888"/>
    <cellStyle name="Percent 139 3 3" xfId="56182"/>
    <cellStyle name="Percent 139 3 4" xfId="56183"/>
    <cellStyle name="Percent 139 4" xfId="32889"/>
    <cellStyle name="Percent 139 4 2" xfId="56184"/>
    <cellStyle name="Percent 139 5" xfId="32890"/>
    <cellStyle name="Percent 139 5 2" xfId="56185"/>
    <cellStyle name="Percent 139 6" xfId="56186"/>
    <cellStyle name="Percent 14" xfId="32891"/>
    <cellStyle name="Percent 14 2" xfId="32892"/>
    <cellStyle name="Percent 14 2 2" xfId="32893"/>
    <cellStyle name="Percent 14 2 2 2" xfId="56187"/>
    <cellStyle name="Percent 14 2 3" xfId="32894"/>
    <cellStyle name="Percent 14 2 3 2" xfId="56188"/>
    <cellStyle name="Percent 14 2 4" xfId="32895"/>
    <cellStyle name="Percent 14 2 4 2" xfId="56189"/>
    <cellStyle name="Percent 14 2 5" xfId="56190"/>
    <cellStyle name="Percent 14 3" xfId="32896"/>
    <cellStyle name="Percent 14 3 2" xfId="32897"/>
    <cellStyle name="Percent 14 3 2 2" xfId="56191"/>
    <cellStyle name="Percent 14 3 3" xfId="32898"/>
    <cellStyle name="Percent 14 3 3 2" xfId="56192"/>
    <cellStyle name="Percent 14 3 4" xfId="32899"/>
    <cellStyle name="Percent 14 3 4 2" xfId="56193"/>
    <cellStyle name="Percent 14 3 5" xfId="56194"/>
    <cellStyle name="Percent 14 4" xfId="32900"/>
    <cellStyle name="Percent 14 4 2" xfId="56195"/>
    <cellStyle name="Percent 14 5" xfId="32901"/>
    <cellStyle name="Percent 14 5 2" xfId="32902"/>
    <cellStyle name="Percent 14 5 3" xfId="32903"/>
    <cellStyle name="Percent 14 6" xfId="32904"/>
    <cellStyle name="Percent 14 6 2" xfId="56196"/>
    <cellStyle name="Percent 14 7" xfId="32905"/>
    <cellStyle name="Percent 140" xfId="32906"/>
    <cellStyle name="Percent 140 2" xfId="32907"/>
    <cellStyle name="Percent 140 3" xfId="32908"/>
    <cellStyle name="Percent 140 3 2" xfId="32909"/>
    <cellStyle name="Percent 140 3 3" xfId="56197"/>
    <cellStyle name="Percent 140 3 4" xfId="56198"/>
    <cellStyle name="Percent 140 4" xfId="32910"/>
    <cellStyle name="Percent 140 4 2" xfId="56199"/>
    <cellStyle name="Percent 140 5" xfId="32911"/>
    <cellStyle name="Percent 140 5 2" xfId="56200"/>
    <cellStyle name="Percent 140 6" xfId="56201"/>
    <cellStyle name="Percent 141" xfId="32912"/>
    <cellStyle name="Percent 141 2" xfId="32913"/>
    <cellStyle name="Percent 141 3" xfId="32914"/>
    <cellStyle name="Percent 141 3 2" xfId="32915"/>
    <cellStyle name="Percent 141 3 3" xfId="56202"/>
    <cellStyle name="Percent 141 3 4" xfId="56203"/>
    <cellStyle name="Percent 141 4" xfId="32916"/>
    <cellStyle name="Percent 141 4 2" xfId="56204"/>
    <cellStyle name="Percent 141 5" xfId="32917"/>
    <cellStyle name="Percent 141 5 2" xfId="56205"/>
    <cellStyle name="Percent 141 6" xfId="56206"/>
    <cellStyle name="Percent 142" xfId="32918"/>
    <cellStyle name="Percent 142 2" xfId="32919"/>
    <cellStyle name="Percent 142 3" xfId="32920"/>
    <cellStyle name="Percent 142 3 2" xfId="32921"/>
    <cellStyle name="Percent 142 3 3" xfId="56207"/>
    <cellStyle name="Percent 142 3 4" xfId="56208"/>
    <cellStyle name="Percent 142 4" xfId="32922"/>
    <cellStyle name="Percent 142 4 2" xfId="56209"/>
    <cellStyle name="Percent 142 5" xfId="32923"/>
    <cellStyle name="Percent 142 5 2" xfId="56210"/>
    <cellStyle name="Percent 142 6" xfId="56211"/>
    <cellStyle name="Percent 143" xfId="32924"/>
    <cellStyle name="Percent 143 2" xfId="32925"/>
    <cellStyle name="Percent 143 3" xfId="32926"/>
    <cellStyle name="Percent 143 3 2" xfId="32927"/>
    <cellStyle name="Percent 143 3 3" xfId="56212"/>
    <cellStyle name="Percent 143 3 4" xfId="56213"/>
    <cellStyle name="Percent 143 4" xfId="32928"/>
    <cellStyle name="Percent 143 4 2" xfId="56214"/>
    <cellStyle name="Percent 143 5" xfId="32929"/>
    <cellStyle name="Percent 143 5 2" xfId="56215"/>
    <cellStyle name="Percent 143 6" xfId="56216"/>
    <cellStyle name="Percent 144" xfId="32930"/>
    <cellStyle name="Percent 144 2" xfId="32931"/>
    <cellStyle name="Percent 144 3" xfId="32932"/>
    <cellStyle name="Percent 144 3 2" xfId="32933"/>
    <cellStyle name="Percent 144 3 3" xfId="56217"/>
    <cellStyle name="Percent 144 3 4" xfId="56218"/>
    <cellStyle name="Percent 144 4" xfId="32934"/>
    <cellStyle name="Percent 144 4 2" xfId="56219"/>
    <cellStyle name="Percent 144 5" xfId="32935"/>
    <cellStyle name="Percent 144 5 2" xfId="56220"/>
    <cellStyle name="Percent 144 6" xfId="56221"/>
    <cellStyle name="Percent 145" xfId="32936"/>
    <cellStyle name="Percent 145 2" xfId="32937"/>
    <cellStyle name="Percent 145 3" xfId="32938"/>
    <cellStyle name="Percent 145 3 2" xfId="32939"/>
    <cellStyle name="Percent 145 3 3" xfId="56222"/>
    <cellStyle name="Percent 145 3 4" xfId="56223"/>
    <cellStyle name="Percent 145 4" xfId="32940"/>
    <cellStyle name="Percent 145 4 2" xfId="56224"/>
    <cellStyle name="Percent 145 5" xfId="32941"/>
    <cellStyle name="Percent 145 5 2" xfId="56225"/>
    <cellStyle name="Percent 145 6" xfId="56226"/>
    <cellStyle name="Percent 146" xfId="32942"/>
    <cellStyle name="Percent 146 2" xfId="32943"/>
    <cellStyle name="Percent 146 3" xfId="32944"/>
    <cellStyle name="Percent 146 3 2" xfId="32945"/>
    <cellStyle name="Percent 146 3 3" xfId="56227"/>
    <cellStyle name="Percent 146 3 4" xfId="56228"/>
    <cellStyle name="Percent 146 4" xfId="32946"/>
    <cellStyle name="Percent 146 4 2" xfId="56229"/>
    <cellStyle name="Percent 146 5" xfId="32947"/>
    <cellStyle name="Percent 146 5 2" xfId="56230"/>
    <cellStyle name="Percent 146 6" xfId="56231"/>
    <cellStyle name="Percent 147" xfId="32948"/>
    <cellStyle name="Percent 147 2" xfId="32949"/>
    <cellStyle name="Percent 147 3" xfId="32950"/>
    <cellStyle name="Percent 147 3 2" xfId="32951"/>
    <cellStyle name="Percent 147 3 3" xfId="56232"/>
    <cellStyle name="Percent 147 3 4" xfId="56233"/>
    <cellStyle name="Percent 147 4" xfId="32952"/>
    <cellStyle name="Percent 147 4 2" xfId="56234"/>
    <cellStyle name="Percent 147 5" xfId="32953"/>
    <cellStyle name="Percent 147 5 2" xfId="56235"/>
    <cellStyle name="Percent 147 6" xfId="56236"/>
    <cellStyle name="Percent 148" xfId="32954"/>
    <cellStyle name="Percent 148 2" xfId="32955"/>
    <cellStyle name="Percent 148 3" xfId="32956"/>
    <cellStyle name="Percent 148 3 2" xfId="32957"/>
    <cellStyle name="Percent 148 3 3" xfId="56237"/>
    <cellStyle name="Percent 148 3 4" xfId="56238"/>
    <cellStyle name="Percent 148 4" xfId="32958"/>
    <cellStyle name="Percent 148 4 2" xfId="56239"/>
    <cellStyle name="Percent 148 5" xfId="32959"/>
    <cellStyle name="Percent 148 5 2" xfId="56240"/>
    <cellStyle name="Percent 148 6" xfId="56241"/>
    <cellStyle name="Percent 149" xfId="32960"/>
    <cellStyle name="Percent 149 2" xfId="32961"/>
    <cellStyle name="Percent 149 3" xfId="32962"/>
    <cellStyle name="Percent 149 3 2" xfId="32963"/>
    <cellStyle name="Percent 149 3 3" xfId="56242"/>
    <cellStyle name="Percent 149 3 4" xfId="56243"/>
    <cellStyle name="Percent 149 4" xfId="32964"/>
    <cellStyle name="Percent 149 4 2" xfId="56244"/>
    <cellStyle name="Percent 149 5" xfId="32965"/>
    <cellStyle name="Percent 149 5 2" xfId="56245"/>
    <cellStyle name="Percent 149 6" xfId="56246"/>
    <cellStyle name="Percent 15" xfId="32966"/>
    <cellStyle name="Percent 15 2" xfId="32967"/>
    <cellStyle name="Percent 15 2 2" xfId="32968"/>
    <cellStyle name="Percent 15 2 2 2" xfId="56247"/>
    <cellStyle name="Percent 15 2 3" xfId="32969"/>
    <cellStyle name="Percent 15 2 3 2" xfId="56248"/>
    <cellStyle name="Percent 15 2 4" xfId="32970"/>
    <cellStyle name="Percent 15 2 4 2" xfId="56249"/>
    <cellStyle name="Percent 15 2 5" xfId="56250"/>
    <cellStyle name="Percent 15 3" xfId="32971"/>
    <cellStyle name="Percent 15 3 2" xfId="32972"/>
    <cellStyle name="Percent 15 3 2 2" xfId="56251"/>
    <cellStyle name="Percent 15 3 3" xfId="32973"/>
    <cellStyle name="Percent 15 3 3 2" xfId="56252"/>
    <cellStyle name="Percent 15 3 4" xfId="32974"/>
    <cellStyle name="Percent 15 3 4 2" xfId="56253"/>
    <cellStyle name="Percent 15 3 5" xfId="56254"/>
    <cellStyle name="Percent 15 4" xfId="32975"/>
    <cellStyle name="Percent 15 4 2" xfId="56255"/>
    <cellStyle name="Percent 15 5" xfId="32976"/>
    <cellStyle name="Percent 15 5 2" xfId="32977"/>
    <cellStyle name="Percent 15 5 3" xfId="32978"/>
    <cellStyle name="Percent 15 6" xfId="32979"/>
    <cellStyle name="Percent 15 6 2" xfId="56256"/>
    <cellStyle name="Percent 15 7" xfId="32980"/>
    <cellStyle name="Percent 150" xfId="32981"/>
    <cellStyle name="Percent 150 2" xfId="32982"/>
    <cellStyle name="Percent 150 3" xfId="32983"/>
    <cellStyle name="Percent 150 3 2" xfId="32984"/>
    <cellStyle name="Percent 150 3 3" xfId="56257"/>
    <cellStyle name="Percent 150 3 4" xfId="56258"/>
    <cellStyle name="Percent 150 4" xfId="32985"/>
    <cellStyle name="Percent 150 4 2" xfId="56259"/>
    <cellStyle name="Percent 150 5" xfId="32986"/>
    <cellStyle name="Percent 150 5 2" xfId="56260"/>
    <cellStyle name="Percent 150 6" xfId="56261"/>
    <cellStyle name="Percent 151" xfId="32987"/>
    <cellStyle name="Percent 151 2" xfId="32988"/>
    <cellStyle name="Percent 151 3" xfId="32989"/>
    <cellStyle name="Percent 151 3 2" xfId="32990"/>
    <cellStyle name="Percent 151 3 3" xfId="56262"/>
    <cellStyle name="Percent 151 3 4" xfId="56263"/>
    <cellStyle name="Percent 151 4" xfId="32991"/>
    <cellStyle name="Percent 151 4 2" xfId="56264"/>
    <cellStyle name="Percent 151 5" xfId="32992"/>
    <cellStyle name="Percent 151 5 2" xfId="56265"/>
    <cellStyle name="Percent 151 6" xfId="56266"/>
    <cellStyle name="Percent 152" xfId="32993"/>
    <cellStyle name="Percent 152 2" xfId="32994"/>
    <cellStyle name="Percent 152 3" xfId="32995"/>
    <cellStyle name="Percent 152 3 2" xfId="32996"/>
    <cellStyle name="Percent 152 3 3" xfId="56267"/>
    <cellStyle name="Percent 152 3 4" xfId="56268"/>
    <cellStyle name="Percent 152 4" xfId="32997"/>
    <cellStyle name="Percent 152 4 2" xfId="56269"/>
    <cellStyle name="Percent 152 5" xfId="32998"/>
    <cellStyle name="Percent 152 5 2" xfId="56270"/>
    <cellStyle name="Percent 152 6" xfId="56271"/>
    <cellStyle name="Percent 153" xfId="32999"/>
    <cellStyle name="Percent 153 2" xfId="33000"/>
    <cellStyle name="Percent 153 2 2" xfId="33001"/>
    <cellStyle name="Percent 153 3" xfId="33002"/>
    <cellStyle name="Percent 153 3 2" xfId="33003"/>
    <cellStyle name="Percent 153 3 3" xfId="56272"/>
    <cellStyle name="Percent 153 3 4" xfId="56273"/>
    <cellStyle name="Percent 153 4" xfId="33004"/>
    <cellStyle name="Percent 153 4 2" xfId="56274"/>
    <cellStyle name="Percent 153 5" xfId="33005"/>
    <cellStyle name="Percent 153 5 2" xfId="56275"/>
    <cellStyle name="Percent 153 6" xfId="56276"/>
    <cellStyle name="Percent 154" xfId="33006"/>
    <cellStyle name="Percent 154 2" xfId="33007"/>
    <cellStyle name="Percent 154 2 2" xfId="33008"/>
    <cellStyle name="Percent 154 3" xfId="33009"/>
    <cellStyle name="Percent 154 3 2" xfId="33010"/>
    <cellStyle name="Percent 154 3 3" xfId="56277"/>
    <cellStyle name="Percent 154 3 4" xfId="56278"/>
    <cellStyle name="Percent 154 4" xfId="33011"/>
    <cellStyle name="Percent 154 4 2" xfId="56279"/>
    <cellStyle name="Percent 154 5" xfId="33012"/>
    <cellStyle name="Percent 154 5 2" xfId="56280"/>
    <cellStyle name="Percent 154 6" xfId="56281"/>
    <cellStyle name="Percent 155" xfId="33013"/>
    <cellStyle name="Percent 155 2" xfId="33014"/>
    <cellStyle name="Percent 155 3" xfId="33015"/>
    <cellStyle name="Percent 155 3 2" xfId="33016"/>
    <cellStyle name="Percent 155 3 3" xfId="56282"/>
    <cellStyle name="Percent 155 3 4" xfId="56283"/>
    <cellStyle name="Percent 155 4" xfId="33017"/>
    <cellStyle name="Percent 155 4 2" xfId="56284"/>
    <cellStyle name="Percent 155 5" xfId="33018"/>
    <cellStyle name="Percent 155 5 2" xfId="56285"/>
    <cellStyle name="Percent 155 6" xfId="56286"/>
    <cellStyle name="Percent 156" xfId="33019"/>
    <cellStyle name="Percent 156 2" xfId="33020"/>
    <cellStyle name="Percent 156 2 2" xfId="33021"/>
    <cellStyle name="Percent 156 2 2 2" xfId="56287"/>
    <cellStyle name="Percent 156 2 3" xfId="33022"/>
    <cellStyle name="Percent 156 2 3 2" xfId="56288"/>
    <cellStyle name="Percent 156 2 4" xfId="33023"/>
    <cellStyle name="Percent 156 2 4 2" xfId="56289"/>
    <cellStyle name="Percent 156 2 5" xfId="56290"/>
    <cellStyle name="Percent 156 3" xfId="33024"/>
    <cellStyle name="Percent 156 3 2" xfId="33025"/>
    <cellStyle name="Percent 156 3 2 2" xfId="56291"/>
    <cellStyle name="Percent 156 3 3" xfId="56292"/>
    <cellStyle name="Percent 156 4" xfId="33026"/>
    <cellStyle name="Percent 156 4 2" xfId="56293"/>
    <cellStyle name="Percent 156 5" xfId="33027"/>
    <cellStyle name="Percent 156 5 2" xfId="56294"/>
    <cellStyle name="Percent 156 6" xfId="56295"/>
    <cellStyle name="Percent 157" xfId="33028"/>
    <cellStyle name="Percent 157 2" xfId="33029"/>
    <cellStyle name="Percent 157 2 2" xfId="33030"/>
    <cellStyle name="Percent 157 2 2 2" xfId="56296"/>
    <cellStyle name="Percent 157 2 3" xfId="33031"/>
    <cellStyle name="Percent 157 2 3 2" xfId="56297"/>
    <cellStyle name="Percent 157 2 4" xfId="33032"/>
    <cellStyle name="Percent 157 2 4 2" xfId="56298"/>
    <cellStyle name="Percent 157 2 5" xfId="56299"/>
    <cellStyle name="Percent 157 3" xfId="33033"/>
    <cellStyle name="Percent 157 3 2" xfId="33034"/>
    <cellStyle name="Percent 157 3 2 2" xfId="56300"/>
    <cellStyle name="Percent 158" xfId="33035"/>
    <cellStyle name="Percent 158 2" xfId="33036"/>
    <cellStyle name="Percent 158 2 2" xfId="56301"/>
    <cellStyle name="Percent 158 3" xfId="33037"/>
    <cellStyle name="Percent 158 3 2" xfId="56302"/>
    <cellStyle name="Percent 158 4" xfId="33038"/>
    <cellStyle name="Percent 158 4 2" xfId="56303"/>
    <cellStyle name="Percent 158 5" xfId="56304"/>
    <cellStyle name="Percent 159" xfId="33039"/>
    <cellStyle name="Percent 159 2" xfId="33040"/>
    <cellStyle name="Percent 159 2 2" xfId="33041"/>
    <cellStyle name="Percent 159 2 2 2" xfId="56305"/>
    <cellStyle name="Percent 159 2 3" xfId="33042"/>
    <cellStyle name="Percent 159 2 3 2" xfId="56306"/>
    <cellStyle name="Percent 159 2 4" xfId="33043"/>
    <cellStyle name="Percent 159 2 4 2" xfId="56307"/>
    <cellStyle name="Percent 159 2 5" xfId="56308"/>
    <cellStyle name="Percent 159 3" xfId="33044"/>
    <cellStyle name="Percent 159 3 2" xfId="33045"/>
    <cellStyle name="Percent 159 3 3" xfId="33046"/>
    <cellStyle name="Percent 159 3 3 2" xfId="33047"/>
    <cellStyle name="Percent 159 3 4" xfId="33048"/>
    <cellStyle name="Percent 159 3 4 2" xfId="56309"/>
    <cellStyle name="Percent 159 3 5" xfId="56310"/>
    <cellStyle name="Percent 159 4" xfId="33049"/>
    <cellStyle name="Percent 16" xfId="33050"/>
    <cellStyle name="Percent 16 2" xfId="33051"/>
    <cellStyle name="Percent 16 2 2" xfId="33052"/>
    <cellStyle name="Percent 16 2 2 2" xfId="56311"/>
    <cellStyle name="Percent 16 2 3" xfId="33053"/>
    <cellStyle name="Percent 16 2 3 2" xfId="56312"/>
    <cellStyle name="Percent 16 2 4" xfId="33054"/>
    <cellStyle name="Percent 16 2 4 2" xfId="56313"/>
    <cellStyle name="Percent 16 2 5" xfId="56314"/>
    <cellStyle name="Percent 16 3" xfId="33055"/>
    <cellStyle name="Percent 16 3 2" xfId="33056"/>
    <cellStyle name="Percent 16 3 2 2" xfId="56315"/>
    <cellStyle name="Percent 16 3 3" xfId="33057"/>
    <cellStyle name="Percent 16 3 3 2" xfId="56316"/>
    <cellStyle name="Percent 16 3 4" xfId="33058"/>
    <cellStyle name="Percent 16 3 4 2" xfId="56317"/>
    <cellStyle name="Percent 16 3 5" xfId="56318"/>
    <cellStyle name="Percent 16 4" xfId="33059"/>
    <cellStyle name="Percent 16 4 2" xfId="56319"/>
    <cellStyle name="Percent 16 5" xfId="33060"/>
    <cellStyle name="Percent 16 5 2" xfId="33061"/>
    <cellStyle name="Percent 16 5 3" xfId="33062"/>
    <cellStyle name="Percent 16 6" xfId="33063"/>
    <cellStyle name="Percent 16 6 2" xfId="56320"/>
    <cellStyle name="Percent 16 7" xfId="33064"/>
    <cellStyle name="Percent 16 8" xfId="33065"/>
    <cellStyle name="Percent 160" xfId="33066"/>
    <cellStyle name="Percent 160 2" xfId="33067"/>
    <cellStyle name="Percent 160 2 2" xfId="33068"/>
    <cellStyle name="Percent 160 2 2 2" xfId="33069"/>
    <cellStyle name="Percent 160 2 2 2 2" xfId="33070"/>
    <cellStyle name="Percent 160 2 2 3" xfId="33071"/>
    <cellStyle name="Percent 160 2 2 3 2" xfId="33072"/>
    <cellStyle name="Percent 160 2 2 4" xfId="33073"/>
    <cellStyle name="Percent 160 2 2 4 2" xfId="33074"/>
    <cellStyle name="Percent 160 2 2 5" xfId="33075"/>
    <cellStyle name="Percent 160 2 3" xfId="33076"/>
    <cellStyle name="Percent 160 2 3 2" xfId="33077"/>
    <cellStyle name="Percent 160 2 4" xfId="33078"/>
    <cellStyle name="Percent 160 2 4 2" xfId="33079"/>
    <cellStyle name="Percent 160 2 5" xfId="33080"/>
    <cellStyle name="Percent 160 2 5 2" xfId="33081"/>
    <cellStyle name="Percent 160 2 6" xfId="33082"/>
    <cellStyle name="Percent 160 3" xfId="33083"/>
    <cellStyle name="Percent 160 3 2" xfId="33084"/>
    <cellStyle name="Percent 160 3 2 2" xfId="33085"/>
    <cellStyle name="Percent 160 3 3" xfId="33086"/>
    <cellStyle name="Percent 160 3 3 2" xfId="33087"/>
    <cellStyle name="Percent 160 3 4" xfId="33088"/>
    <cellStyle name="Percent 160 3 4 2" xfId="33089"/>
    <cellStyle name="Percent 160 3 5" xfId="33090"/>
    <cellStyle name="Percent 160 4" xfId="33091"/>
    <cellStyle name="Percent 160 4 2" xfId="33092"/>
    <cellStyle name="Percent 160 5" xfId="33093"/>
    <cellStyle name="Percent 160 5 2" xfId="33094"/>
    <cellStyle name="Percent 160 6" xfId="33095"/>
    <cellStyle name="Percent 160 6 2" xfId="33096"/>
    <cellStyle name="Percent 160 7" xfId="33097"/>
    <cellStyle name="Percent 160 8" xfId="33098"/>
    <cellStyle name="Percent 161" xfId="33099"/>
    <cellStyle name="Percent 161 2" xfId="33100"/>
    <cellStyle name="Percent 161 2 2" xfId="33101"/>
    <cellStyle name="Percent 161 2 2 2" xfId="33102"/>
    <cellStyle name="Percent 161 2 2 2 2" xfId="33103"/>
    <cellStyle name="Percent 161 2 2 3" xfId="33104"/>
    <cellStyle name="Percent 161 2 2 3 2" xfId="33105"/>
    <cellStyle name="Percent 161 2 2 4" xfId="33106"/>
    <cellStyle name="Percent 161 2 2 4 2" xfId="33107"/>
    <cellStyle name="Percent 161 2 2 5" xfId="33108"/>
    <cellStyle name="Percent 161 2 3" xfId="33109"/>
    <cellStyle name="Percent 161 2 3 2" xfId="33110"/>
    <cellStyle name="Percent 161 2 4" xfId="33111"/>
    <cellStyle name="Percent 161 2 4 2" xfId="33112"/>
    <cellStyle name="Percent 161 2 5" xfId="33113"/>
    <cellStyle name="Percent 161 2 5 2" xfId="33114"/>
    <cellStyle name="Percent 161 2 6" xfId="33115"/>
    <cellStyle name="Percent 161 3" xfId="33116"/>
    <cellStyle name="Percent 161 3 2" xfId="33117"/>
    <cellStyle name="Percent 161 3 2 2" xfId="33118"/>
    <cellStyle name="Percent 161 3 3" xfId="33119"/>
    <cellStyle name="Percent 161 3 3 2" xfId="33120"/>
    <cellStyle name="Percent 161 3 4" xfId="33121"/>
    <cellStyle name="Percent 161 3 4 2" xfId="33122"/>
    <cellStyle name="Percent 161 3 5" xfId="33123"/>
    <cellStyle name="Percent 161 4" xfId="33124"/>
    <cellStyle name="Percent 161 4 2" xfId="33125"/>
    <cellStyle name="Percent 161 5" xfId="33126"/>
    <cellStyle name="Percent 161 5 2" xfId="33127"/>
    <cellStyle name="Percent 161 6" xfId="33128"/>
    <cellStyle name="Percent 161 6 2" xfId="33129"/>
    <cellStyle name="Percent 161 7" xfId="33130"/>
    <cellStyle name="Percent 161 8" xfId="33131"/>
    <cellStyle name="Percent 162" xfId="33132"/>
    <cellStyle name="Percent 162 2" xfId="33133"/>
    <cellStyle name="Percent 162 2 2" xfId="33134"/>
    <cellStyle name="Percent 162 2 2 2" xfId="33135"/>
    <cellStyle name="Percent 162 2 2 2 2" xfId="33136"/>
    <cellStyle name="Percent 162 2 2 3" xfId="33137"/>
    <cellStyle name="Percent 162 2 2 3 2" xfId="33138"/>
    <cellStyle name="Percent 162 2 2 4" xfId="33139"/>
    <cellStyle name="Percent 162 2 2 4 2" xfId="33140"/>
    <cellStyle name="Percent 162 2 2 5" xfId="33141"/>
    <cellStyle name="Percent 162 2 3" xfId="33142"/>
    <cellStyle name="Percent 162 2 3 2" xfId="33143"/>
    <cellStyle name="Percent 162 2 4" xfId="33144"/>
    <cellStyle name="Percent 162 2 4 2" xfId="33145"/>
    <cellStyle name="Percent 162 2 5" xfId="33146"/>
    <cellStyle name="Percent 162 2 5 2" xfId="33147"/>
    <cellStyle name="Percent 162 2 6" xfId="33148"/>
    <cellStyle name="Percent 162 3" xfId="33149"/>
    <cellStyle name="Percent 162 3 2" xfId="33150"/>
    <cellStyle name="Percent 162 3 2 2" xfId="33151"/>
    <cellStyle name="Percent 162 3 3" xfId="33152"/>
    <cellStyle name="Percent 162 3 3 2" xfId="33153"/>
    <cellStyle name="Percent 162 3 4" xfId="33154"/>
    <cellStyle name="Percent 162 3 4 2" xfId="33155"/>
    <cellStyle name="Percent 162 3 5" xfId="33156"/>
    <cellStyle name="Percent 162 4" xfId="33157"/>
    <cellStyle name="Percent 162 4 2" xfId="33158"/>
    <cellStyle name="Percent 162 5" xfId="33159"/>
    <cellStyle name="Percent 162 5 2" xfId="33160"/>
    <cellStyle name="Percent 162 6" xfId="33161"/>
    <cellStyle name="Percent 162 6 2" xfId="33162"/>
    <cellStyle name="Percent 162 7" xfId="33163"/>
    <cellStyle name="Percent 162 8" xfId="33164"/>
    <cellStyle name="Percent 163" xfId="33165"/>
    <cellStyle name="Percent 163 2" xfId="33166"/>
    <cellStyle name="Percent 163 2 2" xfId="33167"/>
    <cellStyle name="Percent 163 2 2 2" xfId="33168"/>
    <cellStyle name="Percent 163 2 2 2 2" xfId="33169"/>
    <cellStyle name="Percent 163 2 2 3" xfId="33170"/>
    <cellStyle name="Percent 163 2 2 3 2" xfId="33171"/>
    <cellStyle name="Percent 163 2 2 4" xfId="33172"/>
    <cellStyle name="Percent 163 2 2 4 2" xfId="33173"/>
    <cellStyle name="Percent 163 2 2 5" xfId="33174"/>
    <cellStyle name="Percent 163 2 3" xfId="33175"/>
    <cellStyle name="Percent 163 2 3 2" xfId="33176"/>
    <cellStyle name="Percent 163 2 4" xfId="33177"/>
    <cellStyle name="Percent 163 2 4 2" xfId="33178"/>
    <cellStyle name="Percent 163 2 5" xfId="33179"/>
    <cellStyle name="Percent 163 2 5 2" xfId="33180"/>
    <cellStyle name="Percent 163 2 6" xfId="33181"/>
    <cellStyle name="Percent 163 3" xfId="33182"/>
    <cellStyle name="Percent 163 3 2" xfId="33183"/>
    <cellStyle name="Percent 163 3 2 2" xfId="33184"/>
    <cellStyle name="Percent 163 3 3" xfId="33185"/>
    <cellStyle name="Percent 163 3 3 2" xfId="33186"/>
    <cellStyle name="Percent 163 3 4" xfId="33187"/>
    <cellStyle name="Percent 163 3 4 2" xfId="33188"/>
    <cellStyle name="Percent 163 3 5" xfId="33189"/>
    <cellStyle name="Percent 163 4" xfId="33190"/>
    <cellStyle name="Percent 163 4 2" xfId="33191"/>
    <cellStyle name="Percent 163 5" xfId="33192"/>
    <cellStyle name="Percent 163 5 2" xfId="33193"/>
    <cellStyle name="Percent 163 6" xfId="33194"/>
    <cellStyle name="Percent 163 6 2" xfId="33195"/>
    <cellStyle name="Percent 163 7" xfId="33196"/>
    <cellStyle name="Percent 163 8" xfId="33197"/>
    <cellStyle name="Percent 164" xfId="33198"/>
    <cellStyle name="Percent 164 2" xfId="33199"/>
    <cellStyle name="Percent 164 2 2" xfId="33200"/>
    <cellStyle name="Percent 164 2 2 2" xfId="33201"/>
    <cellStyle name="Percent 164 2 2 2 2" xfId="33202"/>
    <cellStyle name="Percent 164 2 2 3" xfId="33203"/>
    <cellStyle name="Percent 164 2 2 3 2" xfId="33204"/>
    <cellStyle name="Percent 164 2 2 4" xfId="33205"/>
    <cellStyle name="Percent 164 2 2 4 2" xfId="33206"/>
    <cellStyle name="Percent 164 2 2 5" xfId="33207"/>
    <cellStyle name="Percent 164 2 3" xfId="33208"/>
    <cellStyle name="Percent 164 2 3 2" xfId="33209"/>
    <cellStyle name="Percent 164 2 4" xfId="33210"/>
    <cellStyle name="Percent 164 2 4 2" xfId="33211"/>
    <cellStyle name="Percent 164 2 5" xfId="33212"/>
    <cellStyle name="Percent 164 2 5 2" xfId="33213"/>
    <cellStyle name="Percent 164 2 6" xfId="33214"/>
    <cellStyle name="Percent 164 3" xfId="33215"/>
    <cellStyle name="Percent 164 3 2" xfId="33216"/>
    <cellStyle name="Percent 164 3 2 2" xfId="33217"/>
    <cellStyle name="Percent 164 3 3" xfId="33218"/>
    <cellStyle name="Percent 164 3 3 2" xfId="33219"/>
    <cellStyle name="Percent 164 3 4" xfId="33220"/>
    <cellStyle name="Percent 164 3 4 2" xfId="33221"/>
    <cellStyle name="Percent 164 3 5" xfId="33222"/>
    <cellStyle name="Percent 164 4" xfId="33223"/>
    <cellStyle name="Percent 164 4 2" xfId="33224"/>
    <cellStyle name="Percent 164 5" xfId="33225"/>
    <cellStyle name="Percent 164 5 2" xfId="33226"/>
    <cellStyle name="Percent 164 6" xfId="33227"/>
    <cellStyle name="Percent 164 6 2" xfId="33228"/>
    <cellStyle name="Percent 164 7" xfId="33229"/>
    <cellStyle name="Percent 164 8" xfId="33230"/>
    <cellStyle name="Percent 165" xfId="33231"/>
    <cellStyle name="Percent 165 2" xfId="33232"/>
    <cellStyle name="Percent 165 2 2" xfId="33233"/>
    <cellStyle name="Percent 165 2 2 2" xfId="33234"/>
    <cellStyle name="Percent 165 2 2 2 2" xfId="33235"/>
    <cellStyle name="Percent 165 2 2 3" xfId="33236"/>
    <cellStyle name="Percent 165 2 2 3 2" xfId="33237"/>
    <cellStyle name="Percent 165 2 2 4" xfId="33238"/>
    <cellStyle name="Percent 165 2 2 4 2" xfId="33239"/>
    <cellStyle name="Percent 165 2 2 5" xfId="33240"/>
    <cellStyle name="Percent 165 2 3" xfId="33241"/>
    <cellStyle name="Percent 165 2 3 2" xfId="33242"/>
    <cellStyle name="Percent 165 2 4" xfId="33243"/>
    <cellStyle name="Percent 165 2 4 2" xfId="33244"/>
    <cellStyle name="Percent 165 2 5" xfId="33245"/>
    <cellStyle name="Percent 165 2 5 2" xfId="33246"/>
    <cellStyle name="Percent 165 2 6" xfId="33247"/>
    <cellStyle name="Percent 165 3" xfId="33248"/>
    <cellStyle name="Percent 165 3 2" xfId="33249"/>
    <cellStyle name="Percent 165 3 2 2" xfId="33250"/>
    <cellStyle name="Percent 165 3 3" xfId="33251"/>
    <cellStyle name="Percent 165 3 3 2" xfId="33252"/>
    <cellStyle name="Percent 165 3 4" xfId="33253"/>
    <cellStyle name="Percent 165 3 4 2" xfId="33254"/>
    <cellStyle name="Percent 165 3 5" xfId="33255"/>
    <cellStyle name="Percent 165 4" xfId="33256"/>
    <cellStyle name="Percent 165 4 2" xfId="33257"/>
    <cellStyle name="Percent 165 5" xfId="33258"/>
    <cellStyle name="Percent 165 5 2" xfId="33259"/>
    <cellStyle name="Percent 165 6" xfId="33260"/>
    <cellStyle name="Percent 165 6 2" xfId="33261"/>
    <cellStyle name="Percent 165 7" xfId="33262"/>
    <cellStyle name="Percent 165 8" xfId="33263"/>
    <cellStyle name="Percent 166" xfId="33264"/>
    <cellStyle name="Percent 166 2" xfId="33265"/>
    <cellStyle name="Percent 166 2 2" xfId="33266"/>
    <cellStyle name="Percent 166 2 2 2" xfId="33267"/>
    <cellStyle name="Percent 166 2 2 2 2" xfId="33268"/>
    <cellStyle name="Percent 166 2 2 3" xfId="33269"/>
    <cellStyle name="Percent 166 2 2 3 2" xfId="33270"/>
    <cellStyle name="Percent 166 2 2 4" xfId="33271"/>
    <cellStyle name="Percent 166 2 2 4 2" xfId="33272"/>
    <cellStyle name="Percent 166 2 2 5" xfId="33273"/>
    <cellStyle name="Percent 166 2 3" xfId="33274"/>
    <cellStyle name="Percent 166 2 3 2" xfId="33275"/>
    <cellStyle name="Percent 166 2 4" xfId="33276"/>
    <cellStyle name="Percent 166 2 4 2" xfId="33277"/>
    <cellStyle name="Percent 166 2 5" xfId="33278"/>
    <cellStyle name="Percent 166 2 5 2" xfId="33279"/>
    <cellStyle name="Percent 166 2 6" xfId="33280"/>
    <cellStyle name="Percent 166 3" xfId="33281"/>
    <cellStyle name="Percent 166 3 2" xfId="33282"/>
    <cellStyle name="Percent 166 3 2 2" xfId="33283"/>
    <cellStyle name="Percent 166 3 3" xfId="33284"/>
    <cellStyle name="Percent 166 3 3 2" xfId="33285"/>
    <cellStyle name="Percent 166 3 4" xfId="33286"/>
    <cellStyle name="Percent 166 3 4 2" xfId="33287"/>
    <cellStyle name="Percent 166 3 5" xfId="33288"/>
    <cellStyle name="Percent 166 4" xfId="33289"/>
    <cellStyle name="Percent 166 4 2" xfId="33290"/>
    <cellStyle name="Percent 166 5" xfId="33291"/>
    <cellStyle name="Percent 166 5 2" xfId="33292"/>
    <cellStyle name="Percent 166 6" xfId="33293"/>
    <cellStyle name="Percent 166 6 2" xfId="33294"/>
    <cellStyle name="Percent 166 7" xfId="33295"/>
    <cellStyle name="Percent 166 8" xfId="33296"/>
    <cellStyle name="Percent 167" xfId="33297"/>
    <cellStyle name="Percent 167 2" xfId="33298"/>
    <cellStyle name="Percent 167 2 2" xfId="33299"/>
    <cellStyle name="Percent 167 2 2 2" xfId="33300"/>
    <cellStyle name="Percent 167 2 2 2 2" xfId="33301"/>
    <cellStyle name="Percent 167 2 2 3" xfId="33302"/>
    <cellStyle name="Percent 167 2 2 3 2" xfId="33303"/>
    <cellStyle name="Percent 167 2 2 4" xfId="33304"/>
    <cellStyle name="Percent 167 2 2 4 2" xfId="33305"/>
    <cellStyle name="Percent 167 2 2 5" xfId="33306"/>
    <cellStyle name="Percent 167 2 3" xfId="33307"/>
    <cellStyle name="Percent 167 2 3 2" xfId="33308"/>
    <cellStyle name="Percent 167 2 4" xfId="33309"/>
    <cellStyle name="Percent 167 2 4 2" xfId="33310"/>
    <cellStyle name="Percent 167 2 5" xfId="33311"/>
    <cellStyle name="Percent 167 2 5 2" xfId="33312"/>
    <cellStyle name="Percent 167 2 6" xfId="33313"/>
    <cellStyle name="Percent 167 3" xfId="33314"/>
    <cellStyle name="Percent 167 3 2" xfId="33315"/>
    <cellStyle name="Percent 167 3 2 2" xfId="33316"/>
    <cellStyle name="Percent 167 3 3" xfId="33317"/>
    <cellStyle name="Percent 167 3 3 2" xfId="33318"/>
    <cellStyle name="Percent 167 3 4" xfId="33319"/>
    <cellStyle name="Percent 167 3 4 2" xfId="33320"/>
    <cellStyle name="Percent 167 3 5" xfId="33321"/>
    <cellStyle name="Percent 167 4" xfId="33322"/>
    <cellStyle name="Percent 167 4 2" xfId="33323"/>
    <cellStyle name="Percent 167 5" xfId="33324"/>
    <cellStyle name="Percent 167 5 2" xfId="33325"/>
    <cellStyle name="Percent 167 6" xfId="33326"/>
    <cellStyle name="Percent 167 6 2" xfId="33327"/>
    <cellStyle name="Percent 167 7" xfId="33328"/>
    <cellStyle name="Percent 167 8" xfId="33329"/>
    <cellStyle name="Percent 168" xfId="33330"/>
    <cellStyle name="Percent 168 2" xfId="33331"/>
    <cellStyle name="Percent 168 2 2" xfId="33332"/>
    <cellStyle name="Percent 168 2 2 2" xfId="33333"/>
    <cellStyle name="Percent 168 2 2 2 2" xfId="33334"/>
    <cellStyle name="Percent 168 2 2 3" xfId="33335"/>
    <cellStyle name="Percent 168 2 2 3 2" xfId="33336"/>
    <cellStyle name="Percent 168 2 2 4" xfId="33337"/>
    <cellStyle name="Percent 168 2 2 4 2" xfId="33338"/>
    <cellStyle name="Percent 168 2 2 5" xfId="33339"/>
    <cellStyle name="Percent 168 2 3" xfId="33340"/>
    <cellStyle name="Percent 168 2 3 2" xfId="33341"/>
    <cellStyle name="Percent 168 2 4" xfId="33342"/>
    <cellStyle name="Percent 168 2 4 2" xfId="33343"/>
    <cellStyle name="Percent 168 2 5" xfId="33344"/>
    <cellStyle name="Percent 168 2 5 2" xfId="33345"/>
    <cellStyle name="Percent 168 2 6" xfId="33346"/>
    <cellStyle name="Percent 168 3" xfId="33347"/>
    <cellStyle name="Percent 168 3 2" xfId="33348"/>
    <cellStyle name="Percent 168 3 2 2" xfId="33349"/>
    <cellStyle name="Percent 168 3 3" xfId="33350"/>
    <cellStyle name="Percent 168 3 3 2" xfId="33351"/>
    <cellStyle name="Percent 168 3 4" xfId="33352"/>
    <cellStyle name="Percent 168 3 4 2" xfId="33353"/>
    <cellStyle name="Percent 168 3 5" xfId="33354"/>
    <cellStyle name="Percent 168 4" xfId="33355"/>
    <cellStyle name="Percent 168 4 2" xfId="33356"/>
    <cellStyle name="Percent 168 5" xfId="33357"/>
    <cellStyle name="Percent 168 5 2" xfId="33358"/>
    <cellStyle name="Percent 168 6" xfId="33359"/>
    <cellStyle name="Percent 168 6 2" xfId="33360"/>
    <cellStyle name="Percent 168 7" xfId="33361"/>
    <cellStyle name="Percent 168 8" xfId="33362"/>
    <cellStyle name="Percent 169" xfId="33363"/>
    <cellStyle name="Percent 169 2" xfId="33364"/>
    <cellStyle name="Percent 169 2 2" xfId="33365"/>
    <cellStyle name="Percent 169 2 2 2" xfId="33366"/>
    <cellStyle name="Percent 169 2 2 2 2" xfId="33367"/>
    <cellStyle name="Percent 169 2 2 3" xfId="33368"/>
    <cellStyle name="Percent 169 2 2 3 2" xfId="33369"/>
    <cellStyle name="Percent 169 2 2 4" xfId="33370"/>
    <cellStyle name="Percent 169 2 2 4 2" xfId="33371"/>
    <cellStyle name="Percent 169 2 2 5" xfId="33372"/>
    <cellStyle name="Percent 169 2 3" xfId="33373"/>
    <cellStyle name="Percent 169 2 3 2" xfId="33374"/>
    <cellStyle name="Percent 169 2 4" xfId="33375"/>
    <cellStyle name="Percent 169 2 4 2" xfId="33376"/>
    <cellStyle name="Percent 169 2 5" xfId="33377"/>
    <cellStyle name="Percent 169 2 5 2" xfId="33378"/>
    <cellStyle name="Percent 169 2 6" xfId="33379"/>
    <cellStyle name="Percent 169 3" xfId="33380"/>
    <cellStyle name="Percent 169 3 2" xfId="33381"/>
    <cellStyle name="Percent 169 3 2 2" xfId="33382"/>
    <cellStyle name="Percent 169 3 3" xfId="33383"/>
    <cellStyle name="Percent 169 3 3 2" xfId="33384"/>
    <cellStyle name="Percent 169 3 4" xfId="33385"/>
    <cellStyle name="Percent 169 3 4 2" xfId="33386"/>
    <cellStyle name="Percent 169 3 5" xfId="33387"/>
    <cellStyle name="Percent 169 4" xfId="33388"/>
    <cellStyle name="Percent 169 4 2" xfId="33389"/>
    <cellStyle name="Percent 169 5" xfId="33390"/>
    <cellStyle name="Percent 169 5 2" xfId="33391"/>
    <cellStyle name="Percent 169 6" xfId="33392"/>
    <cellStyle name="Percent 169 6 2" xfId="33393"/>
    <cellStyle name="Percent 169 7" xfId="33394"/>
    <cellStyle name="Percent 169 8" xfId="33395"/>
    <cellStyle name="Percent 17" xfId="33396"/>
    <cellStyle name="Percent 17 2" xfId="33397"/>
    <cellStyle name="Percent 17 2 2" xfId="33398"/>
    <cellStyle name="Percent 17 2 2 2" xfId="56321"/>
    <cellStyle name="Percent 17 2 3" xfId="33399"/>
    <cellStyle name="Percent 17 2 3 2" xfId="56322"/>
    <cellStyle name="Percent 17 2 4" xfId="33400"/>
    <cellStyle name="Percent 17 2 4 2" xfId="56323"/>
    <cellStyle name="Percent 17 2 5" xfId="56324"/>
    <cellStyle name="Percent 17 3" xfId="33401"/>
    <cellStyle name="Percent 17 3 2" xfId="33402"/>
    <cellStyle name="Percent 17 3 2 2" xfId="56325"/>
    <cellStyle name="Percent 17 3 3" xfId="33403"/>
    <cellStyle name="Percent 17 3 3 2" xfId="56326"/>
    <cellStyle name="Percent 17 3 4" xfId="33404"/>
    <cellStyle name="Percent 17 3 4 2" xfId="56327"/>
    <cellStyle name="Percent 17 3 5" xfId="56328"/>
    <cellStyle name="Percent 17 4" xfId="33405"/>
    <cellStyle name="Percent 17 4 2" xfId="56329"/>
    <cellStyle name="Percent 17 5" xfId="33406"/>
    <cellStyle name="Percent 17 5 2" xfId="33407"/>
    <cellStyle name="Percent 17 5 3" xfId="33408"/>
    <cellStyle name="Percent 17 6" xfId="33409"/>
    <cellStyle name="Percent 17 6 2" xfId="56330"/>
    <cellStyle name="Percent 17 7" xfId="33410"/>
    <cellStyle name="Percent 17 8" xfId="33411"/>
    <cellStyle name="Percent 170" xfId="33412"/>
    <cellStyle name="Percent 170 2" xfId="33413"/>
    <cellStyle name="Percent 170 2 2" xfId="33414"/>
    <cellStyle name="Percent 170 2 2 2" xfId="33415"/>
    <cellStyle name="Percent 170 2 2 2 2" xfId="33416"/>
    <cellStyle name="Percent 170 2 2 3" xfId="33417"/>
    <cellStyle name="Percent 170 2 2 3 2" xfId="33418"/>
    <cellStyle name="Percent 170 2 2 4" xfId="33419"/>
    <cellStyle name="Percent 170 2 2 4 2" xfId="33420"/>
    <cellStyle name="Percent 170 2 2 5" xfId="33421"/>
    <cellStyle name="Percent 170 2 3" xfId="33422"/>
    <cellStyle name="Percent 170 2 3 2" xfId="33423"/>
    <cellStyle name="Percent 170 2 4" xfId="33424"/>
    <cellStyle name="Percent 170 2 4 2" xfId="33425"/>
    <cellStyle name="Percent 170 2 5" xfId="33426"/>
    <cellStyle name="Percent 170 2 5 2" xfId="33427"/>
    <cellStyle name="Percent 170 2 6" xfId="33428"/>
    <cellStyle name="Percent 170 3" xfId="33429"/>
    <cellStyle name="Percent 170 3 2" xfId="33430"/>
    <cellStyle name="Percent 170 3 2 2" xfId="33431"/>
    <cellStyle name="Percent 170 3 3" xfId="33432"/>
    <cellStyle name="Percent 170 3 3 2" xfId="33433"/>
    <cellStyle name="Percent 170 3 4" xfId="33434"/>
    <cellStyle name="Percent 170 3 4 2" xfId="33435"/>
    <cellStyle name="Percent 170 3 5" xfId="33436"/>
    <cellStyle name="Percent 170 4" xfId="33437"/>
    <cellStyle name="Percent 170 4 2" xfId="33438"/>
    <cellStyle name="Percent 170 5" xfId="33439"/>
    <cellStyle name="Percent 170 5 2" xfId="33440"/>
    <cellStyle name="Percent 170 6" xfId="33441"/>
    <cellStyle name="Percent 170 6 2" xfId="33442"/>
    <cellStyle name="Percent 170 7" xfId="33443"/>
    <cellStyle name="Percent 170 8" xfId="33444"/>
    <cellStyle name="Percent 171" xfId="33445"/>
    <cellStyle name="Percent 171 2" xfId="33446"/>
    <cellStyle name="Percent 171 2 2" xfId="33447"/>
    <cellStyle name="Percent 171 2 2 2" xfId="33448"/>
    <cellStyle name="Percent 171 2 2 2 2" xfId="33449"/>
    <cellStyle name="Percent 171 2 2 3" xfId="33450"/>
    <cellStyle name="Percent 171 2 2 3 2" xfId="33451"/>
    <cellStyle name="Percent 171 2 2 4" xfId="33452"/>
    <cellStyle name="Percent 171 2 2 4 2" xfId="33453"/>
    <cellStyle name="Percent 171 2 2 5" xfId="33454"/>
    <cellStyle name="Percent 171 2 3" xfId="33455"/>
    <cellStyle name="Percent 171 2 3 2" xfId="33456"/>
    <cellStyle name="Percent 171 2 4" xfId="33457"/>
    <cellStyle name="Percent 171 2 4 2" xfId="33458"/>
    <cellStyle name="Percent 171 2 5" xfId="33459"/>
    <cellStyle name="Percent 171 2 5 2" xfId="33460"/>
    <cellStyle name="Percent 171 2 6" xfId="33461"/>
    <cellStyle name="Percent 171 3" xfId="33462"/>
    <cellStyle name="Percent 171 3 2" xfId="33463"/>
    <cellStyle name="Percent 171 3 2 2" xfId="33464"/>
    <cellStyle name="Percent 171 3 3" xfId="33465"/>
    <cellStyle name="Percent 171 3 3 2" xfId="33466"/>
    <cellStyle name="Percent 171 3 4" xfId="33467"/>
    <cellStyle name="Percent 171 3 4 2" xfId="33468"/>
    <cellStyle name="Percent 171 3 5" xfId="33469"/>
    <cellStyle name="Percent 171 4" xfId="33470"/>
    <cellStyle name="Percent 171 4 2" xfId="33471"/>
    <cellStyle name="Percent 171 5" xfId="33472"/>
    <cellStyle name="Percent 171 5 2" xfId="33473"/>
    <cellStyle name="Percent 171 6" xfId="33474"/>
    <cellStyle name="Percent 171 6 2" xfId="33475"/>
    <cellStyle name="Percent 171 7" xfId="33476"/>
    <cellStyle name="Percent 171 8" xfId="33477"/>
    <cellStyle name="Percent 172" xfId="33478"/>
    <cellStyle name="Percent 172 2" xfId="33479"/>
    <cellStyle name="Percent 172 2 2" xfId="33480"/>
    <cellStyle name="Percent 172 2 2 2" xfId="33481"/>
    <cellStyle name="Percent 172 2 2 2 2" xfId="33482"/>
    <cellStyle name="Percent 172 2 2 3" xfId="33483"/>
    <cellStyle name="Percent 172 2 2 3 2" xfId="33484"/>
    <cellStyle name="Percent 172 2 2 4" xfId="33485"/>
    <cellStyle name="Percent 172 2 2 4 2" xfId="33486"/>
    <cellStyle name="Percent 172 2 2 5" xfId="33487"/>
    <cellStyle name="Percent 172 2 3" xfId="33488"/>
    <cellStyle name="Percent 172 2 3 2" xfId="33489"/>
    <cellStyle name="Percent 172 2 4" xfId="33490"/>
    <cellStyle name="Percent 172 2 4 2" xfId="33491"/>
    <cellStyle name="Percent 172 2 5" xfId="33492"/>
    <cellStyle name="Percent 172 2 5 2" xfId="33493"/>
    <cellStyle name="Percent 172 2 6" xfId="33494"/>
    <cellStyle name="Percent 172 3" xfId="33495"/>
    <cellStyle name="Percent 172 3 2" xfId="33496"/>
    <cellStyle name="Percent 172 3 2 2" xfId="33497"/>
    <cellStyle name="Percent 172 3 3" xfId="33498"/>
    <cellStyle name="Percent 172 3 3 2" xfId="33499"/>
    <cellStyle name="Percent 172 3 4" xfId="33500"/>
    <cellStyle name="Percent 172 3 4 2" xfId="33501"/>
    <cellStyle name="Percent 172 3 5" xfId="33502"/>
    <cellStyle name="Percent 172 4" xfId="33503"/>
    <cellStyle name="Percent 172 4 2" xfId="33504"/>
    <cellStyle name="Percent 172 5" xfId="33505"/>
    <cellStyle name="Percent 172 5 2" xfId="33506"/>
    <cellStyle name="Percent 172 6" xfId="33507"/>
    <cellStyle name="Percent 172 6 2" xfId="33508"/>
    <cellStyle name="Percent 172 7" xfId="33509"/>
    <cellStyle name="Percent 172 8" xfId="33510"/>
    <cellStyle name="Percent 173" xfId="33511"/>
    <cellStyle name="Percent 173 2" xfId="33512"/>
    <cellStyle name="Percent 173 2 2" xfId="33513"/>
    <cellStyle name="Percent 173 2 2 2" xfId="33514"/>
    <cellStyle name="Percent 173 2 2 2 2" xfId="33515"/>
    <cellStyle name="Percent 173 2 2 3" xfId="33516"/>
    <cellStyle name="Percent 173 2 2 3 2" xfId="33517"/>
    <cellStyle name="Percent 173 2 2 4" xfId="33518"/>
    <cellStyle name="Percent 173 2 2 4 2" xfId="33519"/>
    <cellStyle name="Percent 173 2 2 5" xfId="33520"/>
    <cellStyle name="Percent 173 2 3" xfId="33521"/>
    <cellStyle name="Percent 173 2 3 2" xfId="33522"/>
    <cellStyle name="Percent 173 2 4" xfId="33523"/>
    <cellStyle name="Percent 173 2 4 2" xfId="33524"/>
    <cellStyle name="Percent 173 2 5" xfId="33525"/>
    <cellStyle name="Percent 173 2 5 2" xfId="33526"/>
    <cellStyle name="Percent 173 2 6" xfId="33527"/>
    <cellStyle name="Percent 173 3" xfId="33528"/>
    <cellStyle name="Percent 173 3 2" xfId="33529"/>
    <cellStyle name="Percent 173 3 2 2" xfId="33530"/>
    <cellStyle name="Percent 173 3 3" xfId="33531"/>
    <cellStyle name="Percent 173 3 3 2" xfId="33532"/>
    <cellStyle name="Percent 173 3 4" xfId="33533"/>
    <cellStyle name="Percent 173 3 4 2" xfId="33534"/>
    <cellStyle name="Percent 173 3 5" xfId="33535"/>
    <cellStyle name="Percent 173 4" xfId="33536"/>
    <cellStyle name="Percent 173 4 2" xfId="33537"/>
    <cellStyle name="Percent 173 5" xfId="33538"/>
    <cellStyle name="Percent 173 5 2" xfId="33539"/>
    <cellStyle name="Percent 173 6" xfId="33540"/>
    <cellStyle name="Percent 173 6 2" xfId="33541"/>
    <cellStyle name="Percent 173 7" xfId="33542"/>
    <cellStyle name="Percent 173 8" xfId="33543"/>
    <cellStyle name="Percent 174" xfId="33544"/>
    <cellStyle name="Percent 174 2" xfId="33545"/>
    <cellStyle name="Percent 174 2 2" xfId="33546"/>
    <cellStyle name="Percent 174 2 2 2" xfId="33547"/>
    <cellStyle name="Percent 174 2 2 2 2" xfId="33548"/>
    <cellStyle name="Percent 174 2 2 3" xfId="33549"/>
    <cellStyle name="Percent 174 2 2 3 2" xfId="33550"/>
    <cellStyle name="Percent 174 2 2 4" xfId="33551"/>
    <cellStyle name="Percent 174 2 2 4 2" xfId="33552"/>
    <cellStyle name="Percent 174 2 2 5" xfId="33553"/>
    <cellStyle name="Percent 174 2 3" xfId="33554"/>
    <cellStyle name="Percent 174 2 3 2" xfId="33555"/>
    <cellStyle name="Percent 174 2 4" xfId="33556"/>
    <cellStyle name="Percent 174 2 4 2" xfId="33557"/>
    <cellStyle name="Percent 174 2 5" xfId="33558"/>
    <cellStyle name="Percent 174 2 5 2" xfId="33559"/>
    <cellStyle name="Percent 174 2 6" xfId="33560"/>
    <cellStyle name="Percent 174 3" xfId="33561"/>
    <cellStyle name="Percent 174 3 2" xfId="33562"/>
    <cellStyle name="Percent 174 3 2 2" xfId="33563"/>
    <cellStyle name="Percent 174 3 3" xfId="33564"/>
    <cellStyle name="Percent 174 3 3 2" xfId="33565"/>
    <cellStyle name="Percent 174 3 4" xfId="33566"/>
    <cellStyle name="Percent 174 3 4 2" xfId="33567"/>
    <cellStyle name="Percent 174 3 5" xfId="33568"/>
    <cellStyle name="Percent 174 4" xfId="33569"/>
    <cellStyle name="Percent 174 4 2" xfId="33570"/>
    <cellStyle name="Percent 174 5" xfId="33571"/>
    <cellStyle name="Percent 174 5 2" xfId="33572"/>
    <cellStyle name="Percent 174 6" xfId="33573"/>
    <cellStyle name="Percent 174 6 2" xfId="33574"/>
    <cellStyle name="Percent 174 7" xfId="33575"/>
    <cellStyle name="Percent 174 8" xfId="33576"/>
    <cellStyle name="Percent 175" xfId="33577"/>
    <cellStyle name="Percent 175 2" xfId="33578"/>
    <cellStyle name="Percent 175 2 2" xfId="33579"/>
    <cellStyle name="Percent 175 2 2 2" xfId="33580"/>
    <cellStyle name="Percent 175 2 2 2 2" xfId="33581"/>
    <cellStyle name="Percent 175 2 2 3" xfId="33582"/>
    <cellStyle name="Percent 175 2 2 3 2" xfId="33583"/>
    <cellStyle name="Percent 175 2 2 4" xfId="33584"/>
    <cellStyle name="Percent 175 2 2 4 2" xfId="33585"/>
    <cellStyle name="Percent 175 2 2 5" xfId="33586"/>
    <cellStyle name="Percent 175 2 3" xfId="33587"/>
    <cellStyle name="Percent 175 2 3 2" xfId="33588"/>
    <cellStyle name="Percent 175 2 4" xfId="33589"/>
    <cellStyle name="Percent 175 2 4 2" xfId="33590"/>
    <cellStyle name="Percent 175 2 5" xfId="33591"/>
    <cellStyle name="Percent 175 2 5 2" xfId="33592"/>
    <cellStyle name="Percent 175 2 6" xfId="33593"/>
    <cellStyle name="Percent 175 3" xfId="33594"/>
    <cellStyle name="Percent 175 3 2" xfId="33595"/>
    <cellStyle name="Percent 175 3 2 2" xfId="33596"/>
    <cellStyle name="Percent 175 3 3" xfId="33597"/>
    <cellStyle name="Percent 175 3 3 2" xfId="33598"/>
    <cellStyle name="Percent 175 3 4" xfId="33599"/>
    <cellStyle name="Percent 175 3 4 2" xfId="33600"/>
    <cellStyle name="Percent 175 3 5" xfId="33601"/>
    <cellStyle name="Percent 175 4" xfId="33602"/>
    <cellStyle name="Percent 175 4 2" xfId="33603"/>
    <cellStyle name="Percent 175 5" xfId="33604"/>
    <cellStyle name="Percent 175 5 2" xfId="33605"/>
    <cellStyle name="Percent 175 6" xfId="33606"/>
    <cellStyle name="Percent 175 6 2" xfId="33607"/>
    <cellStyle name="Percent 175 7" xfId="33608"/>
    <cellStyle name="Percent 175 8" xfId="33609"/>
    <cellStyle name="Percent 176" xfId="33610"/>
    <cellStyle name="Percent 176 2" xfId="33611"/>
    <cellStyle name="Percent 176 2 2" xfId="33612"/>
    <cellStyle name="Percent 176 2 2 2" xfId="33613"/>
    <cellStyle name="Percent 176 2 2 2 2" xfId="33614"/>
    <cellStyle name="Percent 176 2 2 3" xfId="33615"/>
    <cellStyle name="Percent 176 2 2 3 2" xfId="33616"/>
    <cellStyle name="Percent 176 2 2 4" xfId="33617"/>
    <cellStyle name="Percent 176 2 2 4 2" xfId="33618"/>
    <cellStyle name="Percent 176 2 2 5" xfId="33619"/>
    <cellStyle name="Percent 176 2 3" xfId="33620"/>
    <cellStyle name="Percent 176 2 3 2" xfId="33621"/>
    <cellStyle name="Percent 176 2 4" xfId="33622"/>
    <cellStyle name="Percent 176 2 4 2" xfId="33623"/>
    <cellStyle name="Percent 176 2 5" xfId="33624"/>
    <cellStyle name="Percent 176 2 5 2" xfId="33625"/>
    <cellStyle name="Percent 176 2 6" xfId="33626"/>
    <cellStyle name="Percent 176 3" xfId="33627"/>
    <cellStyle name="Percent 176 3 2" xfId="33628"/>
    <cellStyle name="Percent 176 3 2 2" xfId="33629"/>
    <cellStyle name="Percent 176 3 3" xfId="33630"/>
    <cellStyle name="Percent 176 3 3 2" xfId="33631"/>
    <cellStyle name="Percent 176 3 4" xfId="33632"/>
    <cellStyle name="Percent 176 3 4 2" xfId="33633"/>
    <cellStyle name="Percent 176 3 5" xfId="33634"/>
    <cellStyle name="Percent 176 4" xfId="33635"/>
    <cellStyle name="Percent 176 4 2" xfId="33636"/>
    <cellStyle name="Percent 176 5" xfId="33637"/>
    <cellStyle name="Percent 176 5 2" xfId="33638"/>
    <cellStyle name="Percent 176 6" xfId="33639"/>
    <cellStyle name="Percent 176 6 2" xfId="33640"/>
    <cellStyle name="Percent 176 7" xfId="33641"/>
    <cellStyle name="Percent 176 8" xfId="33642"/>
    <cellStyle name="Percent 177" xfId="33643"/>
    <cellStyle name="Percent 177 2" xfId="33644"/>
    <cellStyle name="Percent 177 2 2" xfId="33645"/>
    <cellStyle name="Percent 177 2 2 2" xfId="33646"/>
    <cellStyle name="Percent 177 2 2 2 2" xfId="33647"/>
    <cellStyle name="Percent 177 2 2 3" xfId="33648"/>
    <cellStyle name="Percent 177 2 2 3 2" xfId="33649"/>
    <cellStyle name="Percent 177 2 2 4" xfId="33650"/>
    <cellStyle name="Percent 177 2 2 4 2" xfId="33651"/>
    <cellStyle name="Percent 177 2 2 5" xfId="33652"/>
    <cellStyle name="Percent 177 2 3" xfId="33653"/>
    <cellStyle name="Percent 177 2 3 2" xfId="33654"/>
    <cellStyle name="Percent 177 2 4" xfId="33655"/>
    <cellStyle name="Percent 177 2 4 2" xfId="33656"/>
    <cellStyle name="Percent 177 2 5" xfId="33657"/>
    <cellStyle name="Percent 177 2 5 2" xfId="33658"/>
    <cellStyle name="Percent 177 2 6" xfId="33659"/>
    <cellStyle name="Percent 177 3" xfId="33660"/>
    <cellStyle name="Percent 177 3 2" xfId="33661"/>
    <cellStyle name="Percent 177 3 2 2" xfId="33662"/>
    <cellStyle name="Percent 177 3 3" xfId="33663"/>
    <cellStyle name="Percent 177 3 3 2" xfId="33664"/>
    <cellStyle name="Percent 177 3 4" xfId="33665"/>
    <cellStyle name="Percent 177 3 4 2" xfId="33666"/>
    <cellStyle name="Percent 177 3 5" xfId="33667"/>
    <cellStyle name="Percent 177 4" xfId="33668"/>
    <cellStyle name="Percent 177 4 2" xfId="33669"/>
    <cellStyle name="Percent 177 5" xfId="33670"/>
    <cellStyle name="Percent 177 5 2" xfId="33671"/>
    <cellStyle name="Percent 177 6" xfId="33672"/>
    <cellStyle name="Percent 177 6 2" xfId="33673"/>
    <cellStyle name="Percent 177 7" xfId="33674"/>
    <cellStyle name="Percent 177 8" xfId="33675"/>
    <cellStyle name="Percent 178" xfId="33676"/>
    <cellStyle name="Percent 178 2" xfId="33677"/>
    <cellStyle name="Percent 178 2 2" xfId="33678"/>
    <cellStyle name="Percent 178 2 2 2" xfId="33679"/>
    <cellStyle name="Percent 178 2 2 2 2" xfId="33680"/>
    <cellStyle name="Percent 178 2 2 3" xfId="33681"/>
    <cellStyle name="Percent 178 2 2 3 2" xfId="33682"/>
    <cellStyle name="Percent 178 2 2 4" xfId="33683"/>
    <cellStyle name="Percent 178 2 2 4 2" xfId="33684"/>
    <cellStyle name="Percent 178 2 2 5" xfId="33685"/>
    <cellStyle name="Percent 178 2 3" xfId="33686"/>
    <cellStyle name="Percent 178 2 3 2" xfId="33687"/>
    <cellStyle name="Percent 178 2 4" xfId="33688"/>
    <cellStyle name="Percent 178 2 4 2" xfId="33689"/>
    <cellStyle name="Percent 178 2 5" xfId="33690"/>
    <cellStyle name="Percent 178 2 5 2" xfId="33691"/>
    <cellStyle name="Percent 178 2 6" xfId="33692"/>
    <cellStyle name="Percent 178 3" xfId="33693"/>
    <cellStyle name="Percent 178 3 2" xfId="33694"/>
    <cellStyle name="Percent 178 3 2 2" xfId="33695"/>
    <cellStyle name="Percent 178 3 3" xfId="33696"/>
    <cellStyle name="Percent 178 3 3 2" xfId="33697"/>
    <cellStyle name="Percent 178 3 4" xfId="33698"/>
    <cellStyle name="Percent 178 3 4 2" xfId="33699"/>
    <cellStyle name="Percent 178 3 5" xfId="33700"/>
    <cellStyle name="Percent 178 4" xfId="33701"/>
    <cellStyle name="Percent 178 4 2" xfId="33702"/>
    <cellStyle name="Percent 178 5" xfId="33703"/>
    <cellStyle name="Percent 178 5 2" xfId="33704"/>
    <cellStyle name="Percent 178 6" xfId="33705"/>
    <cellStyle name="Percent 178 6 2" xfId="33706"/>
    <cellStyle name="Percent 178 7" xfId="33707"/>
    <cellStyle name="Percent 178 8" xfId="33708"/>
    <cellStyle name="Percent 179" xfId="33709"/>
    <cellStyle name="Percent 179 2" xfId="33710"/>
    <cellStyle name="Percent 179 2 2" xfId="33711"/>
    <cellStyle name="Percent 179 2 2 2" xfId="33712"/>
    <cellStyle name="Percent 179 2 2 2 2" xfId="33713"/>
    <cellStyle name="Percent 179 2 2 3" xfId="33714"/>
    <cellStyle name="Percent 179 2 2 3 2" xfId="33715"/>
    <cellStyle name="Percent 179 2 2 4" xfId="33716"/>
    <cellStyle name="Percent 179 2 2 4 2" xfId="33717"/>
    <cellStyle name="Percent 179 2 2 5" xfId="33718"/>
    <cellStyle name="Percent 179 2 3" xfId="33719"/>
    <cellStyle name="Percent 179 2 3 2" xfId="33720"/>
    <cellStyle name="Percent 179 2 4" xfId="33721"/>
    <cellStyle name="Percent 179 2 4 2" xfId="33722"/>
    <cellStyle name="Percent 179 2 5" xfId="33723"/>
    <cellStyle name="Percent 179 2 5 2" xfId="33724"/>
    <cellStyle name="Percent 179 2 6" xfId="33725"/>
    <cellStyle name="Percent 179 3" xfId="33726"/>
    <cellStyle name="Percent 179 3 2" xfId="33727"/>
    <cellStyle name="Percent 179 3 2 2" xfId="33728"/>
    <cellStyle name="Percent 179 3 3" xfId="33729"/>
    <cellStyle name="Percent 179 3 3 2" xfId="33730"/>
    <cellStyle name="Percent 179 3 4" xfId="33731"/>
    <cellStyle name="Percent 179 3 4 2" xfId="33732"/>
    <cellStyle name="Percent 179 3 5" xfId="33733"/>
    <cellStyle name="Percent 179 4" xfId="33734"/>
    <cellStyle name="Percent 179 4 2" xfId="33735"/>
    <cellStyle name="Percent 179 5" xfId="33736"/>
    <cellStyle name="Percent 179 5 2" xfId="33737"/>
    <cellStyle name="Percent 179 6" xfId="33738"/>
    <cellStyle name="Percent 179 6 2" xfId="33739"/>
    <cellStyle name="Percent 179 7" xfId="33740"/>
    <cellStyle name="Percent 179 8" xfId="33741"/>
    <cellStyle name="Percent 18" xfId="33742"/>
    <cellStyle name="Percent 18 2" xfId="33743"/>
    <cellStyle name="Percent 18 2 2" xfId="33744"/>
    <cellStyle name="Percent 18 2 2 2" xfId="56331"/>
    <cellStyle name="Percent 18 2 3" xfId="33745"/>
    <cellStyle name="Percent 18 2 3 2" xfId="56332"/>
    <cellStyle name="Percent 18 2 4" xfId="33746"/>
    <cellStyle name="Percent 18 2 4 2" xfId="56333"/>
    <cellStyle name="Percent 18 2 5" xfId="56334"/>
    <cellStyle name="Percent 18 3" xfId="33747"/>
    <cellStyle name="Percent 18 3 2" xfId="33748"/>
    <cellStyle name="Percent 18 3 2 2" xfId="56335"/>
    <cellStyle name="Percent 18 3 3" xfId="33749"/>
    <cellStyle name="Percent 18 3 3 2" xfId="56336"/>
    <cellStyle name="Percent 18 3 4" xfId="33750"/>
    <cellStyle name="Percent 18 3 4 2" xfId="56337"/>
    <cellStyle name="Percent 18 3 5" xfId="56338"/>
    <cellStyle name="Percent 18 4" xfId="33751"/>
    <cellStyle name="Percent 18 4 2" xfId="56339"/>
    <cellStyle name="Percent 18 5" xfId="33752"/>
    <cellStyle name="Percent 18 5 2" xfId="33753"/>
    <cellStyle name="Percent 18 5 3" xfId="33754"/>
    <cellStyle name="Percent 18 6" xfId="33755"/>
    <cellStyle name="Percent 18 6 2" xfId="56340"/>
    <cellStyle name="Percent 18 7" xfId="33756"/>
    <cellStyle name="Percent 18 7 2" xfId="33757"/>
    <cellStyle name="Percent 180" xfId="33758"/>
    <cellStyle name="Percent 180 2" xfId="33759"/>
    <cellStyle name="Percent 180 2 2" xfId="33760"/>
    <cellStyle name="Percent 180 2 2 2" xfId="56341"/>
    <cellStyle name="Percent 180 3" xfId="33761"/>
    <cellStyle name="Percent 180 3 2" xfId="56342"/>
    <cellStyle name="Percent 180 4" xfId="33762"/>
    <cellStyle name="Percent 180 4 2" xfId="56343"/>
    <cellStyle name="Percent 181" xfId="33763"/>
    <cellStyle name="Percent 181 2" xfId="33764"/>
    <cellStyle name="Percent 181 2 2" xfId="33765"/>
    <cellStyle name="Percent 181 2 2 2" xfId="33766"/>
    <cellStyle name="Percent 181 2 3" xfId="33767"/>
    <cellStyle name="Percent 181 2 3 2" xfId="33768"/>
    <cellStyle name="Percent 181 2 4" xfId="33769"/>
    <cellStyle name="Percent 181 2 4 2" xfId="33770"/>
    <cellStyle name="Percent 181 2 5" xfId="33771"/>
    <cellStyle name="Percent 181 3" xfId="33772"/>
    <cellStyle name="Percent 181 3 2" xfId="56344"/>
    <cellStyle name="Percent 181 4" xfId="33773"/>
    <cellStyle name="Percent 181 4 2" xfId="56345"/>
    <cellStyle name="Percent 182" xfId="33774"/>
    <cellStyle name="Percent 182 2" xfId="33775"/>
    <cellStyle name="Percent 182 2 2" xfId="33776"/>
    <cellStyle name="Percent 182 2 2 2" xfId="33777"/>
    <cellStyle name="Percent 182 2 3" xfId="33778"/>
    <cellStyle name="Percent 182 2 3 2" xfId="33779"/>
    <cellStyle name="Percent 182 2 4" xfId="33780"/>
    <cellStyle name="Percent 182 2 4 2" xfId="33781"/>
    <cellStyle name="Percent 182 2 5" xfId="33782"/>
    <cellStyle name="Percent 182 3" xfId="33783"/>
    <cellStyle name="Percent 182 3 2" xfId="56346"/>
    <cellStyle name="Percent 182 4" xfId="33784"/>
    <cellStyle name="Percent 182 4 2" xfId="56347"/>
    <cellStyle name="Percent 183" xfId="33785"/>
    <cellStyle name="Percent 183 2" xfId="33786"/>
    <cellStyle name="Percent 183 2 2" xfId="33787"/>
    <cellStyle name="Percent 183 2 2 2" xfId="33788"/>
    <cellStyle name="Percent 183 2 3" xfId="33789"/>
    <cellStyle name="Percent 183 2 3 2" xfId="33790"/>
    <cellStyle name="Percent 183 2 4" xfId="33791"/>
    <cellStyle name="Percent 183 2 4 2" xfId="33792"/>
    <cellStyle name="Percent 183 2 5" xfId="33793"/>
    <cellStyle name="Percent 183 3" xfId="33794"/>
    <cellStyle name="Percent 183 3 2" xfId="56348"/>
    <cellStyle name="Percent 183 4" xfId="33795"/>
    <cellStyle name="Percent 183 4 2" xfId="56349"/>
    <cellStyle name="Percent 184" xfId="33796"/>
    <cellStyle name="Percent 184 2" xfId="33797"/>
    <cellStyle name="Percent 184 3" xfId="33798"/>
    <cellStyle name="Percent 184 3 2" xfId="56350"/>
    <cellStyle name="Percent 185" xfId="33799"/>
    <cellStyle name="Percent 185 2" xfId="33800"/>
    <cellStyle name="Percent 185 3" xfId="33801"/>
    <cellStyle name="Percent 185 3 2" xfId="56351"/>
    <cellStyle name="Percent 186" xfId="33802"/>
    <cellStyle name="Percent 186 2" xfId="33803"/>
    <cellStyle name="Percent 186 3" xfId="33804"/>
    <cellStyle name="Percent 186 3 2" xfId="56352"/>
    <cellStyle name="Percent 187" xfId="33805"/>
    <cellStyle name="Percent 187 2" xfId="33806"/>
    <cellStyle name="Percent 187 3" xfId="33807"/>
    <cellStyle name="Percent 187 3 2" xfId="56353"/>
    <cellStyle name="Percent 188" xfId="33808"/>
    <cellStyle name="Percent 188 2" xfId="33809"/>
    <cellStyle name="Percent 188 3" xfId="33810"/>
    <cellStyle name="Percent 188 3 2" xfId="56354"/>
    <cellStyle name="Percent 189" xfId="33811"/>
    <cellStyle name="Percent 189 2" xfId="33812"/>
    <cellStyle name="Percent 189 3" xfId="33813"/>
    <cellStyle name="Percent 189 3 2" xfId="56355"/>
    <cellStyle name="Percent 19" xfId="33814"/>
    <cellStyle name="Percent 19 2" xfId="33815"/>
    <cellStyle name="Percent 19 2 2" xfId="33816"/>
    <cellStyle name="Percent 19 2 2 2" xfId="56356"/>
    <cellStyle name="Percent 19 2 3" xfId="33817"/>
    <cellStyle name="Percent 19 2 3 2" xfId="56357"/>
    <cellStyle name="Percent 19 2 4" xfId="33818"/>
    <cellStyle name="Percent 19 2 4 2" xfId="56358"/>
    <cellStyle name="Percent 19 2 5" xfId="56359"/>
    <cellStyle name="Percent 19 3" xfId="33819"/>
    <cellStyle name="Percent 19 3 2" xfId="33820"/>
    <cellStyle name="Percent 19 3 2 2" xfId="56360"/>
    <cellStyle name="Percent 19 3 3" xfId="33821"/>
    <cellStyle name="Percent 19 3 3 2" xfId="56361"/>
    <cellStyle name="Percent 19 3 4" xfId="33822"/>
    <cellStyle name="Percent 19 3 4 2" xfId="56362"/>
    <cellStyle name="Percent 19 3 5" xfId="56363"/>
    <cellStyle name="Percent 19 4" xfId="33823"/>
    <cellStyle name="Percent 19 4 2" xfId="56364"/>
    <cellStyle name="Percent 19 5" xfId="33824"/>
    <cellStyle name="Percent 19 5 2" xfId="33825"/>
    <cellStyle name="Percent 19 5 3" xfId="33826"/>
    <cellStyle name="Percent 19 6" xfId="33827"/>
    <cellStyle name="Percent 19 6 2" xfId="56365"/>
    <cellStyle name="Percent 19 7" xfId="33828"/>
    <cellStyle name="Percent 190" xfId="33829"/>
    <cellStyle name="Percent 190 2" xfId="33830"/>
    <cellStyle name="Percent 190 2 2" xfId="33831"/>
    <cellStyle name="Percent 190 2 2 2" xfId="56366"/>
    <cellStyle name="Percent 190 3" xfId="33832"/>
    <cellStyle name="Percent 190 3 2" xfId="33833"/>
    <cellStyle name="Percent 190 3 2 2" xfId="56367"/>
    <cellStyle name="Percent 190 3 3" xfId="56368"/>
    <cellStyle name="Percent 190 4" xfId="33834"/>
    <cellStyle name="Percent 190 4 2" xfId="56369"/>
    <cellStyle name="Percent 191" xfId="33835"/>
    <cellStyle name="Percent 191 2" xfId="33836"/>
    <cellStyle name="Percent 191 2 2" xfId="33837"/>
    <cellStyle name="Percent 191 2 2 2" xfId="56370"/>
    <cellStyle name="Percent 191 3" xfId="33838"/>
    <cellStyle name="Percent 191 3 2" xfId="33839"/>
    <cellStyle name="Percent 191 3 2 2" xfId="56371"/>
    <cellStyle name="Percent 191 3 3" xfId="56372"/>
    <cellStyle name="Percent 191 4" xfId="33840"/>
    <cellStyle name="Percent 191 4 2" xfId="56373"/>
    <cellStyle name="Percent 192" xfId="33841"/>
    <cellStyle name="Percent 192 2" xfId="33842"/>
    <cellStyle name="Percent 192 2 2" xfId="33843"/>
    <cellStyle name="Percent 192 2 2 2" xfId="56374"/>
    <cellStyle name="Percent 192 3" xfId="33844"/>
    <cellStyle name="Percent 192 3 2" xfId="33845"/>
    <cellStyle name="Percent 192 3 2 2" xfId="56375"/>
    <cellStyle name="Percent 192 3 3" xfId="56376"/>
    <cellStyle name="Percent 192 4" xfId="33846"/>
    <cellStyle name="Percent 192 4 2" xfId="56377"/>
    <cellStyle name="Percent 193" xfId="33847"/>
    <cellStyle name="Percent 193 2" xfId="33848"/>
    <cellStyle name="Percent 193 3" xfId="33849"/>
    <cellStyle name="Percent 193 3 2" xfId="56378"/>
    <cellStyle name="Percent 194" xfId="33850"/>
    <cellStyle name="Percent 194 2" xfId="33851"/>
    <cellStyle name="Percent 194 3" xfId="33852"/>
    <cellStyle name="Percent 194 3 2" xfId="56379"/>
    <cellStyle name="Percent 195" xfId="33853"/>
    <cellStyle name="Percent 195 2" xfId="33854"/>
    <cellStyle name="Percent 195 3" xfId="33855"/>
    <cellStyle name="Percent 195 3 2" xfId="56380"/>
    <cellStyle name="Percent 196" xfId="33856"/>
    <cellStyle name="Percent 196 2" xfId="33857"/>
    <cellStyle name="Percent 196 3" xfId="33858"/>
    <cellStyle name="Percent 196 3 2" xfId="56381"/>
    <cellStyle name="Percent 197" xfId="33859"/>
    <cellStyle name="Percent 197 2" xfId="33860"/>
    <cellStyle name="Percent 197 2 2" xfId="33861"/>
    <cellStyle name="Percent 197 2 2 2" xfId="56382"/>
    <cellStyle name="Percent 197 3" xfId="33862"/>
    <cellStyle name="Percent 197 3 2" xfId="56383"/>
    <cellStyle name="Percent 198" xfId="33863"/>
    <cellStyle name="Percent 198 2" xfId="33864"/>
    <cellStyle name="Percent 198 2 2" xfId="33865"/>
    <cellStyle name="Percent 198 2 2 2" xfId="56384"/>
    <cellStyle name="Percent 198 3" xfId="33866"/>
    <cellStyle name="Percent 198 3 2" xfId="56385"/>
    <cellStyle name="Percent 199" xfId="33867"/>
    <cellStyle name="Percent 199 2" xfId="33868"/>
    <cellStyle name="Percent 199 2 2" xfId="33869"/>
    <cellStyle name="Percent 199 2 2 2" xfId="56386"/>
    <cellStyle name="Percent 199 3" xfId="33870"/>
    <cellStyle name="Percent 199 3 2" xfId="56387"/>
    <cellStyle name="Percent 2" xfId="5"/>
    <cellStyle name="Percent 2 2" xfId="33872"/>
    <cellStyle name="Percent 2 2 2" xfId="33873"/>
    <cellStyle name="Percent 2 2 2 2" xfId="33874"/>
    <cellStyle name="Percent 2 2 2 2 2" xfId="33875"/>
    <cellStyle name="Percent 2 2 2 3" xfId="33876"/>
    <cellStyle name="Percent 2 2 2 3 2" xfId="56388"/>
    <cellStyle name="Percent 2 2 2 4" xfId="33877"/>
    <cellStyle name="Percent 2 2 2 4 2" xfId="56389"/>
    <cellStyle name="Percent 2 2 2 5" xfId="56390"/>
    <cellStyle name="Percent 2 2 3" xfId="33878"/>
    <cellStyle name="Percent 2 2 3 2" xfId="33879"/>
    <cellStyle name="Percent 2 2 3 2 2" xfId="56391"/>
    <cellStyle name="Percent 2 2 3 3" xfId="33880"/>
    <cellStyle name="Percent 2 2 4" xfId="33881"/>
    <cellStyle name="Percent 2 2 4 2" xfId="56392"/>
    <cellStyle name="Percent 2 2 5" xfId="33882"/>
    <cellStyle name="Percent 2 2 5 2" xfId="56393"/>
    <cellStyle name="Percent 2 2 6" xfId="33883"/>
    <cellStyle name="Percent 2 2 7" xfId="56394"/>
    <cellStyle name="Percent 2 3" xfId="33884"/>
    <cellStyle name="Percent 2 3 2" xfId="33885"/>
    <cellStyle name="Percent 2 3 2 2" xfId="33886"/>
    <cellStyle name="Percent 2 3 2 3" xfId="33887"/>
    <cellStyle name="Percent 2 3 2 3 2" xfId="56395"/>
    <cellStyle name="Percent 2 3 2 4" xfId="33888"/>
    <cellStyle name="Percent 2 3 2 4 2" xfId="56396"/>
    <cellStyle name="Percent 2 3 2 5" xfId="56397"/>
    <cellStyle name="Percent 2 3 3" xfId="33889"/>
    <cellStyle name="Percent 2 3 3 2" xfId="56398"/>
    <cellStyle name="Percent 2 3 4" xfId="33890"/>
    <cellStyle name="Percent 2 3 4 2" xfId="56399"/>
    <cellStyle name="Percent 2 3 5" xfId="33891"/>
    <cellStyle name="Percent 2 4" xfId="33892"/>
    <cellStyle name="Percent 2 4 2" xfId="33893"/>
    <cellStyle name="Percent 2 4 3" xfId="33894"/>
    <cellStyle name="Percent 2 4 4" xfId="33895"/>
    <cellStyle name="Percent 2 4 4 2" xfId="33896"/>
    <cellStyle name="Percent 2 4 5" xfId="33897"/>
    <cellStyle name="Percent 2 4 5 2" xfId="33898"/>
    <cellStyle name="Percent 2 4 6" xfId="33899"/>
    <cellStyle name="Percent 2 5" xfId="33900"/>
    <cellStyle name="Percent 2 5 2" xfId="33901"/>
    <cellStyle name="Percent 2 5 3" xfId="33902"/>
    <cellStyle name="Percent 2 5 4" xfId="33903"/>
    <cellStyle name="Percent 2 5 4 2" xfId="56400"/>
    <cellStyle name="Percent 2 5 5" xfId="56401"/>
    <cellStyle name="Percent 2 5 6" xfId="56402"/>
    <cellStyle name="Percent 2 6" xfId="33904"/>
    <cellStyle name="Percent 2 6 2" xfId="33905"/>
    <cellStyle name="Percent 2 6 3" xfId="33906"/>
    <cellStyle name="Percent 2 6 4" xfId="33907"/>
    <cellStyle name="Percent 2 6 4 2" xfId="56403"/>
    <cellStyle name="Percent 2 6 5" xfId="56404"/>
    <cellStyle name="Percent 2 6 6" xfId="56405"/>
    <cellStyle name="Percent 2 7" xfId="33908"/>
    <cellStyle name="Percent 2 8" xfId="33909"/>
    <cellStyle name="Percent 2 9" xfId="33871"/>
    <cellStyle name="Percent 20" xfId="33910"/>
    <cellStyle name="Percent 20 2" xfId="33911"/>
    <cellStyle name="Percent 20 2 2" xfId="33912"/>
    <cellStyle name="Percent 20 2 2 2" xfId="56406"/>
    <cellStyle name="Percent 20 2 3" xfId="33913"/>
    <cellStyle name="Percent 20 2 3 2" xfId="56407"/>
    <cellStyle name="Percent 20 2 4" xfId="33914"/>
    <cellStyle name="Percent 20 2 4 2" xfId="56408"/>
    <cellStyle name="Percent 20 2 5" xfId="56409"/>
    <cellStyle name="Percent 20 3" xfId="33915"/>
    <cellStyle name="Percent 20 3 2" xfId="33916"/>
    <cellStyle name="Percent 20 3 2 2" xfId="56410"/>
    <cellStyle name="Percent 20 3 3" xfId="33917"/>
    <cellStyle name="Percent 20 3 3 2" xfId="56411"/>
    <cellStyle name="Percent 20 3 4" xfId="33918"/>
    <cellStyle name="Percent 20 3 4 2" xfId="56412"/>
    <cellStyle name="Percent 20 3 5" xfId="56413"/>
    <cellStyle name="Percent 20 4" xfId="33919"/>
    <cellStyle name="Percent 20 4 2" xfId="56414"/>
    <cellStyle name="Percent 20 5" xfId="33920"/>
    <cellStyle name="Percent 20 5 2" xfId="33921"/>
    <cellStyle name="Percent 20 5 3" xfId="33922"/>
    <cellStyle name="Percent 20 6" xfId="33923"/>
    <cellStyle name="Percent 20 6 2" xfId="56415"/>
    <cellStyle name="Percent 20 7" xfId="56416"/>
    <cellStyle name="Percent 200" xfId="33924"/>
    <cellStyle name="Percent 200 2" xfId="33925"/>
    <cellStyle name="Percent 200 2 2" xfId="33926"/>
    <cellStyle name="Percent 200 2 2 2" xfId="56417"/>
    <cellStyle name="Percent 200 3" xfId="33927"/>
    <cellStyle name="Percent 200 3 2" xfId="56418"/>
    <cellStyle name="Percent 201" xfId="33928"/>
    <cellStyle name="Percent 201 2" xfId="33929"/>
    <cellStyle name="Percent 201 2 2" xfId="33930"/>
    <cellStyle name="Percent 201 2 2 2" xfId="56419"/>
    <cellStyle name="Percent 201 3" xfId="33931"/>
    <cellStyle name="Percent 201 3 2" xfId="56420"/>
    <cellStyle name="Percent 202" xfId="33932"/>
    <cellStyle name="Percent 202 2" xfId="33933"/>
    <cellStyle name="Percent 202 3" xfId="33934"/>
    <cellStyle name="Percent 202 3 2" xfId="56421"/>
    <cellStyle name="Percent 203" xfId="33935"/>
    <cellStyle name="Percent 203 2" xfId="33936"/>
    <cellStyle name="Percent 203 3" xfId="33937"/>
    <cellStyle name="Percent 203 3 2" xfId="56422"/>
    <cellStyle name="Percent 204" xfId="33938"/>
    <cellStyle name="Percent 204 2" xfId="33939"/>
    <cellStyle name="Percent 204 3" xfId="33940"/>
    <cellStyle name="Percent 204 3 2" xfId="56423"/>
    <cellStyle name="Percent 205" xfId="33941"/>
    <cellStyle name="Percent 205 2" xfId="33942"/>
    <cellStyle name="Percent 205 3" xfId="33943"/>
    <cellStyle name="Percent 205 3 2" xfId="56424"/>
    <cellStyle name="Percent 206" xfId="33944"/>
    <cellStyle name="Percent 206 2" xfId="33945"/>
    <cellStyle name="Percent 206 3" xfId="33946"/>
    <cellStyle name="Percent 206 3 2" xfId="56425"/>
    <cellStyle name="Percent 207" xfId="33947"/>
    <cellStyle name="Percent 207 2" xfId="33948"/>
    <cellStyle name="Percent 207 2 2" xfId="56426"/>
    <cellStyle name="Percent 207 3" xfId="33949"/>
    <cellStyle name="Percent 207 3 2" xfId="56427"/>
    <cellStyle name="Percent 207 4" xfId="33950"/>
    <cellStyle name="Percent 207 4 2" xfId="56428"/>
    <cellStyle name="Percent 207 5" xfId="56429"/>
    <cellStyle name="Percent 208" xfId="33951"/>
    <cellStyle name="Percent 208 2" xfId="33952"/>
    <cellStyle name="Percent 208 2 2" xfId="56430"/>
    <cellStyle name="Percent 208 3" xfId="33953"/>
    <cellStyle name="Percent 208 3 2" xfId="56431"/>
    <cellStyle name="Percent 208 4" xfId="33954"/>
    <cellStyle name="Percent 208 4 2" xfId="56432"/>
    <cellStyle name="Percent 208 5" xfId="56433"/>
    <cellStyle name="Percent 209" xfId="33955"/>
    <cellStyle name="Percent 209 2" xfId="33956"/>
    <cellStyle name="Percent 209 2 2" xfId="56434"/>
    <cellStyle name="Percent 209 3" xfId="33957"/>
    <cellStyle name="Percent 209 3 2" xfId="56435"/>
    <cellStyle name="Percent 209 4" xfId="33958"/>
    <cellStyle name="Percent 209 4 2" xfId="56436"/>
    <cellStyle name="Percent 209 5" xfId="56437"/>
    <cellStyle name="Percent 21" xfId="33959"/>
    <cellStyle name="Percent 21 2" xfId="33960"/>
    <cellStyle name="Percent 21 2 2" xfId="33961"/>
    <cellStyle name="Percent 21 2 2 2" xfId="56438"/>
    <cellStyle name="Percent 21 2 3" xfId="33962"/>
    <cellStyle name="Percent 21 2 3 2" xfId="56439"/>
    <cellStyle name="Percent 21 2 4" xfId="33963"/>
    <cellStyle name="Percent 21 2 4 2" xfId="56440"/>
    <cellStyle name="Percent 21 2 5" xfId="56441"/>
    <cellStyle name="Percent 21 3" xfId="33964"/>
    <cellStyle name="Percent 21 3 2" xfId="33965"/>
    <cellStyle name="Percent 21 3 2 2" xfId="33966"/>
    <cellStyle name="Percent 21 3 2 3" xfId="33967"/>
    <cellStyle name="Percent 21 3 2 4" xfId="33968"/>
    <cellStyle name="Percent 21 3 3" xfId="33969"/>
    <cellStyle name="Percent 21 3 3 2" xfId="33970"/>
    <cellStyle name="Percent 21 3 3 3" xfId="33971"/>
    <cellStyle name="Percent 21 3 3 4" xfId="33972"/>
    <cellStyle name="Percent 21 3 4" xfId="33973"/>
    <cellStyle name="Percent 21 3 4 2" xfId="56442"/>
    <cellStyle name="Percent 21 3 5" xfId="33974"/>
    <cellStyle name="Percent 21 3 6" xfId="33975"/>
    <cellStyle name="Percent 21 4" xfId="33976"/>
    <cellStyle name="Percent 21 4 2" xfId="33977"/>
    <cellStyle name="Percent 21 4 3" xfId="33978"/>
    <cellStyle name="Percent 21 4 4" xfId="33979"/>
    <cellStyle name="Percent 21 5" xfId="33980"/>
    <cellStyle name="Percent 21 5 2" xfId="33981"/>
    <cellStyle name="Percent 21 5 3" xfId="33982"/>
    <cellStyle name="Percent 21 6" xfId="33983"/>
    <cellStyle name="Percent 21 6 2" xfId="56443"/>
    <cellStyle name="Percent 21 7" xfId="33984"/>
    <cellStyle name="Percent 21 7 2" xfId="33985"/>
    <cellStyle name="Percent 21 8" xfId="33986"/>
    <cellStyle name="Percent 21 8 10" xfId="33987"/>
    <cellStyle name="Percent 21 8 10 2" xfId="33988"/>
    <cellStyle name="Percent 21 8 11" xfId="33989"/>
    <cellStyle name="Percent 21 8 11 2" xfId="33990"/>
    <cellStyle name="Percent 21 8 12" xfId="33991"/>
    <cellStyle name="Percent 21 8 12 2" xfId="33992"/>
    <cellStyle name="Percent 21 8 13" xfId="33993"/>
    <cellStyle name="Percent 21 8 13 2" xfId="33994"/>
    <cellStyle name="Percent 21 8 14" xfId="33995"/>
    <cellStyle name="Percent 21 8 2" xfId="33996"/>
    <cellStyle name="Percent 21 8 3" xfId="33997"/>
    <cellStyle name="Percent 21 8 3 2" xfId="33998"/>
    <cellStyle name="Percent 21 8 3 2 2" xfId="33999"/>
    <cellStyle name="Percent 21 8 3 2 2 2" xfId="34000"/>
    <cellStyle name="Percent 21 8 3 2 2 2 2" xfId="34001"/>
    <cellStyle name="Percent 21 8 3 2 2 3" xfId="34002"/>
    <cellStyle name="Percent 21 8 3 2 2 3 2" xfId="34003"/>
    <cellStyle name="Percent 21 8 3 2 2 4" xfId="34004"/>
    <cellStyle name="Percent 21 8 3 2 2 4 2" xfId="34005"/>
    <cellStyle name="Percent 21 8 3 2 2 5" xfId="34006"/>
    <cellStyle name="Percent 21 8 3 2 3" xfId="34007"/>
    <cellStyle name="Percent 21 8 3 2 3 2" xfId="34008"/>
    <cellStyle name="Percent 21 8 3 2 4" xfId="34009"/>
    <cellStyle name="Percent 21 8 3 2 4 2" xfId="34010"/>
    <cellStyle name="Percent 21 8 3 2 5" xfId="34011"/>
    <cellStyle name="Percent 21 8 3 2 5 2" xfId="34012"/>
    <cellStyle name="Percent 21 8 3 2 6" xfId="34013"/>
    <cellStyle name="Percent 21 8 3 3" xfId="34014"/>
    <cellStyle name="Percent 21 8 3 3 2" xfId="34015"/>
    <cellStyle name="Percent 21 8 3 3 2 2" xfId="34016"/>
    <cellStyle name="Percent 21 8 3 3 3" xfId="34017"/>
    <cellStyle name="Percent 21 8 3 3 3 2" xfId="34018"/>
    <cellStyle name="Percent 21 8 3 3 4" xfId="34019"/>
    <cellStyle name="Percent 21 8 3 3 4 2" xfId="34020"/>
    <cellStyle name="Percent 21 8 3 3 5" xfId="34021"/>
    <cellStyle name="Percent 21 8 3 4" xfId="34022"/>
    <cellStyle name="Percent 21 8 3 4 2" xfId="34023"/>
    <cellStyle name="Percent 21 8 3 5" xfId="34024"/>
    <cellStyle name="Percent 21 8 3 5 2" xfId="34025"/>
    <cellStyle name="Percent 21 8 3 6" xfId="34026"/>
    <cellStyle name="Percent 21 8 3 6 2" xfId="34027"/>
    <cellStyle name="Percent 21 8 3 7" xfId="34028"/>
    <cellStyle name="Percent 21 8 4" xfId="34029"/>
    <cellStyle name="Percent 21 8 4 2" xfId="34030"/>
    <cellStyle name="Percent 21 8 4 2 2" xfId="34031"/>
    <cellStyle name="Percent 21 8 4 2 2 2" xfId="34032"/>
    <cellStyle name="Percent 21 8 4 2 2 2 2" xfId="34033"/>
    <cellStyle name="Percent 21 8 4 2 2 3" xfId="34034"/>
    <cellStyle name="Percent 21 8 4 2 2 3 2" xfId="34035"/>
    <cellStyle name="Percent 21 8 4 2 2 4" xfId="34036"/>
    <cellStyle name="Percent 21 8 4 2 2 4 2" xfId="34037"/>
    <cellStyle name="Percent 21 8 4 2 2 5" xfId="34038"/>
    <cellStyle name="Percent 21 8 4 2 3" xfId="34039"/>
    <cellStyle name="Percent 21 8 4 2 3 2" xfId="34040"/>
    <cellStyle name="Percent 21 8 4 2 4" xfId="34041"/>
    <cellStyle name="Percent 21 8 4 2 4 2" xfId="34042"/>
    <cellStyle name="Percent 21 8 4 2 5" xfId="34043"/>
    <cellStyle name="Percent 21 8 4 2 5 2" xfId="34044"/>
    <cellStyle name="Percent 21 8 4 2 6" xfId="34045"/>
    <cellStyle name="Percent 21 8 4 3" xfId="34046"/>
    <cellStyle name="Percent 21 8 4 3 2" xfId="34047"/>
    <cellStyle name="Percent 21 8 4 3 2 2" xfId="34048"/>
    <cellStyle name="Percent 21 8 4 3 3" xfId="34049"/>
    <cellStyle name="Percent 21 8 4 3 3 2" xfId="34050"/>
    <cellStyle name="Percent 21 8 4 3 4" xfId="34051"/>
    <cellStyle name="Percent 21 8 4 3 4 2" xfId="34052"/>
    <cellStyle name="Percent 21 8 4 3 5" xfId="34053"/>
    <cellStyle name="Percent 21 8 4 4" xfId="34054"/>
    <cellStyle name="Percent 21 8 4 4 2" xfId="34055"/>
    <cellStyle name="Percent 21 8 4 5" xfId="34056"/>
    <cellStyle name="Percent 21 8 4 5 2" xfId="34057"/>
    <cellStyle name="Percent 21 8 4 6" xfId="34058"/>
    <cellStyle name="Percent 21 8 4 6 2" xfId="34059"/>
    <cellStyle name="Percent 21 8 4 7" xfId="34060"/>
    <cellStyle name="Percent 21 8 5" xfId="34061"/>
    <cellStyle name="Percent 21 8 5 2" xfId="34062"/>
    <cellStyle name="Percent 21 8 5 2 2" xfId="34063"/>
    <cellStyle name="Percent 21 8 5 2 2 2" xfId="34064"/>
    <cellStyle name="Percent 21 8 5 2 2 2 2" xfId="34065"/>
    <cellStyle name="Percent 21 8 5 2 2 3" xfId="34066"/>
    <cellStyle name="Percent 21 8 5 2 2 3 2" xfId="34067"/>
    <cellStyle name="Percent 21 8 5 2 2 4" xfId="34068"/>
    <cellStyle name="Percent 21 8 5 2 2 4 2" xfId="34069"/>
    <cellStyle name="Percent 21 8 5 2 2 5" xfId="34070"/>
    <cellStyle name="Percent 21 8 5 2 3" xfId="34071"/>
    <cellStyle name="Percent 21 8 5 2 3 2" xfId="34072"/>
    <cellStyle name="Percent 21 8 5 2 4" xfId="34073"/>
    <cellStyle name="Percent 21 8 5 2 4 2" xfId="34074"/>
    <cellStyle name="Percent 21 8 5 2 5" xfId="34075"/>
    <cellStyle name="Percent 21 8 5 2 5 2" xfId="34076"/>
    <cellStyle name="Percent 21 8 5 2 6" xfId="34077"/>
    <cellStyle name="Percent 21 8 5 3" xfId="34078"/>
    <cellStyle name="Percent 21 8 5 3 2" xfId="34079"/>
    <cellStyle name="Percent 21 8 5 3 2 2" xfId="34080"/>
    <cellStyle name="Percent 21 8 5 3 3" xfId="34081"/>
    <cellStyle name="Percent 21 8 5 3 3 2" xfId="34082"/>
    <cellStyle name="Percent 21 8 5 3 4" xfId="34083"/>
    <cellStyle name="Percent 21 8 5 3 4 2" xfId="34084"/>
    <cellStyle name="Percent 21 8 5 3 5" xfId="34085"/>
    <cellStyle name="Percent 21 8 5 4" xfId="34086"/>
    <cellStyle name="Percent 21 8 5 4 2" xfId="34087"/>
    <cellStyle name="Percent 21 8 5 5" xfId="34088"/>
    <cellStyle name="Percent 21 8 5 5 2" xfId="34089"/>
    <cellStyle name="Percent 21 8 5 6" xfId="34090"/>
    <cellStyle name="Percent 21 8 5 6 2" xfId="34091"/>
    <cellStyle name="Percent 21 8 5 7" xfId="34092"/>
    <cellStyle name="Percent 21 8 6" xfId="34093"/>
    <cellStyle name="Percent 21 8 6 2" xfId="34094"/>
    <cellStyle name="Percent 21 8 6 2 2" xfId="34095"/>
    <cellStyle name="Percent 21 8 6 2 2 2" xfId="34096"/>
    <cellStyle name="Percent 21 8 6 2 3" xfId="34097"/>
    <cellStyle name="Percent 21 8 6 2 3 2" xfId="34098"/>
    <cellStyle name="Percent 21 8 6 2 4" xfId="34099"/>
    <cellStyle name="Percent 21 8 6 2 4 2" xfId="34100"/>
    <cellStyle name="Percent 21 8 6 2 5" xfId="34101"/>
    <cellStyle name="Percent 21 8 6 3" xfId="34102"/>
    <cellStyle name="Percent 21 8 6 3 2" xfId="34103"/>
    <cellStyle name="Percent 21 8 6 4" xfId="34104"/>
    <cellStyle name="Percent 21 8 6 4 2" xfId="34105"/>
    <cellStyle name="Percent 21 8 6 5" xfId="34106"/>
    <cellStyle name="Percent 21 8 6 5 2" xfId="34107"/>
    <cellStyle name="Percent 21 8 6 6" xfId="34108"/>
    <cellStyle name="Percent 21 8 7" xfId="34109"/>
    <cellStyle name="Percent 21 8 7 2" xfId="34110"/>
    <cellStyle name="Percent 21 8 7 2 2" xfId="34111"/>
    <cellStyle name="Percent 21 8 7 3" xfId="34112"/>
    <cellStyle name="Percent 21 8 7 3 2" xfId="34113"/>
    <cellStyle name="Percent 21 8 7 4" xfId="34114"/>
    <cellStyle name="Percent 21 8 7 4 2" xfId="34115"/>
    <cellStyle name="Percent 21 8 7 5" xfId="34116"/>
    <cellStyle name="Percent 21 8 8" xfId="34117"/>
    <cellStyle name="Percent 21 8 8 2" xfId="34118"/>
    <cellStyle name="Percent 21 8 8 2 2" xfId="34119"/>
    <cellStyle name="Percent 21 8 8 3" xfId="34120"/>
    <cellStyle name="Percent 21 8 8 3 2" xfId="34121"/>
    <cellStyle name="Percent 21 8 8 4" xfId="34122"/>
    <cellStyle name="Percent 21 8 8 4 2" xfId="34123"/>
    <cellStyle name="Percent 21 8 8 5" xfId="34124"/>
    <cellStyle name="Percent 21 8 9" xfId="34125"/>
    <cellStyle name="Percent 21 8 9 2" xfId="34126"/>
    <cellStyle name="Percent 210" xfId="34127"/>
    <cellStyle name="Percent 210 2" xfId="34128"/>
    <cellStyle name="Percent 210 2 2" xfId="56444"/>
    <cellStyle name="Percent 210 3" xfId="34129"/>
    <cellStyle name="Percent 210 3 2" xfId="56445"/>
    <cellStyle name="Percent 210 4" xfId="34130"/>
    <cellStyle name="Percent 210 4 2" xfId="56446"/>
    <cellStyle name="Percent 210 5" xfId="56447"/>
    <cellStyle name="Percent 211" xfId="34131"/>
    <cellStyle name="Percent 211 2" xfId="34132"/>
    <cellStyle name="Percent 211 2 2" xfId="56448"/>
    <cellStyle name="Percent 211 3" xfId="34133"/>
    <cellStyle name="Percent 211 3 2" xfId="56449"/>
    <cellStyle name="Percent 211 4" xfId="34134"/>
    <cellStyle name="Percent 211 4 2" xfId="56450"/>
    <cellStyle name="Percent 211 5" xfId="56451"/>
    <cellStyle name="Percent 212" xfId="34135"/>
    <cellStyle name="Percent 212 2" xfId="34136"/>
    <cellStyle name="Percent 212 2 2" xfId="34137"/>
    <cellStyle name="Percent 212 2 2 2" xfId="56452"/>
    <cellStyle name="Percent 212 2 3" xfId="56453"/>
    <cellStyle name="Percent 212 3" xfId="34138"/>
    <cellStyle name="Percent 212 3 2" xfId="56454"/>
    <cellStyle name="Percent 212 4" xfId="34139"/>
    <cellStyle name="Percent 212 4 2" xfId="56455"/>
    <cellStyle name="Percent 212 5" xfId="56456"/>
    <cellStyle name="Percent 213" xfId="34140"/>
    <cellStyle name="Percent 213 2" xfId="34141"/>
    <cellStyle name="Percent 213 2 2" xfId="34142"/>
    <cellStyle name="Percent 213 2 2 2" xfId="56457"/>
    <cellStyle name="Percent 213 2 3" xfId="56458"/>
    <cellStyle name="Percent 213 3" xfId="34143"/>
    <cellStyle name="Percent 213 3 2" xfId="56459"/>
    <cellStyle name="Percent 213 4" xfId="34144"/>
    <cellStyle name="Percent 213 4 2" xfId="56460"/>
    <cellStyle name="Percent 213 5" xfId="56461"/>
    <cellStyle name="Percent 214" xfId="34145"/>
    <cellStyle name="Percent 214 2" xfId="34146"/>
    <cellStyle name="Percent 214 2 2" xfId="56462"/>
    <cellStyle name="Percent 214 3" xfId="34147"/>
    <cellStyle name="Percent 214 3 2" xfId="56463"/>
    <cellStyle name="Percent 214 4" xfId="34148"/>
    <cellStyle name="Percent 214 4 2" xfId="56464"/>
    <cellStyle name="Percent 214 5" xfId="56465"/>
    <cellStyle name="Percent 215" xfId="34149"/>
    <cellStyle name="Percent 215 2" xfId="34150"/>
    <cellStyle name="Percent 215 2 2" xfId="56466"/>
    <cellStyle name="Percent 215 3" xfId="34151"/>
    <cellStyle name="Percent 215 3 2" xfId="56467"/>
    <cellStyle name="Percent 215 4" xfId="34152"/>
    <cellStyle name="Percent 215 4 2" xfId="56468"/>
    <cellStyle name="Percent 215 5" xfId="56469"/>
    <cellStyle name="Percent 216" xfId="34153"/>
    <cellStyle name="Percent 216 2" xfId="34154"/>
    <cellStyle name="Percent 216 2 2" xfId="56470"/>
    <cellStyle name="Percent 216 3" xfId="34155"/>
    <cellStyle name="Percent 216 3 2" xfId="56471"/>
    <cellStyle name="Percent 216 4" xfId="34156"/>
    <cellStyle name="Percent 216 4 2" xfId="56472"/>
    <cellStyle name="Percent 216 5" xfId="56473"/>
    <cellStyle name="Percent 217" xfId="34157"/>
    <cellStyle name="Percent 217 2" xfId="34158"/>
    <cellStyle name="Percent 217 2 2" xfId="34159"/>
    <cellStyle name="Percent 217 2 2 2" xfId="56474"/>
    <cellStyle name="Percent 217 2 3" xfId="56475"/>
    <cellStyle name="Percent 217 3" xfId="34160"/>
    <cellStyle name="Percent 217 3 2" xfId="56476"/>
    <cellStyle name="Percent 217 4" xfId="56477"/>
    <cellStyle name="Percent 218" xfId="34161"/>
    <cellStyle name="Percent 218 2" xfId="34162"/>
    <cellStyle name="Percent 218 2 2" xfId="56478"/>
    <cellStyle name="Percent 218 3" xfId="34163"/>
    <cellStyle name="Percent 218 3 2" xfId="56479"/>
    <cellStyle name="Percent 218 4" xfId="56480"/>
    <cellStyle name="Percent 219" xfId="34164"/>
    <cellStyle name="Percent 219 2" xfId="34165"/>
    <cellStyle name="Percent 219 2 2" xfId="56481"/>
    <cellStyle name="Percent 219 3" xfId="34166"/>
    <cellStyle name="Percent 219 3 2" xfId="56482"/>
    <cellStyle name="Percent 219 4" xfId="34167"/>
    <cellStyle name="Percent 219 4 2" xfId="56483"/>
    <cellStyle name="Percent 219 5" xfId="56484"/>
    <cellStyle name="Percent 22" xfId="34168"/>
    <cellStyle name="Percent 22 2" xfId="34169"/>
    <cellStyle name="Percent 22 2 2" xfId="34170"/>
    <cellStyle name="Percent 22 2 2 2" xfId="56485"/>
    <cellStyle name="Percent 22 2 3" xfId="34171"/>
    <cellStyle name="Percent 22 2 3 2" xfId="56486"/>
    <cellStyle name="Percent 22 2 4" xfId="34172"/>
    <cellStyle name="Percent 22 2 4 2" xfId="56487"/>
    <cellStyle name="Percent 22 2 5" xfId="56488"/>
    <cellStyle name="Percent 22 3" xfId="34173"/>
    <cellStyle name="Percent 22 3 2" xfId="56489"/>
    <cellStyle name="Percent 22 4" xfId="34174"/>
    <cellStyle name="Percent 22 4 2" xfId="56490"/>
    <cellStyle name="Percent 22 5" xfId="34175"/>
    <cellStyle name="Percent 22 5 2" xfId="56491"/>
    <cellStyle name="Percent 22 6" xfId="56492"/>
    <cellStyle name="Percent 220" xfId="34176"/>
    <cellStyle name="Percent 220 2" xfId="34177"/>
    <cellStyle name="Percent 220 2 2" xfId="56493"/>
    <cellStyle name="Percent 220 3" xfId="34178"/>
    <cellStyle name="Percent 220 3 2" xfId="56494"/>
    <cellStyle name="Percent 220 4" xfId="34179"/>
    <cellStyle name="Percent 220 4 2" xfId="56495"/>
    <cellStyle name="Percent 220 5" xfId="56496"/>
    <cellStyle name="Percent 221" xfId="34180"/>
    <cellStyle name="Percent 221 2" xfId="34181"/>
    <cellStyle name="Percent 221 2 2" xfId="56497"/>
    <cellStyle name="Percent 221 3" xfId="34182"/>
    <cellStyle name="Percent 221 3 2" xfId="56498"/>
    <cellStyle name="Percent 221 4" xfId="34183"/>
    <cellStyle name="Percent 221 4 2" xfId="56499"/>
    <cellStyle name="Percent 221 5" xfId="56500"/>
    <cellStyle name="Percent 222" xfId="34184"/>
    <cellStyle name="Percent 222 2" xfId="34185"/>
    <cellStyle name="Percent 222 2 2" xfId="56501"/>
    <cellStyle name="Percent 222 3" xfId="34186"/>
    <cellStyle name="Percent 222 3 2" xfId="56502"/>
    <cellStyle name="Percent 222 4" xfId="34187"/>
    <cellStyle name="Percent 222 4 2" xfId="56503"/>
    <cellStyle name="Percent 222 5" xfId="56504"/>
    <cellStyle name="Percent 223" xfId="34188"/>
    <cellStyle name="Percent 223 2" xfId="34189"/>
    <cellStyle name="Percent 223 2 2" xfId="56505"/>
    <cellStyle name="Percent 223 3" xfId="34190"/>
    <cellStyle name="Percent 223 3 2" xfId="56506"/>
    <cellStyle name="Percent 223 4" xfId="34191"/>
    <cellStyle name="Percent 223 4 2" xfId="56507"/>
    <cellStyle name="Percent 223 5" xfId="56508"/>
    <cellStyle name="Percent 224" xfId="34192"/>
    <cellStyle name="Percent 224 2" xfId="34193"/>
    <cellStyle name="Percent 224 2 2" xfId="56509"/>
    <cellStyle name="Percent 224 3" xfId="34194"/>
    <cellStyle name="Percent 224 3 2" xfId="56510"/>
    <cellStyle name="Percent 224 4" xfId="34195"/>
    <cellStyle name="Percent 224 4 2" xfId="56511"/>
    <cellStyle name="Percent 224 5" xfId="56512"/>
    <cellStyle name="Percent 225" xfId="34196"/>
    <cellStyle name="Percent 225 2" xfId="34197"/>
    <cellStyle name="Percent 225 2 2" xfId="56513"/>
    <cellStyle name="Percent 225 3" xfId="34198"/>
    <cellStyle name="Percent 225 3 2" xfId="56514"/>
    <cellStyle name="Percent 225 4" xfId="34199"/>
    <cellStyle name="Percent 225 4 2" xfId="56515"/>
    <cellStyle name="Percent 225 5" xfId="56516"/>
    <cellStyle name="Percent 226" xfId="34200"/>
    <cellStyle name="Percent 226 2" xfId="34201"/>
    <cellStyle name="Percent 226 2 2" xfId="34202"/>
    <cellStyle name="Percent 226 2 2 2" xfId="56517"/>
    <cellStyle name="Percent 226 2 3" xfId="56518"/>
    <cellStyle name="Percent 226 3" xfId="34203"/>
    <cellStyle name="Percent 226 3 2" xfId="56519"/>
    <cellStyle name="Percent 226 4" xfId="34204"/>
    <cellStyle name="Percent 226 4 2" xfId="56520"/>
    <cellStyle name="Percent 226 5" xfId="56521"/>
    <cellStyle name="Percent 227" xfId="34205"/>
    <cellStyle name="Percent 227 2" xfId="34206"/>
    <cellStyle name="Percent 227 2 2" xfId="34207"/>
    <cellStyle name="Percent 227 2 2 2" xfId="56522"/>
    <cellStyle name="Percent 227 2 3" xfId="56523"/>
    <cellStyle name="Percent 227 3" xfId="34208"/>
    <cellStyle name="Percent 227 3 2" xfId="56524"/>
    <cellStyle name="Percent 227 4" xfId="34209"/>
    <cellStyle name="Percent 227 4 2" xfId="56525"/>
    <cellStyle name="Percent 227 5" xfId="56526"/>
    <cellStyle name="Percent 228" xfId="34210"/>
    <cellStyle name="Percent 228 2" xfId="34211"/>
    <cellStyle name="Percent 228 2 2" xfId="34212"/>
    <cellStyle name="Percent 228 2 2 2" xfId="56527"/>
    <cellStyle name="Percent 228 2 3" xfId="56528"/>
    <cellStyle name="Percent 228 3" xfId="34213"/>
    <cellStyle name="Percent 228 3 2" xfId="56529"/>
    <cellStyle name="Percent 228 4" xfId="34214"/>
    <cellStyle name="Percent 228 4 2" xfId="56530"/>
    <cellStyle name="Percent 228 5" xfId="56531"/>
    <cellStyle name="Percent 229" xfId="34215"/>
    <cellStyle name="Percent 229 2" xfId="34216"/>
    <cellStyle name="Percent 229 2 2" xfId="56532"/>
    <cellStyle name="Percent 229 3" xfId="34217"/>
    <cellStyle name="Percent 229 3 2" xfId="56533"/>
    <cellStyle name="Percent 229 4" xfId="34218"/>
    <cellStyle name="Percent 229 4 2" xfId="56534"/>
    <cellStyle name="Percent 229 5" xfId="56535"/>
    <cellStyle name="Percent 23" xfId="34219"/>
    <cellStyle name="Percent 23 2" xfId="34220"/>
    <cellStyle name="Percent 23 2 2" xfId="34221"/>
    <cellStyle name="Percent 23 2 2 2" xfId="56536"/>
    <cellStyle name="Percent 23 2 3" xfId="34222"/>
    <cellStyle name="Percent 23 2 3 2" xfId="56537"/>
    <cellStyle name="Percent 23 2 4" xfId="34223"/>
    <cellStyle name="Percent 23 2 4 2" xfId="56538"/>
    <cellStyle name="Percent 23 2 5" xfId="56539"/>
    <cellStyle name="Percent 23 3" xfId="34224"/>
    <cellStyle name="Percent 23 3 2" xfId="56540"/>
    <cellStyle name="Percent 23 4" xfId="34225"/>
    <cellStyle name="Percent 23 4 2" xfId="56541"/>
    <cellStyle name="Percent 23 5" xfId="34226"/>
    <cellStyle name="Percent 23 5 2" xfId="56542"/>
    <cellStyle name="Percent 23 6" xfId="56543"/>
    <cellStyle name="Percent 230" xfId="34227"/>
    <cellStyle name="Percent 230 2" xfId="34228"/>
    <cellStyle name="Percent 230 2 2" xfId="56544"/>
    <cellStyle name="Percent 230 3" xfId="34229"/>
    <cellStyle name="Percent 230 3 2" xfId="56545"/>
    <cellStyle name="Percent 230 4" xfId="34230"/>
    <cellStyle name="Percent 230 4 2" xfId="56546"/>
    <cellStyle name="Percent 230 5" xfId="56547"/>
    <cellStyle name="Percent 231" xfId="34231"/>
    <cellStyle name="Percent 231 2" xfId="34232"/>
    <cellStyle name="Percent 231 2 2" xfId="56548"/>
    <cellStyle name="Percent 231 3" xfId="34233"/>
    <cellStyle name="Percent 231 3 2" xfId="56549"/>
    <cellStyle name="Percent 231 4" xfId="34234"/>
    <cellStyle name="Percent 231 4 2" xfId="56550"/>
    <cellStyle name="Percent 231 5" xfId="56551"/>
    <cellStyle name="Percent 232" xfId="34235"/>
    <cellStyle name="Percent 232 2" xfId="34236"/>
    <cellStyle name="Percent 232 2 2" xfId="56552"/>
    <cellStyle name="Percent 232 3" xfId="34237"/>
    <cellStyle name="Percent 232 3 2" xfId="34238"/>
    <cellStyle name="Percent 232 3 2 2" xfId="56553"/>
    <cellStyle name="Percent 232 3 3" xfId="56554"/>
    <cellStyle name="Percent 232 4" xfId="34239"/>
    <cellStyle name="Percent 232 4 2" xfId="56555"/>
    <cellStyle name="Percent 232 5" xfId="56556"/>
    <cellStyle name="Percent 233" xfId="34240"/>
    <cellStyle name="Percent 233 2" xfId="34241"/>
    <cellStyle name="Percent 233 2 2" xfId="34242"/>
    <cellStyle name="Percent 233 2 2 2" xfId="56557"/>
    <cellStyle name="Percent 233 2 3" xfId="56558"/>
    <cellStyle name="Percent 233 3" xfId="34243"/>
    <cellStyle name="Percent 233 3 2" xfId="34244"/>
    <cellStyle name="Percent 233 3 2 2" xfId="56559"/>
    <cellStyle name="Percent 233 3 3" xfId="56560"/>
    <cellStyle name="Percent 233 4" xfId="34245"/>
    <cellStyle name="Percent 233 4 2" xfId="56561"/>
    <cellStyle name="Percent 233 5" xfId="34246"/>
    <cellStyle name="Percent 233 5 2" xfId="56562"/>
    <cellStyle name="Percent 233 6" xfId="34247"/>
    <cellStyle name="Percent 233 6 2" xfId="56563"/>
    <cellStyle name="Percent 233 7" xfId="56564"/>
    <cellStyle name="Percent 234" xfId="34248"/>
    <cellStyle name="Percent 234 2" xfId="34249"/>
    <cellStyle name="Percent 234 2 2" xfId="34250"/>
    <cellStyle name="Percent 234 2 2 2" xfId="56565"/>
    <cellStyle name="Percent 234 2 3" xfId="56566"/>
    <cellStyle name="Percent 234 3" xfId="34251"/>
    <cellStyle name="Percent 234 3 2" xfId="34252"/>
    <cellStyle name="Percent 234 3 2 2" xfId="56567"/>
    <cellStyle name="Percent 234 3 3" xfId="56568"/>
    <cellStyle name="Percent 234 4" xfId="34253"/>
    <cellStyle name="Percent 234 4 2" xfId="56569"/>
    <cellStyle name="Percent 234 5" xfId="34254"/>
    <cellStyle name="Percent 234 5 2" xfId="56570"/>
    <cellStyle name="Percent 234 6" xfId="34255"/>
    <cellStyle name="Percent 234 6 2" xfId="56571"/>
    <cellStyle name="Percent 234 7" xfId="56572"/>
    <cellStyle name="Percent 235" xfId="34256"/>
    <cellStyle name="Percent 235 2" xfId="34257"/>
    <cellStyle name="Percent 235 2 2" xfId="34258"/>
    <cellStyle name="Percent 235 2 2 2" xfId="56573"/>
    <cellStyle name="Percent 235 2 3" xfId="56574"/>
    <cellStyle name="Percent 235 3" xfId="34259"/>
    <cellStyle name="Percent 235 3 2" xfId="34260"/>
    <cellStyle name="Percent 235 3 2 2" xfId="56575"/>
    <cellStyle name="Percent 235 3 3" xfId="56576"/>
    <cellStyle name="Percent 235 4" xfId="34261"/>
    <cellStyle name="Percent 235 4 2" xfId="56577"/>
    <cellStyle name="Percent 235 5" xfId="34262"/>
    <cellStyle name="Percent 235 5 2" xfId="56578"/>
    <cellStyle name="Percent 235 6" xfId="34263"/>
    <cellStyle name="Percent 235 6 2" xfId="56579"/>
    <cellStyle name="Percent 235 7" xfId="56580"/>
    <cellStyle name="Percent 236" xfId="34264"/>
    <cellStyle name="Percent 236 2" xfId="34265"/>
    <cellStyle name="Percent 236 2 2" xfId="34266"/>
    <cellStyle name="Percent 236 2 2 2" xfId="56581"/>
    <cellStyle name="Percent 236 2 3" xfId="56582"/>
    <cellStyle name="Percent 236 3" xfId="34267"/>
    <cellStyle name="Percent 236 3 2" xfId="34268"/>
    <cellStyle name="Percent 236 3 2 2" xfId="56583"/>
    <cellStyle name="Percent 236 3 3" xfId="56584"/>
    <cellStyle name="Percent 236 4" xfId="34269"/>
    <cellStyle name="Percent 236 4 2" xfId="56585"/>
    <cellStyle name="Percent 236 5" xfId="34270"/>
    <cellStyle name="Percent 236 5 2" xfId="56586"/>
    <cellStyle name="Percent 236 6" xfId="34271"/>
    <cellStyle name="Percent 236 6 2" xfId="56587"/>
    <cellStyle name="Percent 236 7" xfId="56588"/>
    <cellStyle name="Percent 237" xfId="34272"/>
    <cellStyle name="Percent 237 2" xfId="34273"/>
    <cellStyle name="Percent 237 2 2" xfId="34274"/>
    <cellStyle name="Percent 237 2 2 2" xfId="56589"/>
    <cellStyle name="Percent 237 2 3" xfId="56590"/>
    <cellStyle name="Percent 237 3" xfId="34275"/>
    <cellStyle name="Percent 237 3 2" xfId="34276"/>
    <cellStyle name="Percent 237 3 2 2" xfId="56591"/>
    <cellStyle name="Percent 237 3 3" xfId="56592"/>
    <cellStyle name="Percent 237 4" xfId="34277"/>
    <cellStyle name="Percent 237 4 2" xfId="56593"/>
    <cellStyle name="Percent 237 5" xfId="34278"/>
    <cellStyle name="Percent 237 5 2" xfId="56594"/>
    <cellStyle name="Percent 237 6" xfId="34279"/>
    <cellStyle name="Percent 237 6 2" xfId="56595"/>
    <cellStyle name="Percent 237 7" xfId="56596"/>
    <cellStyle name="Percent 238" xfId="34280"/>
    <cellStyle name="Percent 238 2" xfId="34281"/>
    <cellStyle name="Percent 238 2 2" xfId="34282"/>
    <cellStyle name="Percent 238 2 2 2" xfId="56597"/>
    <cellStyle name="Percent 238 2 3" xfId="56598"/>
    <cellStyle name="Percent 238 3" xfId="34283"/>
    <cellStyle name="Percent 238 3 2" xfId="56599"/>
    <cellStyle name="Percent 238 4" xfId="34284"/>
    <cellStyle name="Percent 238 4 2" xfId="56600"/>
    <cellStyle name="Percent 238 5" xfId="34285"/>
    <cellStyle name="Percent 238 5 2" xfId="56601"/>
    <cellStyle name="Percent 238 6" xfId="56602"/>
    <cellStyle name="Percent 239" xfId="34286"/>
    <cellStyle name="Percent 239 2" xfId="34287"/>
    <cellStyle name="Percent 239 2 2" xfId="34288"/>
    <cellStyle name="Percent 239 2 2 2" xfId="56603"/>
    <cellStyle name="Percent 239 2 3" xfId="56604"/>
    <cellStyle name="Percent 239 3" xfId="34289"/>
    <cellStyle name="Percent 239 3 2" xfId="56605"/>
    <cellStyle name="Percent 239 4" xfId="34290"/>
    <cellStyle name="Percent 239 4 2" xfId="56606"/>
    <cellStyle name="Percent 239 5" xfId="34291"/>
    <cellStyle name="Percent 239 5 2" xfId="56607"/>
    <cellStyle name="Percent 239 6" xfId="56608"/>
    <cellStyle name="Percent 24" xfId="34292"/>
    <cellStyle name="Percent 24 2" xfId="34293"/>
    <cellStyle name="Percent 24 2 2" xfId="34294"/>
    <cellStyle name="Percent 24 2 2 2" xfId="34295"/>
    <cellStyle name="Percent 24 2 2 2 2" xfId="56609"/>
    <cellStyle name="Percent 24 2 2 3" xfId="34296"/>
    <cellStyle name="Percent 24 2 2 3 2" xfId="56610"/>
    <cellStyle name="Percent 24 2 2 4" xfId="56611"/>
    <cellStyle name="Percent 24 2 2 5" xfId="56612"/>
    <cellStyle name="Percent 24 2 2 6" xfId="56613"/>
    <cellStyle name="Percent 24 2 3" xfId="34297"/>
    <cellStyle name="Percent 24 2 3 2" xfId="34298"/>
    <cellStyle name="Percent 24 2 3 2 2" xfId="56614"/>
    <cellStyle name="Percent 24 2 3 3" xfId="34299"/>
    <cellStyle name="Percent 24 2 3 3 2" xfId="56615"/>
    <cellStyle name="Percent 24 2 3 4" xfId="56616"/>
    <cellStyle name="Percent 24 2 3 5" xfId="56617"/>
    <cellStyle name="Percent 24 2 3 6" xfId="56618"/>
    <cellStyle name="Percent 24 2 4" xfId="34300"/>
    <cellStyle name="Percent 24 2 4 2" xfId="34301"/>
    <cellStyle name="Percent 24 2 4 2 2" xfId="56619"/>
    <cellStyle name="Percent 24 2 4 3" xfId="56620"/>
    <cellStyle name="Percent 24 2 5" xfId="34302"/>
    <cellStyle name="Percent 24 2 5 2" xfId="56621"/>
    <cellStyle name="Percent 24 2 6" xfId="56622"/>
    <cellStyle name="Percent 24 3" xfId="34303"/>
    <cellStyle name="Percent 24 3 2" xfId="34304"/>
    <cellStyle name="Percent 24 3 2 2" xfId="56623"/>
    <cellStyle name="Percent 24 3 3" xfId="34305"/>
    <cellStyle name="Percent 24 3 3 2" xfId="56624"/>
    <cellStyle name="Percent 24 3 4" xfId="56625"/>
    <cellStyle name="Percent 24 3 5" xfId="56626"/>
    <cellStyle name="Percent 24 3 6" xfId="56627"/>
    <cellStyle name="Percent 24 4" xfId="34306"/>
    <cellStyle name="Percent 24 4 2" xfId="34307"/>
    <cellStyle name="Percent 24 4 2 2" xfId="34308"/>
    <cellStyle name="Percent 24 4 2 2 2" xfId="34309"/>
    <cellStyle name="Percent 24 4 2 3" xfId="34310"/>
    <cellStyle name="Percent 24 4 2 3 2" xfId="34311"/>
    <cellStyle name="Percent 24 4 2 4" xfId="34312"/>
    <cellStyle name="Percent 24 4 2 4 2" xfId="34313"/>
    <cellStyle name="Percent 24 4 2 5" xfId="34314"/>
    <cellStyle name="Percent 24 4 3" xfId="34315"/>
    <cellStyle name="Percent 24 4 3 2" xfId="34316"/>
    <cellStyle name="Percent 24 4 4" xfId="34317"/>
    <cellStyle name="Percent 24 4 4 2" xfId="34318"/>
    <cellStyle name="Percent 24 4 5" xfId="34319"/>
    <cellStyle name="Percent 24 4 5 2" xfId="34320"/>
    <cellStyle name="Percent 24 4 6" xfId="34321"/>
    <cellStyle name="Percent 24 5" xfId="34322"/>
    <cellStyle name="Percent 24 5 2" xfId="34323"/>
    <cellStyle name="Percent 24 5 2 2" xfId="34324"/>
    <cellStyle name="Percent 24 5 3" xfId="34325"/>
    <cellStyle name="Percent 24 5 3 2" xfId="34326"/>
    <cellStyle name="Percent 24 5 4" xfId="34327"/>
    <cellStyle name="Percent 24 5 4 2" xfId="34328"/>
    <cellStyle name="Percent 24 5 5" xfId="34329"/>
    <cellStyle name="Percent 24 6" xfId="34330"/>
    <cellStyle name="Percent 24 6 2" xfId="34331"/>
    <cellStyle name="Percent 24 7" xfId="34332"/>
    <cellStyle name="Percent 24 7 2" xfId="34333"/>
    <cellStyle name="Percent 24 8" xfId="34334"/>
    <cellStyle name="Percent 24 8 2" xfId="34335"/>
    <cellStyle name="Percent 24 9" xfId="34336"/>
    <cellStyle name="Percent 240" xfId="34337"/>
    <cellStyle name="Percent 240 2" xfId="34338"/>
    <cellStyle name="Percent 240 2 2" xfId="34339"/>
    <cellStyle name="Percent 240 2 2 2" xfId="56628"/>
    <cellStyle name="Percent 240 2 3" xfId="56629"/>
    <cellStyle name="Percent 240 3" xfId="34340"/>
    <cellStyle name="Percent 240 3 2" xfId="56630"/>
    <cellStyle name="Percent 240 4" xfId="34341"/>
    <cellStyle name="Percent 240 4 2" xfId="56631"/>
    <cellStyle name="Percent 240 5" xfId="34342"/>
    <cellStyle name="Percent 240 5 2" xfId="56632"/>
    <cellStyle name="Percent 240 6" xfId="56633"/>
    <cellStyle name="Percent 241" xfId="34343"/>
    <cellStyle name="Percent 241 2" xfId="34344"/>
    <cellStyle name="Percent 241 2 2" xfId="34345"/>
    <cellStyle name="Percent 241 2 2 2" xfId="56634"/>
    <cellStyle name="Percent 241 2 3" xfId="56635"/>
    <cellStyle name="Percent 241 3" xfId="34346"/>
    <cellStyle name="Percent 241 3 2" xfId="56636"/>
    <cellStyle name="Percent 241 4" xfId="34347"/>
    <cellStyle name="Percent 241 4 2" xfId="56637"/>
    <cellStyle name="Percent 241 5" xfId="34348"/>
    <cellStyle name="Percent 241 5 2" xfId="56638"/>
    <cellStyle name="Percent 241 6" xfId="56639"/>
    <cellStyle name="Percent 242" xfId="34349"/>
    <cellStyle name="Percent 242 2" xfId="34350"/>
    <cellStyle name="Percent 242 2 2" xfId="34351"/>
    <cellStyle name="Percent 242 2 2 2" xfId="56640"/>
    <cellStyle name="Percent 242 2 3" xfId="56641"/>
    <cellStyle name="Percent 242 3" xfId="34352"/>
    <cellStyle name="Percent 242 3 2" xfId="34353"/>
    <cellStyle name="Percent 242 3 2 2" xfId="56642"/>
    <cellStyle name="Percent 242 3 3" xfId="56643"/>
    <cellStyle name="Percent 242 4" xfId="34354"/>
    <cellStyle name="Percent 242 4 2" xfId="56644"/>
    <cellStyle name="Percent 242 5" xfId="34355"/>
    <cellStyle name="Percent 242 5 2" xfId="56645"/>
    <cellStyle name="Percent 242 6" xfId="34356"/>
    <cellStyle name="Percent 242 6 2" xfId="56646"/>
    <cellStyle name="Percent 242 7" xfId="56647"/>
    <cellStyle name="Percent 243" xfId="34357"/>
    <cellStyle name="Percent 243 2" xfId="34358"/>
    <cellStyle name="Percent 243 2 2" xfId="34359"/>
    <cellStyle name="Percent 243 2 2 2" xfId="56648"/>
    <cellStyle name="Percent 243 2 3" xfId="56649"/>
    <cellStyle name="Percent 243 3" xfId="34360"/>
    <cellStyle name="Percent 243 3 2" xfId="34361"/>
    <cellStyle name="Percent 243 3 2 2" xfId="56650"/>
    <cellStyle name="Percent 243 3 3" xfId="56651"/>
    <cellStyle name="Percent 243 4" xfId="34362"/>
    <cellStyle name="Percent 243 4 2" xfId="56652"/>
    <cellStyle name="Percent 243 5" xfId="34363"/>
    <cellStyle name="Percent 243 5 2" xfId="56653"/>
    <cellStyle name="Percent 243 6" xfId="34364"/>
    <cellStyle name="Percent 243 6 2" xfId="56654"/>
    <cellStyle name="Percent 243 7" xfId="56655"/>
    <cellStyle name="Percent 244" xfId="34365"/>
    <cellStyle name="Percent 244 2" xfId="34366"/>
    <cellStyle name="Percent 244 2 2" xfId="34367"/>
    <cellStyle name="Percent 244 2 2 2" xfId="56656"/>
    <cellStyle name="Percent 244 2 3" xfId="56657"/>
    <cellStyle name="Percent 244 3" xfId="34368"/>
    <cellStyle name="Percent 244 3 2" xfId="34369"/>
    <cellStyle name="Percent 244 3 2 2" xfId="56658"/>
    <cellStyle name="Percent 244 3 3" xfId="56659"/>
    <cellStyle name="Percent 244 4" xfId="34370"/>
    <cellStyle name="Percent 244 4 2" xfId="56660"/>
    <cellStyle name="Percent 244 5" xfId="34371"/>
    <cellStyle name="Percent 244 5 2" xfId="56661"/>
    <cellStyle name="Percent 244 6" xfId="34372"/>
    <cellStyle name="Percent 244 6 2" xfId="56662"/>
    <cellStyle name="Percent 244 7" xfId="56663"/>
    <cellStyle name="Percent 245" xfId="34373"/>
    <cellStyle name="Percent 245 2" xfId="34374"/>
    <cellStyle name="Percent 245 2 2" xfId="34375"/>
    <cellStyle name="Percent 245 2 2 2" xfId="56664"/>
    <cellStyle name="Percent 245 2 3" xfId="56665"/>
    <cellStyle name="Percent 245 3" xfId="34376"/>
    <cellStyle name="Percent 245 3 2" xfId="34377"/>
    <cellStyle name="Percent 245 3 2 2" xfId="56666"/>
    <cellStyle name="Percent 245 3 3" xfId="56667"/>
    <cellStyle name="Percent 245 4" xfId="34378"/>
    <cellStyle name="Percent 245 4 2" xfId="56668"/>
    <cellStyle name="Percent 245 5" xfId="34379"/>
    <cellStyle name="Percent 245 5 2" xfId="56669"/>
    <cellStyle name="Percent 245 6" xfId="34380"/>
    <cellStyle name="Percent 245 6 2" xfId="56670"/>
    <cellStyle name="Percent 245 7" xfId="56671"/>
    <cellStyle name="Percent 246" xfId="34381"/>
    <cellStyle name="Percent 246 2" xfId="34382"/>
    <cellStyle name="Percent 246 2 2" xfId="34383"/>
    <cellStyle name="Percent 246 2 2 2" xfId="56672"/>
    <cellStyle name="Percent 246 2 3" xfId="56673"/>
    <cellStyle name="Percent 246 3" xfId="34384"/>
    <cellStyle name="Percent 246 3 2" xfId="34385"/>
    <cellStyle name="Percent 246 3 2 2" xfId="56674"/>
    <cellStyle name="Percent 246 3 3" xfId="56675"/>
    <cellStyle name="Percent 246 4" xfId="34386"/>
    <cellStyle name="Percent 246 4 2" xfId="56676"/>
    <cellStyle name="Percent 246 5" xfId="34387"/>
    <cellStyle name="Percent 246 5 2" xfId="56677"/>
    <cellStyle name="Percent 246 6" xfId="34388"/>
    <cellStyle name="Percent 246 6 2" xfId="56678"/>
    <cellStyle name="Percent 246 7" xfId="56679"/>
    <cellStyle name="Percent 247" xfId="34389"/>
    <cellStyle name="Percent 247 2" xfId="34390"/>
    <cellStyle name="Percent 247 2 2" xfId="34391"/>
    <cellStyle name="Percent 247 2 2 2" xfId="56680"/>
    <cellStyle name="Percent 247 2 3" xfId="56681"/>
    <cellStyle name="Percent 247 3" xfId="34392"/>
    <cellStyle name="Percent 247 3 2" xfId="34393"/>
    <cellStyle name="Percent 247 3 2 2" xfId="56682"/>
    <cellStyle name="Percent 247 3 3" xfId="56683"/>
    <cellStyle name="Percent 247 4" xfId="34394"/>
    <cellStyle name="Percent 247 4 2" xfId="56684"/>
    <cellStyle name="Percent 247 5" xfId="34395"/>
    <cellStyle name="Percent 247 5 2" xfId="56685"/>
    <cellStyle name="Percent 247 6" xfId="34396"/>
    <cellStyle name="Percent 247 6 2" xfId="56686"/>
    <cellStyle name="Percent 247 7" xfId="56687"/>
    <cellStyle name="Percent 248" xfId="34397"/>
    <cellStyle name="Percent 248 2" xfId="34398"/>
    <cellStyle name="Percent 248 2 2" xfId="56688"/>
    <cellStyle name="Percent 248 3" xfId="34399"/>
    <cellStyle name="Percent 248 3 2" xfId="56689"/>
    <cellStyle name="Percent 248 4" xfId="34400"/>
    <cellStyle name="Percent 248 4 2" xfId="56690"/>
    <cellStyle name="Percent 248 5" xfId="56691"/>
    <cellStyle name="Percent 249" xfId="34401"/>
    <cellStyle name="Percent 249 2" xfId="34402"/>
    <cellStyle name="Percent 249 2 2" xfId="56692"/>
    <cellStyle name="Percent 249 3" xfId="34403"/>
    <cellStyle name="Percent 249 3 2" xfId="56693"/>
    <cellStyle name="Percent 249 4" xfId="34404"/>
    <cellStyle name="Percent 249 4 2" xfId="56694"/>
    <cellStyle name="Percent 249 5" xfId="56695"/>
    <cellStyle name="Percent 25" xfId="34405"/>
    <cellStyle name="Percent 25 2" xfId="34406"/>
    <cellStyle name="Percent 25 2 2" xfId="34407"/>
    <cellStyle name="Percent 25 2 2 2" xfId="56696"/>
    <cellStyle name="Percent 25 2 3" xfId="34408"/>
    <cellStyle name="Percent 25 2 3 2" xfId="56697"/>
    <cellStyle name="Percent 25 2 4" xfId="56698"/>
    <cellStyle name="Percent 25 2 5" xfId="56699"/>
    <cellStyle name="Percent 25 2 6" xfId="56700"/>
    <cellStyle name="Percent 25 3" xfId="34409"/>
    <cellStyle name="Percent 25 3 2" xfId="34410"/>
    <cellStyle name="Percent 25 3 2 2" xfId="56701"/>
    <cellStyle name="Percent 25 3 3" xfId="34411"/>
    <cellStyle name="Percent 25 3 3 2" xfId="56702"/>
    <cellStyle name="Percent 25 3 4" xfId="56703"/>
    <cellStyle name="Percent 25 3 5" xfId="56704"/>
    <cellStyle name="Percent 25 3 6" xfId="56705"/>
    <cellStyle name="Percent 25 4" xfId="34412"/>
    <cellStyle name="Percent 25 4 2" xfId="34413"/>
    <cellStyle name="Percent 25 4 2 2" xfId="56706"/>
    <cellStyle name="Percent 25 4 3" xfId="56707"/>
    <cellStyle name="Percent 25 5" xfId="34414"/>
    <cellStyle name="Percent 25 5 2" xfId="56708"/>
    <cellStyle name="Percent 25 6" xfId="56709"/>
    <cellStyle name="Percent 250" xfId="34415"/>
    <cellStyle name="Percent 250 2" xfId="34416"/>
    <cellStyle name="Percent 250 2 2" xfId="56710"/>
    <cellStyle name="Percent 250 3" xfId="34417"/>
    <cellStyle name="Percent 250 3 2" xfId="56711"/>
    <cellStyle name="Percent 250 4" xfId="34418"/>
    <cellStyle name="Percent 250 4 2" xfId="56712"/>
    <cellStyle name="Percent 250 5" xfId="56713"/>
    <cellStyle name="Percent 251" xfId="34419"/>
    <cellStyle name="Percent 251 2" xfId="34420"/>
    <cellStyle name="Percent 251 2 2" xfId="56714"/>
    <cellStyle name="Percent 251 3" xfId="34421"/>
    <cellStyle name="Percent 251 3 2" xfId="56715"/>
    <cellStyle name="Percent 251 4" xfId="34422"/>
    <cellStyle name="Percent 251 4 2" xfId="56716"/>
    <cellStyle name="Percent 251 5" xfId="56717"/>
    <cellStyle name="Percent 252" xfId="34423"/>
    <cellStyle name="Percent 252 2" xfId="34424"/>
    <cellStyle name="Percent 252 2 2" xfId="56718"/>
    <cellStyle name="Percent 252 3" xfId="34425"/>
    <cellStyle name="Percent 252 3 2" xfId="56719"/>
    <cellStyle name="Percent 252 4" xfId="34426"/>
    <cellStyle name="Percent 252 4 2" xfId="56720"/>
    <cellStyle name="Percent 252 5" xfId="56721"/>
    <cellStyle name="Percent 253" xfId="34427"/>
    <cellStyle name="Percent 253 2" xfId="34428"/>
    <cellStyle name="Percent 253 2 2" xfId="56722"/>
    <cellStyle name="Percent 253 3" xfId="34429"/>
    <cellStyle name="Percent 253 3 2" xfId="56723"/>
    <cellStyle name="Percent 253 4" xfId="34430"/>
    <cellStyle name="Percent 253 4 2" xfId="56724"/>
    <cellStyle name="Percent 253 5" xfId="56725"/>
    <cellStyle name="Percent 254" xfId="34431"/>
    <cellStyle name="Percent 254 2" xfId="34432"/>
    <cellStyle name="Percent 254 2 2" xfId="56726"/>
    <cellStyle name="Percent 254 3" xfId="34433"/>
    <cellStyle name="Percent 254 3 2" xfId="56727"/>
    <cellStyle name="Percent 254 4" xfId="34434"/>
    <cellStyle name="Percent 254 4 2" xfId="56728"/>
    <cellStyle name="Percent 254 5" xfId="56729"/>
    <cellStyle name="Percent 255" xfId="34435"/>
    <cellStyle name="Percent 255 2" xfId="34436"/>
    <cellStyle name="Percent 255 2 2" xfId="56730"/>
    <cellStyle name="Percent 255 3" xfId="34437"/>
    <cellStyle name="Percent 255 3 2" xfId="56731"/>
    <cellStyle name="Percent 255 4" xfId="34438"/>
    <cellStyle name="Percent 255 4 2" xfId="56732"/>
    <cellStyle name="Percent 255 5" xfId="56733"/>
    <cellStyle name="Percent 256" xfId="34439"/>
    <cellStyle name="Percent 256 2" xfId="34440"/>
    <cellStyle name="Percent 256 2 2" xfId="34441"/>
    <cellStyle name="Percent 256 3" xfId="34442"/>
    <cellStyle name="Percent 256 3 2" xfId="34443"/>
    <cellStyle name="Percent 256 4" xfId="34444"/>
    <cellStyle name="Percent 256 4 2" xfId="34445"/>
    <cellStyle name="Percent 256 5" xfId="34446"/>
    <cellStyle name="Percent 257" xfId="34447"/>
    <cellStyle name="Percent 257 2" xfId="34448"/>
    <cellStyle name="Percent 257 2 2" xfId="34449"/>
    <cellStyle name="Percent 257 3" xfId="34450"/>
    <cellStyle name="Percent 257 3 2" xfId="34451"/>
    <cellStyle name="Percent 257 4" xfId="34452"/>
    <cellStyle name="Percent 257 4 2" xfId="34453"/>
    <cellStyle name="Percent 257 5" xfId="34454"/>
    <cellStyle name="Percent 258" xfId="34455"/>
    <cellStyle name="Percent 258 2" xfId="34456"/>
    <cellStyle name="Percent 258 2 2" xfId="34457"/>
    <cellStyle name="Percent 258 3" xfId="34458"/>
    <cellStyle name="Percent 258 3 2" xfId="34459"/>
    <cellStyle name="Percent 258 4" xfId="34460"/>
    <cellStyle name="Percent 258 4 2" xfId="34461"/>
    <cellStyle name="Percent 258 5" xfId="34462"/>
    <cellStyle name="Percent 259" xfId="34463"/>
    <cellStyle name="Percent 259 2" xfId="34464"/>
    <cellStyle name="Percent 259 2 2" xfId="34465"/>
    <cellStyle name="Percent 259 3" xfId="34466"/>
    <cellStyle name="Percent 259 3 2" xfId="34467"/>
    <cellStyle name="Percent 259 4" xfId="34468"/>
    <cellStyle name="Percent 259 4 2" xfId="34469"/>
    <cellStyle name="Percent 259 5" xfId="34470"/>
    <cellStyle name="Percent 26" xfId="34471"/>
    <cellStyle name="Percent 26 10" xfId="34472"/>
    <cellStyle name="Percent 26 10 10" xfId="56734"/>
    <cellStyle name="Percent 26 10 11" xfId="56735"/>
    <cellStyle name="Percent 26 10 2" xfId="56736"/>
    <cellStyle name="Percent 26 10 2 2" xfId="56737"/>
    <cellStyle name="Percent 26 10 2 2 2" xfId="56738"/>
    <cellStyle name="Percent 26 10 2 2 3" xfId="56739"/>
    <cellStyle name="Percent 26 10 2 3" xfId="56740"/>
    <cellStyle name="Percent 26 10 2 4" xfId="56741"/>
    <cellStyle name="Percent 26 10 3" xfId="56742"/>
    <cellStyle name="Percent 26 10 3 2" xfId="56743"/>
    <cellStyle name="Percent 26 10 3 3" xfId="56744"/>
    <cellStyle name="Percent 26 10 4" xfId="56745"/>
    <cellStyle name="Percent 26 10 5" xfId="56746"/>
    <cellStyle name="Percent 26 10 6" xfId="56747"/>
    <cellStyle name="Percent 26 10 7" xfId="56748"/>
    <cellStyle name="Percent 26 10 8" xfId="56749"/>
    <cellStyle name="Percent 26 10 9" xfId="56750"/>
    <cellStyle name="Percent 26 11" xfId="56751"/>
    <cellStyle name="Percent 26 11 2" xfId="56752"/>
    <cellStyle name="Percent 26 11 3" xfId="56753"/>
    <cellStyle name="Percent 26 12" xfId="56754"/>
    <cellStyle name="Percent 26 2" xfId="34473"/>
    <cellStyle name="Percent 26 2 2" xfId="34474"/>
    <cellStyle name="Percent 26 2 2 2" xfId="34475"/>
    <cellStyle name="Percent 26 2 2 2 2" xfId="56755"/>
    <cellStyle name="Percent 26 2 2 3" xfId="56756"/>
    <cellStyle name="Percent 26 3" xfId="34476"/>
    <cellStyle name="Percent 26 3 2" xfId="34477"/>
    <cellStyle name="Percent 26 3 2 2" xfId="34478"/>
    <cellStyle name="Percent 26 3 2 3" xfId="34479"/>
    <cellStyle name="Percent 26 3 2 3 2" xfId="56757"/>
    <cellStyle name="Percent 26 3 2 4" xfId="34480"/>
    <cellStyle name="Percent 26 3 2 4 2" xfId="56758"/>
    <cellStyle name="Percent 26 3 3" xfId="34481"/>
    <cellStyle name="Percent 26 3 4" xfId="34482"/>
    <cellStyle name="Percent 26 3 5" xfId="34483"/>
    <cellStyle name="Percent 26 3 5 2" xfId="56759"/>
    <cellStyle name="Percent 26 3 6" xfId="34484"/>
    <cellStyle name="Percent 26 3 6 2" xfId="56760"/>
    <cellStyle name="Percent 26 3 7" xfId="56761"/>
    <cellStyle name="Percent 26 4" xfId="34485"/>
    <cellStyle name="Percent 26 4 2" xfId="34486"/>
    <cellStyle name="Percent 26 4 2 2" xfId="34487"/>
    <cellStyle name="Percent 26 4 2 3" xfId="34488"/>
    <cellStyle name="Percent 26 4 2 3 2" xfId="56762"/>
    <cellStyle name="Percent 26 4 2 4" xfId="34489"/>
    <cellStyle name="Percent 26 4 2 4 2" xfId="56763"/>
    <cellStyle name="Percent 26 4 3" xfId="34490"/>
    <cellStyle name="Percent 26 4 4" xfId="34491"/>
    <cellStyle name="Percent 26 4 5" xfId="34492"/>
    <cellStyle name="Percent 26 4 5 2" xfId="56764"/>
    <cellStyle name="Percent 26 4 6" xfId="34493"/>
    <cellStyle name="Percent 26 4 6 2" xfId="56765"/>
    <cellStyle name="Percent 26 4 7" xfId="56766"/>
    <cellStyle name="Percent 26 5" xfId="34494"/>
    <cellStyle name="Percent 26 5 2" xfId="34495"/>
    <cellStyle name="Percent 26 5 2 2" xfId="34496"/>
    <cellStyle name="Percent 26 5 2 3" xfId="34497"/>
    <cellStyle name="Percent 26 5 2 3 2" xfId="56767"/>
    <cellStyle name="Percent 26 5 2 4" xfId="34498"/>
    <cellStyle name="Percent 26 5 2 4 2" xfId="56768"/>
    <cellStyle name="Percent 26 5 3" xfId="34499"/>
    <cellStyle name="Percent 26 5 3 2" xfId="34500"/>
    <cellStyle name="Percent 26 5 3 2 2" xfId="34501"/>
    <cellStyle name="Percent 26 5 3 2 2 2" xfId="56769"/>
    <cellStyle name="Percent 26 5 3 2 3" xfId="56770"/>
    <cellStyle name="Percent 26 5 3 3" xfId="34502"/>
    <cellStyle name="Percent 26 5 3 3 2" xfId="56771"/>
    <cellStyle name="Percent 26 5 3 4" xfId="56772"/>
    <cellStyle name="Percent 26 5 4" xfId="34503"/>
    <cellStyle name="Percent 26 5 5" xfId="34504"/>
    <cellStyle name="Percent 26 5 5 2" xfId="56773"/>
    <cellStyle name="Percent 26 5 6" xfId="34505"/>
    <cellStyle name="Percent 26 5 6 2" xfId="56774"/>
    <cellStyle name="Percent 26 5 7" xfId="56775"/>
    <cellStyle name="Percent 26 6" xfId="34506"/>
    <cellStyle name="Percent 26 6 2" xfId="34507"/>
    <cellStyle name="Percent 26 6 2 2" xfId="34508"/>
    <cellStyle name="Percent 26 6 2 2 2" xfId="56776"/>
    <cellStyle name="Percent 26 6 2 3" xfId="56777"/>
    <cellStyle name="Percent 26 6 3" xfId="34509"/>
    <cellStyle name="Percent 26 6 3 2" xfId="56778"/>
    <cellStyle name="Percent 26 6 4" xfId="34510"/>
    <cellStyle name="Percent 26 6 4 2" xfId="56779"/>
    <cellStyle name="Percent 26 6 5" xfId="34511"/>
    <cellStyle name="Percent 26 6 5 2" xfId="56780"/>
    <cellStyle name="Percent 26 6 6" xfId="56781"/>
    <cellStyle name="Percent 26 7" xfId="34512"/>
    <cellStyle name="Percent 26 7 2" xfId="34513"/>
    <cellStyle name="Percent 26 7 2 2" xfId="34514"/>
    <cellStyle name="Percent 26 7 2 2 2" xfId="56782"/>
    <cellStyle name="Percent 26 7 2 3" xfId="56783"/>
    <cellStyle name="Percent 26 7 3" xfId="34515"/>
    <cellStyle name="Percent 26 7 3 2" xfId="56784"/>
    <cellStyle name="Percent 26 7 4" xfId="56785"/>
    <cellStyle name="Percent 26 8" xfId="34516"/>
    <cellStyle name="Percent 26 8 2" xfId="34517"/>
    <cellStyle name="Percent 26 8 2 2" xfId="56786"/>
    <cellStyle name="Percent 26 8 3" xfId="56787"/>
    <cellStyle name="Percent 26 9" xfId="34518"/>
    <cellStyle name="Percent 26 9 10" xfId="56788"/>
    <cellStyle name="Percent 26 9 11" xfId="56789"/>
    <cellStyle name="Percent 26 9 2" xfId="56790"/>
    <cellStyle name="Percent 26 9 2 2" xfId="56791"/>
    <cellStyle name="Percent 26 9 2 2 2" xfId="56792"/>
    <cellStyle name="Percent 26 9 2 2 3" xfId="56793"/>
    <cellStyle name="Percent 26 9 2 3" xfId="56794"/>
    <cellStyle name="Percent 26 9 2 4" xfId="56795"/>
    <cellStyle name="Percent 26 9 3" xfId="56796"/>
    <cellStyle name="Percent 26 9 3 2" xfId="56797"/>
    <cellStyle name="Percent 26 9 3 3" xfId="56798"/>
    <cellStyle name="Percent 26 9 4" xfId="56799"/>
    <cellStyle name="Percent 26 9 5" xfId="56800"/>
    <cellStyle name="Percent 26 9 6" xfId="56801"/>
    <cellStyle name="Percent 26 9 7" xfId="56802"/>
    <cellStyle name="Percent 26 9 8" xfId="56803"/>
    <cellStyle name="Percent 26 9 9" xfId="56804"/>
    <cellStyle name="Percent 260" xfId="34519"/>
    <cellStyle name="Percent 260 2" xfId="34520"/>
    <cellStyle name="Percent 260 2 2" xfId="34521"/>
    <cellStyle name="Percent 260 3" xfId="34522"/>
    <cellStyle name="Percent 260 3 2" xfId="34523"/>
    <cellStyle name="Percent 260 4" xfId="34524"/>
    <cellStyle name="Percent 260 4 2" xfId="34525"/>
    <cellStyle name="Percent 260 5" xfId="34526"/>
    <cellStyle name="Percent 261" xfId="34527"/>
    <cellStyle name="Percent 261 2" xfId="34528"/>
    <cellStyle name="Percent 261 2 2" xfId="34529"/>
    <cellStyle name="Percent 261 3" xfId="34530"/>
    <cellStyle name="Percent 261 3 2" xfId="34531"/>
    <cellStyle name="Percent 261 4" xfId="34532"/>
    <cellStyle name="Percent 261 4 2" xfId="34533"/>
    <cellStyle name="Percent 261 5" xfId="34534"/>
    <cellStyle name="Percent 262" xfId="34535"/>
    <cellStyle name="Percent 262 2" xfId="34536"/>
    <cellStyle name="Percent 262 2 2" xfId="34537"/>
    <cellStyle name="Percent 262 3" xfId="34538"/>
    <cellStyle name="Percent 262 3 2" xfId="34539"/>
    <cellStyle name="Percent 262 4" xfId="34540"/>
    <cellStyle name="Percent 262 4 2" xfId="34541"/>
    <cellStyle name="Percent 262 5" xfId="34542"/>
    <cellStyle name="Percent 263" xfId="34543"/>
    <cellStyle name="Percent 263 2" xfId="34544"/>
    <cellStyle name="Percent 263 2 2" xfId="34545"/>
    <cellStyle name="Percent 263 3" xfId="34546"/>
    <cellStyle name="Percent 263 3 2" xfId="34547"/>
    <cellStyle name="Percent 263 4" xfId="34548"/>
    <cellStyle name="Percent 263 4 2" xfId="34549"/>
    <cellStyle name="Percent 263 5" xfId="34550"/>
    <cellStyle name="Percent 264" xfId="34551"/>
    <cellStyle name="Percent 264 2" xfId="34552"/>
    <cellStyle name="Percent 264 2 2" xfId="34553"/>
    <cellStyle name="Percent 264 2 2 2" xfId="56805"/>
    <cellStyle name="Percent 264 2 3" xfId="56806"/>
    <cellStyle name="Percent 264 3" xfId="34554"/>
    <cellStyle name="Percent 264 3 2" xfId="34555"/>
    <cellStyle name="Percent 264 4" xfId="34556"/>
    <cellStyle name="Percent 264 4 2" xfId="34557"/>
    <cellStyle name="Percent 264 5" xfId="34558"/>
    <cellStyle name="Percent 264 5 2" xfId="56807"/>
    <cellStyle name="Percent 264 6" xfId="56808"/>
    <cellStyle name="Percent 265" xfId="34559"/>
    <cellStyle name="Percent 265 2" xfId="34560"/>
    <cellStyle name="Percent 265 2 2" xfId="34561"/>
    <cellStyle name="Percent 265 2 2 2" xfId="56809"/>
    <cellStyle name="Percent 265 2 3" xfId="56810"/>
    <cellStyle name="Percent 265 3" xfId="34562"/>
    <cellStyle name="Percent 265 3 2" xfId="34563"/>
    <cellStyle name="Percent 265 4" xfId="34564"/>
    <cellStyle name="Percent 265 4 2" xfId="34565"/>
    <cellStyle name="Percent 265 5" xfId="34566"/>
    <cellStyle name="Percent 265 5 2" xfId="56811"/>
    <cellStyle name="Percent 265 6" xfId="56812"/>
    <cellStyle name="Percent 266" xfId="34567"/>
    <cellStyle name="Percent 266 2" xfId="34568"/>
    <cellStyle name="Percent 266 2 2" xfId="34569"/>
    <cellStyle name="Percent 266 2 2 2" xfId="56813"/>
    <cellStyle name="Percent 266 2 3" xfId="56814"/>
    <cellStyle name="Percent 266 3" xfId="34570"/>
    <cellStyle name="Percent 266 3 2" xfId="34571"/>
    <cellStyle name="Percent 266 4" xfId="34572"/>
    <cellStyle name="Percent 266 4 2" xfId="34573"/>
    <cellStyle name="Percent 266 5" xfId="34574"/>
    <cellStyle name="Percent 266 5 2" xfId="56815"/>
    <cellStyle name="Percent 266 6" xfId="56816"/>
    <cellStyle name="Percent 267" xfId="34575"/>
    <cellStyle name="Percent 267 2" xfId="34576"/>
    <cellStyle name="Percent 267 2 2" xfId="34577"/>
    <cellStyle name="Percent 267 2 2 2" xfId="56817"/>
    <cellStyle name="Percent 267 2 3" xfId="56818"/>
    <cellStyle name="Percent 267 3" xfId="34578"/>
    <cellStyle name="Percent 267 3 2" xfId="34579"/>
    <cellStyle name="Percent 267 4" xfId="34580"/>
    <cellStyle name="Percent 267 4 2" xfId="34581"/>
    <cellStyle name="Percent 267 5" xfId="34582"/>
    <cellStyle name="Percent 268" xfId="34583"/>
    <cellStyle name="Percent 268 2" xfId="34584"/>
    <cellStyle name="Percent 268 2 2" xfId="34585"/>
    <cellStyle name="Percent 268 2 2 2" xfId="56819"/>
    <cellStyle name="Percent 268 2 3" xfId="56820"/>
    <cellStyle name="Percent 268 3" xfId="34586"/>
    <cellStyle name="Percent 268 3 2" xfId="34587"/>
    <cellStyle name="Percent 268 4" xfId="34588"/>
    <cellStyle name="Percent 268 4 2" xfId="34589"/>
    <cellStyle name="Percent 268 5" xfId="34590"/>
    <cellStyle name="Percent 269" xfId="34591"/>
    <cellStyle name="Percent 269 2" xfId="34592"/>
    <cellStyle name="Percent 269 2 2" xfId="34593"/>
    <cellStyle name="Percent 269 3" xfId="34594"/>
    <cellStyle name="Percent 269 3 2" xfId="34595"/>
    <cellStyle name="Percent 269 4" xfId="34596"/>
    <cellStyle name="Percent 269 4 2" xfId="34597"/>
    <cellStyle name="Percent 269 5" xfId="34598"/>
    <cellStyle name="Percent 27" xfId="34599"/>
    <cellStyle name="Percent 27 10" xfId="56821"/>
    <cellStyle name="Percent 27 11" xfId="56822"/>
    <cellStyle name="Percent 27 2" xfId="34600"/>
    <cellStyle name="Percent 27 2 2" xfId="34601"/>
    <cellStyle name="Percent 27 2 2 2" xfId="34602"/>
    <cellStyle name="Percent 27 2 2 3" xfId="34603"/>
    <cellStyle name="Percent 27 2 2 3 2" xfId="56823"/>
    <cellStyle name="Percent 27 2 2 4" xfId="34604"/>
    <cellStyle name="Percent 27 2 2 4 2" xfId="56824"/>
    <cellStyle name="Percent 27 2 3" xfId="34605"/>
    <cellStyle name="Percent 27 2 3 2" xfId="34606"/>
    <cellStyle name="Percent 27 2 3 3" xfId="34607"/>
    <cellStyle name="Percent 27 2 3 3 2" xfId="56825"/>
    <cellStyle name="Percent 27 2 3 4" xfId="56826"/>
    <cellStyle name="Percent 27 2 3 5" xfId="56827"/>
    <cellStyle name="Percent 27 2 4" xfId="56828"/>
    <cellStyle name="Percent 27 3" xfId="34608"/>
    <cellStyle name="Percent 27 3 2" xfId="34609"/>
    <cellStyle name="Percent 27 3 2 2" xfId="34610"/>
    <cellStyle name="Percent 27 3 2 3" xfId="34611"/>
    <cellStyle name="Percent 27 3 2 3 2" xfId="56829"/>
    <cellStyle name="Percent 27 3 2 4" xfId="34612"/>
    <cellStyle name="Percent 27 3 2 4 2" xfId="56830"/>
    <cellStyle name="Percent 27 3 3" xfId="34613"/>
    <cellStyle name="Percent 27 3 4" xfId="34614"/>
    <cellStyle name="Percent 27 3 5" xfId="34615"/>
    <cellStyle name="Percent 27 3 5 2" xfId="56831"/>
    <cellStyle name="Percent 27 3 6" xfId="34616"/>
    <cellStyle name="Percent 27 3 6 2" xfId="56832"/>
    <cellStyle name="Percent 27 3 7" xfId="56833"/>
    <cellStyle name="Percent 27 4" xfId="34617"/>
    <cellStyle name="Percent 27 4 2" xfId="34618"/>
    <cellStyle name="Percent 27 4 2 2" xfId="34619"/>
    <cellStyle name="Percent 27 4 2 3" xfId="34620"/>
    <cellStyle name="Percent 27 4 2 3 2" xfId="56834"/>
    <cellStyle name="Percent 27 4 2 4" xfId="34621"/>
    <cellStyle name="Percent 27 4 2 4 2" xfId="56835"/>
    <cellStyle name="Percent 27 4 3" xfId="34622"/>
    <cellStyle name="Percent 27 4 3 2" xfId="34623"/>
    <cellStyle name="Percent 27 4 3 2 2" xfId="34624"/>
    <cellStyle name="Percent 27 4 3 2 2 2" xfId="56836"/>
    <cellStyle name="Percent 27 4 3 2 3" xfId="56837"/>
    <cellStyle name="Percent 27 4 3 3" xfId="34625"/>
    <cellStyle name="Percent 27 4 3 3 2" xfId="56838"/>
    <cellStyle name="Percent 27 4 3 4" xfId="56839"/>
    <cellStyle name="Percent 27 4 4" xfId="34626"/>
    <cellStyle name="Percent 27 4 5" xfId="34627"/>
    <cellStyle name="Percent 27 4 5 2" xfId="56840"/>
    <cellStyle name="Percent 27 4 6" xfId="34628"/>
    <cellStyle name="Percent 27 4 6 2" xfId="56841"/>
    <cellStyle name="Percent 27 4 7" xfId="56842"/>
    <cellStyle name="Percent 27 5" xfId="34629"/>
    <cellStyle name="Percent 27 5 2" xfId="34630"/>
    <cellStyle name="Percent 27 5 2 2" xfId="34631"/>
    <cellStyle name="Percent 27 5 2 2 2" xfId="56843"/>
    <cellStyle name="Percent 27 5 2 3" xfId="56844"/>
    <cellStyle name="Percent 27 5 3" xfId="34632"/>
    <cellStyle name="Percent 27 5 3 2" xfId="56845"/>
    <cellStyle name="Percent 27 5 4" xfId="34633"/>
    <cellStyle name="Percent 27 5 4 2" xfId="56846"/>
    <cellStyle name="Percent 27 5 5" xfId="34634"/>
    <cellStyle name="Percent 27 5 5 2" xfId="56847"/>
    <cellStyle name="Percent 27 5 6" xfId="56848"/>
    <cellStyle name="Percent 27 6" xfId="34635"/>
    <cellStyle name="Percent 27 6 2" xfId="34636"/>
    <cellStyle name="Percent 27 6 2 2" xfId="34637"/>
    <cellStyle name="Percent 27 6 2 2 2" xfId="56849"/>
    <cellStyle name="Percent 27 6 2 3" xfId="56850"/>
    <cellStyle name="Percent 27 6 3" xfId="34638"/>
    <cellStyle name="Percent 27 6 3 2" xfId="56851"/>
    <cellStyle name="Percent 27 6 4" xfId="56852"/>
    <cellStyle name="Percent 27 7" xfId="34639"/>
    <cellStyle name="Percent 27 7 2" xfId="34640"/>
    <cellStyle name="Percent 27 7 2 2" xfId="56853"/>
    <cellStyle name="Percent 27 7 3" xfId="56854"/>
    <cellStyle name="Percent 27 8" xfId="34641"/>
    <cellStyle name="Percent 27 9" xfId="34642"/>
    <cellStyle name="Percent 270" xfId="34643"/>
    <cellStyle name="Percent 270 2" xfId="34644"/>
    <cellStyle name="Percent 270 2 2" xfId="34645"/>
    <cellStyle name="Percent 270 3" xfId="34646"/>
    <cellStyle name="Percent 270 3 2" xfId="34647"/>
    <cellStyle name="Percent 270 4" xfId="34648"/>
    <cellStyle name="Percent 270 4 2" xfId="34649"/>
    <cellStyle name="Percent 270 5" xfId="34650"/>
    <cellStyle name="Percent 271" xfId="34651"/>
    <cellStyle name="Percent 271 2" xfId="34652"/>
    <cellStyle name="Percent 271 2 2" xfId="34653"/>
    <cellStyle name="Percent 271 3" xfId="34654"/>
    <cellStyle name="Percent 271 3 2" xfId="34655"/>
    <cellStyle name="Percent 271 4" xfId="34656"/>
    <cellStyle name="Percent 271 4 2" xfId="34657"/>
    <cellStyle name="Percent 271 5" xfId="34658"/>
    <cellStyle name="Percent 272" xfId="34659"/>
    <cellStyle name="Percent 272 2" xfId="34660"/>
    <cellStyle name="Percent 272 2 2" xfId="34661"/>
    <cellStyle name="Percent 272 3" xfId="34662"/>
    <cellStyle name="Percent 272 3 2" xfId="34663"/>
    <cellStyle name="Percent 272 4" xfId="34664"/>
    <cellStyle name="Percent 272 4 2" xfId="34665"/>
    <cellStyle name="Percent 272 5" xfId="34666"/>
    <cellStyle name="Percent 273" xfId="34667"/>
    <cellStyle name="Percent 273 2" xfId="34668"/>
    <cellStyle name="Percent 273 2 2" xfId="34669"/>
    <cellStyle name="Percent 273 3" xfId="34670"/>
    <cellStyle name="Percent 273 3 2" xfId="34671"/>
    <cellStyle name="Percent 273 4" xfId="34672"/>
    <cellStyle name="Percent 273 4 2" xfId="34673"/>
    <cellStyle name="Percent 273 5" xfId="34674"/>
    <cellStyle name="Percent 274" xfId="34675"/>
    <cellStyle name="Percent 274 2" xfId="34676"/>
    <cellStyle name="Percent 274 2 2" xfId="34677"/>
    <cellStyle name="Percent 274 2 3" xfId="56855"/>
    <cellStyle name="Percent 274 3" xfId="34678"/>
    <cellStyle name="Percent 274 3 2" xfId="34679"/>
    <cellStyle name="Percent 274 4" xfId="34680"/>
    <cellStyle name="Percent 274 4 2" xfId="34681"/>
    <cellStyle name="Percent 274 5" xfId="34682"/>
    <cellStyle name="Percent 275" xfId="34683"/>
    <cellStyle name="Percent 275 2" xfId="34684"/>
    <cellStyle name="Percent 275 2 2" xfId="56856"/>
    <cellStyle name="Percent 275 3" xfId="56857"/>
    <cellStyle name="Percent 276" xfId="34685"/>
    <cellStyle name="Percent 276 2" xfId="34686"/>
    <cellStyle name="Percent 276 2 2" xfId="56858"/>
    <cellStyle name="Percent 276 3" xfId="56859"/>
    <cellStyle name="Percent 277" xfId="34687"/>
    <cellStyle name="Percent 277 2" xfId="34688"/>
    <cellStyle name="Percent 277 2 2" xfId="56860"/>
    <cellStyle name="Percent 277 3" xfId="56861"/>
    <cellStyle name="Percent 278" xfId="34689"/>
    <cellStyle name="Percent 278 2" xfId="34690"/>
    <cellStyle name="Percent 278 2 2" xfId="56862"/>
    <cellStyle name="Percent 278 3" xfId="56863"/>
    <cellStyle name="Percent 279" xfId="34691"/>
    <cellStyle name="Percent 279 2" xfId="34692"/>
    <cellStyle name="Percent 279 2 2" xfId="56864"/>
    <cellStyle name="Percent 279 3" xfId="56865"/>
    <cellStyle name="Percent 28" xfId="34693"/>
    <cellStyle name="Percent 28 2" xfId="34694"/>
    <cellStyle name="Percent 28 2 2" xfId="34695"/>
    <cellStyle name="Percent 28 2 2 2" xfId="34696"/>
    <cellStyle name="Percent 28 2 2 2 2" xfId="34697"/>
    <cellStyle name="Percent 28 2 2 2 3" xfId="34698"/>
    <cellStyle name="Percent 28 2 2 2 3 2" xfId="56866"/>
    <cellStyle name="Percent 28 2 2 2 4" xfId="34699"/>
    <cellStyle name="Percent 28 2 2 2 4 2" xfId="56867"/>
    <cellStyle name="Percent 28 2 2 3" xfId="34700"/>
    <cellStyle name="Percent 28 2 2 3 2" xfId="34701"/>
    <cellStyle name="Percent 28 2 2 3 3" xfId="34702"/>
    <cellStyle name="Percent 28 2 2 3 3 2" xfId="56868"/>
    <cellStyle name="Percent 28 2 2 3 4" xfId="56869"/>
    <cellStyle name="Percent 28 2 2 3 5" xfId="56870"/>
    <cellStyle name="Percent 28 2 2 4" xfId="56871"/>
    <cellStyle name="Percent 28 2 3" xfId="34703"/>
    <cellStyle name="Percent 28 2 3 2" xfId="34704"/>
    <cellStyle name="Percent 28 2 3 2 2" xfId="34705"/>
    <cellStyle name="Percent 28 2 3 2 3" xfId="34706"/>
    <cellStyle name="Percent 28 2 3 2 3 2" xfId="56872"/>
    <cellStyle name="Percent 28 2 3 2 4" xfId="34707"/>
    <cellStyle name="Percent 28 2 3 2 4 2" xfId="56873"/>
    <cellStyle name="Percent 28 2 3 3" xfId="34708"/>
    <cellStyle name="Percent 28 2 3 4" xfId="34709"/>
    <cellStyle name="Percent 28 2 3 5" xfId="34710"/>
    <cellStyle name="Percent 28 2 3 5 2" xfId="56874"/>
    <cellStyle name="Percent 28 2 3 6" xfId="34711"/>
    <cellStyle name="Percent 28 2 3 6 2" xfId="56875"/>
    <cellStyle name="Percent 28 2 3 7" xfId="56876"/>
    <cellStyle name="Percent 28 2 4" xfId="34712"/>
    <cellStyle name="Percent 28 2 4 2" xfId="34713"/>
    <cellStyle name="Percent 28 2 4 2 2" xfId="34714"/>
    <cellStyle name="Percent 28 2 4 2 3" xfId="34715"/>
    <cellStyle name="Percent 28 2 4 2 3 2" xfId="56877"/>
    <cellStyle name="Percent 28 2 4 2 4" xfId="34716"/>
    <cellStyle name="Percent 28 2 4 2 4 2" xfId="56878"/>
    <cellStyle name="Percent 28 2 4 3" xfId="34717"/>
    <cellStyle name="Percent 28 2 4 3 2" xfId="34718"/>
    <cellStyle name="Percent 28 2 4 3 2 2" xfId="34719"/>
    <cellStyle name="Percent 28 2 4 3 2 2 2" xfId="56879"/>
    <cellStyle name="Percent 28 2 4 3 2 3" xfId="56880"/>
    <cellStyle name="Percent 28 2 4 3 3" xfId="34720"/>
    <cellStyle name="Percent 28 2 4 3 3 2" xfId="56881"/>
    <cellStyle name="Percent 28 2 4 3 4" xfId="56882"/>
    <cellStyle name="Percent 28 2 4 4" xfId="34721"/>
    <cellStyle name="Percent 28 2 4 5" xfId="34722"/>
    <cellStyle name="Percent 28 2 4 5 2" xfId="56883"/>
    <cellStyle name="Percent 28 2 4 6" xfId="34723"/>
    <cellStyle name="Percent 28 2 4 6 2" xfId="56884"/>
    <cellStyle name="Percent 28 2 4 7" xfId="56885"/>
    <cellStyle name="Percent 28 2 5" xfId="34724"/>
    <cellStyle name="Percent 28 2 5 2" xfId="34725"/>
    <cellStyle name="Percent 28 2 5 2 2" xfId="34726"/>
    <cellStyle name="Percent 28 2 5 2 2 2" xfId="56886"/>
    <cellStyle name="Percent 28 2 5 2 3" xfId="56887"/>
    <cellStyle name="Percent 28 2 5 3" xfId="34727"/>
    <cellStyle name="Percent 28 2 5 3 2" xfId="56888"/>
    <cellStyle name="Percent 28 2 5 4" xfId="56889"/>
    <cellStyle name="Percent 28 2 6" xfId="34728"/>
    <cellStyle name="Percent 28 2 6 2" xfId="34729"/>
    <cellStyle name="Percent 28 2 6 2 2" xfId="56890"/>
    <cellStyle name="Percent 28 2 6 3" xfId="56891"/>
    <cellStyle name="Percent 28 2 7" xfId="34730"/>
    <cellStyle name="Percent 28 2 8" xfId="34731"/>
    <cellStyle name="Percent 28 2 9" xfId="56892"/>
    <cellStyle name="Percent 28 3" xfId="34732"/>
    <cellStyle name="Percent 28 3 2" xfId="34733"/>
    <cellStyle name="Percent 28 3 2 2" xfId="34734"/>
    <cellStyle name="Percent 28 3 2 2 2" xfId="56893"/>
    <cellStyle name="Percent 28 3 2 3" xfId="34735"/>
    <cellStyle name="Percent 28 3 2 3 2" xfId="56894"/>
    <cellStyle name="Percent 28 3 2 4" xfId="56895"/>
    <cellStyle name="Percent 28 3 2 5" xfId="56896"/>
    <cellStyle name="Percent 28 3 2 6" xfId="56897"/>
    <cellStyle name="Percent 28 3 3" xfId="34736"/>
    <cellStyle name="Percent 28 3 3 2" xfId="34737"/>
    <cellStyle name="Percent 28 3 3 2 2" xfId="56898"/>
    <cellStyle name="Percent 28 3 3 3" xfId="34738"/>
    <cellStyle name="Percent 28 3 3 3 2" xfId="56899"/>
    <cellStyle name="Percent 28 3 3 4" xfId="56900"/>
    <cellStyle name="Percent 28 3 3 5" xfId="56901"/>
    <cellStyle name="Percent 28 3 3 6" xfId="56902"/>
    <cellStyle name="Percent 28 3 4" xfId="34739"/>
    <cellStyle name="Percent 28 3 4 2" xfId="34740"/>
    <cellStyle name="Percent 28 3 4 2 2" xfId="56903"/>
    <cellStyle name="Percent 28 3 4 3" xfId="56904"/>
    <cellStyle name="Percent 28 3 5" xfId="34741"/>
    <cellStyle name="Percent 28 3 5 2" xfId="56905"/>
    <cellStyle name="Percent 28 3 6" xfId="56906"/>
    <cellStyle name="Percent 28 4" xfId="34742"/>
    <cellStyle name="Percent 28 4 2" xfId="34743"/>
    <cellStyle name="Percent 28 4 2 2" xfId="34744"/>
    <cellStyle name="Percent 28 4 2 2 2" xfId="56907"/>
    <cellStyle name="Percent 28 4 2 3" xfId="56908"/>
    <cellStyle name="Percent 28 5" xfId="34745"/>
    <cellStyle name="Percent 28 5 2" xfId="34746"/>
    <cellStyle name="Percent 28 5 2 2" xfId="56909"/>
    <cellStyle name="Percent 28 5 3" xfId="56910"/>
    <cellStyle name="Percent 28 6" xfId="34747"/>
    <cellStyle name="Percent 28 6 2" xfId="56911"/>
    <cellStyle name="Percent 280" xfId="34748"/>
    <cellStyle name="Percent 280 2" xfId="34749"/>
    <cellStyle name="Percent 280 2 2" xfId="56912"/>
    <cellStyle name="Percent 280 3" xfId="56913"/>
    <cellStyle name="Percent 281" xfId="34750"/>
    <cellStyle name="Percent 281 2" xfId="34751"/>
    <cellStyle name="Percent 281 2 2" xfId="56914"/>
    <cellStyle name="Percent 281 3" xfId="56915"/>
    <cellStyle name="Percent 282" xfId="34752"/>
    <cellStyle name="Percent 282 2" xfId="34753"/>
    <cellStyle name="Percent 282 2 2" xfId="56916"/>
    <cellStyle name="Percent 282 3" xfId="56917"/>
    <cellStyle name="Percent 283" xfId="34754"/>
    <cellStyle name="Percent 283 2" xfId="34755"/>
    <cellStyle name="Percent 283 2 2" xfId="56918"/>
    <cellStyle name="Percent 283 3" xfId="56919"/>
    <cellStyle name="Percent 284" xfId="34756"/>
    <cellStyle name="Percent 284 2" xfId="34757"/>
    <cellStyle name="Percent 284 2 2" xfId="56920"/>
    <cellStyle name="Percent 284 3" xfId="56921"/>
    <cellStyle name="Percent 285" xfId="34758"/>
    <cellStyle name="Percent 285 2" xfId="34759"/>
    <cellStyle name="Percent 285 2 2" xfId="56922"/>
    <cellStyle name="Percent 285 3" xfId="56923"/>
    <cellStyle name="Percent 286" xfId="34760"/>
    <cellStyle name="Percent 286 2" xfId="34761"/>
    <cellStyle name="Percent 286 2 2" xfId="56924"/>
    <cellStyle name="Percent 286 3" xfId="56925"/>
    <cellStyle name="Percent 287" xfId="34762"/>
    <cellStyle name="Percent 287 2" xfId="34763"/>
    <cellStyle name="Percent 287 2 2" xfId="56926"/>
    <cellStyle name="Percent 287 3" xfId="56927"/>
    <cellStyle name="Percent 288" xfId="34764"/>
    <cellStyle name="Percent 288 2" xfId="34765"/>
    <cellStyle name="Percent 288 3" xfId="56928"/>
    <cellStyle name="Percent 289" xfId="34766"/>
    <cellStyle name="Percent 289 2" xfId="34767"/>
    <cellStyle name="Percent 289 3" xfId="56929"/>
    <cellStyle name="Percent 29" xfId="34768"/>
    <cellStyle name="Percent 29 2" xfId="34769"/>
    <cellStyle name="Percent 29 2 2" xfId="34770"/>
    <cellStyle name="Percent 29 2 2 2" xfId="34771"/>
    <cellStyle name="Percent 29 2 2 2 2" xfId="56930"/>
    <cellStyle name="Percent 29 2 2 3" xfId="56931"/>
    <cellStyle name="Percent 29 2 3" xfId="56932"/>
    <cellStyle name="Percent 29 3" xfId="34772"/>
    <cellStyle name="Percent 29 3 2" xfId="34773"/>
    <cellStyle name="Percent 29 3 2 2" xfId="56933"/>
    <cellStyle name="Percent 29 3 3" xfId="34774"/>
    <cellStyle name="Percent 29 3 3 2" xfId="56934"/>
    <cellStyle name="Percent 29 3 4" xfId="56935"/>
    <cellStyle name="Percent 29 3 5" xfId="56936"/>
    <cellStyle name="Percent 29 3 6" xfId="56937"/>
    <cellStyle name="Percent 29 4" xfId="34775"/>
    <cellStyle name="Percent 29 4 2" xfId="34776"/>
    <cellStyle name="Percent 29 4 2 2" xfId="56938"/>
    <cellStyle name="Percent 29 4 3" xfId="56939"/>
    <cellStyle name="Percent 29 5" xfId="34777"/>
    <cellStyle name="Percent 29 5 2" xfId="56940"/>
    <cellStyle name="Percent 29 6" xfId="56941"/>
    <cellStyle name="Percent 290" xfId="34778"/>
    <cellStyle name="Percent 290 2" xfId="34779"/>
    <cellStyle name="Percent 290 3" xfId="56942"/>
    <cellStyle name="Percent 291" xfId="34780"/>
    <cellStyle name="Percent 291 2" xfId="34781"/>
    <cellStyle name="Percent 291 3" xfId="56943"/>
    <cellStyle name="Percent 292" xfId="34782"/>
    <cellStyle name="Percent 292 2" xfId="34783"/>
    <cellStyle name="Percent 292 3" xfId="56944"/>
    <cellStyle name="Percent 293" xfId="34784"/>
    <cellStyle name="Percent 293 2" xfId="34785"/>
    <cellStyle name="Percent 293 3" xfId="56945"/>
    <cellStyle name="Percent 294" xfId="34786"/>
    <cellStyle name="Percent 294 2" xfId="34787"/>
    <cellStyle name="Percent 294 3" xfId="56946"/>
    <cellStyle name="Percent 295" xfId="34788"/>
    <cellStyle name="Percent 295 2" xfId="34789"/>
    <cellStyle name="Percent 296" xfId="34790"/>
    <cellStyle name="Percent 296 2" xfId="34791"/>
    <cellStyle name="Percent 297" xfId="34792"/>
    <cellStyle name="Percent 297 2" xfId="34793"/>
    <cellStyle name="Percent 298" xfId="34794"/>
    <cellStyle name="Percent 298 2" xfId="34795"/>
    <cellStyle name="Percent 299" xfId="34796"/>
    <cellStyle name="Percent 299 2" xfId="34797"/>
    <cellStyle name="Percent 299 3" xfId="56947"/>
    <cellStyle name="Percent 3" xfId="34798"/>
    <cellStyle name="Percent 3 10" xfId="34799"/>
    <cellStyle name="Percent 3 10 2" xfId="34800"/>
    <cellStyle name="Percent 3 11" xfId="34801"/>
    <cellStyle name="Percent 3 11 2" xfId="34802"/>
    <cellStyle name="Percent 3 12" xfId="34803"/>
    <cellStyle name="Percent 3 12 2" xfId="34804"/>
    <cellStyle name="Percent 3 12 2 2" xfId="34805"/>
    <cellStyle name="Percent 3 12 2 2 2" xfId="34806"/>
    <cellStyle name="Percent 3 12 2 2 2 2" xfId="34807"/>
    <cellStyle name="Percent 3 12 2 2 3" xfId="34808"/>
    <cellStyle name="Percent 3 12 2 2 3 2" xfId="34809"/>
    <cellStyle name="Percent 3 12 2 2 4" xfId="34810"/>
    <cellStyle name="Percent 3 12 2 2 4 2" xfId="34811"/>
    <cellStyle name="Percent 3 12 2 2 5" xfId="34812"/>
    <cellStyle name="Percent 3 12 2 3" xfId="34813"/>
    <cellStyle name="Percent 3 12 2 3 2" xfId="34814"/>
    <cellStyle name="Percent 3 12 2 4" xfId="34815"/>
    <cellStyle name="Percent 3 12 2 4 2" xfId="34816"/>
    <cellStyle name="Percent 3 12 2 5" xfId="34817"/>
    <cellStyle name="Percent 3 12 2 5 2" xfId="34818"/>
    <cellStyle name="Percent 3 12 2 6" xfId="34819"/>
    <cellStyle name="Percent 3 12 3" xfId="34820"/>
    <cellStyle name="Percent 3 12 3 2" xfId="34821"/>
    <cellStyle name="Percent 3 12 3 2 2" xfId="34822"/>
    <cellStyle name="Percent 3 12 3 3" xfId="34823"/>
    <cellStyle name="Percent 3 12 3 3 2" xfId="34824"/>
    <cellStyle name="Percent 3 12 3 4" xfId="34825"/>
    <cellStyle name="Percent 3 12 3 4 2" xfId="34826"/>
    <cellStyle name="Percent 3 12 3 5" xfId="34827"/>
    <cellStyle name="Percent 3 12 4" xfId="34828"/>
    <cellStyle name="Percent 3 12 4 2" xfId="34829"/>
    <cellStyle name="Percent 3 12 5" xfId="34830"/>
    <cellStyle name="Percent 3 12 5 2" xfId="34831"/>
    <cellStyle name="Percent 3 12 6" xfId="34832"/>
    <cellStyle name="Percent 3 12 6 2" xfId="34833"/>
    <cellStyle name="Percent 3 12 7" xfId="34834"/>
    <cellStyle name="Percent 3 13" xfId="34835"/>
    <cellStyle name="Percent 3 13 2" xfId="34836"/>
    <cellStyle name="Percent 3 13 2 2" xfId="34837"/>
    <cellStyle name="Percent 3 13 2 2 2" xfId="34838"/>
    <cellStyle name="Percent 3 13 2 2 2 2" xfId="34839"/>
    <cellStyle name="Percent 3 13 2 2 3" xfId="34840"/>
    <cellStyle name="Percent 3 13 2 2 3 2" xfId="34841"/>
    <cellStyle name="Percent 3 13 2 2 4" xfId="34842"/>
    <cellStyle name="Percent 3 13 2 2 4 2" xfId="34843"/>
    <cellStyle name="Percent 3 13 2 2 5" xfId="34844"/>
    <cellStyle name="Percent 3 13 2 3" xfId="34845"/>
    <cellStyle name="Percent 3 13 2 3 2" xfId="34846"/>
    <cellStyle name="Percent 3 13 2 4" xfId="34847"/>
    <cellStyle name="Percent 3 13 2 4 2" xfId="34848"/>
    <cellStyle name="Percent 3 13 2 5" xfId="34849"/>
    <cellStyle name="Percent 3 13 2 5 2" xfId="34850"/>
    <cellStyle name="Percent 3 13 2 6" xfId="34851"/>
    <cellStyle name="Percent 3 13 3" xfId="34852"/>
    <cellStyle name="Percent 3 13 3 2" xfId="34853"/>
    <cellStyle name="Percent 3 13 3 2 2" xfId="34854"/>
    <cellStyle name="Percent 3 13 3 3" xfId="34855"/>
    <cellStyle name="Percent 3 13 3 3 2" xfId="34856"/>
    <cellStyle name="Percent 3 13 3 4" xfId="34857"/>
    <cellStyle name="Percent 3 13 3 4 2" xfId="34858"/>
    <cellStyle name="Percent 3 13 3 5" xfId="34859"/>
    <cellStyle name="Percent 3 13 4" xfId="34860"/>
    <cellStyle name="Percent 3 13 4 2" xfId="34861"/>
    <cellStyle name="Percent 3 13 5" xfId="34862"/>
    <cellStyle name="Percent 3 13 5 2" xfId="34863"/>
    <cellStyle name="Percent 3 13 6" xfId="34864"/>
    <cellStyle name="Percent 3 13 6 2" xfId="34865"/>
    <cellStyle name="Percent 3 13 7" xfId="34866"/>
    <cellStyle name="Percent 3 14" xfId="34867"/>
    <cellStyle name="Percent 3 14 2" xfId="34868"/>
    <cellStyle name="Percent 3 14 2 2" xfId="34869"/>
    <cellStyle name="Percent 3 14 2 2 2" xfId="34870"/>
    <cellStyle name="Percent 3 14 2 2 2 2" xfId="34871"/>
    <cellStyle name="Percent 3 14 2 2 3" xfId="34872"/>
    <cellStyle name="Percent 3 14 2 2 3 2" xfId="34873"/>
    <cellStyle name="Percent 3 14 2 2 4" xfId="34874"/>
    <cellStyle name="Percent 3 14 2 2 4 2" xfId="34875"/>
    <cellStyle name="Percent 3 14 2 2 5" xfId="34876"/>
    <cellStyle name="Percent 3 14 2 3" xfId="34877"/>
    <cellStyle name="Percent 3 14 2 3 2" xfId="34878"/>
    <cellStyle name="Percent 3 14 2 4" xfId="34879"/>
    <cellStyle name="Percent 3 14 2 4 2" xfId="34880"/>
    <cellStyle name="Percent 3 14 2 5" xfId="34881"/>
    <cellStyle name="Percent 3 14 2 5 2" xfId="34882"/>
    <cellStyle name="Percent 3 14 2 6" xfId="34883"/>
    <cellStyle name="Percent 3 14 3" xfId="34884"/>
    <cellStyle name="Percent 3 14 3 2" xfId="34885"/>
    <cellStyle name="Percent 3 14 3 2 2" xfId="34886"/>
    <cellStyle name="Percent 3 14 3 3" xfId="34887"/>
    <cellStyle name="Percent 3 14 3 3 2" xfId="34888"/>
    <cellStyle name="Percent 3 14 3 4" xfId="34889"/>
    <cellStyle name="Percent 3 14 3 4 2" xfId="34890"/>
    <cellStyle name="Percent 3 14 3 5" xfId="34891"/>
    <cellStyle name="Percent 3 14 4" xfId="34892"/>
    <cellStyle name="Percent 3 14 4 2" xfId="34893"/>
    <cellStyle name="Percent 3 14 5" xfId="34894"/>
    <cellStyle name="Percent 3 14 5 2" xfId="34895"/>
    <cellStyle name="Percent 3 14 6" xfId="34896"/>
    <cellStyle name="Percent 3 14 6 2" xfId="34897"/>
    <cellStyle name="Percent 3 14 7" xfId="34898"/>
    <cellStyle name="Percent 3 15" xfId="34899"/>
    <cellStyle name="Percent 3 15 2" xfId="34900"/>
    <cellStyle name="Percent 3 15 2 2" xfId="34901"/>
    <cellStyle name="Percent 3 15 2 2 2" xfId="34902"/>
    <cellStyle name="Percent 3 15 2 2 2 2" xfId="34903"/>
    <cellStyle name="Percent 3 15 2 2 3" xfId="34904"/>
    <cellStyle name="Percent 3 15 2 2 3 2" xfId="34905"/>
    <cellStyle name="Percent 3 15 2 2 4" xfId="34906"/>
    <cellStyle name="Percent 3 15 2 2 4 2" xfId="34907"/>
    <cellStyle name="Percent 3 15 2 2 5" xfId="34908"/>
    <cellStyle name="Percent 3 15 2 3" xfId="34909"/>
    <cellStyle name="Percent 3 15 2 3 2" xfId="34910"/>
    <cellStyle name="Percent 3 15 2 4" xfId="34911"/>
    <cellStyle name="Percent 3 15 2 4 2" xfId="34912"/>
    <cellStyle name="Percent 3 15 2 5" xfId="34913"/>
    <cellStyle name="Percent 3 15 2 5 2" xfId="34914"/>
    <cellStyle name="Percent 3 15 2 6" xfId="34915"/>
    <cellStyle name="Percent 3 15 3" xfId="34916"/>
    <cellStyle name="Percent 3 15 3 2" xfId="34917"/>
    <cellStyle name="Percent 3 15 3 2 2" xfId="34918"/>
    <cellStyle name="Percent 3 15 3 3" xfId="34919"/>
    <cellStyle name="Percent 3 15 3 3 2" xfId="34920"/>
    <cellStyle name="Percent 3 15 3 4" xfId="34921"/>
    <cellStyle name="Percent 3 15 3 4 2" xfId="34922"/>
    <cellStyle name="Percent 3 15 3 5" xfId="34923"/>
    <cellStyle name="Percent 3 15 4" xfId="34924"/>
    <cellStyle name="Percent 3 15 4 2" xfId="34925"/>
    <cellStyle name="Percent 3 15 5" xfId="34926"/>
    <cellStyle name="Percent 3 15 5 2" xfId="34927"/>
    <cellStyle name="Percent 3 15 6" xfId="34928"/>
    <cellStyle name="Percent 3 15 6 2" xfId="34929"/>
    <cellStyle name="Percent 3 15 7" xfId="34930"/>
    <cellStyle name="Percent 3 16" xfId="34931"/>
    <cellStyle name="Percent 3 16 2" xfId="34932"/>
    <cellStyle name="Percent 3 16 2 2" xfId="34933"/>
    <cellStyle name="Percent 3 16 2 2 2" xfId="34934"/>
    <cellStyle name="Percent 3 16 2 3" xfId="34935"/>
    <cellStyle name="Percent 3 16 2 3 2" xfId="34936"/>
    <cellStyle name="Percent 3 16 2 4" xfId="34937"/>
    <cellStyle name="Percent 3 16 2 4 2" xfId="34938"/>
    <cellStyle name="Percent 3 16 2 5" xfId="34939"/>
    <cellStyle name="Percent 3 16 3" xfId="34940"/>
    <cellStyle name="Percent 3 16 3 2" xfId="34941"/>
    <cellStyle name="Percent 3 16 4" xfId="34942"/>
    <cellStyle name="Percent 3 16 4 2" xfId="34943"/>
    <cellStyle name="Percent 3 16 5" xfId="34944"/>
    <cellStyle name="Percent 3 16 5 2" xfId="34945"/>
    <cellStyle name="Percent 3 16 6" xfId="34946"/>
    <cellStyle name="Percent 3 17" xfId="34947"/>
    <cellStyle name="Percent 3 17 2" xfId="34948"/>
    <cellStyle name="Percent 3 17 2 2" xfId="34949"/>
    <cellStyle name="Percent 3 17 3" xfId="34950"/>
    <cellStyle name="Percent 3 17 3 2" xfId="34951"/>
    <cellStyle name="Percent 3 17 4" xfId="34952"/>
    <cellStyle name="Percent 3 17 4 2" xfId="34953"/>
    <cellStyle name="Percent 3 17 5" xfId="34954"/>
    <cellStyle name="Percent 3 18" xfId="34955"/>
    <cellStyle name="Percent 3 18 2" xfId="34956"/>
    <cellStyle name="Percent 3 18 2 2" xfId="34957"/>
    <cellStyle name="Percent 3 18 3" xfId="34958"/>
    <cellStyle name="Percent 3 18 3 2" xfId="34959"/>
    <cellStyle name="Percent 3 18 4" xfId="34960"/>
    <cellStyle name="Percent 3 18 4 2" xfId="34961"/>
    <cellStyle name="Percent 3 18 5" xfId="34962"/>
    <cellStyle name="Percent 3 19" xfId="34963"/>
    <cellStyle name="Percent 3 19 2" xfId="34964"/>
    <cellStyle name="Percent 3 2" xfId="34965"/>
    <cellStyle name="Percent 3 2 2" xfId="34966"/>
    <cellStyle name="Percent 3 2 2 2" xfId="34967"/>
    <cellStyle name="Percent 3 2 2 2 2" xfId="34968"/>
    <cellStyle name="Percent 3 2 2 2 2 2" xfId="56948"/>
    <cellStyle name="Percent 3 2 2 2 3" xfId="34969"/>
    <cellStyle name="Percent 3 2 2 2 3 2" xfId="56949"/>
    <cellStyle name="Percent 3 2 2 2 4" xfId="56950"/>
    <cellStyle name="Percent 3 2 2 2 5" xfId="56951"/>
    <cellStyle name="Percent 3 2 2 2 6" xfId="56952"/>
    <cellStyle name="Percent 3 2 2 3" xfId="34970"/>
    <cellStyle name="Percent 3 2 2 3 2" xfId="34971"/>
    <cellStyle name="Percent 3 2 2 3 2 2" xfId="56953"/>
    <cellStyle name="Percent 3 2 2 3 3" xfId="34972"/>
    <cellStyle name="Percent 3 2 2 3 3 2" xfId="56954"/>
    <cellStyle name="Percent 3 2 2 3 4" xfId="56955"/>
    <cellStyle name="Percent 3 2 2 3 5" xfId="56956"/>
    <cellStyle name="Percent 3 2 2 3 6" xfId="56957"/>
    <cellStyle name="Percent 3 2 2 4" xfId="34973"/>
    <cellStyle name="Percent 3 2 2 4 2" xfId="34974"/>
    <cellStyle name="Percent 3 2 2 4 2 2" xfId="56958"/>
    <cellStyle name="Percent 3 2 2 4 3" xfId="56959"/>
    <cellStyle name="Percent 3 2 2 5" xfId="34975"/>
    <cellStyle name="Percent 3 2 2 5 2" xfId="56960"/>
    <cellStyle name="Percent 3 2 2 6" xfId="56961"/>
    <cellStyle name="Percent 3 2 3" xfId="34976"/>
    <cellStyle name="Percent 3 2 3 2" xfId="34977"/>
    <cellStyle name="Percent 3 2 3 2 2" xfId="34978"/>
    <cellStyle name="Percent 3 2 3 2 2 2" xfId="56962"/>
    <cellStyle name="Percent 3 2 3 2 3" xfId="34979"/>
    <cellStyle name="Percent 3 2 3 2 3 2" xfId="56963"/>
    <cellStyle name="Percent 3 2 3 2 4" xfId="56964"/>
    <cellStyle name="Percent 3 2 3 2 5" xfId="56965"/>
    <cellStyle name="Percent 3 2 3 2 6" xfId="56966"/>
    <cellStyle name="Percent 3 2 3 3" xfId="34980"/>
    <cellStyle name="Percent 3 2 3 3 2" xfId="34981"/>
    <cellStyle name="Percent 3 2 3 3 2 2" xfId="56967"/>
    <cellStyle name="Percent 3 2 3 3 3" xfId="34982"/>
    <cellStyle name="Percent 3 2 3 3 3 2" xfId="56968"/>
    <cellStyle name="Percent 3 2 3 3 4" xfId="56969"/>
    <cellStyle name="Percent 3 2 3 3 5" xfId="56970"/>
    <cellStyle name="Percent 3 2 3 3 6" xfId="56971"/>
    <cellStyle name="Percent 3 2 3 4" xfId="34983"/>
    <cellStyle name="Percent 3 2 3 4 2" xfId="34984"/>
    <cellStyle name="Percent 3 2 3 4 2 2" xfId="56972"/>
    <cellStyle name="Percent 3 2 3 4 3" xfId="56973"/>
    <cellStyle name="Percent 3 2 3 5" xfId="34985"/>
    <cellStyle name="Percent 3 2 3 5 2" xfId="56974"/>
    <cellStyle name="Percent 3 2 3 6" xfId="56975"/>
    <cellStyle name="Percent 3 2 4" xfId="34986"/>
    <cellStyle name="Percent 3 2 4 2" xfId="34987"/>
    <cellStyle name="Percent 3 2 4 2 2" xfId="56976"/>
    <cellStyle name="Percent 3 2 4 3" xfId="34988"/>
    <cellStyle name="Percent 3 2 4 3 2" xfId="56977"/>
    <cellStyle name="Percent 3 2 4 4" xfId="56978"/>
    <cellStyle name="Percent 3 2 4 5" xfId="56979"/>
    <cellStyle name="Percent 3 2 4 6" xfId="56980"/>
    <cellStyle name="Percent 3 2 5" xfId="34989"/>
    <cellStyle name="Percent 3 2 5 2" xfId="34990"/>
    <cellStyle name="Percent 3 2 5 2 2" xfId="56981"/>
    <cellStyle name="Percent 3 2 5 3" xfId="34991"/>
    <cellStyle name="Percent 3 2 5 3 2" xfId="56982"/>
    <cellStyle name="Percent 3 2 5 4" xfId="56983"/>
    <cellStyle name="Percent 3 2 5 5" xfId="56984"/>
    <cellStyle name="Percent 3 2 5 6" xfId="56985"/>
    <cellStyle name="Percent 3 2 6" xfId="34992"/>
    <cellStyle name="Percent 3 2 6 2" xfId="34993"/>
    <cellStyle name="Percent 3 2 6 2 2" xfId="56986"/>
    <cellStyle name="Percent 3 2 6 3" xfId="56987"/>
    <cellStyle name="Percent 3 2 7" xfId="34994"/>
    <cellStyle name="Percent 3 2 7 2" xfId="56988"/>
    <cellStyle name="Percent 3 2 8" xfId="56989"/>
    <cellStyle name="Percent 3 2 9" xfId="56990"/>
    <cellStyle name="Percent 3 20" xfId="34995"/>
    <cellStyle name="Percent 3 20 2" xfId="34996"/>
    <cellStyle name="Percent 3 21" xfId="34997"/>
    <cellStyle name="Percent 3 21 2" xfId="34998"/>
    <cellStyle name="Percent 3 22" xfId="34999"/>
    <cellStyle name="Percent 3 22 2" xfId="35000"/>
    <cellStyle name="Percent 3 23" xfId="35001"/>
    <cellStyle name="Percent 3 23 2" xfId="35002"/>
    <cellStyle name="Percent 3 24" xfId="35003"/>
    <cellStyle name="Percent 3 25" xfId="35004"/>
    <cellStyle name="Percent 3 26" xfId="35005"/>
    <cellStyle name="Percent 3 27" xfId="35006"/>
    <cellStyle name="Percent 3 3" xfId="35007"/>
    <cellStyle name="Percent 3 3 2" xfId="35008"/>
    <cellStyle name="Percent 3 3 2 2" xfId="35009"/>
    <cellStyle name="Percent 3 3 2 2 2" xfId="56991"/>
    <cellStyle name="Percent 3 3 2 3" xfId="35010"/>
    <cellStyle name="Percent 3 3 2 4" xfId="35011"/>
    <cellStyle name="Percent 3 3 2 4 2" xfId="56992"/>
    <cellStyle name="Percent 3 3 2 5" xfId="35012"/>
    <cellStyle name="Percent 3 3 2 5 2" xfId="56993"/>
    <cellStyle name="Percent 3 3 2 6" xfId="56994"/>
    <cellStyle name="Percent 3 3 2 7" xfId="56995"/>
    <cellStyle name="Percent 3 3 3" xfId="35013"/>
    <cellStyle name="Percent 3 3 3 2" xfId="35014"/>
    <cellStyle name="Percent 3 3 3 2 2" xfId="56996"/>
    <cellStyle name="Percent 3 3 3 3" xfId="35015"/>
    <cellStyle name="Percent 3 3 3 3 2" xfId="56997"/>
    <cellStyle name="Percent 3 3 3 4" xfId="56998"/>
    <cellStyle name="Percent 3 3 3 5" xfId="56999"/>
    <cellStyle name="Percent 3 3 3 6" xfId="57000"/>
    <cellStyle name="Percent 3 3 4" xfId="35016"/>
    <cellStyle name="Percent 3 3 4 2" xfId="57001"/>
    <cellStyle name="Percent 3 3 5" xfId="35017"/>
    <cellStyle name="Percent 3 3 5 2" xfId="57002"/>
    <cellStyle name="Percent 3 3 6" xfId="35018"/>
    <cellStyle name="Percent 3 3 6 2" xfId="57003"/>
    <cellStyle name="Percent 3 3 7" xfId="57004"/>
    <cellStyle name="Percent 3 4" xfId="35019"/>
    <cellStyle name="Percent 3 4 10" xfId="35020"/>
    <cellStyle name="Percent 3 4 10 2" xfId="35021"/>
    <cellStyle name="Percent 3 4 11" xfId="35022"/>
    <cellStyle name="Percent 3 4 11 2" xfId="35023"/>
    <cellStyle name="Percent 3 4 12" xfId="35024"/>
    <cellStyle name="Percent 3 4 12 2" xfId="35025"/>
    <cellStyle name="Percent 3 4 13" xfId="35026"/>
    <cellStyle name="Percent 3 4 13 2" xfId="35027"/>
    <cellStyle name="Percent 3 4 14" xfId="35028"/>
    <cellStyle name="Percent 3 4 14 2" xfId="35029"/>
    <cellStyle name="Percent 3 4 15" xfId="35030"/>
    <cellStyle name="Percent 3 4 16" xfId="35031"/>
    <cellStyle name="Percent 3 4 2" xfId="35032"/>
    <cellStyle name="Percent 3 4 2 2" xfId="35033"/>
    <cellStyle name="Percent 3 4 3" xfId="35034"/>
    <cellStyle name="Percent 3 4 3 2" xfId="35035"/>
    <cellStyle name="Percent 3 4 3 2 2" xfId="35036"/>
    <cellStyle name="Percent 3 4 3 2 2 2" xfId="35037"/>
    <cellStyle name="Percent 3 4 3 2 2 2 2" xfId="35038"/>
    <cellStyle name="Percent 3 4 3 2 2 3" xfId="35039"/>
    <cellStyle name="Percent 3 4 3 2 2 3 2" xfId="35040"/>
    <cellStyle name="Percent 3 4 3 2 2 4" xfId="35041"/>
    <cellStyle name="Percent 3 4 3 2 2 4 2" xfId="35042"/>
    <cellStyle name="Percent 3 4 3 2 2 5" xfId="35043"/>
    <cellStyle name="Percent 3 4 3 2 3" xfId="35044"/>
    <cellStyle name="Percent 3 4 3 2 3 2" xfId="35045"/>
    <cellStyle name="Percent 3 4 3 2 4" xfId="35046"/>
    <cellStyle name="Percent 3 4 3 2 4 2" xfId="35047"/>
    <cellStyle name="Percent 3 4 3 2 5" xfId="35048"/>
    <cellStyle name="Percent 3 4 3 2 5 2" xfId="35049"/>
    <cellStyle name="Percent 3 4 3 2 6" xfId="35050"/>
    <cellStyle name="Percent 3 4 3 3" xfId="35051"/>
    <cellStyle name="Percent 3 4 3 3 2" xfId="35052"/>
    <cellStyle name="Percent 3 4 3 3 2 2" xfId="35053"/>
    <cellStyle name="Percent 3 4 3 3 3" xfId="35054"/>
    <cellStyle name="Percent 3 4 3 3 3 2" xfId="35055"/>
    <cellStyle name="Percent 3 4 3 3 4" xfId="35056"/>
    <cellStyle name="Percent 3 4 3 3 4 2" xfId="35057"/>
    <cellStyle name="Percent 3 4 3 3 5" xfId="35058"/>
    <cellStyle name="Percent 3 4 3 4" xfId="35059"/>
    <cellStyle name="Percent 3 4 3 4 2" xfId="35060"/>
    <cellStyle name="Percent 3 4 3 5" xfId="35061"/>
    <cellStyle name="Percent 3 4 3 5 2" xfId="35062"/>
    <cellStyle name="Percent 3 4 3 6" xfId="35063"/>
    <cellStyle name="Percent 3 4 3 6 2" xfId="35064"/>
    <cellStyle name="Percent 3 4 3 7" xfId="35065"/>
    <cellStyle name="Percent 3 4 4" xfId="35066"/>
    <cellStyle name="Percent 3 4 4 2" xfId="35067"/>
    <cellStyle name="Percent 3 4 4 2 2" xfId="35068"/>
    <cellStyle name="Percent 3 4 4 2 2 2" xfId="35069"/>
    <cellStyle name="Percent 3 4 4 2 2 2 2" xfId="35070"/>
    <cellStyle name="Percent 3 4 4 2 2 3" xfId="35071"/>
    <cellStyle name="Percent 3 4 4 2 2 3 2" xfId="35072"/>
    <cellStyle name="Percent 3 4 4 2 2 4" xfId="35073"/>
    <cellStyle name="Percent 3 4 4 2 2 4 2" xfId="35074"/>
    <cellStyle name="Percent 3 4 4 2 2 5" xfId="35075"/>
    <cellStyle name="Percent 3 4 4 2 3" xfId="35076"/>
    <cellStyle name="Percent 3 4 4 2 3 2" xfId="35077"/>
    <cellStyle name="Percent 3 4 4 2 4" xfId="35078"/>
    <cellStyle name="Percent 3 4 4 2 4 2" xfId="35079"/>
    <cellStyle name="Percent 3 4 4 2 5" xfId="35080"/>
    <cellStyle name="Percent 3 4 4 2 5 2" xfId="35081"/>
    <cellStyle name="Percent 3 4 4 2 6" xfId="35082"/>
    <cellStyle name="Percent 3 4 4 3" xfId="35083"/>
    <cellStyle name="Percent 3 4 4 3 2" xfId="35084"/>
    <cellStyle name="Percent 3 4 4 3 2 2" xfId="35085"/>
    <cellStyle name="Percent 3 4 4 3 3" xfId="35086"/>
    <cellStyle name="Percent 3 4 4 3 3 2" xfId="35087"/>
    <cellStyle name="Percent 3 4 4 3 4" xfId="35088"/>
    <cellStyle name="Percent 3 4 4 3 4 2" xfId="35089"/>
    <cellStyle name="Percent 3 4 4 3 5" xfId="35090"/>
    <cellStyle name="Percent 3 4 4 4" xfId="35091"/>
    <cellStyle name="Percent 3 4 4 4 2" xfId="35092"/>
    <cellStyle name="Percent 3 4 4 5" xfId="35093"/>
    <cellStyle name="Percent 3 4 4 5 2" xfId="35094"/>
    <cellStyle name="Percent 3 4 4 6" xfId="35095"/>
    <cellStyle name="Percent 3 4 4 6 2" xfId="35096"/>
    <cellStyle name="Percent 3 4 4 7" xfId="35097"/>
    <cellStyle name="Percent 3 4 5" xfId="35098"/>
    <cellStyle name="Percent 3 4 5 2" xfId="35099"/>
    <cellStyle name="Percent 3 4 5 2 2" xfId="35100"/>
    <cellStyle name="Percent 3 4 5 2 2 2" xfId="35101"/>
    <cellStyle name="Percent 3 4 5 2 2 2 2" xfId="35102"/>
    <cellStyle name="Percent 3 4 5 2 2 3" xfId="35103"/>
    <cellStyle name="Percent 3 4 5 2 2 3 2" xfId="35104"/>
    <cellStyle name="Percent 3 4 5 2 2 4" xfId="35105"/>
    <cellStyle name="Percent 3 4 5 2 2 4 2" xfId="35106"/>
    <cellStyle name="Percent 3 4 5 2 2 5" xfId="35107"/>
    <cellStyle name="Percent 3 4 5 2 3" xfId="35108"/>
    <cellStyle name="Percent 3 4 5 2 3 2" xfId="35109"/>
    <cellStyle name="Percent 3 4 5 2 4" xfId="35110"/>
    <cellStyle name="Percent 3 4 5 2 4 2" xfId="35111"/>
    <cellStyle name="Percent 3 4 5 2 5" xfId="35112"/>
    <cellStyle name="Percent 3 4 5 2 5 2" xfId="35113"/>
    <cellStyle name="Percent 3 4 5 2 6" xfId="35114"/>
    <cellStyle name="Percent 3 4 5 3" xfId="35115"/>
    <cellStyle name="Percent 3 4 5 3 2" xfId="35116"/>
    <cellStyle name="Percent 3 4 5 3 2 2" xfId="35117"/>
    <cellStyle name="Percent 3 4 5 3 3" xfId="35118"/>
    <cellStyle name="Percent 3 4 5 3 3 2" xfId="35119"/>
    <cellStyle name="Percent 3 4 5 3 4" xfId="35120"/>
    <cellStyle name="Percent 3 4 5 3 4 2" xfId="35121"/>
    <cellStyle name="Percent 3 4 5 3 5" xfId="35122"/>
    <cellStyle name="Percent 3 4 5 4" xfId="35123"/>
    <cellStyle name="Percent 3 4 5 4 2" xfId="35124"/>
    <cellStyle name="Percent 3 4 5 5" xfId="35125"/>
    <cellStyle name="Percent 3 4 5 5 2" xfId="35126"/>
    <cellStyle name="Percent 3 4 5 6" xfId="35127"/>
    <cellStyle name="Percent 3 4 5 6 2" xfId="35128"/>
    <cellStyle name="Percent 3 4 5 7" xfId="35129"/>
    <cellStyle name="Percent 3 4 6" xfId="35130"/>
    <cellStyle name="Percent 3 4 6 2" xfId="35131"/>
    <cellStyle name="Percent 3 4 6 2 2" xfId="35132"/>
    <cellStyle name="Percent 3 4 6 2 2 2" xfId="35133"/>
    <cellStyle name="Percent 3 4 6 2 2 2 2" xfId="35134"/>
    <cellStyle name="Percent 3 4 6 2 2 3" xfId="35135"/>
    <cellStyle name="Percent 3 4 6 2 2 3 2" xfId="35136"/>
    <cellStyle name="Percent 3 4 6 2 2 4" xfId="35137"/>
    <cellStyle name="Percent 3 4 6 2 2 4 2" xfId="35138"/>
    <cellStyle name="Percent 3 4 6 2 2 5" xfId="35139"/>
    <cellStyle name="Percent 3 4 6 2 3" xfId="35140"/>
    <cellStyle name="Percent 3 4 6 2 3 2" xfId="35141"/>
    <cellStyle name="Percent 3 4 6 2 4" xfId="35142"/>
    <cellStyle name="Percent 3 4 6 2 4 2" xfId="35143"/>
    <cellStyle name="Percent 3 4 6 2 5" xfId="35144"/>
    <cellStyle name="Percent 3 4 6 2 5 2" xfId="35145"/>
    <cellStyle name="Percent 3 4 6 2 6" xfId="35146"/>
    <cellStyle name="Percent 3 4 6 3" xfId="35147"/>
    <cellStyle name="Percent 3 4 6 3 2" xfId="35148"/>
    <cellStyle name="Percent 3 4 6 3 2 2" xfId="35149"/>
    <cellStyle name="Percent 3 4 6 3 3" xfId="35150"/>
    <cellStyle name="Percent 3 4 6 3 3 2" xfId="35151"/>
    <cellStyle name="Percent 3 4 6 3 4" xfId="35152"/>
    <cellStyle name="Percent 3 4 6 3 4 2" xfId="35153"/>
    <cellStyle name="Percent 3 4 6 3 5" xfId="35154"/>
    <cellStyle name="Percent 3 4 6 4" xfId="35155"/>
    <cellStyle name="Percent 3 4 6 4 2" xfId="35156"/>
    <cellStyle name="Percent 3 4 6 5" xfId="35157"/>
    <cellStyle name="Percent 3 4 6 5 2" xfId="35158"/>
    <cellStyle name="Percent 3 4 6 6" xfId="35159"/>
    <cellStyle name="Percent 3 4 6 6 2" xfId="35160"/>
    <cellStyle name="Percent 3 4 6 7" xfId="35161"/>
    <cellStyle name="Percent 3 4 7" xfId="35162"/>
    <cellStyle name="Percent 3 4 7 2" xfId="35163"/>
    <cellStyle name="Percent 3 4 7 2 2" xfId="35164"/>
    <cellStyle name="Percent 3 4 7 2 2 2" xfId="35165"/>
    <cellStyle name="Percent 3 4 7 2 3" xfId="35166"/>
    <cellStyle name="Percent 3 4 7 2 3 2" xfId="35167"/>
    <cellStyle name="Percent 3 4 7 2 4" xfId="35168"/>
    <cellStyle name="Percent 3 4 7 2 4 2" xfId="35169"/>
    <cellStyle name="Percent 3 4 7 2 5" xfId="35170"/>
    <cellStyle name="Percent 3 4 7 3" xfId="35171"/>
    <cellStyle name="Percent 3 4 7 3 2" xfId="35172"/>
    <cellStyle name="Percent 3 4 7 4" xfId="35173"/>
    <cellStyle name="Percent 3 4 7 4 2" xfId="35174"/>
    <cellStyle name="Percent 3 4 7 5" xfId="35175"/>
    <cellStyle name="Percent 3 4 7 5 2" xfId="35176"/>
    <cellStyle name="Percent 3 4 7 6" xfId="35177"/>
    <cellStyle name="Percent 3 4 8" xfId="35178"/>
    <cellStyle name="Percent 3 4 8 2" xfId="35179"/>
    <cellStyle name="Percent 3 4 8 2 2" xfId="35180"/>
    <cellStyle name="Percent 3 4 8 3" xfId="35181"/>
    <cellStyle name="Percent 3 4 8 3 2" xfId="35182"/>
    <cellStyle name="Percent 3 4 8 4" xfId="35183"/>
    <cellStyle name="Percent 3 4 8 4 2" xfId="35184"/>
    <cellStyle name="Percent 3 4 8 5" xfId="35185"/>
    <cellStyle name="Percent 3 4 9" xfId="35186"/>
    <cellStyle name="Percent 3 4 9 2" xfId="35187"/>
    <cellStyle name="Percent 3 4 9 2 2" xfId="35188"/>
    <cellStyle name="Percent 3 4 9 3" xfId="35189"/>
    <cellStyle name="Percent 3 4 9 3 2" xfId="35190"/>
    <cellStyle name="Percent 3 4 9 4" xfId="35191"/>
    <cellStyle name="Percent 3 4 9 4 2" xfId="35192"/>
    <cellStyle name="Percent 3 4 9 5" xfId="35193"/>
    <cellStyle name="Percent 3 5" xfId="35194"/>
    <cellStyle name="Percent 3 5 2" xfId="35195"/>
    <cellStyle name="Percent 3 5 2 2" xfId="57005"/>
    <cellStyle name="Percent 3 5 3" xfId="35196"/>
    <cellStyle name="Percent 3 5 3 2" xfId="35197"/>
    <cellStyle name="Percent 3 5 3 2 2" xfId="35198"/>
    <cellStyle name="Percent 3 5 3 2 2 2" xfId="35199"/>
    <cellStyle name="Percent 3 5 3 2 3" xfId="35200"/>
    <cellStyle name="Percent 3 5 3 2 3 2" xfId="35201"/>
    <cellStyle name="Percent 3 5 3 2 4" xfId="35202"/>
    <cellStyle name="Percent 3 5 3 2 4 2" xfId="35203"/>
    <cellStyle name="Percent 3 5 3 2 5" xfId="35204"/>
    <cellStyle name="Percent 3 5 3 3" xfId="35205"/>
    <cellStyle name="Percent 3 5 3 3 2" xfId="35206"/>
    <cellStyle name="Percent 3 5 3 4" xfId="35207"/>
    <cellStyle name="Percent 3 5 3 4 2" xfId="35208"/>
    <cellStyle name="Percent 3 5 3 5" xfId="35209"/>
    <cellStyle name="Percent 3 5 3 5 2" xfId="35210"/>
    <cellStyle name="Percent 3 5 3 6" xfId="35211"/>
    <cellStyle name="Percent 3 5 4" xfId="35212"/>
    <cellStyle name="Percent 3 5 4 2" xfId="35213"/>
    <cellStyle name="Percent 3 5 4 2 2" xfId="35214"/>
    <cellStyle name="Percent 3 5 4 3" xfId="35215"/>
    <cellStyle name="Percent 3 5 4 3 2" xfId="35216"/>
    <cellStyle name="Percent 3 5 4 4" xfId="35217"/>
    <cellStyle name="Percent 3 5 4 4 2" xfId="35218"/>
    <cellStyle name="Percent 3 5 4 5" xfId="35219"/>
    <cellStyle name="Percent 3 5 5" xfId="35220"/>
    <cellStyle name="Percent 3 5 5 2" xfId="35221"/>
    <cellStyle name="Percent 3 5 6" xfId="35222"/>
    <cellStyle name="Percent 3 5 6 2" xfId="35223"/>
    <cellStyle name="Percent 3 5 7" xfId="35224"/>
    <cellStyle name="Percent 3 5 7 2" xfId="35225"/>
    <cellStyle name="Percent 3 5 8" xfId="35226"/>
    <cellStyle name="Percent 3 5 9" xfId="35227"/>
    <cellStyle name="Percent 3 6" xfId="35228"/>
    <cellStyle name="Percent 3 6 10" xfId="35229"/>
    <cellStyle name="Percent 3 6 10 2" xfId="35230"/>
    <cellStyle name="Percent 3 6 11" xfId="35231"/>
    <cellStyle name="Percent 3 6 11 2" xfId="35232"/>
    <cellStyle name="Percent 3 6 12" xfId="35233"/>
    <cellStyle name="Percent 3 6 12 2" xfId="35234"/>
    <cellStyle name="Percent 3 6 13" xfId="35235"/>
    <cellStyle name="Percent 3 6 13 2" xfId="35236"/>
    <cellStyle name="Percent 3 6 14" xfId="35237"/>
    <cellStyle name="Percent 3 6 14 2" xfId="35238"/>
    <cellStyle name="Percent 3 6 15" xfId="35239"/>
    <cellStyle name="Percent 3 6 2" xfId="35240"/>
    <cellStyle name="Percent 3 6 2 2" xfId="57006"/>
    <cellStyle name="Percent 3 6 3" xfId="35241"/>
    <cellStyle name="Percent 3 6 3 2" xfId="35242"/>
    <cellStyle name="Percent 3 6 3 2 2" xfId="35243"/>
    <cellStyle name="Percent 3 6 3 2 2 2" xfId="35244"/>
    <cellStyle name="Percent 3 6 3 2 2 2 2" xfId="35245"/>
    <cellStyle name="Percent 3 6 3 2 2 3" xfId="35246"/>
    <cellStyle name="Percent 3 6 3 2 2 3 2" xfId="35247"/>
    <cellStyle name="Percent 3 6 3 2 2 4" xfId="35248"/>
    <cellStyle name="Percent 3 6 3 2 2 4 2" xfId="35249"/>
    <cellStyle name="Percent 3 6 3 2 2 5" xfId="35250"/>
    <cellStyle name="Percent 3 6 3 2 3" xfId="35251"/>
    <cellStyle name="Percent 3 6 3 2 3 2" xfId="35252"/>
    <cellStyle name="Percent 3 6 3 2 4" xfId="35253"/>
    <cellStyle name="Percent 3 6 3 2 4 2" xfId="35254"/>
    <cellStyle name="Percent 3 6 3 2 5" xfId="35255"/>
    <cellStyle name="Percent 3 6 3 2 5 2" xfId="35256"/>
    <cellStyle name="Percent 3 6 3 2 6" xfId="35257"/>
    <cellStyle name="Percent 3 6 3 3" xfId="35258"/>
    <cellStyle name="Percent 3 6 3 3 2" xfId="35259"/>
    <cellStyle name="Percent 3 6 3 3 2 2" xfId="35260"/>
    <cellStyle name="Percent 3 6 3 3 3" xfId="35261"/>
    <cellStyle name="Percent 3 6 3 3 3 2" xfId="35262"/>
    <cellStyle name="Percent 3 6 3 3 4" xfId="35263"/>
    <cellStyle name="Percent 3 6 3 3 4 2" xfId="35264"/>
    <cellStyle name="Percent 3 6 3 3 5" xfId="35265"/>
    <cellStyle name="Percent 3 6 3 4" xfId="35266"/>
    <cellStyle name="Percent 3 6 3 4 2" xfId="35267"/>
    <cellStyle name="Percent 3 6 3 5" xfId="35268"/>
    <cellStyle name="Percent 3 6 3 5 2" xfId="35269"/>
    <cellStyle name="Percent 3 6 3 6" xfId="35270"/>
    <cellStyle name="Percent 3 6 3 6 2" xfId="35271"/>
    <cellStyle name="Percent 3 6 3 7" xfId="35272"/>
    <cellStyle name="Percent 3 6 4" xfId="35273"/>
    <cellStyle name="Percent 3 6 4 2" xfId="35274"/>
    <cellStyle name="Percent 3 6 4 2 2" xfId="35275"/>
    <cellStyle name="Percent 3 6 4 2 2 2" xfId="35276"/>
    <cellStyle name="Percent 3 6 4 2 2 2 2" xfId="35277"/>
    <cellStyle name="Percent 3 6 4 2 2 3" xfId="35278"/>
    <cellStyle name="Percent 3 6 4 2 2 3 2" xfId="35279"/>
    <cellStyle name="Percent 3 6 4 2 2 4" xfId="35280"/>
    <cellStyle name="Percent 3 6 4 2 2 4 2" xfId="35281"/>
    <cellStyle name="Percent 3 6 4 2 2 5" xfId="35282"/>
    <cellStyle name="Percent 3 6 4 2 3" xfId="35283"/>
    <cellStyle name="Percent 3 6 4 2 3 2" xfId="35284"/>
    <cellStyle name="Percent 3 6 4 2 4" xfId="35285"/>
    <cellStyle name="Percent 3 6 4 2 4 2" xfId="35286"/>
    <cellStyle name="Percent 3 6 4 2 5" xfId="35287"/>
    <cellStyle name="Percent 3 6 4 2 5 2" xfId="35288"/>
    <cellStyle name="Percent 3 6 4 2 6" xfId="35289"/>
    <cellStyle name="Percent 3 6 4 3" xfId="35290"/>
    <cellStyle name="Percent 3 6 4 3 2" xfId="35291"/>
    <cellStyle name="Percent 3 6 4 3 2 2" xfId="35292"/>
    <cellStyle name="Percent 3 6 4 3 3" xfId="35293"/>
    <cellStyle name="Percent 3 6 4 3 3 2" xfId="35294"/>
    <cellStyle name="Percent 3 6 4 3 4" xfId="35295"/>
    <cellStyle name="Percent 3 6 4 3 4 2" xfId="35296"/>
    <cellStyle name="Percent 3 6 4 3 5" xfId="35297"/>
    <cellStyle name="Percent 3 6 4 4" xfId="35298"/>
    <cellStyle name="Percent 3 6 4 4 2" xfId="35299"/>
    <cellStyle name="Percent 3 6 4 5" xfId="35300"/>
    <cellStyle name="Percent 3 6 4 5 2" xfId="35301"/>
    <cellStyle name="Percent 3 6 4 6" xfId="35302"/>
    <cellStyle name="Percent 3 6 4 6 2" xfId="35303"/>
    <cellStyle name="Percent 3 6 4 7" xfId="35304"/>
    <cellStyle name="Percent 3 6 5" xfId="35305"/>
    <cellStyle name="Percent 3 6 5 2" xfId="35306"/>
    <cellStyle name="Percent 3 6 5 2 2" xfId="35307"/>
    <cellStyle name="Percent 3 6 5 2 2 2" xfId="35308"/>
    <cellStyle name="Percent 3 6 5 2 2 2 2" xfId="35309"/>
    <cellStyle name="Percent 3 6 5 2 2 3" xfId="35310"/>
    <cellStyle name="Percent 3 6 5 2 2 3 2" xfId="35311"/>
    <cellStyle name="Percent 3 6 5 2 2 4" xfId="35312"/>
    <cellStyle name="Percent 3 6 5 2 2 4 2" xfId="35313"/>
    <cellStyle name="Percent 3 6 5 2 2 5" xfId="35314"/>
    <cellStyle name="Percent 3 6 5 2 3" xfId="35315"/>
    <cellStyle name="Percent 3 6 5 2 3 2" xfId="35316"/>
    <cellStyle name="Percent 3 6 5 2 4" xfId="35317"/>
    <cellStyle name="Percent 3 6 5 2 4 2" xfId="35318"/>
    <cellStyle name="Percent 3 6 5 2 5" xfId="35319"/>
    <cellStyle name="Percent 3 6 5 2 5 2" xfId="35320"/>
    <cellStyle name="Percent 3 6 5 2 6" xfId="35321"/>
    <cellStyle name="Percent 3 6 5 3" xfId="35322"/>
    <cellStyle name="Percent 3 6 5 3 2" xfId="35323"/>
    <cellStyle name="Percent 3 6 5 3 2 2" xfId="35324"/>
    <cellStyle name="Percent 3 6 5 3 3" xfId="35325"/>
    <cellStyle name="Percent 3 6 5 3 3 2" xfId="35326"/>
    <cellStyle name="Percent 3 6 5 3 4" xfId="35327"/>
    <cellStyle name="Percent 3 6 5 3 4 2" xfId="35328"/>
    <cellStyle name="Percent 3 6 5 3 5" xfId="35329"/>
    <cellStyle name="Percent 3 6 5 4" xfId="35330"/>
    <cellStyle name="Percent 3 6 5 4 2" xfId="35331"/>
    <cellStyle name="Percent 3 6 5 5" xfId="35332"/>
    <cellStyle name="Percent 3 6 5 5 2" xfId="35333"/>
    <cellStyle name="Percent 3 6 5 6" xfId="35334"/>
    <cellStyle name="Percent 3 6 5 6 2" xfId="35335"/>
    <cellStyle name="Percent 3 6 5 7" xfId="35336"/>
    <cellStyle name="Percent 3 6 6" xfId="35337"/>
    <cellStyle name="Percent 3 6 6 2" xfId="35338"/>
    <cellStyle name="Percent 3 6 6 2 2" xfId="35339"/>
    <cellStyle name="Percent 3 6 6 2 2 2" xfId="35340"/>
    <cellStyle name="Percent 3 6 6 2 2 2 2" xfId="35341"/>
    <cellStyle name="Percent 3 6 6 2 2 3" xfId="35342"/>
    <cellStyle name="Percent 3 6 6 2 2 3 2" xfId="35343"/>
    <cellStyle name="Percent 3 6 6 2 2 4" xfId="35344"/>
    <cellStyle name="Percent 3 6 6 2 2 4 2" xfId="35345"/>
    <cellStyle name="Percent 3 6 6 2 2 5" xfId="35346"/>
    <cellStyle name="Percent 3 6 6 2 3" xfId="35347"/>
    <cellStyle name="Percent 3 6 6 2 3 2" xfId="35348"/>
    <cellStyle name="Percent 3 6 6 2 4" xfId="35349"/>
    <cellStyle name="Percent 3 6 6 2 4 2" xfId="35350"/>
    <cellStyle name="Percent 3 6 6 2 5" xfId="35351"/>
    <cellStyle name="Percent 3 6 6 2 5 2" xfId="35352"/>
    <cellStyle name="Percent 3 6 6 2 6" xfId="35353"/>
    <cellStyle name="Percent 3 6 6 3" xfId="35354"/>
    <cellStyle name="Percent 3 6 6 3 2" xfId="35355"/>
    <cellStyle name="Percent 3 6 6 3 2 2" xfId="35356"/>
    <cellStyle name="Percent 3 6 6 3 3" xfId="35357"/>
    <cellStyle name="Percent 3 6 6 3 3 2" xfId="35358"/>
    <cellStyle name="Percent 3 6 6 3 4" xfId="35359"/>
    <cellStyle name="Percent 3 6 6 3 4 2" xfId="35360"/>
    <cellStyle name="Percent 3 6 6 3 5" xfId="35361"/>
    <cellStyle name="Percent 3 6 6 4" xfId="35362"/>
    <cellStyle name="Percent 3 6 6 4 2" xfId="35363"/>
    <cellStyle name="Percent 3 6 6 5" xfId="35364"/>
    <cellStyle name="Percent 3 6 6 5 2" xfId="35365"/>
    <cellStyle name="Percent 3 6 6 6" xfId="35366"/>
    <cellStyle name="Percent 3 6 6 6 2" xfId="35367"/>
    <cellStyle name="Percent 3 6 6 7" xfId="35368"/>
    <cellStyle name="Percent 3 6 7" xfId="35369"/>
    <cellStyle name="Percent 3 6 7 2" xfId="35370"/>
    <cellStyle name="Percent 3 6 7 2 2" xfId="35371"/>
    <cellStyle name="Percent 3 6 7 2 2 2" xfId="35372"/>
    <cellStyle name="Percent 3 6 7 2 3" xfId="35373"/>
    <cellStyle name="Percent 3 6 7 2 3 2" xfId="35374"/>
    <cellStyle name="Percent 3 6 7 2 4" xfId="35375"/>
    <cellStyle name="Percent 3 6 7 2 4 2" xfId="35376"/>
    <cellStyle name="Percent 3 6 7 2 5" xfId="35377"/>
    <cellStyle name="Percent 3 6 7 3" xfId="35378"/>
    <cellStyle name="Percent 3 6 7 3 2" xfId="35379"/>
    <cellStyle name="Percent 3 6 7 4" xfId="35380"/>
    <cellStyle name="Percent 3 6 7 4 2" xfId="35381"/>
    <cellStyle name="Percent 3 6 7 5" xfId="35382"/>
    <cellStyle name="Percent 3 6 7 5 2" xfId="35383"/>
    <cellStyle name="Percent 3 6 7 6" xfId="35384"/>
    <cellStyle name="Percent 3 6 8" xfId="35385"/>
    <cellStyle name="Percent 3 6 8 2" xfId="35386"/>
    <cellStyle name="Percent 3 6 8 2 2" xfId="35387"/>
    <cellStyle name="Percent 3 6 8 3" xfId="35388"/>
    <cellStyle name="Percent 3 6 8 3 2" xfId="35389"/>
    <cellStyle name="Percent 3 6 8 4" xfId="35390"/>
    <cellStyle name="Percent 3 6 8 4 2" xfId="35391"/>
    <cellStyle name="Percent 3 6 8 5" xfId="35392"/>
    <cellStyle name="Percent 3 6 9" xfId="35393"/>
    <cellStyle name="Percent 3 6 9 2" xfId="35394"/>
    <cellStyle name="Percent 3 6 9 2 2" xfId="35395"/>
    <cellStyle name="Percent 3 6 9 3" xfId="35396"/>
    <cellStyle name="Percent 3 6 9 3 2" xfId="35397"/>
    <cellStyle name="Percent 3 6 9 4" xfId="35398"/>
    <cellStyle name="Percent 3 6 9 4 2" xfId="35399"/>
    <cellStyle name="Percent 3 6 9 5" xfId="35400"/>
    <cellStyle name="Percent 3 7" xfId="35401"/>
    <cellStyle name="Percent 3 7 2" xfId="35402"/>
    <cellStyle name="Percent 3 7 2 2" xfId="57007"/>
    <cellStyle name="Percent 3 7 3" xfId="57008"/>
    <cellStyle name="Percent 3 8" xfId="35403"/>
    <cellStyle name="Percent 3 8 2" xfId="35404"/>
    <cellStyle name="Percent 3 9" xfId="35405"/>
    <cellStyle name="Percent 3 9 2" xfId="35406"/>
    <cellStyle name="Percent 30" xfId="35407"/>
    <cellStyle name="Percent 30 2" xfId="35408"/>
    <cellStyle name="Percent 30 2 2" xfId="35409"/>
    <cellStyle name="Percent 30 2 2 2" xfId="35410"/>
    <cellStyle name="Percent 30 2 2 2 2" xfId="57009"/>
    <cellStyle name="Percent 30 2 2 3" xfId="57010"/>
    <cellStyle name="Percent 30 2 3" xfId="57011"/>
    <cellStyle name="Percent 30 3" xfId="35411"/>
    <cellStyle name="Percent 30 3 2" xfId="35412"/>
    <cellStyle name="Percent 30 3 2 2" xfId="57012"/>
    <cellStyle name="Percent 30 3 3" xfId="35413"/>
    <cellStyle name="Percent 30 3 3 2" xfId="57013"/>
    <cellStyle name="Percent 30 3 4" xfId="57014"/>
    <cellStyle name="Percent 30 3 5" xfId="57015"/>
    <cellStyle name="Percent 30 3 6" xfId="57016"/>
    <cellStyle name="Percent 30 4" xfId="35414"/>
    <cellStyle name="Percent 30 4 2" xfId="35415"/>
    <cellStyle name="Percent 30 4 2 2" xfId="57017"/>
    <cellStyle name="Percent 30 4 3" xfId="57018"/>
    <cellStyle name="Percent 30 5" xfId="35416"/>
    <cellStyle name="Percent 30 5 2" xfId="57019"/>
    <cellStyle name="Percent 30 6" xfId="57020"/>
    <cellStyle name="Percent 300" xfId="35417"/>
    <cellStyle name="Percent 300 2" xfId="35418"/>
    <cellStyle name="Percent 300 3" xfId="57021"/>
    <cellStyle name="Percent 301" xfId="35419"/>
    <cellStyle name="Percent 301 2" xfId="35420"/>
    <cellStyle name="Percent 301 3" xfId="57022"/>
    <cellStyle name="Percent 302" xfId="35421"/>
    <cellStyle name="Percent 302 2" xfId="35422"/>
    <cellStyle name="Percent 302 3" xfId="57023"/>
    <cellStyle name="Percent 303" xfId="35423"/>
    <cellStyle name="Percent 303 2" xfId="57024"/>
    <cellStyle name="Percent 303 3" xfId="57025"/>
    <cellStyle name="Percent 304" xfId="35424"/>
    <cellStyle name="Percent 304 2" xfId="57026"/>
    <cellStyle name="Percent 304 3" xfId="57027"/>
    <cellStyle name="Percent 305" xfId="35425"/>
    <cellStyle name="Percent 305 2" xfId="57028"/>
    <cellStyle name="Percent 305 3" xfId="57029"/>
    <cellStyle name="Percent 306" xfId="35426"/>
    <cellStyle name="Percent 306 2" xfId="57030"/>
    <cellStyle name="Percent 306 3" xfId="57031"/>
    <cellStyle name="Percent 307" xfId="35427"/>
    <cellStyle name="Percent 307 2" xfId="57032"/>
    <cellStyle name="Percent 307 3" xfId="57033"/>
    <cellStyle name="Percent 308" xfId="35428"/>
    <cellStyle name="Percent 308 2" xfId="57034"/>
    <cellStyle name="Percent 308 3" xfId="57035"/>
    <cellStyle name="Percent 309" xfId="35429"/>
    <cellStyle name="Percent 309 2" xfId="57036"/>
    <cellStyle name="Percent 309 3" xfId="57037"/>
    <cellStyle name="Percent 31" xfId="35430"/>
    <cellStyle name="Percent 31 2" xfId="35431"/>
    <cellStyle name="Percent 31 2 2" xfId="35432"/>
    <cellStyle name="Percent 31 2 2 2" xfId="35433"/>
    <cellStyle name="Percent 31 2 2 2 2" xfId="57038"/>
    <cellStyle name="Percent 31 2 2 3" xfId="57039"/>
    <cellStyle name="Percent 31 2 3" xfId="57040"/>
    <cellStyle name="Percent 31 3" xfId="35434"/>
    <cellStyle name="Percent 31 3 2" xfId="35435"/>
    <cellStyle name="Percent 31 3 2 2" xfId="57041"/>
    <cellStyle name="Percent 31 3 3" xfId="35436"/>
    <cellStyle name="Percent 31 3 3 2" xfId="57042"/>
    <cellStyle name="Percent 31 3 4" xfId="57043"/>
    <cellStyle name="Percent 31 3 5" xfId="57044"/>
    <cellStyle name="Percent 31 3 6" xfId="57045"/>
    <cellStyle name="Percent 31 4" xfId="35437"/>
    <cellStyle name="Percent 31 4 2" xfId="35438"/>
    <cellStyle name="Percent 31 4 2 2" xfId="57046"/>
    <cellStyle name="Percent 31 4 3" xfId="57047"/>
    <cellStyle name="Percent 31 5" xfId="35439"/>
    <cellStyle name="Percent 31 5 2" xfId="57048"/>
    <cellStyle name="Percent 31 6" xfId="57049"/>
    <cellStyle name="Percent 310" xfId="35440"/>
    <cellStyle name="Percent 310 2" xfId="57050"/>
    <cellStyle name="Percent 310 3" xfId="57051"/>
    <cellStyle name="Percent 311" xfId="35441"/>
    <cellStyle name="Percent 311 2" xfId="57052"/>
    <cellStyle name="Percent 311 3" xfId="57053"/>
    <cellStyle name="Percent 312" xfId="35442"/>
    <cellStyle name="Percent 312 2" xfId="57054"/>
    <cellStyle name="Percent 312 3" xfId="57055"/>
    <cellStyle name="Percent 313" xfId="35443"/>
    <cellStyle name="Percent 313 2" xfId="57056"/>
    <cellStyle name="Percent 313 3" xfId="57057"/>
    <cellStyle name="Percent 314" xfId="35444"/>
    <cellStyle name="Percent 314 2" xfId="57058"/>
    <cellStyle name="Percent 314 3" xfId="57059"/>
    <cellStyle name="Percent 315" xfId="35445"/>
    <cellStyle name="Percent 315 2" xfId="57060"/>
    <cellStyle name="Percent 315 3" xfId="57061"/>
    <cellStyle name="Percent 316" xfId="35446"/>
    <cellStyle name="Percent 316 2" xfId="57062"/>
    <cellStyle name="Percent 316 3" xfId="57063"/>
    <cellStyle name="Percent 317" xfId="35447"/>
    <cellStyle name="Percent 317 2" xfId="57064"/>
    <cellStyle name="Percent 317 3" xfId="57065"/>
    <cellStyle name="Percent 318" xfId="35448"/>
    <cellStyle name="Percent 318 2" xfId="57066"/>
    <cellStyle name="Percent 318 3" xfId="57067"/>
    <cellStyle name="Percent 319" xfId="35449"/>
    <cellStyle name="Percent 319 2" xfId="57068"/>
    <cellStyle name="Percent 319 3" xfId="57069"/>
    <cellStyle name="Percent 32" xfId="35450"/>
    <cellStyle name="Percent 32 2" xfId="35451"/>
    <cellStyle name="Percent 32 2 2" xfId="35452"/>
    <cellStyle name="Percent 32 2 2 2" xfId="35453"/>
    <cellStyle name="Percent 32 2 2 2 2" xfId="57070"/>
    <cellStyle name="Percent 32 2 2 3" xfId="35454"/>
    <cellStyle name="Percent 32 2 2 3 2" xfId="57071"/>
    <cellStyle name="Percent 32 2 2 4" xfId="57072"/>
    <cellStyle name="Percent 32 2 2 5" xfId="57073"/>
    <cellStyle name="Percent 32 2 2 6" xfId="57074"/>
    <cellStyle name="Percent 32 2 3" xfId="35455"/>
    <cellStyle name="Percent 32 2 3 2" xfId="35456"/>
    <cellStyle name="Percent 32 2 3 2 2" xfId="57075"/>
    <cellStyle name="Percent 32 2 3 3" xfId="35457"/>
    <cellStyle name="Percent 32 2 3 3 2" xfId="57076"/>
    <cellStyle name="Percent 32 2 3 4" xfId="57077"/>
    <cellStyle name="Percent 32 2 3 5" xfId="57078"/>
    <cellStyle name="Percent 32 2 3 6" xfId="57079"/>
    <cellStyle name="Percent 32 2 4" xfId="35458"/>
    <cellStyle name="Percent 32 2 4 2" xfId="35459"/>
    <cellStyle name="Percent 32 2 4 2 2" xfId="57080"/>
    <cellStyle name="Percent 32 2 4 3" xfId="57081"/>
    <cellStyle name="Percent 32 2 5" xfId="35460"/>
    <cellStyle name="Percent 32 2 5 2" xfId="57082"/>
    <cellStyle name="Percent 32 2 6" xfId="35461"/>
    <cellStyle name="Percent 32 2 6 2" xfId="57083"/>
    <cellStyle name="Percent 32 2 7" xfId="35462"/>
    <cellStyle name="Percent 32 2 7 2" xfId="57084"/>
    <cellStyle name="Percent 32 2 8" xfId="57085"/>
    <cellStyle name="Percent 32 3" xfId="35463"/>
    <cellStyle name="Percent 32 3 2" xfId="35464"/>
    <cellStyle name="Percent 32 3 2 2" xfId="57086"/>
    <cellStyle name="Percent 32 3 3" xfId="35465"/>
    <cellStyle name="Percent 32 3 3 2" xfId="57087"/>
    <cellStyle name="Percent 32 3 4" xfId="57088"/>
    <cellStyle name="Percent 32 3 5" xfId="57089"/>
    <cellStyle name="Percent 32 3 6" xfId="57090"/>
    <cellStyle name="Percent 32 4" xfId="35466"/>
    <cellStyle name="Percent 32 4 2" xfId="35467"/>
    <cellStyle name="Percent 32 4 2 2" xfId="35468"/>
    <cellStyle name="Percent 32 4 2 2 2" xfId="35469"/>
    <cellStyle name="Percent 32 4 2 3" xfId="35470"/>
    <cellStyle name="Percent 32 4 2 3 2" xfId="35471"/>
    <cellStyle name="Percent 32 4 2 4" xfId="35472"/>
    <cellStyle name="Percent 32 4 2 4 2" xfId="35473"/>
    <cellStyle name="Percent 32 4 2 5" xfId="35474"/>
    <cellStyle name="Percent 32 4 3" xfId="35475"/>
    <cellStyle name="Percent 32 4 3 2" xfId="35476"/>
    <cellStyle name="Percent 32 4 4" xfId="35477"/>
    <cellStyle name="Percent 32 4 4 2" xfId="35478"/>
    <cellStyle name="Percent 32 4 5" xfId="35479"/>
    <cellStyle name="Percent 32 4 5 2" xfId="35480"/>
    <cellStyle name="Percent 32 4 6" xfId="35481"/>
    <cellStyle name="Percent 32 5" xfId="35482"/>
    <cellStyle name="Percent 32 5 2" xfId="35483"/>
    <cellStyle name="Percent 32 5 2 2" xfId="35484"/>
    <cellStyle name="Percent 32 5 3" xfId="35485"/>
    <cellStyle name="Percent 32 5 3 2" xfId="35486"/>
    <cellStyle name="Percent 32 5 4" xfId="35487"/>
    <cellStyle name="Percent 32 5 4 2" xfId="35488"/>
    <cellStyle name="Percent 32 5 5" xfId="35489"/>
    <cellStyle name="Percent 32 6" xfId="35490"/>
    <cellStyle name="Percent 32 6 2" xfId="35491"/>
    <cellStyle name="Percent 32 6 2 2" xfId="57091"/>
    <cellStyle name="Percent 32 6 3" xfId="57092"/>
    <cellStyle name="Percent 32 7" xfId="35492"/>
    <cellStyle name="Percent 32 7 2" xfId="35493"/>
    <cellStyle name="Percent 32 8" xfId="35494"/>
    <cellStyle name="Percent 32 8 2" xfId="35495"/>
    <cellStyle name="Percent 32 9" xfId="35496"/>
    <cellStyle name="Percent 320" xfId="35497"/>
    <cellStyle name="Percent 320 2" xfId="57093"/>
    <cellStyle name="Percent 320 3" xfId="57094"/>
    <cellStyle name="Percent 321" xfId="35498"/>
    <cellStyle name="Percent 321 2" xfId="57095"/>
    <cellStyle name="Percent 321 3" xfId="57096"/>
    <cellStyle name="Percent 322" xfId="35499"/>
    <cellStyle name="Percent 322 2" xfId="57097"/>
    <cellStyle name="Percent 323" xfId="35500"/>
    <cellStyle name="Percent 323 2" xfId="57098"/>
    <cellStyle name="Percent 324" xfId="35501"/>
    <cellStyle name="Percent 324 2" xfId="57099"/>
    <cellStyle name="Percent 325" xfId="35502"/>
    <cellStyle name="Percent 325 2" xfId="57100"/>
    <cellStyle name="Percent 326" xfId="35503"/>
    <cellStyle name="Percent 326 2" xfId="57101"/>
    <cellStyle name="Percent 327" xfId="35504"/>
    <cellStyle name="Percent 327 2" xfId="57102"/>
    <cellStyle name="Percent 327 3" xfId="57103"/>
    <cellStyle name="Percent 327 3 2" xfId="57104"/>
    <cellStyle name="Percent 328" xfId="35505"/>
    <cellStyle name="Percent 329" xfId="35506"/>
    <cellStyle name="Percent 33" xfId="35507"/>
    <cellStyle name="Percent 33 10" xfId="35508"/>
    <cellStyle name="Percent 33 10 2" xfId="35509"/>
    <cellStyle name="Percent 33 11" xfId="35510"/>
    <cellStyle name="Percent 33 11 2" xfId="35511"/>
    <cellStyle name="Percent 33 12" xfId="35512"/>
    <cellStyle name="Percent 33 2" xfId="35513"/>
    <cellStyle name="Percent 33 2 2" xfId="35514"/>
    <cellStyle name="Percent 33 2 2 2" xfId="35515"/>
    <cellStyle name="Percent 33 2 2 2 2" xfId="57105"/>
    <cellStyle name="Percent 33 2 2 3" xfId="35516"/>
    <cellStyle name="Percent 33 2 2 3 2" xfId="57106"/>
    <cellStyle name="Percent 33 2 2 4" xfId="57107"/>
    <cellStyle name="Percent 33 2 2 5" xfId="57108"/>
    <cellStyle name="Percent 33 2 2 6" xfId="57109"/>
    <cellStyle name="Percent 33 2 3" xfId="35517"/>
    <cellStyle name="Percent 33 2 3 2" xfId="35518"/>
    <cellStyle name="Percent 33 2 3 2 2" xfId="57110"/>
    <cellStyle name="Percent 33 2 3 3" xfId="35519"/>
    <cellStyle name="Percent 33 2 3 3 2" xfId="57111"/>
    <cellStyle name="Percent 33 2 3 4" xfId="57112"/>
    <cellStyle name="Percent 33 2 3 5" xfId="57113"/>
    <cellStyle name="Percent 33 2 3 6" xfId="57114"/>
    <cellStyle name="Percent 33 2 4" xfId="35520"/>
    <cellStyle name="Percent 33 2 4 2" xfId="35521"/>
    <cellStyle name="Percent 33 2 4 2 2" xfId="57115"/>
    <cellStyle name="Percent 33 2 4 3" xfId="57116"/>
    <cellStyle name="Percent 33 2 5" xfId="35522"/>
    <cellStyle name="Percent 33 2 5 2" xfId="57117"/>
    <cellStyle name="Percent 33 2 6" xfId="35523"/>
    <cellStyle name="Percent 33 2 6 2" xfId="57118"/>
    <cellStyle name="Percent 33 2 7" xfId="35524"/>
    <cellStyle name="Percent 33 2 7 2" xfId="57119"/>
    <cellStyle name="Percent 33 2 8" xfId="57120"/>
    <cellStyle name="Percent 33 3" xfId="35525"/>
    <cellStyle name="Percent 33 3 2" xfId="35526"/>
    <cellStyle name="Percent 33 3 2 2" xfId="57121"/>
    <cellStyle name="Percent 33 3 3" xfId="35527"/>
    <cellStyle name="Percent 33 3 3 2" xfId="57122"/>
    <cellStyle name="Percent 33 3 4" xfId="57123"/>
    <cellStyle name="Percent 33 3 5" xfId="57124"/>
    <cellStyle name="Percent 33 3 6" xfId="57125"/>
    <cellStyle name="Percent 33 4" xfId="35528"/>
    <cellStyle name="Percent 33 4 2" xfId="35529"/>
    <cellStyle name="Percent 33 4 2 2" xfId="57126"/>
    <cellStyle name="Percent 33 4 3" xfId="35530"/>
    <cellStyle name="Percent 33 4 3 2" xfId="57127"/>
    <cellStyle name="Percent 33 4 4" xfId="35531"/>
    <cellStyle name="Percent 33 4 5" xfId="57128"/>
    <cellStyle name="Percent 33 4 6" xfId="57129"/>
    <cellStyle name="Percent 33 5" xfId="35532"/>
    <cellStyle name="Percent 33 5 2" xfId="35533"/>
    <cellStyle name="Percent 33 5 2 2" xfId="57130"/>
    <cellStyle name="Percent 33 5 3" xfId="57131"/>
    <cellStyle name="Percent 33 6" xfId="35534"/>
    <cellStyle name="Percent 33 6 2" xfId="35535"/>
    <cellStyle name="Percent 33 6 2 2" xfId="57132"/>
    <cellStyle name="Percent 33 6 3" xfId="57133"/>
    <cellStyle name="Percent 33 7" xfId="35536"/>
    <cellStyle name="Percent 33 7 2" xfId="35537"/>
    <cellStyle name="Percent 33 7 2 2" xfId="35538"/>
    <cellStyle name="Percent 33 7 2 2 2" xfId="35539"/>
    <cellStyle name="Percent 33 7 2 3" xfId="35540"/>
    <cellStyle name="Percent 33 7 2 3 2" xfId="35541"/>
    <cellStyle name="Percent 33 7 2 4" xfId="35542"/>
    <cellStyle name="Percent 33 7 2 4 2" xfId="35543"/>
    <cellStyle name="Percent 33 7 2 5" xfId="35544"/>
    <cellStyle name="Percent 33 7 3" xfId="35545"/>
    <cellStyle name="Percent 33 7 3 2" xfId="35546"/>
    <cellStyle name="Percent 33 7 4" xfId="35547"/>
    <cellStyle name="Percent 33 7 4 2" xfId="35548"/>
    <cellStyle name="Percent 33 7 5" xfId="35549"/>
    <cellStyle name="Percent 33 7 5 2" xfId="35550"/>
    <cellStyle name="Percent 33 7 6" xfId="35551"/>
    <cellStyle name="Percent 33 8" xfId="35552"/>
    <cellStyle name="Percent 33 8 2" xfId="35553"/>
    <cellStyle name="Percent 33 8 2 2" xfId="35554"/>
    <cellStyle name="Percent 33 8 3" xfId="35555"/>
    <cellStyle name="Percent 33 8 3 2" xfId="35556"/>
    <cellStyle name="Percent 33 8 4" xfId="35557"/>
    <cellStyle name="Percent 33 8 4 2" xfId="35558"/>
    <cellStyle name="Percent 33 8 5" xfId="35559"/>
    <cellStyle name="Percent 33 9" xfId="35560"/>
    <cellStyle name="Percent 33 9 2" xfId="35561"/>
    <cellStyle name="Percent 330" xfId="35562"/>
    <cellStyle name="Percent 331" xfId="35563"/>
    <cellStyle name="Percent 332" xfId="35564"/>
    <cellStyle name="Percent 333" xfId="35565"/>
    <cellStyle name="Percent 334" xfId="35566"/>
    <cellStyle name="Percent 335" xfId="35567"/>
    <cellStyle name="Percent 336" xfId="35568"/>
    <cellStyle name="Percent 337" xfId="35569"/>
    <cellStyle name="Percent 338" xfId="35570"/>
    <cellStyle name="Percent 339" xfId="35571"/>
    <cellStyle name="Percent 34" xfId="35572"/>
    <cellStyle name="Percent 34 10" xfId="35573"/>
    <cellStyle name="Percent 34 10 2" xfId="35574"/>
    <cellStyle name="Percent 34 11" xfId="35575"/>
    <cellStyle name="Percent 34 11 2" xfId="35576"/>
    <cellStyle name="Percent 34 12" xfId="35577"/>
    <cellStyle name="Percent 34 2" xfId="35578"/>
    <cellStyle name="Percent 34 2 2" xfId="35579"/>
    <cellStyle name="Percent 34 2 2 2" xfId="35580"/>
    <cellStyle name="Percent 34 2 2 2 2" xfId="57134"/>
    <cellStyle name="Percent 34 2 2 3" xfId="35581"/>
    <cellStyle name="Percent 34 2 2 3 2" xfId="57135"/>
    <cellStyle name="Percent 34 2 2 4" xfId="57136"/>
    <cellStyle name="Percent 34 2 2 5" xfId="57137"/>
    <cellStyle name="Percent 34 2 2 6" xfId="57138"/>
    <cellStyle name="Percent 34 2 3" xfId="35582"/>
    <cellStyle name="Percent 34 2 3 2" xfId="35583"/>
    <cellStyle name="Percent 34 2 3 2 2" xfId="57139"/>
    <cellStyle name="Percent 34 2 3 3" xfId="35584"/>
    <cellStyle name="Percent 34 2 3 3 2" xfId="57140"/>
    <cellStyle name="Percent 34 2 3 4" xfId="57141"/>
    <cellStyle name="Percent 34 2 3 5" xfId="57142"/>
    <cellStyle name="Percent 34 2 3 6" xfId="57143"/>
    <cellStyle name="Percent 34 2 4" xfId="35585"/>
    <cellStyle name="Percent 34 2 4 2" xfId="35586"/>
    <cellStyle name="Percent 34 2 4 2 2" xfId="57144"/>
    <cellStyle name="Percent 34 2 4 3" xfId="57145"/>
    <cellStyle name="Percent 34 2 5" xfId="35587"/>
    <cellStyle name="Percent 34 2 5 2" xfId="57146"/>
    <cellStyle name="Percent 34 2 6" xfId="35588"/>
    <cellStyle name="Percent 34 2 6 2" xfId="57147"/>
    <cellStyle name="Percent 34 2 7" xfId="35589"/>
    <cellStyle name="Percent 34 2 7 2" xfId="57148"/>
    <cellStyle name="Percent 34 2 8" xfId="57149"/>
    <cellStyle name="Percent 34 3" xfId="35590"/>
    <cellStyle name="Percent 34 3 2" xfId="35591"/>
    <cellStyle name="Percent 34 3 2 2" xfId="57150"/>
    <cellStyle name="Percent 34 3 3" xfId="35592"/>
    <cellStyle name="Percent 34 3 3 2" xfId="57151"/>
    <cellStyle name="Percent 34 3 4" xfId="57152"/>
    <cellStyle name="Percent 34 3 5" xfId="57153"/>
    <cellStyle name="Percent 34 3 6" xfId="57154"/>
    <cellStyle name="Percent 34 4" xfId="35593"/>
    <cellStyle name="Percent 34 4 2" xfId="35594"/>
    <cellStyle name="Percent 34 4 2 2" xfId="57155"/>
    <cellStyle name="Percent 34 4 3" xfId="35595"/>
    <cellStyle name="Percent 34 4 3 2" xfId="57156"/>
    <cellStyle name="Percent 34 4 4" xfId="35596"/>
    <cellStyle name="Percent 34 4 5" xfId="57157"/>
    <cellStyle name="Percent 34 4 6" xfId="57158"/>
    <cellStyle name="Percent 34 5" xfId="35597"/>
    <cellStyle name="Percent 34 5 2" xfId="35598"/>
    <cellStyle name="Percent 34 5 2 2" xfId="57159"/>
    <cellStyle name="Percent 34 5 3" xfId="57160"/>
    <cellStyle name="Percent 34 6" xfId="35599"/>
    <cellStyle name="Percent 34 6 2" xfId="35600"/>
    <cellStyle name="Percent 34 6 2 2" xfId="57161"/>
    <cellStyle name="Percent 34 6 3" xfId="57162"/>
    <cellStyle name="Percent 34 7" xfId="35601"/>
    <cellStyle name="Percent 34 7 2" xfId="35602"/>
    <cellStyle name="Percent 34 7 2 2" xfId="35603"/>
    <cellStyle name="Percent 34 7 2 2 2" xfId="35604"/>
    <cellStyle name="Percent 34 7 2 3" xfId="35605"/>
    <cellStyle name="Percent 34 7 2 3 2" xfId="35606"/>
    <cellStyle name="Percent 34 7 2 4" xfId="35607"/>
    <cellStyle name="Percent 34 7 2 4 2" xfId="35608"/>
    <cellStyle name="Percent 34 7 2 5" xfId="35609"/>
    <cellStyle name="Percent 34 7 3" xfId="35610"/>
    <cellStyle name="Percent 34 7 3 2" xfId="35611"/>
    <cellStyle name="Percent 34 7 4" xfId="35612"/>
    <cellStyle name="Percent 34 7 4 2" xfId="35613"/>
    <cellStyle name="Percent 34 7 5" xfId="35614"/>
    <cellStyle name="Percent 34 7 5 2" xfId="35615"/>
    <cellStyle name="Percent 34 7 6" xfId="35616"/>
    <cellStyle name="Percent 34 8" xfId="35617"/>
    <cellStyle name="Percent 34 8 2" xfId="35618"/>
    <cellStyle name="Percent 34 8 2 2" xfId="35619"/>
    <cellStyle name="Percent 34 8 3" xfId="35620"/>
    <cellStyle name="Percent 34 8 3 2" xfId="35621"/>
    <cellStyle name="Percent 34 8 4" xfId="35622"/>
    <cellStyle name="Percent 34 8 4 2" xfId="35623"/>
    <cellStyle name="Percent 34 8 5" xfId="35624"/>
    <cellStyle name="Percent 34 9" xfId="35625"/>
    <cellStyle name="Percent 34 9 2" xfId="35626"/>
    <cellStyle name="Percent 340" xfId="35627"/>
    <cellStyle name="Percent 341" xfId="35628"/>
    <cellStyle name="Percent 342" xfId="35629"/>
    <cellStyle name="Percent 343" xfId="35630"/>
    <cellStyle name="Percent 344" xfId="35631"/>
    <cellStyle name="Percent 345" xfId="35632"/>
    <cellStyle name="Percent 346" xfId="35633"/>
    <cellStyle name="Percent 347" xfId="35634"/>
    <cellStyle name="Percent 348" xfId="35635"/>
    <cellStyle name="Percent 349" xfId="35636"/>
    <cellStyle name="Percent 35" xfId="35637"/>
    <cellStyle name="Percent 35 10" xfId="35638"/>
    <cellStyle name="Percent 35 10 2" xfId="35639"/>
    <cellStyle name="Percent 35 10 2 2" xfId="35640"/>
    <cellStyle name="Percent 35 10 2 2 2" xfId="57163"/>
    <cellStyle name="Percent 35 10 2 3" xfId="57164"/>
    <cellStyle name="Percent 35 10 3" xfId="35641"/>
    <cellStyle name="Percent 35 10 3 2" xfId="57165"/>
    <cellStyle name="Percent 35 10 4" xfId="57166"/>
    <cellStyle name="Percent 35 11" xfId="35642"/>
    <cellStyle name="Percent 35 11 2" xfId="35643"/>
    <cellStyle name="Percent 35 11 2 2" xfId="57167"/>
    <cellStyle name="Percent 35 11 3" xfId="57168"/>
    <cellStyle name="Percent 35 12" xfId="35644"/>
    <cellStyle name="Percent 35 12 2" xfId="35645"/>
    <cellStyle name="Percent 35 12 2 2" xfId="57169"/>
    <cellStyle name="Percent 35 12 3" xfId="57170"/>
    <cellStyle name="Percent 35 13" xfId="35646"/>
    <cellStyle name="Percent 35 14" xfId="35647"/>
    <cellStyle name="Percent 35 14 2" xfId="57171"/>
    <cellStyle name="Percent 35 15" xfId="35648"/>
    <cellStyle name="Percent 35 15 10" xfId="57172"/>
    <cellStyle name="Percent 35 15 11" xfId="57173"/>
    <cellStyle name="Percent 35 15 2" xfId="57174"/>
    <cellStyle name="Percent 35 15 2 2" xfId="57175"/>
    <cellStyle name="Percent 35 15 2 2 2" xfId="57176"/>
    <cellStyle name="Percent 35 15 2 2 3" xfId="57177"/>
    <cellStyle name="Percent 35 15 2 3" xfId="57178"/>
    <cellStyle name="Percent 35 15 2 4" xfId="57179"/>
    <cellStyle name="Percent 35 15 3" xfId="57180"/>
    <cellStyle name="Percent 35 15 3 2" xfId="57181"/>
    <cellStyle name="Percent 35 15 3 3" xfId="57182"/>
    <cellStyle name="Percent 35 15 4" xfId="57183"/>
    <cellStyle name="Percent 35 15 5" xfId="57184"/>
    <cellStyle name="Percent 35 15 6" xfId="57185"/>
    <cellStyle name="Percent 35 15 7" xfId="57186"/>
    <cellStyle name="Percent 35 15 8" xfId="57187"/>
    <cellStyle name="Percent 35 15 9" xfId="57188"/>
    <cellStyle name="Percent 35 16" xfId="57189"/>
    <cellStyle name="Percent 35 2" xfId="35649"/>
    <cellStyle name="Percent 35 2 2" xfId="35650"/>
    <cellStyle name="Percent 35 2 2 2" xfId="35651"/>
    <cellStyle name="Percent 35 2 2 2 2" xfId="35652"/>
    <cellStyle name="Percent 35 2 2 2 2 2" xfId="57190"/>
    <cellStyle name="Percent 35 2 2 2 3" xfId="57191"/>
    <cellStyle name="Percent 35 2 2 3" xfId="35653"/>
    <cellStyle name="Percent 35 2 2 4" xfId="35654"/>
    <cellStyle name="Percent 35 2 2 4 2" xfId="57192"/>
    <cellStyle name="Percent 35 2 2 5" xfId="35655"/>
    <cellStyle name="Percent 35 2 2 5 2" xfId="57193"/>
    <cellStyle name="Percent 35 2 3" xfId="35656"/>
    <cellStyle name="Percent 35 2 3 2" xfId="35657"/>
    <cellStyle name="Percent 35 2 3 3" xfId="35658"/>
    <cellStyle name="Percent 35 2 3 3 2" xfId="57194"/>
    <cellStyle name="Percent 35 2 3 4" xfId="57195"/>
    <cellStyle name="Percent 35 2 3 5" xfId="57196"/>
    <cellStyle name="Percent 35 2 4" xfId="35659"/>
    <cellStyle name="Percent 35 2 5" xfId="35660"/>
    <cellStyle name="Percent 35 2 5 2" xfId="57197"/>
    <cellStyle name="Percent 35 2 6" xfId="35661"/>
    <cellStyle name="Percent 35 2 6 2" xfId="57198"/>
    <cellStyle name="Percent 35 2 7" xfId="57199"/>
    <cellStyle name="Percent 35 3" xfId="35662"/>
    <cellStyle name="Percent 35 3 2" xfId="35663"/>
    <cellStyle name="Percent 35 3 2 2" xfId="35664"/>
    <cellStyle name="Percent 35 3 2 2 2" xfId="35665"/>
    <cellStyle name="Percent 35 3 2 2 2 2" xfId="57200"/>
    <cellStyle name="Percent 35 3 2 2 3" xfId="57201"/>
    <cellStyle name="Percent 35 3 2 3" xfId="35666"/>
    <cellStyle name="Percent 35 3 2 4" xfId="35667"/>
    <cellStyle name="Percent 35 3 2 4 2" xfId="57202"/>
    <cellStyle name="Percent 35 3 2 5" xfId="35668"/>
    <cellStyle name="Percent 35 3 2 5 2" xfId="57203"/>
    <cellStyle name="Percent 35 3 3" xfId="35669"/>
    <cellStyle name="Percent 35 3 3 2" xfId="35670"/>
    <cellStyle name="Percent 35 3 3 3" xfId="35671"/>
    <cellStyle name="Percent 35 3 3 3 2" xfId="57204"/>
    <cellStyle name="Percent 35 3 3 4" xfId="57205"/>
    <cellStyle name="Percent 35 3 3 5" xfId="57206"/>
    <cellStyle name="Percent 35 3 4" xfId="35672"/>
    <cellStyle name="Percent 35 3 5" xfId="35673"/>
    <cellStyle name="Percent 35 3 5 2" xfId="57207"/>
    <cellStyle name="Percent 35 3 6" xfId="35674"/>
    <cellStyle name="Percent 35 3 6 2" xfId="57208"/>
    <cellStyle name="Percent 35 3 7" xfId="57209"/>
    <cellStyle name="Percent 35 4" xfId="35675"/>
    <cellStyle name="Percent 35 4 2" xfId="35676"/>
    <cellStyle name="Percent 35 4 2 2" xfId="35677"/>
    <cellStyle name="Percent 35 4 2 2 2" xfId="35678"/>
    <cellStyle name="Percent 35 4 2 2 2 2" xfId="57210"/>
    <cellStyle name="Percent 35 4 2 2 3" xfId="57211"/>
    <cellStyle name="Percent 35 4 2 3" xfId="35679"/>
    <cellStyle name="Percent 35 4 2 4" xfId="35680"/>
    <cellStyle name="Percent 35 4 2 4 2" xfId="57212"/>
    <cellStyle name="Percent 35 4 2 5" xfId="35681"/>
    <cellStyle name="Percent 35 4 2 5 2" xfId="57213"/>
    <cellStyle name="Percent 35 4 3" xfId="35682"/>
    <cellStyle name="Percent 35 4 3 2" xfId="35683"/>
    <cellStyle name="Percent 35 4 3 3" xfId="35684"/>
    <cellStyle name="Percent 35 4 3 3 2" xfId="57214"/>
    <cellStyle name="Percent 35 4 3 4" xfId="57215"/>
    <cellStyle name="Percent 35 4 3 5" xfId="57216"/>
    <cellStyle name="Percent 35 4 4" xfId="35685"/>
    <cellStyle name="Percent 35 4 5" xfId="35686"/>
    <cellStyle name="Percent 35 4 5 2" xfId="57217"/>
    <cellStyle name="Percent 35 4 6" xfId="35687"/>
    <cellStyle name="Percent 35 4 6 2" xfId="57218"/>
    <cellStyle name="Percent 35 4 7" xfId="57219"/>
    <cellStyle name="Percent 35 5" xfId="35688"/>
    <cellStyle name="Percent 35 5 10" xfId="57220"/>
    <cellStyle name="Percent 35 5 2" xfId="35689"/>
    <cellStyle name="Percent 35 5 2 2" xfId="35690"/>
    <cellStyle name="Percent 35 5 2 2 2" xfId="35691"/>
    <cellStyle name="Percent 35 5 2 2 2 2" xfId="57221"/>
    <cellStyle name="Percent 35 5 2 2 3" xfId="35692"/>
    <cellStyle name="Percent 35 5 2 2 3 2" xfId="57222"/>
    <cellStyle name="Percent 35 5 2 2 4" xfId="57223"/>
    <cellStyle name="Percent 35 5 2 2 5" xfId="57224"/>
    <cellStyle name="Percent 35 5 2 2 6" xfId="57225"/>
    <cellStyle name="Percent 35 5 2 3" xfId="35693"/>
    <cellStyle name="Percent 35 5 2 3 2" xfId="35694"/>
    <cellStyle name="Percent 35 5 2 3 2 2" xfId="57226"/>
    <cellStyle name="Percent 35 5 2 3 3" xfId="35695"/>
    <cellStyle name="Percent 35 5 2 3 3 2" xfId="57227"/>
    <cellStyle name="Percent 35 5 2 3 4" xfId="57228"/>
    <cellStyle name="Percent 35 5 2 3 5" xfId="57229"/>
    <cellStyle name="Percent 35 5 2 3 6" xfId="57230"/>
    <cellStyle name="Percent 35 5 2 4" xfId="35696"/>
    <cellStyle name="Percent 35 5 2 4 2" xfId="35697"/>
    <cellStyle name="Percent 35 5 2 4 2 2" xfId="57231"/>
    <cellStyle name="Percent 35 5 2 4 3" xfId="57232"/>
    <cellStyle name="Percent 35 5 2 5" xfId="35698"/>
    <cellStyle name="Percent 35 5 2 5 2" xfId="57233"/>
    <cellStyle name="Percent 35 5 2 6" xfId="35699"/>
    <cellStyle name="Percent 35 5 2 6 2" xfId="57234"/>
    <cellStyle name="Percent 35 5 2 7" xfId="35700"/>
    <cellStyle name="Percent 35 5 2 7 2" xfId="57235"/>
    <cellStyle name="Percent 35 5 2 8" xfId="57236"/>
    <cellStyle name="Percent 35 5 3" xfId="35701"/>
    <cellStyle name="Percent 35 5 3 2" xfId="35702"/>
    <cellStyle name="Percent 35 5 3 2 2" xfId="57237"/>
    <cellStyle name="Percent 35 5 3 3" xfId="35703"/>
    <cellStyle name="Percent 35 5 3 3 2" xfId="57238"/>
    <cellStyle name="Percent 35 5 3 4" xfId="57239"/>
    <cellStyle name="Percent 35 5 3 5" xfId="57240"/>
    <cellStyle name="Percent 35 5 3 6" xfId="57241"/>
    <cellStyle name="Percent 35 5 4" xfId="35704"/>
    <cellStyle name="Percent 35 5 4 2" xfId="35705"/>
    <cellStyle name="Percent 35 5 4 2 2" xfId="57242"/>
    <cellStyle name="Percent 35 5 4 3" xfId="35706"/>
    <cellStyle name="Percent 35 5 4 3 2" xfId="57243"/>
    <cellStyle name="Percent 35 5 4 4" xfId="57244"/>
    <cellStyle name="Percent 35 5 4 5" xfId="57245"/>
    <cellStyle name="Percent 35 5 4 6" xfId="57246"/>
    <cellStyle name="Percent 35 5 5" xfId="35707"/>
    <cellStyle name="Percent 35 5 5 2" xfId="35708"/>
    <cellStyle name="Percent 35 5 5 2 2" xfId="57247"/>
    <cellStyle name="Percent 35 5 5 3" xfId="57248"/>
    <cellStyle name="Percent 35 5 6" xfId="35709"/>
    <cellStyle name="Percent 35 5 6 2" xfId="57249"/>
    <cellStyle name="Percent 35 5 7" xfId="35710"/>
    <cellStyle name="Percent 35 5 7 2" xfId="57250"/>
    <cellStyle name="Percent 35 5 8" xfId="35711"/>
    <cellStyle name="Percent 35 5 8 2" xfId="57251"/>
    <cellStyle name="Percent 35 5 9" xfId="57252"/>
    <cellStyle name="Percent 35 5 9 2" xfId="57253"/>
    <cellStyle name="Percent 35 6" xfId="35712"/>
    <cellStyle name="Percent 35 6 2" xfId="35713"/>
    <cellStyle name="Percent 35 6 2 2" xfId="35714"/>
    <cellStyle name="Percent 35 6 2 2 2" xfId="57254"/>
    <cellStyle name="Percent 35 6 2 3" xfId="57255"/>
    <cellStyle name="Percent 35 6 3" xfId="35715"/>
    <cellStyle name="Percent 35 6 4" xfId="35716"/>
    <cellStyle name="Percent 35 6 4 2" xfId="57256"/>
    <cellStyle name="Percent 35 6 5" xfId="35717"/>
    <cellStyle name="Percent 35 6 5 2" xfId="57257"/>
    <cellStyle name="Percent 35 7" xfId="35718"/>
    <cellStyle name="Percent 35 7 2" xfId="35719"/>
    <cellStyle name="Percent 35 7 2 2" xfId="35720"/>
    <cellStyle name="Percent 35 7 2 2 2" xfId="35721"/>
    <cellStyle name="Percent 35 7 2 2 2 2" xfId="57258"/>
    <cellStyle name="Percent 35 7 2 2 3" xfId="57259"/>
    <cellStyle name="Percent 35 7 2 3" xfId="35722"/>
    <cellStyle name="Percent 35 7 2 3 2" xfId="35723"/>
    <cellStyle name="Percent 35 7 2 4" xfId="35724"/>
    <cellStyle name="Percent 35 7 2 4 2" xfId="35725"/>
    <cellStyle name="Percent 35 7 2 5" xfId="35726"/>
    <cellStyle name="Percent 35 7 2 5 2" xfId="57260"/>
    <cellStyle name="Percent 35 7 3" xfId="35727"/>
    <cellStyle name="Percent 35 7 3 2" xfId="35728"/>
    <cellStyle name="Percent 35 7 3 2 2" xfId="57261"/>
    <cellStyle name="Percent 35 7 3 3" xfId="57262"/>
    <cellStyle name="Percent 35 7 4" xfId="35729"/>
    <cellStyle name="Percent 35 7 4 2" xfId="35730"/>
    <cellStyle name="Percent 35 7 5" xfId="35731"/>
    <cellStyle name="Percent 35 7 5 2" xfId="35732"/>
    <cellStyle name="Percent 35 7 6" xfId="35733"/>
    <cellStyle name="Percent 35 7 6 2" xfId="57263"/>
    <cellStyle name="Percent 35 8" xfId="35734"/>
    <cellStyle name="Percent 35 8 2" xfId="35735"/>
    <cellStyle name="Percent 35 8 2 2" xfId="35736"/>
    <cellStyle name="Percent 35 8 2 2 2" xfId="35737"/>
    <cellStyle name="Percent 35 8 2 2 2 2" xfId="57264"/>
    <cellStyle name="Percent 35 8 2 2 3" xfId="57265"/>
    <cellStyle name="Percent 35 8 2 3" xfId="35738"/>
    <cellStyle name="Percent 35 8 2 3 2" xfId="57266"/>
    <cellStyle name="Percent 35 8 2 4" xfId="57267"/>
    <cellStyle name="Percent 35 8 3" xfId="35739"/>
    <cellStyle name="Percent 35 8 3 2" xfId="35740"/>
    <cellStyle name="Percent 35 8 3 2 2" xfId="35741"/>
    <cellStyle name="Percent 35 8 3 2 2 2" xfId="57268"/>
    <cellStyle name="Percent 35 8 3 2 3" xfId="57269"/>
    <cellStyle name="Percent 35 8 3 3" xfId="35742"/>
    <cellStyle name="Percent 35 8 3 3 2" xfId="57270"/>
    <cellStyle name="Percent 35 8 3 4" xfId="57271"/>
    <cellStyle name="Percent 35 8 4" xfId="35743"/>
    <cellStyle name="Percent 35 8 4 2" xfId="35744"/>
    <cellStyle name="Percent 35 8 4 2 2" xfId="57272"/>
    <cellStyle name="Percent 35 8 4 3" xfId="57273"/>
    <cellStyle name="Percent 35 8 5" xfId="35745"/>
    <cellStyle name="Percent 35 8 5 2" xfId="57274"/>
    <cellStyle name="Percent 35 8 6" xfId="35746"/>
    <cellStyle name="Percent 35 8 6 2" xfId="57275"/>
    <cellStyle name="Percent 35 8 7" xfId="35747"/>
    <cellStyle name="Percent 35 8 7 2" xfId="57276"/>
    <cellStyle name="Percent 35 8 8" xfId="57277"/>
    <cellStyle name="Percent 35 8 8 2" xfId="57278"/>
    <cellStyle name="Percent 35 8 8 3" xfId="57279"/>
    <cellStyle name="Percent 35 8 9" xfId="57280"/>
    <cellStyle name="Percent 35 9" xfId="35748"/>
    <cellStyle name="Percent 35 9 2" xfId="35749"/>
    <cellStyle name="Percent 35 9 2 2" xfId="35750"/>
    <cellStyle name="Percent 35 9 2 3" xfId="35751"/>
    <cellStyle name="Percent 35 9 2 3 2" xfId="57281"/>
    <cellStyle name="Percent 35 9 2 4" xfId="57282"/>
    <cellStyle name="Percent 35 9 3" xfId="35752"/>
    <cellStyle name="Percent 35 9 4" xfId="35753"/>
    <cellStyle name="Percent 35 9 4 2" xfId="57283"/>
    <cellStyle name="Percent 35 9 5" xfId="35754"/>
    <cellStyle name="Percent 35 9 5 2" xfId="57284"/>
    <cellStyle name="Percent 35 9 6" xfId="57285"/>
    <cellStyle name="Percent 350" xfId="35755"/>
    <cellStyle name="Percent 351" xfId="35756"/>
    <cellStyle name="Percent 352" xfId="35757"/>
    <cellStyle name="Percent 353" xfId="35758"/>
    <cellStyle name="Percent 354" xfId="35759"/>
    <cellStyle name="Percent 355" xfId="35760"/>
    <cellStyle name="Percent 356" xfId="35761"/>
    <cellStyle name="Percent 357" xfId="35762"/>
    <cellStyle name="Percent 358" xfId="35763"/>
    <cellStyle name="Percent 359" xfId="35764"/>
    <cellStyle name="Percent 36" xfId="35765"/>
    <cellStyle name="Percent 36 10" xfId="35766"/>
    <cellStyle name="Percent 36 10 2" xfId="35767"/>
    <cellStyle name="Percent 36 11" xfId="35768"/>
    <cellStyle name="Percent 36 11 2" xfId="35769"/>
    <cellStyle name="Percent 36 12" xfId="35770"/>
    <cellStyle name="Percent 36 2" xfId="35771"/>
    <cellStyle name="Percent 36 2 10" xfId="57286"/>
    <cellStyle name="Percent 36 2 2" xfId="35772"/>
    <cellStyle name="Percent 36 2 2 2" xfId="35773"/>
    <cellStyle name="Percent 36 2 2 2 2" xfId="35774"/>
    <cellStyle name="Percent 36 2 2 2 2 2" xfId="57287"/>
    <cellStyle name="Percent 36 2 2 2 3" xfId="35775"/>
    <cellStyle name="Percent 36 2 2 2 3 2" xfId="57288"/>
    <cellStyle name="Percent 36 2 2 2 4" xfId="57289"/>
    <cellStyle name="Percent 36 2 2 2 5" xfId="57290"/>
    <cellStyle name="Percent 36 2 2 2 6" xfId="57291"/>
    <cellStyle name="Percent 36 2 2 3" xfId="35776"/>
    <cellStyle name="Percent 36 2 2 3 2" xfId="35777"/>
    <cellStyle name="Percent 36 2 2 3 2 2" xfId="57292"/>
    <cellStyle name="Percent 36 2 2 3 3" xfId="35778"/>
    <cellStyle name="Percent 36 2 2 3 3 2" xfId="57293"/>
    <cellStyle name="Percent 36 2 2 3 4" xfId="57294"/>
    <cellStyle name="Percent 36 2 2 3 5" xfId="57295"/>
    <cellStyle name="Percent 36 2 2 3 6" xfId="57296"/>
    <cellStyle name="Percent 36 2 2 4" xfId="35779"/>
    <cellStyle name="Percent 36 2 2 4 2" xfId="35780"/>
    <cellStyle name="Percent 36 2 2 4 2 2" xfId="57297"/>
    <cellStyle name="Percent 36 2 2 4 3" xfId="57298"/>
    <cellStyle name="Percent 36 2 2 5" xfId="35781"/>
    <cellStyle name="Percent 36 2 2 5 2" xfId="57299"/>
    <cellStyle name="Percent 36 2 2 6" xfId="35782"/>
    <cellStyle name="Percent 36 2 2 6 2" xfId="57300"/>
    <cellStyle name="Percent 36 2 2 7" xfId="35783"/>
    <cellStyle name="Percent 36 2 2 7 2" xfId="57301"/>
    <cellStyle name="Percent 36 2 2 8" xfId="57302"/>
    <cellStyle name="Percent 36 2 3" xfId="35784"/>
    <cellStyle name="Percent 36 2 3 2" xfId="35785"/>
    <cellStyle name="Percent 36 2 3 2 2" xfId="57303"/>
    <cellStyle name="Percent 36 2 3 3" xfId="35786"/>
    <cellStyle name="Percent 36 2 3 3 2" xfId="57304"/>
    <cellStyle name="Percent 36 2 3 4" xfId="57305"/>
    <cellStyle name="Percent 36 2 3 5" xfId="57306"/>
    <cellStyle name="Percent 36 2 3 6" xfId="57307"/>
    <cellStyle name="Percent 36 2 4" xfId="35787"/>
    <cellStyle name="Percent 36 2 4 2" xfId="35788"/>
    <cellStyle name="Percent 36 2 4 2 2" xfId="57308"/>
    <cellStyle name="Percent 36 2 4 3" xfId="35789"/>
    <cellStyle name="Percent 36 2 4 3 2" xfId="57309"/>
    <cellStyle name="Percent 36 2 4 4" xfId="57310"/>
    <cellStyle name="Percent 36 2 4 5" xfId="57311"/>
    <cellStyle name="Percent 36 2 4 6" xfId="57312"/>
    <cellStyle name="Percent 36 2 5" xfId="35790"/>
    <cellStyle name="Percent 36 2 5 2" xfId="35791"/>
    <cellStyle name="Percent 36 2 5 2 2" xfId="57313"/>
    <cellStyle name="Percent 36 2 5 3" xfId="57314"/>
    <cellStyle name="Percent 36 2 6" xfId="35792"/>
    <cellStyle name="Percent 36 2 6 2" xfId="57315"/>
    <cellStyle name="Percent 36 2 7" xfId="35793"/>
    <cellStyle name="Percent 36 2 7 2" xfId="57316"/>
    <cellStyle name="Percent 36 2 8" xfId="35794"/>
    <cellStyle name="Percent 36 2 8 2" xfId="57317"/>
    <cellStyle name="Percent 36 2 9" xfId="57318"/>
    <cellStyle name="Percent 36 2 9 2" xfId="57319"/>
    <cellStyle name="Percent 36 3" xfId="35795"/>
    <cellStyle name="Percent 36 3 2" xfId="35796"/>
    <cellStyle name="Percent 36 3 2 2" xfId="35797"/>
    <cellStyle name="Percent 36 3 2 2 2" xfId="35798"/>
    <cellStyle name="Percent 36 3 2 2 2 2" xfId="57320"/>
    <cellStyle name="Percent 36 3 2 2 3" xfId="57321"/>
    <cellStyle name="Percent 36 3 2 3" xfId="35799"/>
    <cellStyle name="Percent 36 3 2 3 2" xfId="57322"/>
    <cellStyle name="Percent 36 3 2 4" xfId="57323"/>
    <cellStyle name="Percent 36 3 3" xfId="35800"/>
    <cellStyle name="Percent 36 3 3 2" xfId="35801"/>
    <cellStyle name="Percent 36 3 3 2 2" xfId="35802"/>
    <cellStyle name="Percent 36 3 3 2 2 2" xfId="57324"/>
    <cellStyle name="Percent 36 3 3 2 3" xfId="57325"/>
    <cellStyle name="Percent 36 3 3 3" xfId="35803"/>
    <cellStyle name="Percent 36 3 3 3 2" xfId="57326"/>
    <cellStyle name="Percent 36 3 3 4" xfId="57327"/>
    <cellStyle name="Percent 36 3 4" xfId="35804"/>
    <cellStyle name="Percent 36 3 4 2" xfId="35805"/>
    <cellStyle name="Percent 36 3 4 2 2" xfId="57328"/>
    <cellStyle name="Percent 36 3 4 3" xfId="57329"/>
    <cellStyle name="Percent 36 3 5" xfId="35806"/>
    <cellStyle name="Percent 36 3 5 2" xfId="57330"/>
    <cellStyle name="Percent 36 3 6" xfId="35807"/>
    <cellStyle name="Percent 36 3 6 2" xfId="57331"/>
    <cellStyle name="Percent 36 3 7" xfId="35808"/>
    <cellStyle name="Percent 36 3 7 2" xfId="57332"/>
    <cellStyle name="Percent 36 3 8" xfId="57333"/>
    <cellStyle name="Percent 36 3 9" xfId="57334"/>
    <cellStyle name="Percent 36 4" xfId="35809"/>
    <cellStyle name="Percent 36 4 2" xfId="35810"/>
    <cellStyle name="Percent 36 4 2 2" xfId="35811"/>
    <cellStyle name="Percent 36 4 2 2 2" xfId="57335"/>
    <cellStyle name="Percent 36 4 2 3" xfId="35812"/>
    <cellStyle name="Percent 36 4 2 3 2" xfId="57336"/>
    <cellStyle name="Percent 36 4 2 4" xfId="57337"/>
    <cellStyle name="Percent 36 4 2 5" xfId="57338"/>
    <cellStyle name="Percent 36 4 2 6" xfId="57339"/>
    <cellStyle name="Percent 36 4 3" xfId="35813"/>
    <cellStyle name="Percent 36 4 3 2" xfId="35814"/>
    <cellStyle name="Percent 36 4 3 2 2" xfId="57340"/>
    <cellStyle name="Percent 36 4 3 3" xfId="35815"/>
    <cellStyle name="Percent 36 4 3 3 2" xfId="57341"/>
    <cellStyle name="Percent 36 4 3 4" xfId="57342"/>
    <cellStyle name="Percent 36 4 3 5" xfId="57343"/>
    <cellStyle name="Percent 36 4 3 6" xfId="57344"/>
    <cellStyle name="Percent 36 4 4" xfId="35816"/>
    <cellStyle name="Percent 36 4 4 2" xfId="35817"/>
    <cellStyle name="Percent 36 4 4 2 2" xfId="57345"/>
    <cellStyle name="Percent 36 4 4 3" xfId="57346"/>
    <cellStyle name="Percent 36 4 5" xfId="35818"/>
    <cellStyle name="Percent 36 4 5 2" xfId="57347"/>
    <cellStyle name="Percent 36 4 6" xfId="35819"/>
    <cellStyle name="Percent 36 4 6 2" xfId="57348"/>
    <cellStyle name="Percent 36 4 7" xfId="57349"/>
    <cellStyle name="Percent 36 4 8" xfId="57350"/>
    <cellStyle name="Percent 36 4 9" xfId="57351"/>
    <cellStyle name="Percent 36 5" xfId="35820"/>
    <cellStyle name="Percent 36 5 2" xfId="35821"/>
    <cellStyle name="Percent 36 5 2 2" xfId="35822"/>
    <cellStyle name="Percent 36 5 2 2 2" xfId="57352"/>
    <cellStyle name="Percent 36 5 2 3" xfId="57353"/>
    <cellStyle name="Percent 36 5 3" xfId="35823"/>
    <cellStyle name="Percent 36 5 3 2" xfId="57354"/>
    <cellStyle name="Percent 36 5 4" xfId="57355"/>
    <cellStyle name="Percent 36 6" xfId="35824"/>
    <cellStyle name="Percent 36 6 2" xfId="35825"/>
    <cellStyle name="Percent 36 6 2 2" xfId="57356"/>
    <cellStyle name="Percent 36 6 3" xfId="57357"/>
    <cellStyle name="Percent 36 7" xfId="35826"/>
    <cellStyle name="Percent 36 7 2" xfId="35827"/>
    <cellStyle name="Percent 36 7 2 2" xfId="35828"/>
    <cellStyle name="Percent 36 7 2 2 2" xfId="35829"/>
    <cellStyle name="Percent 36 7 2 3" xfId="35830"/>
    <cellStyle name="Percent 36 7 2 3 2" xfId="35831"/>
    <cellStyle name="Percent 36 7 2 4" xfId="35832"/>
    <cellStyle name="Percent 36 7 2 4 2" xfId="35833"/>
    <cellStyle name="Percent 36 7 2 5" xfId="35834"/>
    <cellStyle name="Percent 36 7 3" xfId="35835"/>
    <cellStyle name="Percent 36 7 3 2" xfId="35836"/>
    <cellStyle name="Percent 36 7 4" xfId="35837"/>
    <cellStyle name="Percent 36 7 4 2" xfId="35838"/>
    <cellStyle name="Percent 36 7 5" xfId="35839"/>
    <cellStyle name="Percent 36 7 5 2" xfId="35840"/>
    <cellStyle name="Percent 36 7 6" xfId="35841"/>
    <cellStyle name="Percent 36 8" xfId="35842"/>
    <cellStyle name="Percent 36 8 2" xfId="35843"/>
    <cellStyle name="Percent 36 8 2 2" xfId="35844"/>
    <cellStyle name="Percent 36 8 3" xfId="35845"/>
    <cellStyle name="Percent 36 8 3 2" xfId="35846"/>
    <cellStyle name="Percent 36 8 4" xfId="35847"/>
    <cellStyle name="Percent 36 8 4 2" xfId="35848"/>
    <cellStyle name="Percent 36 8 5" xfId="35849"/>
    <cellStyle name="Percent 36 9" xfId="35850"/>
    <cellStyle name="Percent 36 9 2" xfId="35851"/>
    <cellStyle name="Percent 360" xfId="35852"/>
    <cellStyle name="Percent 361" xfId="35853"/>
    <cellStyle name="Percent 362" xfId="35854"/>
    <cellStyle name="Percent 363" xfId="35855"/>
    <cellStyle name="Percent 364" xfId="35856"/>
    <cellStyle name="Percent 365" xfId="35857"/>
    <cellStyle name="Percent 366" xfId="35858"/>
    <cellStyle name="Percent 367" xfId="35859"/>
    <cellStyle name="Percent 368" xfId="35860"/>
    <cellStyle name="Percent 369" xfId="35861"/>
    <cellStyle name="Percent 37" xfId="35862"/>
    <cellStyle name="Percent 37 10" xfId="35863"/>
    <cellStyle name="Percent 37 2" xfId="35864"/>
    <cellStyle name="Percent 37 2 10" xfId="57358"/>
    <cellStyle name="Percent 37 2 2" xfId="35865"/>
    <cellStyle name="Percent 37 2 2 2" xfId="35866"/>
    <cellStyle name="Percent 37 2 2 2 2" xfId="35867"/>
    <cellStyle name="Percent 37 2 2 2 2 2" xfId="57359"/>
    <cellStyle name="Percent 37 2 2 2 3" xfId="35868"/>
    <cellStyle name="Percent 37 2 2 2 3 2" xfId="57360"/>
    <cellStyle name="Percent 37 2 2 2 4" xfId="57361"/>
    <cellStyle name="Percent 37 2 2 2 5" xfId="57362"/>
    <cellStyle name="Percent 37 2 2 2 6" xfId="57363"/>
    <cellStyle name="Percent 37 2 2 3" xfId="35869"/>
    <cellStyle name="Percent 37 2 2 3 2" xfId="35870"/>
    <cellStyle name="Percent 37 2 2 3 2 2" xfId="57364"/>
    <cellStyle name="Percent 37 2 2 3 3" xfId="35871"/>
    <cellStyle name="Percent 37 2 2 3 3 2" xfId="57365"/>
    <cellStyle name="Percent 37 2 2 3 4" xfId="57366"/>
    <cellStyle name="Percent 37 2 2 3 5" xfId="57367"/>
    <cellStyle name="Percent 37 2 2 3 6" xfId="57368"/>
    <cellStyle name="Percent 37 2 2 4" xfId="35872"/>
    <cellStyle name="Percent 37 2 2 4 2" xfId="35873"/>
    <cellStyle name="Percent 37 2 2 4 2 2" xfId="57369"/>
    <cellStyle name="Percent 37 2 2 4 3" xfId="57370"/>
    <cellStyle name="Percent 37 2 2 5" xfId="35874"/>
    <cellStyle name="Percent 37 2 2 5 2" xfId="57371"/>
    <cellStyle name="Percent 37 2 2 6" xfId="35875"/>
    <cellStyle name="Percent 37 2 2 6 2" xfId="57372"/>
    <cellStyle name="Percent 37 2 2 7" xfId="35876"/>
    <cellStyle name="Percent 37 2 2 7 2" xfId="57373"/>
    <cellStyle name="Percent 37 2 2 8" xfId="57374"/>
    <cellStyle name="Percent 37 2 3" xfId="35877"/>
    <cellStyle name="Percent 37 2 3 2" xfId="35878"/>
    <cellStyle name="Percent 37 2 3 2 2" xfId="57375"/>
    <cellStyle name="Percent 37 2 3 3" xfId="35879"/>
    <cellStyle name="Percent 37 2 3 3 2" xfId="57376"/>
    <cellStyle name="Percent 37 2 3 4" xfId="57377"/>
    <cellStyle name="Percent 37 2 3 5" xfId="57378"/>
    <cellStyle name="Percent 37 2 3 6" xfId="57379"/>
    <cellStyle name="Percent 37 2 4" xfId="35880"/>
    <cellStyle name="Percent 37 2 4 2" xfId="35881"/>
    <cellStyle name="Percent 37 2 4 2 2" xfId="57380"/>
    <cellStyle name="Percent 37 2 4 3" xfId="35882"/>
    <cellStyle name="Percent 37 2 4 3 2" xfId="57381"/>
    <cellStyle name="Percent 37 2 4 4" xfId="57382"/>
    <cellStyle name="Percent 37 2 4 5" xfId="57383"/>
    <cellStyle name="Percent 37 2 4 6" xfId="57384"/>
    <cellStyle name="Percent 37 2 5" xfId="35883"/>
    <cellStyle name="Percent 37 2 5 2" xfId="35884"/>
    <cellStyle name="Percent 37 2 5 2 2" xfId="57385"/>
    <cellStyle name="Percent 37 2 5 3" xfId="57386"/>
    <cellStyle name="Percent 37 2 6" xfId="35885"/>
    <cellStyle name="Percent 37 2 6 2" xfId="57387"/>
    <cellStyle name="Percent 37 2 7" xfId="35886"/>
    <cellStyle name="Percent 37 2 7 2" xfId="57388"/>
    <cellStyle name="Percent 37 2 8" xfId="35887"/>
    <cellStyle name="Percent 37 2 8 2" xfId="57389"/>
    <cellStyle name="Percent 37 2 9" xfId="57390"/>
    <cellStyle name="Percent 37 2 9 2" xfId="57391"/>
    <cellStyle name="Percent 37 3" xfId="35888"/>
    <cellStyle name="Percent 37 3 2" xfId="35889"/>
    <cellStyle name="Percent 37 3 2 2" xfId="35890"/>
    <cellStyle name="Percent 37 3 2 2 2" xfId="35891"/>
    <cellStyle name="Percent 37 3 2 2 2 2" xfId="57392"/>
    <cellStyle name="Percent 37 3 2 2 3" xfId="57393"/>
    <cellStyle name="Percent 37 3 2 3" xfId="35892"/>
    <cellStyle name="Percent 37 3 2 3 2" xfId="57394"/>
    <cellStyle name="Percent 37 3 2 4" xfId="57395"/>
    <cellStyle name="Percent 37 3 3" xfId="35893"/>
    <cellStyle name="Percent 37 3 3 2" xfId="35894"/>
    <cellStyle name="Percent 37 3 3 2 2" xfId="35895"/>
    <cellStyle name="Percent 37 3 3 2 2 2" xfId="57396"/>
    <cellStyle name="Percent 37 3 3 2 3" xfId="57397"/>
    <cellStyle name="Percent 37 3 3 3" xfId="35896"/>
    <cellStyle name="Percent 37 3 3 3 2" xfId="57398"/>
    <cellStyle name="Percent 37 3 3 4" xfId="57399"/>
    <cellStyle name="Percent 37 3 4" xfId="35897"/>
    <cellStyle name="Percent 37 3 4 2" xfId="35898"/>
    <cellStyle name="Percent 37 3 4 2 2" xfId="57400"/>
    <cellStyle name="Percent 37 3 4 3" xfId="57401"/>
    <cellStyle name="Percent 37 3 5" xfId="35899"/>
    <cellStyle name="Percent 37 3 5 2" xfId="57402"/>
    <cellStyle name="Percent 37 3 6" xfId="35900"/>
    <cellStyle name="Percent 37 3 6 2" xfId="57403"/>
    <cellStyle name="Percent 37 3 7" xfId="35901"/>
    <cellStyle name="Percent 37 3 7 2" xfId="57404"/>
    <cellStyle name="Percent 37 3 8" xfId="57405"/>
    <cellStyle name="Percent 37 3 9" xfId="57406"/>
    <cellStyle name="Percent 37 4" xfId="35902"/>
    <cellStyle name="Percent 37 4 2" xfId="35903"/>
    <cellStyle name="Percent 37 4 2 2" xfId="35904"/>
    <cellStyle name="Percent 37 4 2 2 2" xfId="57407"/>
    <cellStyle name="Percent 37 4 2 3" xfId="35905"/>
    <cellStyle name="Percent 37 4 2 3 2" xfId="57408"/>
    <cellStyle name="Percent 37 4 2 4" xfId="57409"/>
    <cellStyle name="Percent 37 4 2 5" xfId="57410"/>
    <cellStyle name="Percent 37 4 2 6" xfId="57411"/>
    <cellStyle name="Percent 37 4 3" xfId="35906"/>
    <cellStyle name="Percent 37 4 3 2" xfId="35907"/>
    <cellStyle name="Percent 37 4 3 2 2" xfId="57412"/>
    <cellStyle name="Percent 37 4 3 3" xfId="35908"/>
    <cellStyle name="Percent 37 4 3 3 2" xfId="57413"/>
    <cellStyle name="Percent 37 4 3 4" xfId="57414"/>
    <cellStyle name="Percent 37 4 3 5" xfId="57415"/>
    <cellStyle name="Percent 37 4 3 6" xfId="57416"/>
    <cellStyle name="Percent 37 4 4" xfId="35909"/>
    <cellStyle name="Percent 37 4 4 2" xfId="35910"/>
    <cellStyle name="Percent 37 4 4 2 2" xfId="57417"/>
    <cellStyle name="Percent 37 4 4 3" xfId="57418"/>
    <cellStyle name="Percent 37 4 5" xfId="35911"/>
    <cellStyle name="Percent 37 4 5 2" xfId="57419"/>
    <cellStyle name="Percent 37 4 6" xfId="35912"/>
    <cellStyle name="Percent 37 4 6 2" xfId="57420"/>
    <cellStyle name="Percent 37 4 7" xfId="57421"/>
    <cellStyle name="Percent 37 4 8" xfId="57422"/>
    <cellStyle name="Percent 37 4 9" xfId="57423"/>
    <cellStyle name="Percent 37 5" xfId="35913"/>
    <cellStyle name="Percent 37 5 2" xfId="35914"/>
    <cellStyle name="Percent 37 5 2 2" xfId="35915"/>
    <cellStyle name="Percent 37 5 2 2 2" xfId="35916"/>
    <cellStyle name="Percent 37 5 2 3" xfId="35917"/>
    <cellStyle name="Percent 37 5 2 3 2" xfId="35918"/>
    <cellStyle name="Percent 37 5 2 4" xfId="35919"/>
    <cellStyle name="Percent 37 5 2 4 2" xfId="35920"/>
    <cellStyle name="Percent 37 5 2 5" xfId="35921"/>
    <cellStyle name="Percent 37 5 3" xfId="35922"/>
    <cellStyle name="Percent 37 5 3 2" xfId="35923"/>
    <cellStyle name="Percent 37 5 4" xfId="35924"/>
    <cellStyle name="Percent 37 5 4 2" xfId="35925"/>
    <cellStyle name="Percent 37 5 5" xfId="35926"/>
    <cellStyle name="Percent 37 5 5 2" xfId="35927"/>
    <cellStyle name="Percent 37 5 6" xfId="35928"/>
    <cellStyle name="Percent 37 6" xfId="35929"/>
    <cellStyle name="Percent 37 6 2" xfId="35930"/>
    <cellStyle name="Percent 37 6 2 2" xfId="35931"/>
    <cellStyle name="Percent 37 6 3" xfId="35932"/>
    <cellStyle name="Percent 37 6 3 2" xfId="35933"/>
    <cellStyle name="Percent 37 6 4" xfId="35934"/>
    <cellStyle name="Percent 37 6 4 2" xfId="35935"/>
    <cellStyle name="Percent 37 6 5" xfId="35936"/>
    <cellStyle name="Percent 37 7" xfId="35937"/>
    <cellStyle name="Percent 37 7 2" xfId="35938"/>
    <cellStyle name="Percent 37 7 2 2" xfId="57424"/>
    <cellStyle name="Percent 37 7 3" xfId="57425"/>
    <cellStyle name="Percent 37 8" xfId="35939"/>
    <cellStyle name="Percent 37 8 2" xfId="35940"/>
    <cellStyle name="Percent 37 9" xfId="35941"/>
    <cellStyle name="Percent 37 9 2" xfId="35942"/>
    <cellStyle name="Percent 370" xfId="41677"/>
    <cellStyle name="Percent 38" xfId="35943"/>
    <cellStyle name="Percent 38 10" xfId="35944"/>
    <cellStyle name="Percent 38 10 2" xfId="35945"/>
    <cellStyle name="Percent 38 11" xfId="35946"/>
    <cellStyle name="Percent 38 11 2" xfId="35947"/>
    <cellStyle name="Percent 38 12" xfId="35948"/>
    <cellStyle name="Percent 38 12 2" xfId="35949"/>
    <cellStyle name="Percent 38 13" xfId="35950"/>
    <cellStyle name="Percent 38 2" xfId="35951"/>
    <cellStyle name="Percent 38 2 2" xfId="35952"/>
    <cellStyle name="Percent 38 2 2 2" xfId="35953"/>
    <cellStyle name="Percent 38 2 2 2 2" xfId="57426"/>
    <cellStyle name="Percent 38 2 2 3" xfId="57427"/>
    <cellStyle name="Percent 38 2 3" xfId="35954"/>
    <cellStyle name="Percent 38 2 3 2" xfId="57428"/>
    <cellStyle name="Percent 38 2 4" xfId="35955"/>
    <cellStyle name="Percent 38 2 4 2" xfId="57429"/>
    <cellStyle name="Percent 38 2 5" xfId="57430"/>
    <cellStyle name="Percent 38 2 6" xfId="57431"/>
    <cellStyle name="Percent 38 2 7" xfId="57432"/>
    <cellStyle name="Percent 38 3" xfId="35956"/>
    <cellStyle name="Percent 38 3 2" xfId="35957"/>
    <cellStyle name="Percent 38 3 2 2" xfId="35958"/>
    <cellStyle name="Percent 38 3 2 2 2" xfId="35959"/>
    <cellStyle name="Percent 38 3 2 2 2 2" xfId="57433"/>
    <cellStyle name="Percent 38 3 2 2 3" xfId="57434"/>
    <cellStyle name="Percent 38 3 2 3" xfId="35960"/>
    <cellStyle name="Percent 38 3 2 3 2" xfId="57435"/>
    <cellStyle name="Percent 38 3 2 4" xfId="57436"/>
    <cellStyle name="Percent 38 3 3" xfId="35961"/>
    <cellStyle name="Percent 38 3 3 2" xfId="35962"/>
    <cellStyle name="Percent 38 3 3 2 2" xfId="57437"/>
    <cellStyle name="Percent 38 3 3 3" xfId="57438"/>
    <cellStyle name="Percent 38 3 4" xfId="35963"/>
    <cellStyle name="Percent 38 3 4 2" xfId="57439"/>
    <cellStyle name="Percent 38 3 5" xfId="35964"/>
    <cellStyle name="Percent 38 3 5 2" xfId="57440"/>
    <cellStyle name="Percent 38 3 6" xfId="57441"/>
    <cellStyle name="Percent 38 3 7" xfId="57442"/>
    <cellStyle name="Percent 38 3 8" xfId="57443"/>
    <cellStyle name="Percent 38 4" xfId="35965"/>
    <cellStyle name="Percent 38 4 2" xfId="35966"/>
    <cellStyle name="Percent 38 4 2 2" xfId="57444"/>
    <cellStyle name="Percent 38 4 3" xfId="35967"/>
    <cellStyle name="Percent 38 4 4" xfId="35968"/>
    <cellStyle name="Percent 38 5" xfId="35969"/>
    <cellStyle name="Percent 38 5 2" xfId="57445"/>
    <cellStyle name="Percent 38 6" xfId="35970"/>
    <cellStyle name="Percent 38 6 2" xfId="57446"/>
    <cellStyle name="Percent 38 7" xfId="35971"/>
    <cellStyle name="Percent 38 7 2" xfId="57447"/>
    <cellStyle name="Percent 38 8" xfId="35972"/>
    <cellStyle name="Percent 38 8 2" xfId="35973"/>
    <cellStyle name="Percent 38 8 2 2" xfId="35974"/>
    <cellStyle name="Percent 38 8 2 2 2" xfId="35975"/>
    <cellStyle name="Percent 38 8 2 3" xfId="35976"/>
    <cellStyle name="Percent 38 8 2 3 2" xfId="35977"/>
    <cellStyle name="Percent 38 8 2 4" xfId="35978"/>
    <cellStyle name="Percent 38 8 2 4 2" xfId="35979"/>
    <cellStyle name="Percent 38 8 2 5" xfId="35980"/>
    <cellStyle name="Percent 38 8 3" xfId="35981"/>
    <cellStyle name="Percent 38 8 3 2" xfId="35982"/>
    <cellStyle name="Percent 38 8 4" xfId="35983"/>
    <cellStyle name="Percent 38 8 4 2" xfId="35984"/>
    <cellStyle name="Percent 38 8 5" xfId="35985"/>
    <cellStyle name="Percent 38 8 5 2" xfId="35986"/>
    <cellStyle name="Percent 38 8 6" xfId="35987"/>
    <cellStyle name="Percent 38 9" xfId="35988"/>
    <cellStyle name="Percent 38 9 2" xfId="35989"/>
    <cellStyle name="Percent 38 9 2 2" xfId="35990"/>
    <cellStyle name="Percent 38 9 3" xfId="35991"/>
    <cellStyle name="Percent 38 9 3 2" xfId="35992"/>
    <cellStyle name="Percent 38 9 4" xfId="35993"/>
    <cellStyle name="Percent 38 9 4 2" xfId="35994"/>
    <cellStyle name="Percent 38 9 5" xfId="35995"/>
    <cellStyle name="Percent 389" xfId="57448"/>
    <cellStyle name="Percent 389 2" xfId="57449"/>
    <cellStyle name="Percent 39" xfId="35996"/>
    <cellStyle name="Percent 39 10" xfId="35997"/>
    <cellStyle name="Percent 39 10 2" xfId="35998"/>
    <cellStyle name="Percent 39 11" xfId="35999"/>
    <cellStyle name="Percent 39 11 2" xfId="36000"/>
    <cellStyle name="Percent 39 12" xfId="36001"/>
    <cellStyle name="Percent 39 2" xfId="36002"/>
    <cellStyle name="Percent 39 2 2" xfId="36003"/>
    <cellStyle name="Percent 39 2 2 2" xfId="36004"/>
    <cellStyle name="Percent 39 2 2 2 2" xfId="57450"/>
    <cellStyle name="Percent 39 2 2 3" xfId="57451"/>
    <cellStyle name="Percent 39 2 3" xfId="36005"/>
    <cellStyle name="Percent 39 2 3 2" xfId="57452"/>
    <cellStyle name="Percent 39 2 4" xfId="36006"/>
    <cellStyle name="Percent 39 2 4 2" xfId="57453"/>
    <cellStyle name="Percent 39 2 5" xfId="57454"/>
    <cellStyle name="Percent 39 2 6" xfId="57455"/>
    <cellStyle name="Percent 39 2 7" xfId="57456"/>
    <cellStyle name="Percent 39 3" xfId="36007"/>
    <cellStyle name="Percent 39 3 2" xfId="36008"/>
    <cellStyle name="Percent 39 3 2 2" xfId="36009"/>
    <cellStyle name="Percent 39 3 2 2 2" xfId="36010"/>
    <cellStyle name="Percent 39 3 2 2 2 2" xfId="57457"/>
    <cellStyle name="Percent 39 3 2 2 3" xfId="57458"/>
    <cellStyle name="Percent 39 3 2 3" xfId="36011"/>
    <cellStyle name="Percent 39 3 2 3 2" xfId="57459"/>
    <cellStyle name="Percent 39 3 2 4" xfId="57460"/>
    <cellStyle name="Percent 39 3 3" xfId="36012"/>
    <cellStyle name="Percent 39 3 3 2" xfId="36013"/>
    <cellStyle name="Percent 39 3 3 2 2" xfId="57461"/>
    <cellStyle name="Percent 39 3 3 3" xfId="57462"/>
    <cellStyle name="Percent 39 3 4" xfId="36014"/>
    <cellStyle name="Percent 39 3 4 2" xfId="57463"/>
    <cellStyle name="Percent 39 3 5" xfId="36015"/>
    <cellStyle name="Percent 39 3 5 2" xfId="57464"/>
    <cellStyle name="Percent 39 3 6" xfId="57465"/>
    <cellStyle name="Percent 39 3 7" xfId="57466"/>
    <cellStyle name="Percent 39 3 8" xfId="57467"/>
    <cellStyle name="Percent 39 4" xfId="36016"/>
    <cellStyle name="Percent 39 4 2" xfId="36017"/>
    <cellStyle name="Percent 39 4 2 2" xfId="57468"/>
    <cellStyle name="Percent 39 4 3" xfId="57469"/>
    <cellStyle name="Percent 39 5" xfId="36018"/>
    <cellStyle name="Percent 39 5 2" xfId="57470"/>
    <cellStyle name="Percent 39 6" xfId="36019"/>
    <cellStyle name="Percent 39 6 2" xfId="57471"/>
    <cellStyle name="Percent 39 7" xfId="36020"/>
    <cellStyle name="Percent 39 7 2" xfId="36021"/>
    <cellStyle name="Percent 39 7 2 2" xfId="36022"/>
    <cellStyle name="Percent 39 7 2 2 2" xfId="36023"/>
    <cellStyle name="Percent 39 7 2 3" xfId="36024"/>
    <cellStyle name="Percent 39 7 2 3 2" xfId="36025"/>
    <cellStyle name="Percent 39 7 2 4" xfId="36026"/>
    <cellStyle name="Percent 39 7 2 4 2" xfId="36027"/>
    <cellStyle name="Percent 39 7 2 5" xfId="36028"/>
    <cellStyle name="Percent 39 7 3" xfId="36029"/>
    <cellStyle name="Percent 39 7 3 2" xfId="36030"/>
    <cellStyle name="Percent 39 7 4" xfId="36031"/>
    <cellStyle name="Percent 39 7 4 2" xfId="36032"/>
    <cellStyle name="Percent 39 7 5" xfId="36033"/>
    <cellStyle name="Percent 39 7 5 2" xfId="36034"/>
    <cellStyle name="Percent 39 7 6" xfId="36035"/>
    <cellStyle name="Percent 39 8" xfId="36036"/>
    <cellStyle name="Percent 39 8 2" xfId="36037"/>
    <cellStyle name="Percent 39 8 2 2" xfId="36038"/>
    <cellStyle name="Percent 39 8 3" xfId="36039"/>
    <cellStyle name="Percent 39 8 3 2" xfId="36040"/>
    <cellStyle name="Percent 39 8 4" xfId="36041"/>
    <cellStyle name="Percent 39 8 4 2" xfId="36042"/>
    <cellStyle name="Percent 39 8 5" xfId="36043"/>
    <cellStyle name="Percent 39 9" xfId="36044"/>
    <cellStyle name="Percent 39 9 2" xfId="36045"/>
    <cellStyle name="Percent 4" xfId="36046"/>
    <cellStyle name="Percent 4 10" xfId="57472"/>
    <cellStyle name="Percent 4 2" xfId="36047"/>
    <cellStyle name="Percent 4 2 2" xfId="36048"/>
    <cellStyle name="Percent 4 2 2 2" xfId="36049"/>
    <cellStyle name="Percent 4 2 2 2 2" xfId="36050"/>
    <cellStyle name="Percent 4 2 2 2 2 2" xfId="57473"/>
    <cellStyle name="Percent 4 2 2 2 3" xfId="36051"/>
    <cellStyle name="Percent 4 2 2 2 3 2" xfId="57474"/>
    <cellStyle name="Percent 4 2 2 2 4" xfId="57475"/>
    <cellStyle name="Percent 4 2 2 2 5" xfId="57476"/>
    <cellStyle name="Percent 4 2 2 2 6" xfId="57477"/>
    <cellStyle name="Percent 4 2 2 3" xfId="36052"/>
    <cellStyle name="Percent 4 2 2 3 2" xfId="36053"/>
    <cellStyle name="Percent 4 2 2 3 2 2" xfId="57478"/>
    <cellStyle name="Percent 4 2 2 3 3" xfId="36054"/>
    <cellStyle name="Percent 4 2 2 3 3 2" xfId="57479"/>
    <cellStyle name="Percent 4 2 2 3 4" xfId="57480"/>
    <cellStyle name="Percent 4 2 2 3 5" xfId="57481"/>
    <cellStyle name="Percent 4 2 2 3 6" xfId="57482"/>
    <cellStyle name="Percent 4 2 2 4" xfId="36055"/>
    <cellStyle name="Percent 4 2 2 4 2" xfId="36056"/>
    <cellStyle name="Percent 4 2 2 4 2 2" xfId="57483"/>
    <cellStyle name="Percent 4 2 2 4 3" xfId="57484"/>
    <cellStyle name="Percent 4 2 2 5" xfId="36057"/>
    <cellStyle name="Percent 4 2 2 5 2" xfId="36058"/>
    <cellStyle name="Percent 4 2 2 5 2 2" xfId="57485"/>
    <cellStyle name="Percent 4 2 2 5 3" xfId="57486"/>
    <cellStyle name="Percent 4 2 2 6" xfId="36059"/>
    <cellStyle name="Percent 4 2 2 6 2" xfId="57487"/>
    <cellStyle name="Percent 4 2 2 7" xfId="57488"/>
    <cellStyle name="Percent 4 2 3" xfId="36060"/>
    <cellStyle name="Percent 4 2 3 2" xfId="36061"/>
    <cellStyle name="Percent 4 2 3 2 2" xfId="36062"/>
    <cellStyle name="Percent 4 2 3 2 2 2" xfId="57489"/>
    <cellStyle name="Percent 4 2 3 2 3" xfId="36063"/>
    <cellStyle name="Percent 4 2 3 2 3 2" xfId="57490"/>
    <cellStyle name="Percent 4 2 3 2 4" xfId="57491"/>
    <cellStyle name="Percent 4 2 3 2 5" xfId="57492"/>
    <cellStyle name="Percent 4 2 3 2 6" xfId="57493"/>
    <cellStyle name="Percent 4 2 3 3" xfId="36064"/>
    <cellStyle name="Percent 4 2 3 3 2" xfId="36065"/>
    <cellStyle name="Percent 4 2 3 3 2 2" xfId="57494"/>
    <cellStyle name="Percent 4 2 3 3 3" xfId="36066"/>
    <cellStyle name="Percent 4 2 3 3 3 2" xfId="57495"/>
    <cellStyle name="Percent 4 2 3 3 4" xfId="57496"/>
    <cellStyle name="Percent 4 2 3 3 5" xfId="57497"/>
    <cellStyle name="Percent 4 2 3 3 6" xfId="57498"/>
    <cellStyle name="Percent 4 2 3 4" xfId="36067"/>
    <cellStyle name="Percent 4 2 3 4 2" xfId="36068"/>
    <cellStyle name="Percent 4 2 3 4 2 2" xfId="57499"/>
    <cellStyle name="Percent 4 2 3 4 3" xfId="57500"/>
    <cellStyle name="Percent 4 2 3 5" xfId="36069"/>
    <cellStyle name="Percent 4 2 3 5 2" xfId="36070"/>
    <cellStyle name="Percent 4 2 3 5 2 2" xfId="57501"/>
    <cellStyle name="Percent 4 2 3 5 3" xfId="57502"/>
    <cellStyle name="Percent 4 2 3 6" xfId="36071"/>
    <cellStyle name="Percent 4 2 3 6 2" xfId="57503"/>
    <cellStyle name="Percent 4 2 3 7" xfId="57504"/>
    <cellStyle name="Percent 4 2 4" xfId="36072"/>
    <cellStyle name="Percent 4 2 4 2" xfId="36073"/>
    <cellStyle name="Percent 4 2 4 2 2" xfId="57505"/>
    <cellStyle name="Percent 4 2 4 3" xfId="36074"/>
    <cellStyle name="Percent 4 2 4 3 2" xfId="57506"/>
    <cellStyle name="Percent 4 2 4 4" xfId="57507"/>
    <cellStyle name="Percent 4 2 4 5" xfId="57508"/>
    <cellStyle name="Percent 4 2 4 6" xfId="57509"/>
    <cellStyle name="Percent 4 2 5" xfId="36075"/>
    <cellStyle name="Percent 4 2 5 2" xfId="36076"/>
    <cellStyle name="Percent 4 2 5 2 2" xfId="57510"/>
    <cellStyle name="Percent 4 2 5 3" xfId="36077"/>
    <cellStyle name="Percent 4 2 5 3 2" xfId="57511"/>
    <cellStyle name="Percent 4 2 5 4" xfId="57512"/>
    <cellStyle name="Percent 4 2 5 5" xfId="57513"/>
    <cellStyle name="Percent 4 2 5 6" xfId="57514"/>
    <cellStyle name="Percent 4 2 6" xfId="36078"/>
    <cellStyle name="Percent 4 2 6 2" xfId="36079"/>
    <cellStyle name="Percent 4 2 6 2 2" xfId="57515"/>
    <cellStyle name="Percent 4 2 6 3" xfId="57516"/>
    <cellStyle name="Percent 4 2 7" xfId="36080"/>
    <cellStyle name="Percent 4 2 7 2" xfId="36081"/>
    <cellStyle name="Percent 4 2 7 2 2" xfId="57517"/>
    <cellStyle name="Percent 4 2 7 3" xfId="57518"/>
    <cellStyle name="Percent 4 2 8" xfId="36082"/>
    <cellStyle name="Percent 4 2 8 2" xfId="57519"/>
    <cellStyle name="Percent 4 2 9" xfId="36083"/>
    <cellStyle name="Percent 4 3" xfId="36084"/>
    <cellStyle name="Percent 4 3 2" xfId="36085"/>
    <cellStyle name="Percent 4 3 2 2" xfId="36086"/>
    <cellStyle name="Percent 4 3 2 2 2" xfId="57520"/>
    <cellStyle name="Percent 4 3 2 3" xfId="57521"/>
    <cellStyle name="Percent 4 3 3" xfId="36087"/>
    <cellStyle name="Percent 4 3 3 2" xfId="57522"/>
    <cellStyle name="Percent 4 3 4" xfId="36088"/>
    <cellStyle name="Percent 4 3 5" xfId="36089"/>
    <cellStyle name="Percent 4 3 5 2" xfId="57523"/>
    <cellStyle name="Percent 4 3 6" xfId="36090"/>
    <cellStyle name="Percent 4 3 6 2" xfId="57524"/>
    <cellStyle name="Percent 4 3 7" xfId="57525"/>
    <cellStyle name="Percent 4 3 8" xfId="57526"/>
    <cellStyle name="Percent 4 4" xfId="36091"/>
    <cellStyle name="Percent 4 4 2" xfId="36092"/>
    <cellStyle name="Percent 4 4 2 2" xfId="57527"/>
    <cellStyle name="Percent 4 4 3" xfId="36093"/>
    <cellStyle name="Percent 4 4 3 2" xfId="57528"/>
    <cellStyle name="Percent 4 4 4" xfId="57529"/>
    <cellStyle name="Percent 4 4 5" xfId="57530"/>
    <cellStyle name="Percent 4 4 6" xfId="57531"/>
    <cellStyle name="Percent 4 5" xfId="36094"/>
    <cellStyle name="Percent 4 5 2" xfId="36095"/>
    <cellStyle name="Percent 4 5 2 2" xfId="57532"/>
    <cellStyle name="Percent 4 5 3" xfId="57533"/>
    <cellStyle name="Percent 4 6" xfId="36096"/>
    <cellStyle name="Percent 4 6 2" xfId="36097"/>
    <cellStyle name="Percent 4 6 2 2" xfId="57534"/>
    <cellStyle name="Percent 4 6 3" xfId="57535"/>
    <cellStyle name="Percent 4 7" xfId="36098"/>
    <cellStyle name="Percent 4 7 2" xfId="57536"/>
    <cellStyle name="Percent 4 8" xfId="36099"/>
    <cellStyle name="Percent 4 9" xfId="57537"/>
    <cellStyle name="Percent 40" xfId="36100"/>
    <cellStyle name="Percent 40 10" xfId="36101"/>
    <cellStyle name="Percent 40 10 2" xfId="36102"/>
    <cellStyle name="Percent 40 11" xfId="36103"/>
    <cellStyle name="Percent 40 11 2" xfId="36104"/>
    <cellStyle name="Percent 40 12" xfId="36105"/>
    <cellStyle name="Percent 40 2" xfId="36106"/>
    <cellStyle name="Percent 40 2 2" xfId="36107"/>
    <cellStyle name="Percent 40 2 2 2" xfId="36108"/>
    <cellStyle name="Percent 40 2 2 2 2" xfId="57538"/>
    <cellStyle name="Percent 40 2 2 3" xfId="57539"/>
    <cellStyle name="Percent 40 2 3" xfId="36109"/>
    <cellStyle name="Percent 40 2 3 2" xfId="57540"/>
    <cellStyle name="Percent 40 2 4" xfId="36110"/>
    <cellStyle name="Percent 40 2 4 2" xfId="57541"/>
    <cellStyle name="Percent 40 2 5" xfId="57542"/>
    <cellStyle name="Percent 40 2 6" xfId="57543"/>
    <cellStyle name="Percent 40 2 7" xfId="57544"/>
    <cellStyle name="Percent 40 3" xfId="36111"/>
    <cellStyle name="Percent 40 3 2" xfId="36112"/>
    <cellStyle name="Percent 40 3 2 2" xfId="36113"/>
    <cellStyle name="Percent 40 3 2 2 2" xfId="36114"/>
    <cellStyle name="Percent 40 3 2 2 2 2" xfId="57545"/>
    <cellStyle name="Percent 40 3 2 2 3" xfId="57546"/>
    <cellStyle name="Percent 40 3 2 3" xfId="36115"/>
    <cellStyle name="Percent 40 3 2 3 2" xfId="57547"/>
    <cellStyle name="Percent 40 3 2 4" xfId="57548"/>
    <cellStyle name="Percent 40 3 3" xfId="36116"/>
    <cellStyle name="Percent 40 3 3 2" xfId="36117"/>
    <cellStyle name="Percent 40 3 3 2 2" xfId="57549"/>
    <cellStyle name="Percent 40 3 3 3" xfId="57550"/>
    <cellStyle name="Percent 40 3 4" xfId="36118"/>
    <cellStyle name="Percent 40 3 4 2" xfId="57551"/>
    <cellStyle name="Percent 40 3 5" xfId="36119"/>
    <cellStyle name="Percent 40 3 5 2" xfId="57552"/>
    <cellStyle name="Percent 40 3 6" xfId="57553"/>
    <cellStyle name="Percent 40 3 7" xfId="57554"/>
    <cellStyle name="Percent 40 3 8" xfId="57555"/>
    <cellStyle name="Percent 40 4" xfId="36120"/>
    <cellStyle name="Percent 40 4 2" xfId="36121"/>
    <cellStyle name="Percent 40 4 2 2" xfId="57556"/>
    <cellStyle name="Percent 40 4 3" xfId="57557"/>
    <cellStyle name="Percent 40 5" xfId="36122"/>
    <cellStyle name="Percent 40 5 2" xfId="57558"/>
    <cellStyle name="Percent 40 6" xfId="36123"/>
    <cellStyle name="Percent 40 6 2" xfId="57559"/>
    <cellStyle name="Percent 40 7" xfId="36124"/>
    <cellStyle name="Percent 40 7 2" xfId="36125"/>
    <cellStyle name="Percent 40 7 2 2" xfId="36126"/>
    <cellStyle name="Percent 40 7 2 2 2" xfId="36127"/>
    <cellStyle name="Percent 40 7 2 3" xfId="36128"/>
    <cellStyle name="Percent 40 7 2 3 2" xfId="36129"/>
    <cellStyle name="Percent 40 7 2 4" xfId="36130"/>
    <cellStyle name="Percent 40 7 2 4 2" xfId="36131"/>
    <cellStyle name="Percent 40 7 2 5" xfId="36132"/>
    <cellStyle name="Percent 40 7 3" xfId="36133"/>
    <cellStyle name="Percent 40 7 3 2" xfId="36134"/>
    <cellStyle name="Percent 40 7 4" xfId="36135"/>
    <cellStyle name="Percent 40 7 4 2" xfId="36136"/>
    <cellStyle name="Percent 40 7 5" xfId="36137"/>
    <cellStyle name="Percent 40 7 5 2" xfId="36138"/>
    <cellStyle name="Percent 40 7 6" xfId="36139"/>
    <cellStyle name="Percent 40 8" xfId="36140"/>
    <cellStyle name="Percent 40 8 2" xfId="36141"/>
    <cellStyle name="Percent 40 8 2 2" xfId="36142"/>
    <cellStyle name="Percent 40 8 3" xfId="36143"/>
    <cellStyle name="Percent 40 8 3 2" xfId="36144"/>
    <cellStyle name="Percent 40 8 4" xfId="36145"/>
    <cellStyle name="Percent 40 8 4 2" xfId="36146"/>
    <cellStyle name="Percent 40 8 5" xfId="36147"/>
    <cellStyle name="Percent 40 9" xfId="36148"/>
    <cellStyle name="Percent 40 9 2" xfId="36149"/>
    <cellStyle name="Percent 41" xfId="36150"/>
    <cellStyle name="Percent 41 10" xfId="36151"/>
    <cellStyle name="Percent 41 10 2" xfId="36152"/>
    <cellStyle name="Percent 41 11" xfId="36153"/>
    <cellStyle name="Percent 41 11 2" xfId="36154"/>
    <cellStyle name="Percent 41 12" xfId="36155"/>
    <cellStyle name="Percent 41 2" xfId="36156"/>
    <cellStyle name="Percent 41 2 2" xfId="36157"/>
    <cellStyle name="Percent 41 2 2 2" xfId="36158"/>
    <cellStyle name="Percent 41 2 2 2 2" xfId="57560"/>
    <cellStyle name="Percent 41 2 2 3" xfId="57561"/>
    <cellStyle name="Percent 41 2 3" xfId="36159"/>
    <cellStyle name="Percent 41 2 3 2" xfId="57562"/>
    <cellStyle name="Percent 41 2 4" xfId="36160"/>
    <cellStyle name="Percent 41 2 4 2" xfId="57563"/>
    <cellStyle name="Percent 41 2 5" xfId="57564"/>
    <cellStyle name="Percent 41 2 6" xfId="57565"/>
    <cellStyle name="Percent 41 2 7" xfId="57566"/>
    <cellStyle name="Percent 41 3" xfId="36161"/>
    <cellStyle name="Percent 41 3 2" xfId="36162"/>
    <cellStyle name="Percent 41 3 2 2" xfId="36163"/>
    <cellStyle name="Percent 41 3 2 2 2" xfId="36164"/>
    <cellStyle name="Percent 41 3 2 2 2 2" xfId="57567"/>
    <cellStyle name="Percent 41 3 2 2 3" xfId="57568"/>
    <cellStyle name="Percent 41 3 2 3" xfId="36165"/>
    <cellStyle name="Percent 41 3 2 3 2" xfId="57569"/>
    <cellStyle name="Percent 41 3 2 4" xfId="57570"/>
    <cellStyle name="Percent 41 3 3" xfId="36166"/>
    <cellStyle name="Percent 41 3 3 2" xfId="36167"/>
    <cellStyle name="Percent 41 3 3 2 2" xfId="57571"/>
    <cellStyle name="Percent 41 3 3 3" xfId="57572"/>
    <cellStyle name="Percent 41 3 4" xfId="36168"/>
    <cellStyle name="Percent 41 3 4 2" xfId="57573"/>
    <cellStyle name="Percent 41 3 5" xfId="36169"/>
    <cellStyle name="Percent 41 3 5 2" xfId="57574"/>
    <cellStyle name="Percent 41 3 6" xfId="57575"/>
    <cellStyle name="Percent 41 3 7" xfId="57576"/>
    <cellStyle name="Percent 41 3 8" xfId="57577"/>
    <cellStyle name="Percent 41 4" xfId="36170"/>
    <cellStyle name="Percent 41 4 2" xfId="36171"/>
    <cellStyle name="Percent 41 4 2 2" xfId="57578"/>
    <cellStyle name="Percent 41 4 3" xfId="57579"/>
    <cellStyle name="Percent 41 5" xfId="36172"/>
    <cellStyle name="Percent 41 5 2" xfId="57580"/>
    <cellStyle name="Percent 41 6" xfId="36173"/>
    <cellStyle name="Percent 41 6 2" xfId="57581"/>
    <cellStyle name="Percent 41 7" xfId="36174"/>
    <cellStyle name="Percent 41 7 2" xfId="36175"/>
    <cellStyle name="Percent 41 7 2 2" xfId="36176"/>
    <cellStyle name="Percent 41 7 2 2 2" xfId="36177"/>
    <cellStyle name="Percent 41 7 2 3" xfId="36178"/>
    <cellStyle name="Percent 41 7 2 3 2" xfId="36179"/>
    <cellStyle name="Percent 41 7 2 4" xfId="36180"/>
    <cellStyle name="Percent 41 7 2 4 2" xfId="36181"/>
    <cellStyle name="Percent 41 7 2 5" xfId="36182"/>
    <cellStyle name="Percent 41 7 3" xfId="36183"/>
    <cellStyle name="Percent 41 7 3 2" xfId="36184"/>
    <cellStyle name="Percent 41 7 4" xfId="36185"/>
    <cellStyle name="Percent 41 7 4 2" xfId="36186"/>
    <cellStyle name="Percent 41 7 5" xfId="36187"/>
    <cellStyle name="Percent 41 7 5 2" xfId="36188"/>
    <cellStyle name="Percent 41 7 6" xfId="36189"/>
    <cellStyle name="Percent 41 8" xfId="36190"/>
    <cellStyle name="Percent 41 8 2" xfId="36191"/>
    <cellStyle name="Percent 41 8 2 2" xfId="36192"/>
    <cellStyle name="Percent 41 8 3" xfId="36193"/>
    <cellStyle name="Percent 41 8 3 2" xfId="36194"/>
    <cellStyle name="Percent 41 8 4" xfId="36195"/>
    <cellStyle name="Percent 41 8 4 2" xfId="36196"/>
    <cellStyle name="Percent 41 8 5" xfId="36197"/>
    <cellStyle name="Percent 41 9" xfId="36198"/>
    <cellStyle name="Percent 41 9 2" xfId="36199"/>
    <cellStyle name="Percent 42" xfId="36200"/>
    <cellStyle name="Percent 42 2" xfId="36201"/>
    <cellStyle name="Percent 42 2 2" xfId="36202"/>
    <cellStyle name="Percent 42 2 2 2" xfId="36203"/>
    <cellStyle name="Percent 42 2 2 2 2" xfId="57582"/>
    <cellStyle name="Percent 42 2 2 3" xfId="57583"/>
    <cellStyle name="Percent 42 2 3" xfId="36204"/>
    <cellStyle name="Percent 42 2 3 2" xfId="57584"/>
    <cellStyle name="Percent 42 2 4" xfId="36205"/>
    <cellStyle name="Percent 42 2 4 2" xfId="57585"/>
    <cellStyle name="Percent 42 2 5" xfId="57586"/>
    <cellStyle name="Percent 42 2 6" xfId="57587"/>
    <cellStyle name="Percent 42 2 7" xfId="57588"/>
    <cellStyle name="Percent 42 3" xfId="36206"/>
    <cellStyle name="Percent 42 3 2" xfId="36207"/>
    <cellStyle name="Percent 42 3 2 2" xfId="36208"/>
    <cellStyle name="Percent 42 3 2 2 2" xfId="36209"/>
    <cellStyle name="Percent 42 3 2 2 2 2" xfId="57589"/>
    <cellStyle name="Percent 42 3 2 2 3" xfId="57590"/>
    <cellStyle name="Percent 42 3 2 3" xfId="36210"/>
    <cellStyle name="Percent 42 3 2 3 2" xfId="57591"/>
    <cellStyle name="Percent 42 3 2 4" xfId="57592"/>
    <cellStyle name="Percent 42 3 3" xfId="36211"/>
    <cellStyle name="Percent 42 3 3 2" xfId="36212"/>
    <cellStyle name="Percent 42 3 3 2 2" xfId="57593"/>
    <cellStyle name="Percent 42 3 3 3" xfId="57594"/>
    <cellStyle name="Percent 42 3 4" xfId="36213"/>
    <cellStyle name="Percent 42 3 4 2" xfId="57595"/>
    <cellStyle name="Percent 42 3 5" xfId="36214"/>
    <cellStyle name="Percent 42 3 5 2" xfId="57596"/>
    <cellStyle name="Percent 42 3 6" xfId="57597"/>
    <cellStyle name="Percent 42 3 7" xfId="57598"/>
    <cellStyle name="Percent 42 3 8" xfId="57599"/>
    <cellStyle name="Percent 42 4" xfId="36215"/>
    <cellStyle name="Percent 42 4 2" xfId="36216"/>
    <cellStyle name="Percent 42 4 2 2" xfId="36217"/>
    <cellStyle name="Percent 42 4 2 2 2" xfId="36218"/>
    <cellStyle name="Percent 42 4 2 3" xfId="36219"/>
    <cellStyle name="Percent 42 4 2 3 2" xfId="36220"/>
    <cellStyle name="Percent 42 4 2 4" xfId="36221"/>
    <cellStyle name="Percent 42 4 2 4 2" xfId="36222"/>
    <cellStyle name="Percent 42 4 2 5" xfId="36223"/>
    <cellStyle name="Percent 42 4 3" xfId="36224"/>
    <cellStyle name="Percent 42 4 3 2" xfId="36225"/>
    <cellStyle name="Percent 42 4 4" xfId="36226"/>
    <cellStyle name="Percent 42 4 4 2" xfId="36227"/>
    <cellStyle name="Percent 42 4 5" xfId="36228"/>
    <cellStyle name="Percent 42 4 5 2" xfId="36229"/>
    <cellStyle name="Percent 42 4 6" xfId="36230"/>
    <cellStyle name="Percent 42 5" xfId="36231"/>
    <cellStyle name="Percent 42 5 2" xfId="36232"/>
    <cellStyle name="Percent 42 5 2 2" xfId="36233"/>
    <cellStyle name="Percent 42 5 3" xfId="36234"/>
    <cellStyle name="Percent 42 5 3 2" xfId="36235"/>
    <cellStyle name="Percent 42 5 4" xfId="36236"/>
    <cellStyle name="Percent 42 5 4 2" xfId="36237"/>
    <cellStyle name="Percent 42 5 5" xfId="36238"/>
    <cellStyle name="Percent 42 6" xfId="36239"/>
    <cellStyle name="Percent 42 6 2" xfId="36240"/>
    <cellStyle name="Percent 42 7" xfId="36241"/>
    <cellStyle name="Percent 42 7 2" xfId="36242"/>
    <cellStyle name="Percent 42 8" xfId="36243"/>
    <cellStyle name="Percent 42 8 2" xfId="36244"/>
    <cellStyle name="Percent 42 9" xfId="36245"/>
    <cellStyle name="Percent 43" xfId="36246"/>
    <cellStyle name="Percent 43 2" xfId="36247"/>
    <cellStyle name="Percent 43 2 2" xfId="36248"/>
    <cellStyle name="Percent 43 2 2 2" xfId="36249"/>
    <cellStyle name="Percent 43 2 2 2 2" xfId="57600"/>
    <cellStyle name="Percent 43 2 2 3" xfId="57601"/>
    <cellStyle name="Percent 43 2 3" xfId="36250"/>
    <cellStyle name="Percent 43 2 3 2" xfId="57602"/>
    <cellStyle name="Percent 43 2 4" xfId="36251"/>
    <cellStyle name="Percent 43 2 4 2" xfId="57603"/>
    <cellStyle name="Percent 43 2 5" xfId="57604"/>
    <cellStyle name="Percent 43 2 6" xfId="57605"/>
    <cellStyle name="Percent 43 2 7" xfId="57606"/>
    <cellStyle name="Percent 43 3" xfId="36252"/>
    <cellStyle name="Percent 43 3 2" xfId="36253"/>
    <cellStyle name="Percent 43 3 2 2" xfId="36254"/>
    <cellStyle name="Percent 43 3 2 2 2" xfId="36255"/>
    <cellStyle name="Percent 43 3 2 2 2 2" xfId="57607"/>
    <cellStyle name="Percent 43 3 2 2 3" xfId="57608"/>
    <cellStyle name="Percent 43 3 2 3" xfId="36256"/>
    <cellStyle name="Percent 43 3 2 3 2" xfId="57609"/>
    <cellStyle name="Percent 43 3 2 4" xfId="57610"/>
    <cellStyle name="Percent 43 3 3" xfId="36257"/>
    <cellStyle name="Percent 43 3 3 2" xfId="36258"/>
    <cellStyle name="Percent 43 3 3 2 2" xfId="57611"/>
    <cellStyle name="Percent 43 3 3 3" xfId="57612"/>
    <cellStyle name="Percent 43 3 4" xfId="36259"/>
    <cellStyle name="Percent 43 3 4 2" xfId="57613"/>
    <cellStyle name="Percent 43 3 5" xfId="36260"/>
    <cellStyle name="Percent 43 3 5 2" xfId="57614"/>
    <cellStyle name="Percent 43 3 6" xfId="57615"/>
    <cellStyle name="Percent 43 3 7" xfId="57616"/>
    <cellStyle name="Percent 43 3 8" xfId="57617"/>
    <cellStyle name="Percent 43 4" xfId="36261"/>
    <cellStyle name="Percent 43 4 2" xfId="36262"/>
    <cellStyle name="Percent 43 4 2 2" xfId="36263"/>
    <cellStyle name="Percent 43 4 2 2 2" xfId="36264"/>
    <cellStyle name="Percent 43 4 2 3" xfId="36265"/>
    <cellStyle name="Percent 43 4 2 3 2" xfId="36266"/>
    <cellStyle name="Percent 43 4 2 4" xfId="36267"/>
    <cellStyle name="Percent 43 4 2 4 2" xfId="36268"/>
    <cellStyle name="Percent 43 4 2 5" xfId="36269"/>
    <cellStyle name="Percent 43 4 3" xfId="36270"/>
    <cellStyle name="Percent 43 4 3 2" xfId="36271"/>
    <cellStyle name="Percent 43 4 4" xfId="36272"/>
    <cellStyle name="Percent 43 4 4 2" xfId="36273"/>
    <cellStyle name="Percent 43 4 5" xfId="36274"/>
    <cellStyle name="Percent 43 4 5 2" xfId="36275"/>
    <cellStyle name="Percent 43 4 6" xfId="36276"/>
    <cellStyle name="Percent 43 5" xfId="36277"/>
    <cellStyle name="Percent 43 5 2" xfId="36278"/>
    <cellStyle name="Percent 43 5 2 2" xfId="36279"/>
    <cellStyle name="Percent 43 5 3" xfId="36280"/>
    <cellStyle name="Percent 43 5 3 2" xfId="36281"/>
    <cellStyle name="Percent 43 5 4" xfId="36282"/>
    <cellStyle name="Percent 43 5 4 2" xfId="36283"/>
    <cellStyle name="Percent 43 5 5" xfId="36284"/>
    <cellStyle name="Percent 43 6" xfId="36285"/>
    <cellStyle name="Percent 43 6 2" xfId="36286"/>
    <cellStyle name="Percent 43 7" xfId="36287"/>
    <cellStyle name="Percent 43 7 2" xfId="36288"/>
    <cellStyle name="Percent 43 8" xfId="36289"/>
    <cellStyle name="Percent 43 8 2" xfId="36290"/>
    <cellStyle name="Percent 43 9" xfId="36291"/>
    <cellStyle name="Percent 44" xfId="36292"/>
    <cellStyle name="Percent 44 2" xfId="36293"/>
    <cellStyle name="Percent 44 2 2" xfId="36294"/>
    <cellStyle name="Percent 44 2 2 2" xfId="36295"/>
    <cellStyle name="Percent 44 2 2 2 2" xfId="57618"/>
    <cellStyle name="Percent 44 2 2 3" xfId="57619"/>
    <cellStyle name="Percent 44 2 3" xfId="36296"/>
    <cellStyle name="Percent 44 2 3 2" xfId="57620"/>
    <cellStyle name="Percent 44 2 4" xfId="36297"/>
    <cellStyle name="Percent 44 2 5" xfId="36298"/>
    <cellStyle name="Percent 44 2 5 2" xfId="57621"/>
    <cellStyle name="Percent 44 2 6" xfId="36299"/>
    <cellStyle name="Percent 44 2 6 2" xfId="57622"/>
    <cellStyle name="Percent 44 2 7" xfId="57623"/>
    <cellStyle name="Percent 44 2 8" xfId="57624"/>
    <cellStyle name="Percent 44 3" xfId="36300"/>
    <cellStyle name="Percent 44 3 2" xfId="36301"/>
    <cellStyle name="Percent 44 3 2 2" xfId="36302"/>
    <cellStyle name="Percent 44 3 2 2 2" xfId="36303"/>
    <cellStyle name="Percent 44 3 2 2 2 2" xfId="57625"/>
    <cellStyle name="Percent 44 3 2 2 3" xfId="57626"/>
    <cellStyle name="Percent 44 3 2 3" xfId="36304"/>
    <cellStyle name="Percent 44 3 2 3 2" xfId="57627"/>
    <cellStyle name="Percent 44 3 2 4" xfId="57628"/>
    <cellStyle name="Percent 44 3 3" xfId="36305"/>
    <cellStyle name="Percent 44 3 3 2" xfId="36306"/>
    <cellStyle name="Percent 44 3 3 2 2" xfId="57629"/>
    <cellStyle name="Percent 44 3 3 3" xfId="57630"/>
    <cellStyle name="Percent 44 3 4" xfId="36307"/>
    <cellStyle name="Percent 44 3 4 2" xfId="57631"/>
    <cellStyle name="Percent 44 3 5" xfId="36308"/>
    <cellStyle name="Percent 44 3 5 2" xfId="57632"/>
    <cellStyle name="Percent 44 3 6" xfId="57633"/>
    <cellStyle name="Percent 44 3 7" xfId="57634"/>
    <cellStyle name="Percent 44 3 8" xfId="57635"/>
    <cellStyle name="Percent 44 4" xfId="36309"/>
    <cellStyle name="Percent 44 4 2" xfId="36310"/>
    <cellStyle name="Percent 44 4 2 2" xfId="36311"/>
    <cellStyle name="Percent 44 4 2 2 2" xfId="36312"/>
    <cellStyle name="Percent 44 4 2 3" xfId="36313"/>
    <cellStyle name="Percent 44 4 2 3 2" xfId="36314"/>
    <cellStyle name="Percent 44 4 2 4" xfId="36315"/>
    <cellStyle name="Percent 44 4 2 4 2" xfId="36316"/>
    <cellStyle name="Percent 44 4 2 5" xfId="36317"/>
    <cellStyle name="Percent 44 4 3" xfId="36318"/>
    <cellStyle name="Percent 44 4 3 2" xfId="36319"/>
    <cellStyle name="Percent 44 4 4" xfId="36320"/>
    <cellStyle name="Percent 44 4 4 2" xfId="36321"/>
    <cellStyle name="Percent 44 4 5" xfId="36322"/>
    <cellStyle name="Percent 44 4 5 2" xfId="36323"/>
    <cellStyle name="Percent 44 4 6" xfId="36324"/>
    <cellStyle name="Percent 44 5" xfId="36325"/>
    <cellStyle name="Percent 44 5 2" xfId="36326"/>
    <cellStyle name="Percent 44 5 2 2" xfId="36327"/>
    <cellStyle name="Percent 44 5 3" xfId="36328"/>
    <cellStyle name="Percent 44 5 3 2" xfId="36329"/>
    <cellStyle name="Percent 44 5 4" xfId="36330"/>
    <cellStyle name="Percent 44 5 4 2" xfId="36331"/>
    <cellStyle name="Percent 44 5 5" xfId="36332"/>
    <cellStyle name="Percent 44 6" xfId="36333"/>
    <cellStyle name="Percent 44 6 2" xfId="36334"/>
    <cellStyle name="Percent 44 7" xfId="36335"/>
    <cellStyle name="Percent 44 7 2" xfId="36336"/>
    <cellStyle name="Percent 44 8" xfId="36337"/>
    <cellStyle name="Percent 44 8 2" xfId="36338"/>
    <cellStyle name="Percent 44 9" xfId="36339"/>
    <cellStyle name="Percent 45" xfId="36340"/>
    <cellStyle name="Percent 45 10" xfId="36341"/>
    <cellStyle name="Percent 45 2" xfId="36342"/>
    <cellStyle name="Percent 45 2 2" xfId="36343"/>
    <cellStyle name="Percent 45 2 2 2" xfId="36344"/>
    <cellStyle name="Percent 45 2 2 2 2" xfId="57636"/>
    <cellStyle name="Percent 45 2 2 3" xfId="57637"/>
    <cellStyle name="Percent 45 2 3" xfId="36345"/>
    <cellStyle name="Percent 45 2 3 2" xfId="57638"/>
    <cellStyle name="Percent 45 2 4" xfId="36346"/>
    <cellStyle name="Percent 45 2 4 2" xfId="57639"/>
    <cellStyle name="Percent 45 2 5" xfId="57640"/>
    <cellStyle name="Percent 45 2 6" xfId="57641"/>
    <cellStyle name="Percent 45 2 7" xfId="57642"/>
    <cellStyle name="Percent 45 3" xfId="36347"/>
    <cellStyle name="Percent 45 3 2" xfId="36348"/>
    <cellStyle name="Percent 45 3 2 2" xfId="36349"/>
    <cellStyle name="Percent 45 3 2 2 2" xfId="36350"/>
    <cellStyle name="Percent 45 3 2 2 2 2" xfId="57643"/>
    <cellStyle name="Percent 45 3 2 2 3" xfId="57644"/>
    <cellStyle name="Percent 45 3 2 3" xfId="36351"/>
    <cellStyle name="Percent 45 3 2 3 2" xfId="57645"/>
    <cellStyle name="Percent 45 3 2 4" xfId="57646"/>
    <cellStyle name="Percent 45 3 3" xfId="36352"/>
    <cellStyle name="Percent 45 3 3 2" xfId="36353"/>
    <cellStyle name="Percent 45 3 3 2 2" xfId="57647"/>
    <cellStyle name="Percent 45 3 3 3" xfId="57648"/>
    <cellStyle name="Percent 45 3 4" xfId="36354"/>
    <cellStyle name="Percent 45 3 4 2" xfId="57649"/>
    <cellStyle name="Percent 45 3 5" xfId="36355"/>
    <cellStyle name="Percent 45 3 5 2" xfId="57650"/>
    <cellStyle name="Percent 45 3 6" xfId="57651"/>
    <cellStyle name="Percent 45 3 7" xfId="57652"/>
    <cellStyle name="Percent 45 3 8" xfId="57653"/>
    <cellStyle name="Percent 45 4" xfId="36356"/>
    <cellStyle name="Percent 45 4 2" xfId="36357"/>
    <cellStyle name="Percent 45 4 2 2" xfId="57654"/>
    <cellStyle name="Percent 45 4 3" xfId="57655"/>
    <cellStyle name="Percent 45 5" xfId="36358"/>
    <cellStyle name="Percent 45 5 2" xfId="36359"/>
    <cellStyle name="Percent 45 5 2 2" xfId="36360"/>
    <cellStyle name="Percent 45 5 2 2 2" xfId="36361"/>
    <cellStyle name="Percent 45 5 2 3" xfId="36362"/>
    <cellStyle name="Percent 45 5 2 3 2" xfId="36363"/>
    <cellStyle name="Percent 45 5 2 4" xfId="36364"/>
    <cellStyle name="Percent 45 5 2 4 2" xfId="36365"/>
    <cellStyle name="Percent 45 5 2 5" xfId="36366"/>
    <cellStyle name="Percent 45 5 3" xfId="36367"/>
    <cellStyle name="Percent 45 5 3 2" xfId="36368"/>
    <cellStyle name="Percent 45 5 4" xfId="36369"/>
    <cellStyle name="Percent 45 5 4 2" xfId="36370"/>
    <cellStyle name="Percent 45 5 5" xfId="36371"/>
    <cellStyle name="Percent 45 5 5 2" xfId="36372"/>
    <cellStyle name="Percent 45 5 6" xfId="36373"/>
    <cellStyle name="Percent 45 6" xfId="36374"/>
    <cellStyle name="Percent 45 6 2" xfId="36375"/>
    <cellStyle name="Percent 45 6 2 2" xfId="36376"/>
    <cellStyle name="Percent 45 6 3" xfId="36377"/>
    <cellStyle name="Percent 45 6 3 2" xfId="36378"/>
    <cellStyle name="Percent 45 6 4" xfId="36379"/>
    <cellStyle name="Percent 45 6 4 2" xfId="36380"/>
    <cellStyle name="Percent 45 6 5" xfId="36381"/>
    <cellStyle name="Percent 45 7" xfId="36382"/>
    <cellStyle name="Percent 45 7 2" xfId="36383"/>
    <cellStyle name="Percent 45 8" xfId="36384"/>
    <cellStyle name="Percent 45 8 2" xfId="36385"/>
    <cellStyle name="Percent 45 9" xfId="36386"/>
    <cellStyle name="Percent 45 9 2" xfId="36387"/>
    <cellStyle name="Percent 46" xfId="36388"/>
    <cellStyle name="Percent 46 10" xfId="36389"/>
    <cellStyle name="Percent 46 2" xfId="36390"/>
    <cellStyle name="Percent 46 2 2" xfId="36391"/>
    <cellStyle name="Percent 46 2 2 2" xfId="36392"/>
    <cellStyle name="Percent 46 2 2 2 2" xfId="57656"/>
    <cellStyle name="Percent 46 2 2 3" xfId="36393"/>
    <cellStyle name="Percent 46 2 2 3 2" xfId="57657"/>
    <cellStyle name="Percent 46 2 2 4" xfId="57658"/>
    <cellStyle name="Percent 46 2 2 5" xfId="57659"/>
    <cellStyle name="Percent 46 2 2 6" xfId="57660"/>
    <cellStyle name="Percent 46 2 3" xfId="36394"/>
    <cellStyle name="Percent 46 2 3 2" xfId="36395"/>
    <cellStyle name="Percent 46 2 3 2 2" xfId="57661"/>
    <cellStyle name="Percent 46 2 3 3" xfId="36396"/>
    <cellStyle name="Percent 46 2 3 3 2" xfId="57662"/>
    <cellStyle name="Percent 46 2 3 4" xfId="57663"/>
    <cellStyle name="Percent 46 2 3 5" xfId="57664"/>
    <cellStyle name="Percent 46 2 3 6" xfId="57665"/>
    <cellStyle name="Percent 46 2 4" xfId="36397"/>
    <cellStyle name="Percent 46 2 4 2" xfId="36398"/>
    <cellStyle name="Percent 46 2 4 2 2" xfId="57666"/>
    <cellStyle name="Percent 46 2 4 3" xfId="57667"/>
    <cellStyle name="Percent 46 2 5" xfId="36399"/>
    <cellStyle name="Percent 46 2 5 2" xfId="57668"/>
    <cellStyle name="Percent 46 2 6" xfId="36400"/>
    <cellStyle name="Percent 46 2 6 2" xfId="57669"/>
    <cellStyle name="Percent 46 2 7" xfId="36401"/>
    <cellStyle name="Percent 46 2 7 2" xfId="57670"/>
    <cellStyle name="Percent 46 2 8" xfId="57671"/>
    <cellStyle name="Percent 46 3" xfId="36402"/>
    <cellStyle name="Percent 46 3 2" xfId="36403"/>
    <cellStyle name="Percent 46 3 2 2" xfId="57672"/>
    <cellStyle name="Percent 46 3 3" xfId="36404"/>
    <cellStyle name="Percent 46 3 4" xfId="36405"/>
    <cellStyle name="Percent 46 3 4 2" xfId="57673"/>
    <cellStyle name="Percent 46 3 5" xfId="36406"/>
    <cellStyle name="Percent 46 3 5 2" xfId="57674"/>
    <cellStyle name="Percent 46 3 6" xfId="57675"/>
    <cellStyle name="Percent 46 3 7" xfId="57676"/>
    <cellStyle name="Percent 46 4" xfId="36407"/>
    <cellStyle name="Percent 46 4 2" xfId="36408"/>
    <cellStyle name="Percent 46 4 2 2" xfId="57677"/>
    <cellStyle name="Percent 46 4 3" xfId="36409"/>
    <cellStyle name="Percent 46 4 3 2" xfId="57678"/>
    <cellStyle name="Percent 46 4 4" xfId="57679"/>
    <cellStyle name="Percent 46 4 5" xfId="57680"/>
    <cellStyle name="Percent 46 4 6" xfId="57681"/>
    <cellStyle name="Percent 46 5" xfId="36410"/>
    <cellStyle name="Percent 46 5 2" xfId="36411"/>
    <cellStyle name="Percent 46 5 2 2" xfId="36412"/>
    <cellStyle name="Percent 46 5 2 2 2" xfId="36413"/>
    <cellStyle name="Percent 46 5 2 3" xfId="36414"/>
    <cellStyle name="Percent 46 5 2 3 2" xfId="36415"/>
    <cellStyle name="Percent 46 5 2 4" xfId="36416"/>
    <cellStyle name="Percent 46 5 2 4 2" xfId="36417"/>
    <cellStyle name="Percent 46 5 2 5" xfId="36418"/>
    <cellStyle name="Percent 46 5 3" xfId="36419"/>
    <cellStyle name="Percent 46 5 3 2" xfId="36420"/>
    <cellStyle name="Percent 46 5 4" xfId="36421"/>
    <cellStyle name="Percent 46 5 4 2" xfId="36422"/>
    <cellStyle name="Percent 46 5 5" xfId="36423"/>
    <cellStyle name="Percent 46 5 5 2" xfId="36424"/>
    <cellStyle name="Percent 46 5 6" xfId="36425"/>
    <cellStyle name="Percent 46 6" xfId="36426"/>
    <cellStyle name="Percent 46 6 2" xfId="36427"/>
    <cellStyle name="Percent 46 6 2 2" xfId="36428"/>
    <cellStyle name="Percent 46 6 3" xfId="36429"/>
    <cellStyle name="Percent 46 6 3 2" xfId="36430"/>
    <cellStyle name="Percent 46 6 4" xfId="36431"/>
    <cellStyle name="Percent 46 6 4 2" xfId="36432"/>
    <cellStyle name="Percent 46 6 5" xfId="36433"/>
    <cellStyle name="Percent 46 7" xfId="36434"/>
    <cellStyle name="Percent 46 7 2" xfId="36435"/>
    <cellStyle name="Percent 46 8" xfId="36436"/>
    <cellStyle name="Percent 46 8 2" xfId="36437"/>
    <cellStyle name="Percent 46 9" xfId="36438"/>
    <cellStyle name="Percent 46 9 2" xfId="36439"/>
    <cellStyle name="Percent 47" xfId="36440"/>
    <cellStyle name="Percent 47 10" xfId="36441"/>
    <cellStyle name="Percent 47 2" xfId="36442"/>
    <cellStyle name="Percent 47 2 2" xfId="36443"/>
    <cellStyle name="Percent 47 2 2 2" xfId="36444"/>
    <cellStyle name="Percent 47 2 2 2 2" xfId="57682"/>
    <cellStyle name="Percent 47 2 2 3" xfId="36445"/>
    <cellStyle name="Percent 47 2 2 3 2" xfId="57683"/>
    <cellStyle name="Percent 47 2 2 4" xfId="57684"/>
    <cellStyle name="Percent 47 2 2 5" xfId="57685"/>
    <cellStyle name="Percent 47 2 2 6" xfId="57686"/>
    <cellStyle name="Percent 47 2 3" xfId="36446"/>
    <cellStyle name="Percent 47 2 3 2" xfId="36447"/>
    <cellStyle name="Percent 47 2 3 2 2" xfId="57687"/>
    <cellStyle name="Percent 47 2 3 3" xfId="36448"/>
    <cellStyle name="Percent 47 2 3 3 2" xfId="57688"/>
    <cellStyle name="Percent 47 2 3 4" xfId="57689"/>
    <cellStyle name="Percent 47 2 3 5" xfId="57690"/>
    <cellStyle name="Percent 47 2 3 6" xfId="57691"/>
    <cellStyle name="Percent 47 2 4" xfId="36449"/>
    <cellStyle name="Percent 47 2 4 2" xfId="36450"/>
    <cellStyle name="Percent 47 2 4 2 2" xfId="57692"/>
    <cellStyle name="Percent 47 2 4 3" xfId="57693"/>
    <cellStyle name="Percent 47 2 5" xfId="36451"/>
    <cellStyle name="Percent 47 2 5 2" xfId="57694"/>
    <cellStyle name="Percent 47 2 6" xfId="36452"/>
    <cellStyle name="Percent 47 2 6 2" xfId="57695"/>
    <cellStyle name="Percent 47 2 7" xfId="36453"/>
    <cellStyle name="Percent 47 2 7 2" xfId="57696"/>
    <cellStyle name="Percent 47 2 8" xfId="57697"/>
    <cellStyle name="Percent 47 3" xfId="36454"/>
    <cellStyle name="Percent 47 3 2" xfId="36455"/>
    <cellStyle name="Percent 47 3 2 2" xfId="57698"/>
    <cellStyle name="Percent 47 3 3" xfId="36456"/>
    <cellStyle name="Percent 47 3 4" xfId="36457"/>
    <cellStyle name="Percent 47 3 4 2" xfId="57699"/>
    <cellStyle name="Percent 47 3 5" xfId="36458"/>
    <cellStyle name="Percent 47 3 5 2" xfId="57700"/>
    <cellStyle name="Percent 47 3 6" xfId="57701"/>
    <cellStyle name="Percent 47 3 7" xfId="57702"/>
    <cellStyle name="Percent 47 4" xfId="36459"/>
    <cellStyle name="Percent 47 4 2" xfId="36460"/>
    <cellStyle name="Percent 47 4 2 2" xfId="57703"/>
    <cellStyle name="Percent 47 4 3" xfId="36461"/>
    <cellStyle name="Percent 47 4 3 2" xfId="57704"/>
    <cellStyle name="Percent 47 4 4" xfId="57705"/>
    <cellStyle name="Percent 47 4 5" xfId="57706"/>
    <cellStyle name="Percent 47 4 6" xfId="57707"/>
    <cellStyle name="Percent 47 5" xfId="36462"/>
    <cellStyle name="Percent 47 5 2" xfId="36463"/>
    <cellStyle name="Percent 47 5 2 2" xfId="36464"/>
    <cellStyle name="Percent 47 5 2 2 2" xfId="36465"/>
    <cellStyle name="Percent 47 5 2 3" xfId="36466"/>
    <cellStyle name="Percent 47 5 2 3 2" xfId="36467"/>
    <cellStyle name="Percent 47 5 2 4" xfId="36468"/>
    <cellStyle name="Percent 47 5 2 4 2" xfId="36469"/>
    <cellStyle name="Percent 47 5 2 5" xfId="36470"/>
    <cellStyle name="Percent 47 5 3" xfId="36471"/>
    <cellStyle name="Percent 47 5 3 2" xfId="36472"/>
    <cellStyle name="Percent 47 5 4" xfId="36473"/>
    <cellStyle name="Percent 47 5 4 2" xfId="36474"/>
    <cellStyle name="Percent 47 5 5" xfId="36475"/>
    <cellStyle name="Percent 47 5 5 2" xfId="36476"/>
    <cellStyle name="Percent 47 5 6" xfId="36477"/>
    <cellStyle name="Percent 47 6" xfId="36478"/>
    <cellStyle name="Percent 47 6 2" xfId="36479"/>
    <cellStyle name="Percent 47 6 2 2" xfId="36480"/>
    <cellStyle name="Percent 47 6 3" xfId="36481"/>
    <cellStyle name="Percent 47 6 3 2" xfId="36482"/>
    <cellStyle name="Percent 47 6 4" xfId="36483"/>
    <cellStyle name="Percent 47 6 4 2" xfId="36484"/>
    <cellStyle name="Percent 47 6 5" xfId="36485"/>
    <cellStyle name="Percent 47 7" xfId="36486"/>
    <cellStyle name="Percent 47 7 2" xfId="36487"/>
    <cellStyle name="Percent 47 8" xfId="36488"/>
    <cellStyle name="Percent 47 8 2" xfId="36489"/>
    <cellStyle name="Percent 47 9" xfId="36490"/>
    <cellStyle name="Percent 47 9 2" xfId="36491"/>
    <cellStyle name="Percent 48" xfId="36492"/>
    <cellStyle name="Percent 48 10" xfId="36493"/>
    <cellStyle name="Percent 48 2" xfId="36494"/>
    <cellStyle name="Percent 48 2 2" xfId="36495"/>
    <cellStyle name="Percent 48 2 2 2" xfId="36496"/>
    <cellStyle name="Percent 48 2 2 2 2" xfId="57708"/>
    <cellStyle name="Percent 48 2 2 3" xfId="36497"/>
    <cellStyle name="Percent 48 2 2 3 2" xfId="57709"/>
    <cellStyle name="Percent 48 2 2 4" xfId="57710"/>
    <cellStyle name="Percent 48 2 2 5" xfId="57711"/>
    <cellStyle name="Percent 48 2 2 6" xfId="57712"/>
    <cellStyle name="Percent 48 2 3" xfId="36498"/>
    <cellStyle name="Percent 48 2 3 2" xfId="36499"/>
    <cellStyle name="Percent 48 2 3 2 2" xfId="57713"/>
    <cellStyle name="Percent 48 2 3 3" xfId="36500"/>
    <cellStyle name="Percent 48 2 3 3 2" xfId="57714"/>
    <cellStyle name="Percent 48 2 3 4" xfId="57715"/>
    <cellStyle name="Percent 48 2 3 5" xfId="57716"/>
    <cellStyle name="Percent 48 2 3 6" xfId="57717"/>
    <cellStyle name="Percent 48 2 4" xfId="36501"/>
    <cellStyle name="Percent 48 2 4 2" xfId="36502"/>
    <cellStyle name="Percent 48 2 4 2 2" xfId="57718"/>
    <cellStyle name="Percent 48 2 4 3" xfId="57719"/>
    <cellStyle name="Percent 48 2 5" xfId="36503"/>
    <cellStyle name="Percent 48 2 5 2" xfId="57720"/>
    <cellStyle name="Percent 48 2 6" xfId="36504"/>
    <cellStyle name="Percent 48 2 6 2" xfId="57721"/>
    <cellStyle name="Percent 48 2 7" xfId="36505"/>
    <cellStyle name="Percent 48 2 7 2" xfId="57722"/>
    <cellStyle name="Percent 48 2 8" xfId="57723"/>
    <cellStyle name="Percent 48 3" xfId="36506"/>
    <cellStyle name="Percent 48 3 2" xfId="36507"/>
    <cellStyle name="Percent 48 3 2 2" xfId="57724"/>
    <cellStyle name="Percent 48 3 3" xfId="36508"/>
    <cellStyle name="Percent 48 3 4" xfId="36509"/>
    <cellStyle name="Percent 48 3 4 2" xfId="57725"/>
    <cellStyle name="Percent 48 3 5" xfId="36510"/>
    <cellStyle name="Percent 48 3 5 2" xfId="57726"/>
    <cellStyle name="Percent 48 3 6" xfId="57727"/>
    <cellStyle name="Percent 48 3 7" xfId="57728"/>
    <cellStyle name="Percent 48 4" xfId="36511"/>
    <cellStyle name="Percent 48 4 2" xfId="36512"/>
    <cellStyle name="Percent 48 4 2 2" xfId="57729"/>
    <cellStyle name="Percent 48 4 3" xfId="36513"/>
    <cellStyle name="Percent 48 4 3 2" xfId="57730"/>
    <cellStyle name="Percent 48 4 4" xfId="57731"/>
    <cellStyle name="Percent 48 4 5" xfId="57732"/>
    <cellStyle name="Percent 48 4 6" xfId="57733"/>
    <cellStyle name="Percent 48 5" xfId="36514"/>
    <cellStyle name="Percent 48 5 2" xfId="36515"/>
    <cellStyle name="Percent 48 5 2 2" xfId="36516"/>
    <cellStyle name="Percent 48 5 2 2 2" xfId="36517"/>
    <cellStyle name="Percent 48 5 2 3" xfId="36518"/>
    <cellStyle name="Percent 48 5 2 3 2" xfId="36519"/>
    <cellStyle name="Percent 48 5 2 4" xfId="36520"/>
    <cellStyle name="Percent 48 5 2 4 2" xfId="36521"/>
    <cellStyle name="Percent 48 5 2 5" xfId="36522"/>
    <cellStyle name="Percent 48 5 3" xfId="36523"/>
    <cellStyle name="Percent 48 5 3 2" xfId="36524"/>
    <cellStyle name="Percent 48 5 4" xfId="36525"/>
    <cellStyle name="Percent 48 5 4 2" xfId="36526"/>
    <cellStyle name="Percent 48 5 5" xfId="36527"/>
    <cellStyle name="Percent 48 5 5 2" xfId="36528"/>
    <cellStyle name="Percent 48 5 6" xfId="36529"/>
    <cellStyle name="Percent 48 6" xfId="36530"/>
    <cellStyle name="Percent 48 6 2" xfId="36531"/>
    <cellStyle name="Percent 48 6 2 2" xfId="36532"/>
    <cellStyle name="Percent 48 6 3" xfId="36533"/>
    <cellStyle name="Percent 48 6 3 2" xfId="36534"/>
    <cellStyle name="Percent 48 6 4" xfId="36535"/>
    <cellStyle name="Percent 48 6 4 2" xfId="36536"/>
    <cellStyle name="Percent 48 6 5" xfId="36537"/>
    <cellStyle name="Percent 48 7" xfId="36538"/>
    <cellStyle name="Percent 48 7 2" xfId="36539"/>
    <cellStyle name="Percent 48 8" xfId="36540"/>
    <cellStyle name="Percent 48 8 2" xfId="36541"/>
    <cellStyle name="Percent 48 9" xfId="36542"/>
    <cellStyle name="Percent 48 9 2" xfId="36543"/>
    <cellStyle name="Percent 49" xfId="36544"/>
    <cellStyle name="Percent 49 10" xfId="57734"/>
    <cellStyle name="Percent 49 2" xfId="36545"/>
    <cellStyle name="Percent 49 2 2" xfId="36546"/>
    <cellStyle name="Percent 49 2 2 2" xfId="36547"/>
    <cellStyle name="Percent 49 2 2 2 2" xfId="57735"/>
    <cellStyle name="Percent 49 2 2 3" xfId="36548"/>
    <cellStyle name="Percent 49 2 2 3 2" xfId="57736"/>
    <cellStyle name="Percent 49 2 2 4" xfId="57737"/>
    <cellStyle name="Percent 49 2 2 5" xfId="57738"/>
    <cellStyle name="Percent 49 2 2 6" xfId="57739"/>
    <cellStyle name="Percent 49 2 3" xfId="36549"/>
    <cellStyle name="Percent 49 2 3 2" xfId="36550"/>
    <cellStyle name="Percent 49 2 3 2 2" xfId="57740"/>
    <cellStyle name="Percent 49 2 3 3" xfId="36551"/>
    <cellStyle name="Percent 49 2 3 3 2" xfId="57741"/>
    <cellStyle name="Percent 49 2 3 4" xfId="57742"/>
    <cellStyle name="Percent 49 2 3 5" xfId="57743"/>
    <cellStyle name="Percent 49 2 3 6" xfId="57744"/>
    <cellStyle name="Percent 49 2 4" xfId="36552"/>
    <cellStyle name="Percent 49 2 4 2" xfId="36553"/>
    <cellStyle name="Percent 49 2 4 2 2" xfId="57745"/>
    <cellStyle name="Percent 49 2 4 3" xfId="57746"/>
    <cellStyle name="Percent 49 2 5" xfId="36554"/>
    <cellStyle name="Percent 49 2 5 2" xfId="57747"/>
    <cellStyle name="Percent 49 2 6" xfId="36555"/>
    <cellStyle name="Percent 49 2 6 2" xfId="57748"/>
    <cellStyle name="Percent 49 2 7" xfId="36556"/>
    <cellStyle name="Percent 49 2 7 2" xfId="57749"/>
    <cellStyle name="Percent 49 2 8" xfId="57750"/>
    <cellStyle name="Percent 49 3" xfId="36557"/>
    <cellStyle name="Percent 49 3 2" xfId="36558"/>
    <cellStyle name="Percent 49 3 2 2" xfId="57751"/>
    <cellStyle name="Percent 49 3 3" xfId="36559"/>
    <cellStyle name="Percent 49 3 4" xfId="36560"/>
    <cellStyle name="Percent 49 3 4 2" xfId="57752"/>
    <cellStyle name="Percent 49 3 5" xfId="36561"/>
    <cellStyle name="Percent 49 3 5 2" xfId="57753"/>
    <cellStyle name="Percent 49 3 6" xfId="57754"/>
    <cellStyle name="Percent 49 3 7" xfId="57755"/>
    <cellStyle name="Percent 49 4" xfId="36562"/>
    <cellStyle name="Percent 49 4 2" xfId="36563"/>
    <cellStyle name="Percent 49 4 2 2" xfId="57756"/>
    <cellStyle name="Percent 49 4 3" xfId="36564"/>
    <cellStyle name="Percent 49 4 3 2" xfId="57757"/>
    <cellStyle name="Percent 49 4 4" xfId="57758"/>
    <cellStyle name="Percent 49 4 5" xfId="57759"/>
    <cellStyle name="Percent 49 4 6" xfId="57760"/>
    <cellStyle name="Percent 49 5" xfId="36565"/>
    <cellStyle name="Percent 49 5 2" xfId="36566"/>
    <cellStyle name="Percent 49 5 2 2" xfId="57761"/>
    <cellStyle name="Percent 49 5 3" xfId="57762"/>
    <cellStyle name="Percent 49 6" xfId="36567"/>
    <cellStyle name="Percent 49 6 2" xfId="57763"/>
    <cellStyle name="Percent 49 7" xfId="36568"/>
    <cellStyle name="Percent 49 7 2" xfId="57764"/>
    <cellStyle name="Percent 49 8" xfId="36569"/>
    <cellStyle name="Percent 49 8 2" xfId="57765"/>
    <cellStyle name="Percent 49 9" xfId="57766"/>
    <cellStyle name="Percent 49 9 2" xfId="57767"/>
    <cellStyle name="Percent 5" xfId="36570"/>
    <cellStyle name="Percent 5 10" xfId="57768"/>
    <cellStyle name="Percent 5 2" xfId="36571"/>
    <cellStyle name="Percent 5 2 2" xfId="36572"/>
    <cellStyle name="Percent 5 2 2 2" xfId="36573"/>
    <cellStyle name="Percent 5 2 2 2 2" xfId="36574"/>
    <cellStyle name="Percent 5 2 2 2 2 2" xfId="57769"/>
    <cellStyle name="Percent 5 2 2 2 3" xfId="36575"/>
    <cellStyle name="Percent 5 2 2 2 3 2" xfId="57770"/>
    <cellStyle name="Percent 5 2 2 2 4" xfId="57771"/>
    <cellStyle name="Percent 5 2 2 2 5" xfId="57772"/>
    <cellStyle name="Percent 5 2 2 2 6" xfId="57773"/>
    <cellStyle name="Percent 5 2 2 3" xfId="36576"/>
    <cellStyle name="Percent 5 2 2 3 2" xfId="36577"/>
    <cellStyle name="Percent 5 2 2 3 2 2" xfId="57774"/>
    <cellStyle name="Percent 5 2 2 3 3" xfId="36578"/>
    <cellStyle name="Percent 5 2 2 3 3 2" xfId="57775"/>
    <cellStyle name="Percent 5 2 2 3 4" xfId="57776"/>
    <cellStyle name="Percent 5 2 2 3 5" xfId="57777"/>
    <cellStyle name="Percent 5 2 2 3 6" xfId="57778"/>
    <cellStyle name="Percent 5 2 2 4" xfId="36579"/>
    <cellStyle name="Percent 5 2 2 4 2" xfId="36580"/>
    <cellStyle name="Percent 5 2 2 4 2 2" xfId="57779"/>
    <cellStyle name="Percent 5 2 2 4 3" xfId="57780"/>
    <cellStyle name="Percent 5 2 2 5" xfId="36581"/>
    <cellStyle name="Percent 5 2 2 5 2" xfId="36582"/>
    <cellStyle name="Percent 5 2 2 5 2 2" xfId="57781"/>
    <cellStyle name="Percent 5 2 2 5 3" xfId="57782"/>
    <cellStyle name="Percent 5 2 2 6" xfId="36583"/>
    <cellStyle name="Percent 5 2 2 6 2" xfId="57783"/>
    <cellStyle name="Percent 5 2 2 7" xfId="57784"/>
    <cellStyle name="Percent 5 2 3" xfId="36584"/>
    <cellStyle name="Percent 5 2 3 2" xfId="36585"/>
    <cellStyle name="Percent 5 2 3 2 2" xfId="36586"/>
    <cellStyle name="Percent 5 2 3 2 2 2" xfId="57785"/>
    <cellStyle name="Percent 5 2 3 2 3" xfId="36587"/>
    <cellStyle name="Percent 5 2 3 2 3 2" xfId="57786"/>
    <cellStyle name="Percent 5 2 3 2 4" xfId="57787"/>
    <cellStyle name="Percent 5 2 3 2 5" xfId="57788"/>
    <cellStyle name="Percent 5 2 3 2 6" xfId="57789"/>
    <cellStyle name="Percent 5 2 3 3" xfId="36588"/>
    <cellStyle name="Percent 5 2 3 3 2" xfId="36589"/>
    <cellStyle name="Percent 5 2 3 3 2 2" xfId="57790"/>
    <cellStyle name="Percent 5 2 3 3 3" xfId="36590"/>
    <cellStyle name="Percent 5 2 3 3 3 2" xfId="57791"/>
    <cellStyle name="Percent 5 2 3 3 4" xfId="57792"/>
    <cellStyle name="Percent 5 2 3 3 5" xfId="57793"/>
    <cellStyle name="Percent 5 2 3 3 6" xfId="57794"/>
    <cellStyle name="Percent 5 2 3 4" xfId="36591"/>
    <cellStyle name="Percent 5 2 3 4 2" xfId="36592"/>
    <cellStyle name="Percent 5 2 3 4 2 2" xfId="57795"/>
    <cellStyle name="Percent 5 2 3 4 3" xfId="57796"/>
    <cellStyle name="Percent 5 2 3 5" xfId="36593"/>
    <cellStyle name="Percent 5 2 3 5 2" xfId="36594"/>
    <cellStyle name="Percent 5 2 3 5 2 2" xfId="57797"/>
    <cellStyle name="Percent 5 2 3 5 3" xfId="57798"/>
    <cellStyle name="Percent 5 2 3 6" xfId="36595"/>
    <cellStyle name="Percent 5 2 3 6 2" xfId="57799"/>
    <cellStyle name="Percent 5 2 3 7" xfId="57800"/>
    <cellStyle name="Percent 5 2 4" xfId="36596"/>
    <cellStyle name="Percent 5 2 4 2" xfId="36597"/>
    <cellStyle name="Percent 5 2 4 2 2" xfId="57801"/>
    <cellStyle name="Percent 5 2 4 3" xfId="36598"/>
    <cellStyle name="Percent 5 2 4 3 2" xfId="57802"/>
    <cellStyle name="Percent 5 2 4 4" xfId="57803"/>
    <cellStyle name="Percent 5 2 4 5" xfId="57804"/>
    <cellStyle name="Percent 5 2 4 6" xfId="57805"/>
    <cellStyle name="Percent 5 2 5" xfId="36599"/>
    <cellStyle name="Percent 5 2 5 2" xfId="36600"/>
    <cellStyle name="Percent 5 2 5 2 2" xfId="57806"/>
    <cellStyle name="Percent 5 2 5 3" xfId="36601"/>
    <cellStyle name="Percent 5 2 5 3 2" xfId="57807"/>
    <cellStyle name="Percent 5 2 5 4" xfId="57808"/>
    <cellStyle name="Percent 5 2 5 5" xfId="57809"/>
    <cellStyle name="Percent 5 2 5 6" xfId="57810"/>
    <cellStyle name="Percent 5 2 6" xfId="36602"/>
    <cellStyle name="Percent 5 2 6 2" xfId="36603"/>
    <cellStyle name="Percent 5 2 6 2 2" xfId="57811"/>
    <cellStyle name="Percent 5 2 6 3" xfId="57812"/>
    <cellStyle name="Percent 5 2 7" xfId="36604"/>
    <cellStyle name="Percent 5 2 7 2" xfId="36605"/>
    <cellStyle name="Percent 5 2 7 2 2" xfId="57813"/>
    <cellStyle name="Percent 5 2 7 3" xfId="57814"/>
    <cellStyle name="Percent 5 2 8" xfId="36606"/>
    <cellStyle name="Percent 5 2 8 2" xfId="57815"/>
    <cellStyle name="Percent 5 2 9" xfId="57816"/>
    <cellStyle name="Percent 5 3" xfId="36607"/>
    <cellStyle name="Percent 5 3 2" xfId="36608"/>
    <cellStyle name="Percent 5 3 2 2" xfId="57817"/>
    <cellStyle name="Percent 5 3 3" xfId="36609"/>
    <cellStyle name="Percent 5 3 4" xfId="36610"/>
    <cellStyle name="Percent 5 3 4 2" xfId="57818"/>
    <cellStyle name="Percent 5 3 5" xfId="36611"/>
    <cellStyle name="Percent 5 3 5 2" xfId="57819"/>
    <cellStyle name="Percent 5 3 6" xfId="36612"/>
    <cellStyle name="Percent 5 3 7" xfId="36613"/>
    <cellStyle name="Percent 5 4" xfId="36614"/>
    <cellStyle name="Percent 5 4 2" xfId="36615"/>
    <cellStyle name="Percent 5 4 2 2" xfId="57820"/>
    <cellStyle name="Percent 5 4 3" xfId="36616"/>
    <cellStyle name="Percent 5 4 3 2" xfId="57821"/>
    <cellStyle name="Percent 5 4 4" xfId="57822"/>
    <cellStyle name="Percent 5 4 5" xfId="57823"/>
    <cellStyle name="Percent 5 4 6" xfId="57824"/>
    <cellStyle name="Percent 5 5" xfId="36617"/>
    <cellStyle name="Percent 5 5 2" xfId="36618"/>
    <cellStyle name="Percent 5 5 2 2" xfId="57825"/>
    <cellStyle name="Percent 5 5 3" xfId="57826"/>
    <cellStyle name="Percent 5 6" xfId="36619"/>
    <cellStyle name="Percent 5 6 2" xfId="36620"/>
    <cellStyle name="Percent 5 6 2 2" xfId="57827"/>
    <cellStyle name="Percent 5 6 3" xfId="57828"/>
    <cellStyle name="Percent 5 7" xfId="36621"/>
    <cellStyle name="Percent 5 7 2" xfId="57829"/>
    <cellStyle name="Percent 5 8" xfId="57830"/>
    <cellStyle name="Percent 5 9" xfId="57831"/>
    <cellStyle name="Percent 50" xfId="36622"/>
    <cellStyle name="Percent 50 10" xfId="57832"/>
    <cellStyle name="Percent 50 2" xfId="36623"/>
    <cellStyle name="Percent 50 2 2" xfId="36624"/>
    <cellStyle name="Percent 50 2 2 2" xfId="36625"/>
    <cellStyle name="Percent 50 2 2 2 2" xfId="57833"/>
    <cellStyle name="Percent 50 2 2 3" xfId="36626"/>
    <cellStyle name="Percent 50 2 2 3 2" xfId="57834"/>
    <cellStyle name="Percent 50 2 2 4" xfId="57835"/>
    <cellStyle name="Percent 50 2 2 5" xfId="57836"/>
    <cellStyle name="Percent 50 2 2 6" xfId="57837"/>
    <cellStyle name="Percent 50 2 3" xfId="36627"/>
    <cellStyle name="Percent 50 2 3 2" xfId="36628"/>
    <cellStyle name="Percent 50 2 3 2 2" xfId="57838"/>
    <cellStyle name="Percent 50 2 3 3" xfId="36629"/>
    <cellStyle name="Percent 50 2 3 3 2" xfId="57839"/>
    <cellStyle name="Percent 50 2 3 4" xfId="57840"/>
    <cellStyle name="Percent 50 2 3 5" xfId="57841"/>
    <cellStyle name="Percent 50 2 3 6" xfId="57842"/>
    <cellStyle name="Percent 50 2 4" xfId="36630"/>
    <cellStyle name="Percent 50 2 4 2" xfId="36631"/>
    <cellStyle name="Percent 50 2 4 2 2" xfId="57843"/>
    <cellStyle name="Percent 50 2 4 3" xfId="57844"/>
    <cellStyle name="Percent 50 2 5" xfId="36632"/>
    <cellStyle name="Percent 50 2 5 2" xfId="57845"/>
    <cellStyle name="Percent 50 2 6" xfId="36633"/>
    <cellStyle name="Percent 50 2 6 2" xfId="57846"/>
    <cellStyle name="Percent 50 2 7" xfId="36634"/>
    <cellStyle name="Percent 50 2 7 2" xfId="57847"/>
    <cellStyle name="Percent 50 2 8" xfId="57848"/>
    <cellStyle name="Percent 50 3" xfId="36635"/>
    <cellStyle name="Percent 50 3 2" xfId="36636"/>
    <cellStyle name="Percent 50 3 2 2" xfId="57849"/>
    <cellStyle name="Percent 50 3 3" xfId="36637"/>
    <cellStyle name="Percent 50 3 4" xfId="36638"/>
    <cellStyle name="Percent 50 3 4 2" xfId="57850"/>
    <cellStyle name="Percent 50 3 5" xfId="36639"/>
    <cellStyle name="Percent 50 3 5 2" xfId="57851"/>
    <cellStyle name="Percent 50 3 6" xfId="57852"/>
    <cellStyle name="Percent 50 3 7" xfId="57853"/>
    <cellStyle name="Percent 50 4" xfId="36640"/>
    <cellStyle name="Percent 50 4 2" xfId="36641"/>
    <cellStyle name="Percent 50 4 2 2" xfId="57854"/>
    <cellStyle name="Percent 50 4 3" xfId="36642"/>
    <cellStyle name="Percent 50 4 3 2" xfId="57855"/>
    <cellStyle name="Percent 50 4 4" xfId="57856"/>
    <cellStyle name="Percent 50 4 5" xfId="57857"/>
    <cellStyle name="Percent 50 4 6" xfId="57858"/>
    <cellStyle name="Percent 50 5" xfId="36643"/>
    <cellStyle name="Percent 50 5 2" xfId="36644"/>
    <cellStyle name="Percent 50 5 2 2" xfId="57859"/>
    <cellStyle name="Percent 50 5 3" xfId="57860"/>
    <cellStyle name="Percent 50 6" xfId="36645"/>
    <cellStyle name="Percent 50 6 2" xfId="57861"/>
    <cellStyle name="Percent 50 7" xfId="36646"/>
    <cellStyle name="Percent 50 7 2" xfId="57862"/>
    <cellStyle name="Percent 50 8" xfId="36647"/>
    <cellStyle name="Percent 50 8 2" xfId="57863"/>
    <cellStyle name="Percent 50 9" xfId="57864"/>
    <cellStyle name="Percent 50 9 2" xfId="57865"/>
    <cellStyle name="Percent 51" xfId="36648"/>
    <cellStyle name="Percent 51 10" xfId="57866"/>
    <cellStyle name="Percent 51 2" xfId="36649"/>
    <cellStyle name="Percent 51 2 2" xfId="36650"/>
    <cellStyle name="Percent 51 2 2 2" xfId="36651"/>
    <cellStyle name="Percent 51 2 2 2 2" xfId="57867"/>
    <cellStyle name="Percent 51 2 2 3" xfId="36652"/>
    <cellStyle name="Percent 51 2 2 3 2" xfId="57868"/>
    <cellStyle name="Percent 51 2 2 4" xfId="57869"/>
    <cellStyle name="Percent 51 2 2 5" xfId="57870"/>
    <cellStyle name="Percent 51 2 2 6" xfId="57871"/>
    <cellStyle name="Percent 51 2 3" xfId="36653"/>
    <cellStyle name="Percent 51 2 3 2" xfId="36654"/>
    <cellStyle name="Percent 51 2 3 2 2" xfId="57872"/>
    <cellStyle name="Percent 51 2 3 3" xfId="36655"/>
    <cellStyle name="Percent 51 2 3 3 2" xfId="57873"/>
    <cellStyle name="Percent 51 2 3 4" xfId="57874"/>
    <cellStyle name="Percent 51 2 3 5" xfId="57875"/>
    <cellStyle name="Percent 51 2 3 6" xfId="57876"/>
    <cellStyle name="Percent 51 2 4" xfId="36656"/>
    <cellStyle name="Percent 51 2 4 2" xfId="36657"/>
    <cellStyle name="Percent 51 2 4 2 2" xfId="57877"/>
    <cellStyle name="Percent 51 2 4 3" xfId="57878"/>
    <cellStyle name="Percent 51 2 5" xfId="36658"/>
    <cellStyle name="Percent 51 2 5 2" xfId="57879"/>
    <cellStyle name="Percent 51 2 6" xfId="36659"/>
    <cellStyle name="Percent 51 2 6 2" xfId="57880"/>
    <cellStyle name="Percent 51 2 7" xfId="36660"/>
    <cellStyle name="Percent 51 2 7 2" xfId="57881"/>
    <cellStyle name="Percent 51 2 8" xfId="57882"/>
    <cellStyle name="Percent 51 3" xfId="36661"/>
    <cellStyle name="Percent 51 3 2" xfId="36662"/>
    <cellStyle name="Percent 51 3 2 2" xfId="57883"/>
    <cellStyle name="Percent 51 3 3" xfId="36663"/>
    <cellStyle name="Percent 51 3 4" xfId="36664"/>
    <cellStyle name="Percent 51 3 4 2" xfId="57884"/>
    <cellStyle name="Percent 51 3 5" xfId="36665"/>
    <cellStyle name="Percent 51 3 5 2" xfId="57885"/>
    <cellStyle name="Percent 51 3 6" xfId="57886"/>
    <cellStyle name="Percent 51 3 7" xfId="57887"/>
    <cellStyle name="Percent 51 4" xfId="36666"/>
    <cellStyle name="Percent 51 4 2" xfId="36667"/>
    <cellStyle name="Percent 51 4 2 2" xfId="57888"/>
    <cellStyle name="Percent 51 4 3" xfId="36668"/>
    <cellStyle name="Percent 51 4 3 2" xfId="57889"/>
    <cellStyle name="Percent 51 4 4" xfId="57890"/>
    <cellStyle name="Percent 51 4 5" xfId="57891"/>
    <cellStyle name="Percent 51 4 6" xfId="57892"/>
    <cellStyle name="Percent 51 5" xfId="36669"/>
    <cellStyle name="Percent 51 5 2" xfId="36670"/>
    <cellStyle name="Percent 51 5 2 2" xfId="57893"/>
    <cellStyle name="Percent 51 5 3" xfId="57894"/>
    <cellStyle name="Percent 51 6" xfId="36671"/>
    <cellStyle name="Percent 51 6 2" xfId="57895"/>
    <cellStyle name="Percent 51 7" xfId="36672"/>
    <cellStyle name="Percent 51 7 2" xfId="57896"/>
    <cellStyle name="Percent 51 8" xfId="36673"/>
    <cellStyle name="Percent 51 8 2" xfId="57897"/>
    <cellStyle name="Percent 51 9" xfId="57898"/>
    <cellStyle name="Percent 51 9 2" xfId="57899"/>
    <cellStyle name="Percent 52" xfId="36674"/>
    <cellStyle name="Percent 52 10" xfId="57900"/>
    <cellStyle name="Percent 52 2" xfId="36675"/>
    <cellStyle name="Percent 52 2 2" xfId="36676"/>
    <cellStyle name="Percent 52 2 2 2" xfId="36677"/>
    <cellStyle name="Percent 52 2 2 2 2" xfId="57901"/>
    <cellStyle name="Percent 52 2 2 3" xfId="36678"/>
    <cellStyle name="Percent 52 2 2 3 2" xfId="57902"/>
    <cellStyle name="Percent 52 2 2 4" xfId="57903"/>
    <cellStyle name="Percent 52 2 2 5" xfId="57904"/>
    <cellStyle name="Percent 52 2 2 6" xfId="57905"/>
    <cellStyle name="Percent 52 2 3" xfId="36679"/>
    <cellStyle name="Percent 52 2 3 2" xfId="36680"/>
    <cellStyle name="Percent 52 2 3 2 2" xfId="57906"/>
    <cellStyle name="Percent 52 2 3 3" xfId="36681"/>
    <cellStyle name="Percent 52 2 3 3 2" xfId="57907"/>
    <cellStyle name="Percent 52 2 3 4" xfId="57908"/>
    <cellStyle name="Percent 52 2 3 5" xfId="57909"/>
    <cellStyle name="Percent 52 2 3 6" xfId="57910"/>
    <cellStyle name="Percent 52 2 4" xfId="36682"/>
    <cellStyle name="Percent 52 2 4 2" xfId="36683"/>
    <cellStyle name="Percent 52 2 4 2 2" xfId="57911"/>
    <cellStyle name="Percent 52 2 4 3" xfId="57912"/>
    <cellStyle name="Percent 52 2 5" xfId="36684"/>
    <cellStyle name="Percent 52 2 5 2" xfId="57913"/>
    <cellStyle name="Percent 52 2 6" xfId="36685"/>
    <cellStyle name="Percent 52 2 6 2" xfId="57914"/>
    <cellStyle name="Percent 52 2 7" xfId="36686"/>
    <cellStyle name="Percent 52 2 7 2" xfId="57915"/>
    <cellStyle name="Percent 52 2 8" xfId="57916"/>
    <cellStyle name="Percent 52 3" xfId="36687"/>
    <cellStyle name="Percent 52 3 2" xfId="36688"/>
    <cellStyle name="Percent 52 3 2 2" xfId="57917"/>
    <cellStyle name="Percent 52 3 3" xfId="36689"/>
    <cellStyle name="Percent 52 3 4" xfId="36690"/>
    <cellStyle name="Percent 52 3 4 2" xfId="57918"/>
    <cellStyle name="Percent 52 3 5" xfId="36691"/>
    <cellStyle name="Percent 52 3 5 2" xfId="57919"/>
    <cellStyle name="Percent 52 3 6" xfId="57920"/>
    <cellStyle name="Percent 52 3 7" xfId="57921"/>
    <cellStyle name="Percent 52 4" xfId="36692"/>
    <cellStyle name="Percent 52 4 2" xfId="36693"/>
    <cellStyle name="Percent 52 4 2 2" xfId="57922"/>
    <cellStyle name="Percent 52 4 3" xfId="36694"/>
    <cellStyle name="Percent 52 4 3 2" xfId="57923"/>
    <cellStyle name="Percent 52 4 4" xfId="57924"/>
    <cellStyle name="Percent 52 4 5" xfId="57925"/>
    <cellStyle name="Percent 52 4 6" xfId="57926"/>
    <cellStyle name="Percent 52 5" xfId="36695"/>
    <cellStyle name="Percent 52 5 2" xfId="36696"/>
    <cellStyle name="Percent 52 5 2 2" xfId="57927"/>
    <cellStyle name="Percent 52 5 3" xfId="57928"/>
    <cellStyle name="Percent 52 6" xfId="36697"/>
    <cellStyle name="Percent 52 6 2" xfId="57929"/>
    <cellStyle name="Percent 52 7" xfId="36698"/>
    <cellStyle name="Percent 52 7 2" xfId="57930"/>
    <cellStyle name="Percent 52 8" xfId="36699"/>
    <cellStyle name="Percent 52 8 2" xfId="57931"/>
    <cellStyle name="Percent 52 9" xfId="57932"/>
    <cellStyle name="Percent 52 9 2" xfId="57933"/>
    <cellStyle name="Percent 53" xfId="36700"/>
    <cellStyle name="Percent 53 10" xfId="57934"/>
    <cellStyle name="Percent 53 2" xfId="36701"/>
    <cellStyle name="Percent 53 2 2" xfId="36702"/>
    <cellStyle name="Percent 53 2 2 2" xfId="36703"/>
    <cellStyle name="Percent 53 2 2 2 2" xfId="57935"/>
    <cellStyle name="Percent 53 2 2 3" xfId="36704"/>
    <cellStyle name="Percent 53 2 2 3 2" xfId="57936"/>
    <cellStyle name="Percent 53 2 2 4" xfId="57937"/>
    <cellStyle name="Percent 53 2 2 5" xfId="57938"/>
    <cellStyle name="Percent 53 2 2 6" xfId="57939"/>
    <cellStyle name="Percent 53 2 3" xfId="36705"/>
    <cellStyle name="Percent 53 2 3 2" xfId="36706"/>
    <cellStyle name="Percent 53 2 3 2 2" xfId="57940"/>
    <cellStyle name="Percent 53 2 3 3" xfId="36707"/>
    <cellStyle name="Percent 53 2 3 3 2" xfId="57941"/>
    <cellStyle name="Percent 53 2 3 4" xfId="57942"/>
    <cellStyle name="Percent 53 2 3 5" xfId="57943"/>
    <cellStyle name="Percent 53 2 3 6" xfId="57944"/>
    <cellStyle name="Percent 53 2 4" xfId="36708"/>
    <cellStyle name="Percent 53 2 4 2" xfId="36709"/>
    <cellStyle name="Percent 53 2 4 2 2" xfId="57945"/>
    <cellStyle name="Percent 53 2 4 3" xfId="57946"/>
    <cellStyle name="Percent 53 2 5" xfId="36710"/>
    <cellStyle name="Percent 53 2 5 2" xfId="57947"/>
    <cellStyle name="Percent 53 2 6" xfId="36711"/>
    <cellStyle name="Percent 53 2 6 2" xfId="57948"/>
    <cellStyle name="Percent 53 2 7" xfId="36712"/>
    <cellStyle name="Percent 53 2 7 2" xfId="57949"/>
    <cellStyle name="Percent 53 2 8" xfId="57950"/>
    <cellStyle name="Percent 53 3" xfId="36713"/>
    <cellStyle name="Percent 53 3 2" xfId="36714"/>
    <cellStyle name="Percent 53 3 2 2" xfId="57951"/>
    <cellStyle name="Percent 53 3 3" xfId="36715"/>
    <cellStyle name="Percent 53 3 4" xfId="36716"/>
    <cellStyle name="Percent 53 3 4 2" xfId="57952"/>
    <cellStyle name="Percent 53 3 5" xfId="36717"/>
    <cellStyle name="Percent 53 3 5 2" xfId="57953"/>
    <cellStyle name="Percent 53 3 6" xfId="57954"/>
    <cellStyle name="Percent 53 3 7" xfId="57955"/>
    <cellStyle name="Percent 53 4" xfId="36718"/>
    <cellStyle name="Percent 53 4 2" xfId="36719"/>
    <cellStyle name="Percent 53 4 2 2" xfId="57956"/>
    <cellStyle name="Percent 53 4 3" xfId="36720"/>
    <cellStyle name="Percent 53 4 3 2" xfId="57957"/>
    <cellStyle name="Percent 53 4 4" xfId="57958"/>
    <cellStyle name="Percent 53 4 5" xfId="57959"/>
    <cellStyle name="Percent 53 4 6" xfId="57960"/>
    <cellStyle name="Percent 53 5" xfId="36721"/>
    <cellStyle name="Percent 53 5 2" xfId="36722"/>
    <cellStyle name="Percent 53 5 2 2" xfId="57961"/>
    <cellStyle name="Percent 53 5 3" xfId="57962"/>
    <cellStyle name="Percent 53 6" xfId="36723"/>
    <cellStyle name="Percent 53 6 2" xfId="57963"/>
    <cellStyle name="Percent 53 7" xfId="36724"/>
    <cellStyle name="Percent 53 7 2" xfId="57964"/>
    <cellStyle name="Percent 53 8" xfId="36725"/>
    <cellStyle name="Percent 53 8 2" xfId="57965"/>
    <cellStyle name="Percent 53 9" xfId="57966"/>
    <cellStyle name="Percent 53 9 2" xfId="57967"/>
    <cellStyle name="Percent 54" xfId="36726"/>
    <cellStyle name="Percent 54 10" xfId="57968"/>
    <cellStyle name="Percent 54 2" xfId="36727"/>
    <cellStyle name="Percent 54 2 2" xfId="36728"/>
    <cellStyle name="Percent 54 2 2 2" xfId="36729"/>
    <cellStyle name="Percent 54 2 2 2 2" xfId="57969"/>
    <cellStyle name="Percent 54 2 2 3" xfId="36730"/>
    <cellStyle name="Percent 54 2 2 3 2" xfId="57970"/>
    <cellStyle name="Percent 54 2 2 4" xfId="57971"/>
    <cellStyle name="Percent 54 2 2 5" xfId="57972"/>
    <cellStyle name="Percent 54 2 2 6" xfId="57973"/>
    <cellStyle name="Percent 54 2 3" xfId="36731"/>
    <cellStyle name="Percent 54 2 3 2" xfId="36732"/>
    <cellStyle name="Percent 54 2 3 2 2" xfId="57974"/>
    <cellStyle name="Percent 54 2 3 3" xfId="36733"/>
    <cellStyle name="Percent 54 2 3 3 2" xfId="57975"/>
    <cellStyle name="Percent 54 2 3 4" xfId="57976"/>
    <cellStyle name="Percent 54 2 3 5" xfId="57977"/>
    <cellStyle name="Percent 54 2 3 6" xfId="57978"/>
    <cellStyle name="Percent 54 2 4" xfId="36734"/>
    <cellStyle name="Percent 54 2 4 2" xfId="36735"/>
    <cellStyle name="Percent 54 2 4 2 2" xfId="57979"/>
    <cellStyle name="Percent 54 2 4 3" xfId="57980"/>
    <cellStyle name="Percent 54 2 5" xfId="36736"/>
    <cellStyle name="Percent 54 2 5 2" xfId="57981"/>
    <cellStyle name="Percent 54 2 6" xfId="36737"/>
    <cellStyle name="Percent 54 2 6 2" xfId="57982"/>
    <cellStyle name="Percent 54 2 7" xfId="36738"/>
    <cellStyle name="Percent 54 2 7 2" xfId="57983"/>
    <cellStyle name="Percent 54 2 8" xfId="57984"/>
    <cellStyle name="Percent 54 3" xfId="36739"/>
    <cellStyle name="Percent 54 3 2" xfId="36740"/>
    <cellStyle name="Percent 54 3 2 2" xfId="57985"/>
    <cellStyle name="Percent 54 3 3" xfId="36741"/>
    <cellStyle name="Percent 54 3 3 2" xfId="57986"/>
    <cellStyle name="Percent 54 3 4" xfId="57987"/>
    <cellStyle name="Percent 54 3 5" xfId="57988"/>
    <cellStyle name="Percent 54 3 6" xfId="57989"/>
    <cellStyle name="Percent 54 4" xfId="36742"/>
    <cellStyle name="Percent 54 4 2" xfId="36743"/>
    <cellStyle name="Percent 54 4 2 2" xfId="57990"/>
    <cellStyle name="Percent 54 4 3" xfId="36744"/>
    <cellStyle name="Percent 54 4 3 2" xfId="57991"/>
    <cellStyle name="Percent 54 4 4" xfId="57992"/>
    <cellStyle name="Percent 54 4 5" xfId="57993"/>
    <cellStyle name="Percent 54 4 6" xfId="57994"/>
    <cellStyle name="Percent 54 5" xfId="36745"/>
    <cellStyle name="Percent 54 5 2" xfId="36746"/>
    <cellStyle name="Percent 54 5 2 2" xfId="57995"/>
    <cellStyle name="Percent 54 5 3" xfId="57996"/>
    <cellStyle name="Percent 54 6" xfId="36747"/>
    <cellStyle name="Percent 54 6 2" xfId="57997"/>
    <cellStyle name="Percent 54 7" xfId="36748"/>
    <cellStyle name="Percent 54 7 2" xfId="57998"/>
    <cellStyle name="Percent 54 8" xfId="36749"/>
    <cellStyle name="Percent 54 8 2" xfId="57999"/>
    <cellStyle name="Percent 54 9" xfId="58000"/>
    <cellStyle name="Percent 54 9 2" xfId="58001"/>
    <cellStyle name="Percent 55" xfId="36750"/>
    <cellStyle name="Percent 55 10" xfId="58002"/>
    <cellStyle name="Percent 55 2" xfId="36751"/>
    <cellStyle name="Percent 55 2 2" xfId="36752"/>
    <cellStyle name="Percent 55 2 2 2" xfId="36753"/>
    <cellStyle name="Percent 55 2 2 2 2" xfId="58003"/>
    <cellStyle name="Percent 55 2 2 3" xfId="36754"/>
    <cellStyle name="Percent 55 2 2 3 2" xfId="58004"/>
    <cellStyle name="Percent 55 2 2 4" xfId="58005"/>
    <cellStyle name="Percent 55 2 2 5" xfId="58006"/>
    <cellStyle name="Percent 55 2 2 6" xfId="58007"/>
    <cellStyle name="Percent 55 2 3" xfId="36755"/>
    <cellStyle name="Percent 55 2 3 2" xfId="36756"/>
    <cellStyle name="Percent 55 2 3 2 2" xfId="58008"/>
    <cellStyle name="Percent 55 2 3 3" xfId="36757"/>
    <cellStyle name="Percent 55 2 3 3 2" xfId="58009"/>
    <cellStyle name="Percent 55 2 3 4" xfId="58010"/>
    <cellStyle name="Percent 55 2 3 5" xfId="58011"/>
    <cellStyle name="Percent 55 2 3 6" xfId="58012"/>
    <cellStyle name="Percent 55 2 4" xfId="36758"/>
    <cellStyle name="Percent 55 2 4 2" xfId="36759"/>
    <cellStyle name="Percent 55 2 4 2 2" xfId="58013"/>
    <cellStyle name="Percent 55 2 4 3" xfId="58014"/>
    <cellStyle name="Percent 55 2 5" xfId="36760"/>
    <cellStyle name="Percent 55 2 5 2" xfId="58015"/>
    <cellStyle name="Percent 55 2 6" xfId="36761"/>
    <cellStyle name="Percent 55 2 6 2" xfId="58016"/>
    <cellStyle name="Percent 55 2 7" xfId="36762"/>
    <cellStyle name="Percent 55 2 7 2" xfId="58017"/>
    <cellStyle name="Percent 55 2 8" xfId="58018"/>
    <cellStyle name="Percent 55 3" xfId="36763"/>
    <cellStyle name="Percent 55 3 2" xfId="36764"/>
    <cellStyle name="Percent 55 3 2 2" xfId="58019"/>
    <cellStyle name="Percent 55 3 3" xfId="36765"/>
    <cellStyle name="Percent 55 3 3 2" xfId="58020"/>
    <cellStyle name="Percent 55 3 4" xfId="58021"/>
    <cellStyle name="Percent 55 3 5" xfId="58022"/>
    <cellStyle name="Percent 55 3 6" xfId="58023"/>
    <cellStyle name="Percent 55 4" xfId="36766"/>
    <cellStyle name="Percent 55 4 2" xfId="36767"/>
    <cellStyle name="Percent 55 4 2 2" xfId="58024"/>
    <cellStyle name="Percent 55 4 3" xfId="36768"/>
    <cellStyle name="Percent 55 4 3 2" xfId="58025"/>
    <cellStyle name="Percent 55 4 4" xfId="58026"/>
    <cellStyle name="Percent 55 4 5" xfId="58027"/>
    <cellStyle name="Percent 55 4 6" xfId="58028"/>
    <cellStyle name="Percent 55 5" xfId="36769"/>
    <cellStyle name="Percent 55 5 2" xfId="36770"/>
    <cellStyle name="Percent 55 5 2 2" xfId="58029"/>
    <cellStyle name="Percent 55 5 3" xfId="58030"/>
    <cellStyle name="Percent 55 6" xfId="36771"/>
    <cellStyle name="Percent 55 6 2" xfId="58031"/>
    <cellStyle name="Percent 55 7" xfId="36772"/>
    <cellStyle name="Percent 55 7 2" xfId="58032"/>
    <cellStyle name="Percent 55 8" xfId="36773"/>
    <cellStyle name="Percent 55 8 2" xfId="58033"/>
    <cellStyle name="Percent 55 9" xfId="58034"/>
    <cellStyle name="Percent 55 9 2" xfId="58035"/>
    <cellStyle name="Percent 56" xfId="36774"/>
    <cellStyle name="Percent 56 10" xfId="58036"/>
    <cellStyle name="Percent 56 2" xfId="36775"/>
    <cellStyle name="Percent 56 2 2" xfId="36776"/>
    <cellStyle name="Percent 56 2 2 2" xfId="36777"/>
    <cellStyle name="Percent 56 2 2 2 2" xfId="58037"/>
    <cellStyle name="Percent 56 2 2 3" xfId="36778"/>
    <cellStyle name="Percent 56 2 2 3 2" xfId="58038"/>
    <cellStyle name="Percent 56 2 2 4" xfId="58039"/>
    <cellStyle name="Percent 56 2 2 5" xfId="58040"/>
    <cellStyle name="Percent 56 2 2 6" xfId="58041"/>
    <cellStyle name="Percent 56 2 3" xfId="36779"/>
    <cellStyle name="Percent 56 2 3 2" xfId="36780"/>
    <cellStyle name="Percent 56 2 3 2 2" xfId="58042"/>
    <cellStyle name="Percent 56 2 3 3" xfId="36781"/>
    <cellStyle name="Percent 56 2 3 3 2" xfId="58043"/>
    <cellStyle name="Percent 56 2 3 4" xfId="58044"/>
    <cellStyle name="Percent 56 2 3 5" xfId="58045"/>
    <cellStyle name="Percent 56 2 3 6" xfId="58046"/>
    <cellStyle name="Percent 56 2 4" xfId="36782"/>
    <cellStyle name="Percent 56 2 4 2" xfId="36783"/>
    <cellStyle name="Percent 56 2 4 2 2" xfId="58047"/>
    <cellStyle name="Percent 56 2 4 3" xfId="58048"/>
    <cellStyle name="Percent 56 2 5" xfId="36784"/>
    <cellStyle name="Percent 56 2 5 2" xfId="58049"/>
    <cellStyle name="Percent 56 2 6" xfId="36785"/>
    <cellStyle name="Percent 56 2 6 2" xfId="58050"/>
    <cellStyle name="Percent 56 2 7" xfId="36786"/>
    <cellStyle name="Percent 56 2 7 2" xfId="58051"/>
    <cellStyle name="Percent 56 2 8" xfId="58052"/>
    <cellStyle name="Percent 56 3" xfId="36787"/>
    <cellStyle name="Percent 56 3 2" xfId="36788"/>
    <cellStyle name="Percent 56 3 2 2" xfId="58053"/>
    <cellStyle name="Percent 56 3 3" xfId="36789"/>
    <cellStyle name="Percent 56 3 3 2" xfId="58054"/>
    <cellStyle name="Percent 56 3 4" xfId="58055"/>
    <cellStyle name="Percent 56 3 5" xfId="58056"/>
    <cellStyle name="Percent 56 3 6" xfId="58057"/>
    <cellStyle name="Percent 56 4" xfId="36790"/>
    <cellStyle name="Percent 56 4 2" xfId="36791"/>
    <cellStyle name="Percent 56 4 2 2" xfId="58058"/>
    <cellStyle name="Percent 56 4 3" xfId="36792"/>
    <cellStyle name="Percent 56 4 3 2" xfId="58059"/>
    <cellStyle name="Percent 56 4 4" xfId="58060"/>
    <cellStyle name="Percent 56 4 5" xfId="58061"/>
    <cellStyle name="Percent 56 4 6" xfId="58062"/>
    <cellStyle name="Percent 56 5" xfId="36793"/>
    <cellStyle name="Percent 56 5 2" xfId="36794"/>
    <cellStyle name="Percent 56 5 2 2" xfId="58063"/>
    <cellStyle name="Percent 56 5 3" xfId="58064"/>
    <cellStyle name="Percent 56 6" xfId="36795"/>
    <cellStyle name="Percent 56 6 2" xfId="58065"/>
    <cellStyle name="Percent 56 7" xfId="36796"/>
    <cellStyle name="Percent 56 7 2" xfId="58066"/>
    <cellStyle name="Percent 56 8" xfId="36797"/>
    <cellStyle name="Percent 56 8 2" xfId="58067"/>
    <cellStyle name="Percent 56 9" xfId="58068"/>
    <cellStyle name="Percent 56 9 2" xfId="58069"/>
    <cellStyle name="Percent 57" xfId="36798"/>
    <cellStyle name="Percent 57 10" xfId="58070"/>
    <cellStyle name="Percent 57 2" xfId="36799"/>
    <cellStyle name="Percent 57 2 2" xfId="36800"/>
    <cellStyle name="Percent 57 2 2 2" xfId="36801"/>
    <cellStyle name="Percent 57 2 2 2 2" xfId="58071"/>
    <cellStyle name="Percent 57 2 2 3" xfId="36802"/>
    <cellStyle name="Percent 57 2 2 3 2" xfId="58072"/>
    <cellStyle name="Percent 57 2 2 4" xfId="58073"/>
    <cellStyle name="Percent 57 2 2 5" xfId="58074"/>
    <cellStyle name="Percent 57 2 2 6" xfId="58075"/>
    <cellStyle name="Percent 57 2 3" xfId="36803"/>
    <cellStyle name="Percent 57 2 3 2" xfId="36804"/>
    <cellStyle name="Percent 57 2 3 2 2" xfId="58076"/>
    <cellStyle name="Percent 57 2 3 3" xfId="36805"/>
    <cellStyle name="Percent 57 2 3 3 2" xfId="58077"/>
    <cellStyle name="Percent 57 2 3 4" xfId="58078"/>
    <cellStyle name="Percent 57 2 3 5" xfId="58079"/>
    <cellStyle name="Percent 57 2 3 6" xfId="58080"/>
    <cellStyle name="Percent 57 2 4" xfId="36806"/>
    <cellStyle name="Percent 57 2 4 2" xfId="36807"/>
    <cellStyle name="Percent 57 2 4 2 2" xfId="58081"/>
    <cellStyle name="Percent 57 2 4 3" xfId="58082"/>
    <cellStyle name="Percent 57 2 5" xfId="36808"/>
    <cellStyle name="Percent 57 2 5 2" xfId="58083"/>
    <cellStyle name="Percent 57 2 6" xfId="36809"/>
    <cellStyle name="Percent 57 2 6 2" xfId="58084"/>
    <cellStyle name="Percent 57 2 7" xfId="36810"/>
    <cellStyle name="Percent 57 2 7 2" xfId="58085"/>
    <cellStyle name="Percent 57 2 8" xfId="58086"/>
    <cellStyle name="Percent 57 3" xfId="36811"/>
    <cellStyle name="Percent 57 3 2" xfId="36812"/>
    <cellStyle name="Percent 57 3 2 2" xfId="58087"/>
    <cellStyle name="Percent 57 3 3" xfId="36813"/>
    <cellStyle name="Percent 57 3 3 2" xfId="58088"/>
    <cellStyle name="Percent 57 3 4" xfId="58089"/>
    <cellStyle name="Percent 57 3 5" xfId="58090"/>
    <cellStyle name="Percent 57 3 6" xfId="58091"/>
    <cellStyle name="Percent 57 4" xfId="36814"/>
    <cellStyle name="Percent 57 4 2" xfId="36815"/>
    <cellStyle name="Percent 57 4 2 2" xfId="58092"/>
    <cellStyle name="Percent 57 4 3" xfId="36816"/>
    <cellStyle name="Percent 57 4 3 2" xfId="58093"/>
    <cellStyle name="Percent 57 4 4" xfId="58094"/>
    <cellStyle name="Percent 57 4 5" xfId="58095"/>
    <cellStyle name="Percent 57 4 6" xfId="58096"/>
    <cellStyle name="Percent 57 5" xfId="36817"/>
    <cellStyle name="Percent 57 5 2" xfId="36818"/>
    <cellStyle name="Percent 57 5 2 2" xfId="58097"/>
    <cellStyle name="Percent 57 5 3" xfId="58098"/>
    <cellStyle name="Percent 57 6" xfId="36819"/>
    <cellStyle name="Percent 57 6 2" xfId="58099"/>
    <cellStyle name="Percent 57 7" xfId="36820"/>
    <cellStyle name="Percent 57 7 2" xfId="58100"/>
    <cellStyle name="Percent 57 8" xfId="36821"/>
    <cellStyle name="Percent 57 8 2" xfId="58101"/>
    <cellStyle name="Percent 57 9" xfId="58102"/>
    <cellStyle name="Percent 57 9 2" xfId="58103"/>
    <cellStyle name="Percent 58" xfId="36822"/>
    <cellStyle name="Percent 58 10" xfId="58104"/>
    <cellStyle name="Percent 58 2" xfId="36823"/>
    <cellStyle name="Percent 58 2 2" xfId="36824"/>
    <cellStyle name="Percent 58 2 2 2" xfId="36825"/>
    <cellStyle name="Percent 58 2 2 2 2" xfId="58105"/>
    <cellStyle name="Percent 58 2 2 3" xfId="36826"/>
    <cellStyle name="Percent 58 2 2 3 2" xfId="58106"/>
    <cellStyle name="Percent 58 2 2 4" xfId="58107"/>
    <cellStyle name="Percent 58 2 2 5" xfId="58108"/>
    <cellStyle name="Percent 58 2 2 6" xfId="58109"/>
    <cellStyle name="Percent 58 2 3" xfId="36827"/>
    <cellStyle name="Percent 58 2 3 2" xfId="36828"/>
    <cellStyle name="Percent 58 2 3 2 2" xfId="58110"/>
    <cellStyle name="Percent 58 2 3 3" xfId="36829"/>
    <cellStyle name="Percent 58 2 3 3 2" xfId="58111"/>
    <cellStyle name="Percent 58 2 3 4" xfId="58112"/>
    <cellStyle name="Percent 58 2 3 5" xfId="58113"/>
    <cellStyle name="Percent 58 2 3 6" xfId="58114"/>
    <cellStyle name="Percent 58 2 4" xfId="36830"/>
    <cellStyle name="Percent 58 2 4 2" xfId="36831"/>
    <cellStyle name="Percent 58 2 4 2 2" xfId="58115"/>
    <cellStyle name="Percent 58 2 4 3" xfId="58116"/>
    <cellStyle name="Percent 58 2 5" xfId="36832"/>
    <cellStyle name="Percent 58 2 5 2" xfId="58117"/>
    <cellStyle name="Percent 58 2 6" xfId="36833"/>
    <cellStyle name="Percent 58 2 6 2" xfId="58118"/>
    <cellStyle name="Percent 58 2 7" xfId="36834"/>
    <cellStyle name="Percent 58 2 7 2" xfId="58119"/>
    <cellStyle name="Percent 58 2 8" xfId="58120"/>
    <cellStyle name="Percent 58 3" xfId="36835"/>
    <cellStyle name="Percent 58 3 2" xfId="36836"/>
    <cellStyle name="Percent 58 3 2 2" xfId="58121"/>
    <cellStyle name="Percent 58 3 3" xfId="36837"/>
    <cellStyle name="Percent 58 3 3 2" xfId="58122"/>
    <cellStyle name="Percent 58 3 4" xfId="58123"/>
    <cellStyle name="Percent 58 3 5" xfId="58124"/>
    <cellStyle name="Percent 58 3 6" xfId="58125"/>
    <cellStyle name="Percent 58 4" xfId="36838"/>
    <cellStyle name="Percent 58 4 2" xfId="36839"/>
    <cellStyle name="Percent 58 4 2 2" xfId="58126"/>
    <cellStyle name="Percent 58 4 3" xfId="36840"/>
    <cellStyle name="Percent 58 4 3 2" xfId="58127"/>
    <cellStyle name="Percent 58 4 4" xfId="58128"/>
    <cellStyle name="Percent 58 4 5" xfId="58129"/>
    <cellStyle name="Percent 58 4 6" xfId="58130"/>
    <cellStyle name="Percent 58 5" xfId="36841"/>
    <cellStyle name="Percent 58 5 2" xfId="36842"/>
    <cellStyle name="Percent 58 5 2 2" xfId="58131"/>
    <cellStyle name="Percent 58 5 3" xfId="58132"/>
    <cellStyle name="Percent 58 6" xfId="36843"/>
    <cellStyle name="Percent 58 6 2" xfId="58133"/>
    <cellStyle name="Percent 58 7" xfId="36844"/>
    <cellStyle name="Percent 58 7 2" xfId="58134"/>
    <cellStyle name="Percent 58 8" xfId="36845"/>
    <cellStyle name="Percent 58 8 2" xfId="58135"/>
    <cellStyle name="Percent 58 9" xfId="58136"/>
    <cellStyle name="Percent 58 9 2" xfId="58137"/>
    <cellStyle name="Percent 59" xfId="36846"/>
    <cellStyle name="Percent 59 10" xfId="58138"/>
    <cellStyle name="Percent 59 2" xfId="36847"/>
    <cellStyle name="Percent 59 2 2" xfId="36848"/>
    <cellStyle name="Percent 59 2 2 2" xfId="36849"/>
    <cellStyle name="Percent 59 2 2 2 2" xfId="58139"/>
    <cellStyle name="Percent 59 2 2 3" xfId="36850"/>
    <cellStyle name="Percent 59 2 2 3 2" xfId="58140"/>
    <cellStyle name="Percent 59 2 2 4" xfId="58141"/>
    <cellStyle name="Percent 59 2 2 5" xfId="58142"/>
    <cellStyle name="Percent 59 2 2 6" xfId="58143"/>
    <cellStyle name="Percent 59 2 3" xfId="36851"/>
    <cellStyle name="Percent 59 2 3 2" xfId="36852"/>
    <cellStyle name="Percent 59 2 3 2 2" xfId="58144"/>
    <cellStyle name="Percent 59 2 3 3" xfId="36853"/>
    <cellStyle name="Percent 59 2 3 3 2" xfId="58145"/>
    <cellStyle name="Percent 59 2 3 4" xfId="58146"/>
    <cellStyle name="Percent 59 2 3 5" xfId="58147"/>
    <cellStyle name="Percent 59 2 3 6" xfId="58148"/>
    <cellStyle name="Percent 59 2 4" xfId="36854"/>
    <cellStyle name="Percent 59 2 4 2" xfId="36855"/>
    <cellStyle name="Percent 59 2 4 2 2" xfId="58149"/>
    <cellStyle name="Percent 59 2 4 3" xfId="58150"/>
    <cellStyle name="Percent 59 2 5" xfId="36856"/>
    <cellStyle name="Percent 59 2 5 2" xfId="58151"/>
    <cellStyle name="Percent 59 2 6" xfId="36857"/>
    <cellStyle name="Percent 59 2 6 2" xfId="58152"/>
    <cellStyle name="Percent 59 2 7" xfId="36858"/>
    <cellStyle name="Percent 59 2 7 2" xfId="58153"/>
    <cellStyle name="Percent 59 2 8" xfId="58154"/>
    <cellStyle name="Percent 59 3" xfId="36859"/>
    <cellStyle name="Percent 59 3 2" xfId="36860"/>
    <cellStyle name="Percent 59 3 2 2" xfId="58155"/>
    <cellStyle name="Percent 59 3 3" xfId="36861"/>
    <cellStyle name="Percent 59 3 3 2" xfId="58156"/>
    <cellStyle name="Percent 59 3 4" xfId="58157"/>
    <cellStyle name="Percent 59 3 5" xfId="58158"/>
    <cellStyle name="Percent 59 3 6" xfId="58159"/>
    <cellStyle name="Percent 59 4" xfId="36862"/>
    <cellStyle name="Percent 59 4 2" xfId="36863"/>
    <cellStyle name="Percent 59 4 2 2" xfId="58160"/>
    <cellStyle name="Percent 59 4 3" xfId="36864"/>
    <cellStyle name="Percent 59 4 3 2" xfId="58161"/>
    <cellStyle name="Percent 59 4 4" xfId="58162"/>
    <cellStyle name="Percent 59 4 5" xfId="58163"/>
    <cellStyle name="Percent 59 4 6" xfId="58164"/>
    <cellStyle name="Percent 59 5" xfId="36865"/>
    <cellStyle name="Percent 59 5 2" xfId="36866"/>
    <cellStyle name="Percent 59 5 2 2" xfId="58165"/>
    <cellStyle name="Percent 59 5 3" xfId="58166"/>
    <cellStyle name="Percent 59 6" xfId="36867"/>
    <cellStyle name="Percent 59 6 2" xfId="58167"/>
    <cellStyle name="Percent 59 7" xfId="36868"/>
    <cellStyle name="Percent 59 7 2" xfId="58168"/>
    <cellStyle name="Percent 59 8" xfId="36869"/>
    <cellStyle name="Percent 59 8 2" xfId="58169"/>
    <cellStyle name="Percent 59 9" xfId="58170"/>
    <cellStyle name="Percent 59 9 2" xfId="58171"/>
    <cellStyle name="Percent 6" xfId="36870"/>
    <cellStyle name="Percent 6 2" xfId="36871"/>
    <cellStyle name="Percent 6 2 2" xfId="36872"/>
    <cellStyle name="Percent 6 2 2 2" xfId="36873"/>
    <cellStyle name="Percent 6 2 2 2 2" xfId="36874"/>
    <cellStyle name="Percent 6 2 2 2 2 2" xfId="58172"/>
    <cellStyle name="Percent 6 2 2 2 3" xfId="36875"/>
    <cellStyle name="Percent 6 2 2 2 3 2" xfId="58173"/>
    <cellStyle name="Percent 6 2 2 2 4" xfId="58174"/>
    <cellStyle name="Percent 6 2 2 2 5" xfId="58175"/>
    <cellStyle name="Percent 6 2 2 2 6" xfId="58176"/>
    <cellStyle name="Percent 6 2 2 3" xfId="36876"/>
    <cellStyle name="Percent 6 2 2 3 2" xfId="36877"/>
    <cellStyle name="Percent 6 2 2 3 2 2" xfId="58177"/>
    <cellStyle name="Percent 6 2 2 3 3" xfId="36878"/>
    <cellStyle name="Percent 6 2 2 3 3 2" xfId="58178"/>
    <cellStyle name="Percent 6 2 2 3 4" xfId="58179"/>
    <cellStyle name="Percent 6 2 2 3 5" xfId="58180"/>
    <cellStyle name="Percent 6 2 2 3 6" xfId="58181"/>
    <cellStyle name="Percent 6 2 2 4" xfId="36879"/>
    <cellStyle name="Percent 6 2 2 4 2" xfId="36880"/>
    <cellStyle name="Percent 6 2 2 4 2 2" xfId="58182"/>
    <cellStyle name="Percent 6 2 2 4 3" xfId="58183"/>
    <cellStyle name="Percent 6 2 2 5" xfId="36881"/>
    <cellStyle name="Percent 6 2 2 5 2" xfId="36882"/>
    <cellStyle name="Percent 6 2 2 5 2 2" xfId="58184"/>
    <cellStyle name="Percent 6 2 2 5 3" xfId="58185"/>
    <cellStyle name="Percent 6 2 2 6" xfId="36883"/>
    <cellStyle name="Percent 6 2 2 6 2" xfId="58186"/>
    <cellStyle name="Percent 6 2 2 7" xfId="58187"/>
    <cellStyle name="Percent 6 2 3" xfId="36884"/>
    <cellStyle name="Percent 6 2 3 2" xfId="36885"/>
    <cellStyle name="Percent 6 2 3 2 2" xfId="36886"/>
    <cellStyle name="Percent 6 2 3 2 2 2" xfId="58188"/>
    <cellStyle name="Percent 6 2 3 2 3" xfId="36887"/>
    <cellStyle name="Percent 6 2 3 2 3 2" xfId="58189"/>
    <cellStyle name="Percent 6 2 3 2 4" xfId="58190"/>
    <cellStyle name="Percent 6 2 3 2 5" xfId="58191"/>
    <cellStyle name="Percent 6 2 3 2 6" xfId="58192"/>
    <cellStyle name="Percent 6 2 3 3" xfId="36888"/>
    <cellStyle name="Percent 6 2 3 3 2" xfId="36889"/>
    <cellStyle name="Percent 6 2 3 3 2 2" xfId="58193"/>
    <cellStyle name="Percent 6 2 3 3 3" xfId="36890"/>
    <cellStyle name="Percent 6 2 3 3 3 2" xfId="58194"/>
    <cellStyle name="Percent 6 2 3 3 4" xfId="58195"/>
    <cellStyle name="Percent 6 2 3 3 5" xfId="58196"/>
    <cellStyle name="Percent 6 2 3 3 6" xfId="58197"/>
    <cellStyle name="Percent 6 2 3 4" xfId="36891"/>
    <cellStyle name="Percent 6 2 3 4 2" xfId="36892"/>
    <cellStyle name="Percent 6 2 3 4 2 2" xfId="58198"/>
    <cellStyle name="Percent 6 2 3 4 3" xfId="58199"/>
    <cellStyle name="Percent 6 2 3 5" xfId="36893"/>
    <cellStyle name="Percent 6 2 3 5 2" xfId="36894"/>
    <cellStyle name="Percent 6 2 3 5 2 2" xfId="58200"/>
    <cellStyle name="Percent 6 2 3 5 3" xfId="58201"/>
    <cellStyle name="Percent 6 2 3 6" xfId="36895"/>
    <cellStyle name="Percent 6 2 3 6 2" xfId="58202"/>
    <cellStyle name="Percent 6 2 3 7" xfId="58203"/>
    <cellStyle name="Percent 6 2 4" xfId="36896"/>
    <cellStyle name="Percent 6 2 4 2" xfId="36897"/>
    <cellStyle name="Percent 6 2 4 2 2" xfId="58204"/>
    <cellStyle name="Percent 6 2 4 3" xfId="36898"/>
    <cellStyle name="Percent 6 2 4 3 2" xfId="58205"/>
    <cellStyle name="Percent 6 2 4 4" xfId="58206"/>
    <cellStyle name="Percent 6 2 4 5" xfId="58207"/>
    <cellStyle name="Percent 6 2 4 6" xfId="58208"/>
    <cellStyle name="Percent 6 2 5" xfId="36899"/>
    <cellStyle name="Percent 6 2 5 2" xfId="36900"/>
    <cellStyle name="Percent 6 2 5 2 2" xfId="58209"/>
    <cellStyle name="Percent 6 2 5 3" xfId="36901"/>
    <cellStyle name="Percent 6 2 5 3 2" xfId="58210"/>
    <cellStyle name="Percent 6 2 5 4" xfId="58211"/>
    <cellStyle name="Percent 6 2 5 5" xfId="58212"/>
    <cellStyle name="Percent 6 2 5 6" xfId="58213"/>
    <cellStyle name="Percent 6 2 6" xfId="36902"/>
    <cellStyle name="Percent 6 2 6 2" xfId="36903"/>
    <cellStyle name="Percent 6 2 6 2 2" xfId="58214"/>
    <cellStyle name="Percent 6 2 6 3" xfId="58215"/>
    <cellStyle name="Percent 6 2 7" xfId="36904"/>
    <cellStyle name="Percent 6 2 7 2" xfId="36905"/>
    <cellStyle name="Percent 6 2 7 2 2" xfId="58216"/>
    <cellStyle name="Percent 6 2 7 3" xfId="58217"/>
    <cellStyle name="Percent 6 2 8" xfId="36906"/>
    <cellStyle name="Percent 6 2 8 2" xfId="58218"/>
    <cellStyle name="Percent 6 2 9" xfId="58219"/>
    <cellStyle name="Percent 6 3" xfId="36907"/>
    <cellStyle name="Percent 6 3 2" xfId="36908"/>
    <cellStyle name="Percent 6 3 2 2" xfId="58220"/>
    <cellStyle name="Percent 6 3 3" xfId="36909"/>
    <cellStyle name="Percent 6 3 4" xfId="36910"/>
    <cellStyle name="Percent 6 3 4 2" xfId="58221"/>
    <cellStyle name="Percent 6 3 5" xfId="36911"/>
    <cellStyle name="Percent 6 3 5 2" xfId="58222"/>
    <cellStyle name="Percent 6 3 6" xfId="58223"/>
    <cellStyle name="Percent 6 3 7" xfId="58224"/>
    <cellStyle name="Percent 6 4" xfId="36912"/>
    <cellStyle name="Percent 6 4 2" xfId="36913"/>
    <cellStyle name="Percent 6 4 2 2" xfId="58225"/>
    <cellStyle name="Percent 6 4 3" xfId="36914"/>
    <cellStyle name="Percent 6 4 3 2" xfId="58226"/>
    <cellStyle name="Percent 6 4 4" xfId="58227"/>
    <cellStyle name="Percent 6 4 5" xfId="58228"/>
    <cellStyle name="Percent 6 4 6" xfId="58229"/>
    <cellStyle name="Percent 6 5" xfId="36915"/>
    <cellStyle name="Percent 6 5 2" xfId="36916"/>
    <cellStyle name="Percent 6 5 2 2" xfId="58230"/>
    <cellStyle name="Percent 6 5 3" xfId="58231"/>
    <cellStyle name="Percent 6 6" xfId="36917"/>
    <cellStyle name="Percent 6 6 2" xfId="36918"/>
    <cellStyle name="Percent 6 6 2 2" xfId="58232"/>
    <cellStyle name="Percent 6 6 3" xfId="58233"/>
    <cellStyle name="Percent 6 7" xfId="36919"/>
    <cellStyle name="Percent 6 7 2" xfId="58234"/>
    <cellStyle name="Percent 6 8" xfId="58235"/>
    <cellStyle name="Percent 6 9" xfId="58236"/>
    <cellStyle name="Percent 60" xfId="36920"/>
    <cellStyle name="Percent 60 10" xfId="58237"/>
    <cellStyle name="Percent 60 2" xfId="36921"/>
    <cellStyle name="Percent 60 2 2" xfId="36922"/>
    <cellStyle name="Percent 60 2 2 2" xfId="36923"/>
    <cellStyle name="Percent 60 2 2 2 2" xfId="58238"/>
    <cellStyle name="Percent 60 2 2 3" xfId="36924"/>
    <cellStyle name="Percent 60 2 2 3 2" xfId="58239"/>
    <cellStyle name="Percent 60 2 2 4" xfId="58240"/>
    <cellStyle name="Percent 60 2 2 5" xfId="58241"/>
    <cellStyle name="Percent 60 2 2 6" xfId="58242"/>
    <cellStyle name="Percent 60 2 3" xfId="36925"/>
    <cellStyle name="Percent 60 2 3 2" xfId="36926"/>
    <cellStyle name="Percent 60 2 3 2 2" xfId="58243"/>
    <cellStyle name="Percent 60 2 3 3" xfId="36927"/>
    <cellStyle name="Percent 60 2 3 3 2" xfId="58244"/>
    <cellStyle name="Percent 60 2 3 4" xfId="58245"/>
    <cellStyle name="Percent 60 2 3 5" xfId="58246"/>
    <cellStyle name="Percent 60 2 3 6" xfId="58247"/>
    <cellStyle name="Percent 60 2 4" xfId="36928"/>
    <cellStyle name="Percent 60 2 4 2" xfId="36929"/>
    <cellStyle name="Percent 60 2 4 2 2" xfId="58248"/>
    <cellStyle name="Percent 60 2 4 3" xfId="58249"/>
    <cellStyle name="Percent 60 2 5" xfId="36930"/>
    <cellStyle name="Percent 60 2 5 2" xfId="58250"/>
    <cellStyle name="Percent 60 2 6" xfId="36931"/>
    <cellStyle name="Percent 60 2 6 2" xfId="58251"/>
    <cellStyle name="Percent 60 2 7" xfId="36932"/>
    <cellStyle name="Percent 60 2 7 2" xfId="58252"/>
    <cellStyle name="Percent 60 2 8" xfId="58253"/>
    <cellStyle name="Percent 60 3" xfId="36933"/>
    <cellStyle name="Percent 60 3 2" xfId="36934"/>
    <cellStyle name="Percent 60 3 2 2" xfId="58254"/>
    <cellStyle name="Percent 60 3 3" xfId="36935"/>
    <cellStyle name="Percent 60 3 3 2" xfId="58255"/>
    <cellStyle name="Percent 60 3 4" xfId="58256"/>
    <cellStyle name="Percent 60 3 5" xfId="58257"/>
    <cellStyle name="Percent 60 3 6" xfId="58258"/>
    <cellStyle name="Percent 60 4" xfId="36936"/>
    <cellStyle name="Percent 60 4 2" xfId="36937"/>
    <cellStyle name="Percent 60 4 2 2" xfId="58259"/>
    <cellStyle name="Percent 60 4 3" xfId="36938"/>
    <cellStyle name="Percent 60 4 3 2" xfId="58260"/>
    <cellStyle name="Percent 60 4 4" xfId="58261"/>
    <cellStyle name="Percent 60 4 5" xfId="58262"/>
    <cellStyle name="Percent 60 4 6" xfId="58263"/>
    <cellStyle name="Percent 60 5" xfId="36939"/>
    <cellStyle name="Percent 60 5 2" xfId="36940"/>
    <cellStyle name="Percent 60 5 2 2" xfId="58264"/>
    <cellStyle name="Percent 60 5 3" xfId="58265"/>
    <cellStyle name="Percent 60 6" xfId="36941"/>
    <cellStyle name="Percent 60 6 2" xfId="58266"/>
    <cellStyle name="Percent 60 7" xfId="36942"/>
    <cellStyle name="Percent 60 7 2" xfId="58267"/>
    <cellStyle name="Percent 60 8" xfId="36943"/>
    <cellStyle name="Percent 60 8 2" xfId="58268"/>
    <cellStyle name="Percent 60 9" xfId="58269"/>
    <cellStyle name="Percent 60 9 2" xfId="58270"/>
    <cellStyle name="Percent 61" xfId="36944"/>
    <cellStyle name="Percent 61 10" xfId="58271"/>
    <cellStyle name="Percent 61 2" xfId="36945"/>
    <cellStyle name="Percent 61 2 2" xfId="36946"/>
    <cellStyle name="Percent 61 2 2 2" xfId="36947"/>
    <cellStyle name="Percent 61 2 2 2 2" xfId="58272"/>
    <cellStyle name="Percent 61 2 2 3" xfId="36948"/>
    <cellStyle name="Percent 61 2 2 3 2" xfId="58273"/>
    <cellStyle name="Percent 61 2 2 4" xfId="58274"/>
    <cellStyle name="Percent 61 2 2 5" xfId="58275"/>
    <cellStyle name="Percent 61 2 2 6" xfId="58276"/>
    <cellStyle name="Percent 61 2 3" xfId="36949"/>
    <cellStyle name="Percent 61 2 3 2" xfId="36950"/>
    <cellStyle name="Percent 61 2 3 2 2" xfId="58277"/>
    <cellStyle name="Percent 61 2 3 3" xfId="36951"/>
    <cellStyle name="Percent 61 2 3 3 2" xfId="58278"/>
    <cellStyle name="Percent 61 2 3 4" xfId="58279"/>
    <cellStyle name="Percent 61 2 3 5" xfId="58280"/>
    <cellStyle name="Percent 61 2 3 6" xfId="58281"/>
    <cellStyle name="Percent 61 2 4" xfId="36952"/>
    <cellStyle name="Percent 61 2 4 2" xfId="36953"/>
    <cellStyle name="Percent 61 2 4 2 2" xfId="58282"/>
    <cellStyle name="Percent 61 2 4 3" xfId="58283"/>
    <cellStyle name="Percent 61 2 5" xfId="36954"/>
    <cellStyle name="Percent 61 2 5 2" xfId="58284"/>
    <cellStyle name="Percent 61 2 6" xfId="36955"/>
    <cellStyle name="Percent 61 2 6 2" xfId="58285"/>
    <cellStyle name="Percent 61 2 7" xfId="36956"/>
    <cellStyle name="Percent 61 2 7 2" xfId="58286"/>
    <cellStyle name="Percent 61 2 8" xfId="58287"/>
    <cellStyle name="Percent 61 3" xfId="36957"/>
    <cellStyle name="Percent 61 3 2" xfId="36958"/>
    <cellStyle name="Percent 61 3 2 2" xfId="58288"/>
    <cellStyle name="Percent 61 3 3" xfId="36959"/>
    <cellStyle name="Percent 61 3 3 2" xfId="58289"/>
    <cellStyle name="Percent 61 3 4" xfId="58290"/>
    <cellStyle name="Percent 61 3 5" xfId="58291"/>
    <cellStyle name="Percent 61 3 6" xfId="58292"/>
    <cellStyle name="Percent 61 4" xfId="36960"/>
    <cellStyle name="Percent 61 4 2" xfId="36961"/>
    <cellStyle name="Percent 61 4 2 2" xfId="58293"/>
    <cellStyle name="Percent 61 4 3" xfId="36962"/>
    <cellStyle name="Percent 61 4 3 2" xfId="58294"/>
    <cellStyle name="Percent 61 4 4" xfId="58295"/>
    <cellStyle name="Percent 61 4 5" xfId="58296"/>
    <cellStyle name="Percent 61 4 6" xfId="58297"/>
    <cellStyle name="Percent 61 5" xfId="36963"/>
    <cellStyle name="Percent 61 5 2" xfId="36964"/>
    <cellStyle name="Percent 61 5 2 2" xfId="58298"/>
    <cellStyle name="Percent 61 5 3" xfId="58299"/>
    <cellStyle name="Percent 61 6" xfId="36965"/>
    <cellStyle name="Percent 61 6 2" xfId="58300"/>
    <cellStyle name="Percent 61 7" xfId="36966"/>
    <cellStyle name="Percent 61 7 2" xfId="58301"/>
    <cellStyle name="Percent 61 8" xfId="36967"/>
    <cellStyle name="Percent 61 8 2" xfId="58302"/>
    <cellStyle name="Percent 61 9" xfId="58303"/>
    <cellStyle name="Percent 61 9 2" xfId="58304"/>
    <cellStyle name="Percent 62" xfId="36968"/>
    <cellStyle name="Percent 62 10" xfId="58305"/>
    <cellStyle name="Percent 62 2" xfId="36969"/>
    <cellStyle name="Percent 62 2 2" xfId="36970"/>
    <cellStyle name="Percent 62 2 2 2" xfId="36971"/>
    <cellStyle name="Percent 62 2 2 2 2" xfId="58306"/>
    <cellStyle name="Percent 62 2 2 3" xfId="36972"/>
    <cellStyle name="Percent 62 2 2 3 2" xfId="58307"/>
    <cellStyle name="Percent 62 2 2 4" xfId="58308"/>
    <cellStyle name="Percent 62 2 2 5" xfId="58309"/>
    <cellStyle name="Percent 62 2 2 6" xfId="58310"/>
    <cellStyle name="Percent 62 2 3" xfId="36973"/>
    <cellStyle name="Percent 62 2 3 2" xfId="36974"/>
    <cellStyle name="Percent 62 2 3 2 2" xfId="58311"/>
    <cellStyle name="Percent 62 2 3 3" xfId="36975"/>
    <cellStyle name="Percent 62 2 3 3 2" xfId="58312"/>
    <cellStyle name="Percent 62 2 3 4" xfId="58313"/>
    <cellStyle name="Percent 62 2 3 5" xfId="58314"/>
    <cellStyle name="Percent 62 2 3 6" xfId="58315"/>
    <cellStyle name="Percent 62 2 4" xfId="36976"/>
    <cellStyle name="Percent 62 2 4 2" xfId="36977"/>
    <cellStyle name="Percent 62 2 4 2 2" xfId="58316"/>
    <cellStyle name="Percent 62 2 4 3" xfId="58317"/>
    <cellStyle name="Percent 62 2 5" xfId="36978"/>
    <cellStyle name="Percent 62 2 5 2" xfId="58318"/>
    <cellStyle name="Percent 62 2 6" xfId="36979"/>
    <cellStyle name="Percent 62 2 6 2" xfId="58319"/>
    <cellStyle name="Percent 62 2 7" xfId="36980"/>
    <cellStyle name="Percent 62 2 7 2" xfId="58320"/>
    <cellStyle name="Percent 62 2 8" xfId="58321"/>
    <cellStyle name="Percent 62 3" xfId="36981"/>
    <cellStyle name="Percent 62 3 2" xfId="36982"/>
    <cellStyle name="Percent 62 3 2 2" xfId="58322"/>
    <cellStyle name="Percent 62 3 3" xfId="36983"/>
    <cellStyle name="Percent 62 3 3 2" xfId="58323"/>
    <cellStyle name="Percent 62 3 4" xfId="58324"/>
    <cellStyle name="Percent 62 3 5" xfId="58325"/>
    <cellStyle name="Percent 62 3 6" xfId="58326"/>
    <cellStyle name="Percent 62 4" xfId="36984"/>
    <cellStyle name="Percent 62 4 2" xfId="36985"/>
    <cellStyle name="Percent 62 4 2 2" xfId="58327"/>
    <cellStyle name="Percent 62 4 3" xfId="36986"/>
    <cellStyle name="Percent 62 4 3 2" xfId="58328"/>
    <cellStyle name="Percent 62 4 4" xfId="58329"/>
    <cellStyle name="Percent 62 4 5" xfId="58330"/>
    <cellStyle name="Percent 62 4 6" xfId="58331"/>
    <cellStyle name="Percent 62 5" xfId="36987"/>
    <cellStyle name="Percent 62 5 2" xfId="36988"/>
    <cellStyle name="Percent 62 5 2 2" xfId="58332"/>
    <cellStyle name="Percent 62 5 3" xfId="58333"/>
    <cellStyle name="Percent 62 6" xfId="36989"/>
    <cellStyle name="Percent 62 6 2" xfId="58334"/>
    <cellStyle name="Percent 62 7" xfId="36990"/>
    <cellStyle name="Percent 62 7 2" xfId="58335"/>
    <cellStyle name="Percent 62 8" xfId="36991"/>
    <cellStyle name="Percent 62 8 2" xfId="58336"/>
    <cellStyle name="Percent 62 9" xfId="58337"/>
    <cellStyle name="Percent 62 9 2" xfId="58338"/>
    <cellStyle name="Percent 63" xfId="36992"/>
    <cellStyle name="Percent 63 10" xfId="58339"/>
    <cellStyle name="Percent 63 2" xfId="36993"/>
    <cellStyle name="Percent 63 2 2" xfId="36994"/>
    <cellStyle name="Percent 63 2 2 2" xfId="36995"/>
    <cellStyle name="Percent 63 2 2 2 2" xfId="58340"/>
    <cellStyle name="Percent 63 2 2 3" xfId="36996"/>
    <cellStyle name="Percent 63 2 2 3 2" xfId="58341"/>
    <cellStyle name="Percent 63 2 2 4" xfId="58342"/>
    <cellStyle name="Percent 63 2 2 5" xfId="58343"/>
    <cellStyle name="Percent 63 2 2 6" xfId="58344"/>
    <cellStyle name="Percent 63 2 3" xfId="36997"/>
    <cellStyle name="Percent 63 2 3 2" xfId="36998"/>
    <cellStyle name="Percent 63 2 3 2 2" xfId="58345"/>
    <cellStyle name="Percent 63 2 3 3" xfId="36999"/>
    <cellStyle name="Percent 63 2 3 3 2" xfId="58346"/>
    <cellStyle name="Percent 63 2 3 4" xfId="58347"/>
    <cellStyle name="Percent 63 2 3 5" xfId="58348"/>
    <cellStyle name="Percent 63 2 3 6" xfId="58349"/>
    <cellStyle name="Percent 63 2 4" xfId="37000"/>
    <cellStyle name="Percent 63 2 4 2" xfId="37001"/>
    <cellStyle name="Percent 63 2 4 2 2" xfId="58350"/>
    <cellStyle name="Percent 63 2 4 3" xfId="58351"/>
    <cellStyle name="Percent 63 2 5" xfId="37002"/>
    <cellStyle name="Percent 63 2 5 2" xfId="58352"/>
    <cellStyle name="Percent 63 2 6" xfId="37003"/>
    <cellStyle name="Percent 63 2 6 2" xfId="58353"/>
    <cellStyle name="Percent 63 2 7" xfId="37004"/>
    <cellStyle name="Percent 63 2 7 2" xfId="58354"/>
    <cellStyle name="Percent 63 2 8" xfId="58355"/>
    <cellStyle name="Percent 63 3" xfId="37005"/>
    <cellStyle name="Percent 63 3 2" xfId="37006"/>
    <cellStyle name="Percent 63 3 2 2" xfId="58356"/>
    <cellStyle name="Percent 63 3 3" xfId="37007"/>
    <cellStyle name="Percent 63 3 3 2" xfId="58357"/>
    <cellStyle name="Percent 63 3 4" xfId="58358"/>
    <cellStyle name="Percent 63 3 5" xfId="58359"/>
    <cellStyle name="Percent 63 3 6" xfId="58360"/>
    <cellStyle name="Percent 63 4" xfId="37008"/>
    <cellStyle name="Percent 63 4 2" xfId="37009"/>
    <cellStyle name="Percent 63 4 2 2" xfId="58361"/>
    <cellStyle name="Percent 63 4 3" xfId="37010"/>
    <cellStyle name="Percent 63 4 3 2" xfId="58362"/>
    <cellStyle name="Percent 63 4 4" xfId="58363"/>
    <cellStyle name="Percent 63 4 5" xfId="58364"/>
    <cellStyle name="Percent 63 4 6" xfId="58365"/>
    <cellStyle name="Percent 63 5" xfId="37011"/>
    <cellStyle name="Percent 63 5 2" xfId="37012"/>
    <cellStyle name="Percent 63 5 2 2" xfId="58366"/>
    <cellStyle name="Percent 63 5 3" xfId="58367"/>
    <cellStyle name="Percent 63 6" xfId="37013"/>
    <cellStyle name="Percent 63 6 2" xfId="58368"/>
    <cellStyle name="Percent 63 7" xfId="37014"/>
    <cellStyle name="Percent 63 7 2" xfId="58369"/>
    <cellStyle name="Percent 63 8" xfId="37015"/>
    <cellStyle name="Percent 63 8 2" xfId="58370"/>
    <cellStyle name="Percent 63 9" xfId="58371"/>
    <cellStyle name="Percent 63 9 2" xfId="58372"/>
    <cellStyle name="Percent 64" xfId="37016"/>
    <cellStyle name="Percent 64 10" xfId="58373"/>
    <cellStyle name="Percent 64 2" xfId="37017"/>
    <cellStyle name="Percent 64 2 2" xfId="37018"/>
    <cellStyle name="Percent 64 2 2 2" xfId="37019"/>
    <cellStyle name="Percent 64 2 2 2 2" xfId="58374"/>
    <cellStyle name="Percent 64 2 2 3" xfId="37020"/>
    <cellStyle name="Percent 64 2 2 3 2" xfId="58375"/>
    <cellStyle name="Percent 64 2 2 4" xfId="58376"/>
    <cellStyle name="Percent 64 2 2 5" xfId="58377"/>
    <cellStyle name="Percent 64 2 2 6" xfId="58378"/>
    <cellStyle name="Percent 64 2 3" xfId="37021"/>
    <cellStyle name="Percent 64 2 3 2" xfId="37022"/>
    <cellStyle name="Percent 64 2 3 2 2" xfId="58379"/>
    <cellStyle name="Percent 64 2 3 3" xfId="37023"/>
    <cellStyle name="Percent 64 2 3 3 2" xfId="58380"/>
    <cellStyle name="Percent 64 2 3 4" xfId="58381"/>
    <cellStyle name="Percent 64 2 3 5" xfId="58382"/>
    <cellStyle name="Percent 64 2 3 6" xfId="58383"/>
    <cellStyle name="Percent 64 2 4" xfId="37024"/>
    <cellStyle name="Percent 64 2 4 2" xfId="37025"/>
    <cellStyle name="Percent 64 2 4 2 2" xfId="58384"/>
    <cellStyle name="Percent 64 2 4 3" xfId="58385"/>
    <cellStyle name="Percent 64 2 5" xfId="37026"/>
    <cellStyle name="Percent 64 2 5 2" xfId="58386"/>
    <cellStyle name="Percent 64 2 6" xfId="37027"/>
    <cellStyle name="Percent 64 2 6 2" xfId="58387"/>
    <cellStyle name="Percent 64 2 7" xfId="37028"/>
    <cellStyle name="Percent 64 2 7 2" xfId="58388"/>
    <cellStyle name="Percent 64 2 8" xfId="58389"/>
    <cellStyle name="Percent 64 3" xfId="37029"/>
    <cellStyle name="Percent 64 3 2" xfId="37030"/>
    <cellStyle name="Percent 64 3 2 2" xfId="58390"/>
    <cellStyle name="Percent 64 3 3" xfId="37031"/>
    <cellStyle name="Percent 64 3 3 2" xfId="58391"/>
    <cellStyle name="Percent 64 3 4" xfId="58392"/>
    <cellStyle name="Percent 64 3 5" xfId="58393"/>
    <cellStyle name="Percent 64 3 6" xfId="58394"/>
    <cellStyle name="Percent 64 4" xfId="37032"/>
    <cellStyle name="Percent 64 4 2" xfId="37033"/>
    <cellStyle name="Percent 64 4 2 2" xfId="58395"/>
    <cellStyle name="Percent 64 4 3" xfId="37034"/>
    <cellStyle name="Percent 64 4 3 2" xfId="58396"/>
    <cellStyle name="Percent 64 4 4" xfId="58397"/>
    <cellStyle name="Percent 64 4 5" xfId="58398"/>
    <cellStyle name="Percent 64 4 6" xfId="58399"/>
    <cellStyle name="Percent 64 5" xfId="37035"/>
    <cellStyle name="Percent 64 5 2" xfId="37036"/>
    <cellStyle name="Percent 64 5 2 2" xfId="58400"/>
    <cellStyle name="Percent 64 5 3" xfId="58401"/>
    <cellStyle name="Percent 64 6" xfId="37037"/>
    <cellStyle name="Percent 64 6 2" xfId="58402"/>
    <cellStyle name="Percent 64 7" xfId="37038"/>
    <cellStyle name="Percent 64 7 2" xfId="58403"/>
    <cellStyle name="Percent 64 8" xfId="37039"/>
    <cellStyle name="Percent 64 8 2" xfId="58404"/>
    <cellStyle name="Percent 64 9" xfId="58405"/>
    <cellStyle name="Percent 64 9 2" xfId="58406"/>
    <cellStyle name="Percent 65" xfId="37040"/>
    <cellStyle name="Percent 65 10" xfId="58407"/>
    <cellStyle name="Percent 65 2" xfId="37041"/>
    <cellStyle name="Percent 65 2 2" xfId="37042"/>
    <cellStyle name="Percent 65 2 2 2" xfId="37043"/>
    <cellStyle name="Percent 65 2 2 2 2" xfId="58408"/>
    <cellStyle name="Percent 65 2 2 3" xfId="37044"/>
    <cellStyle name="Percent 65 2 2 3 2" xfId="58409"/>
    <cellStyle name="Percent 65 2 2 4" xfId="58410"/>
    <cellStyle name="Percent 65 2 2 5" xfId="58411"/>
    <cellStyle name="Percent 65 2 2 6" xfId="58412"/>
    <cellStyle name="Percent 65 2 3" xfId="37045"/>
    <cellStyle name="Percent 65 2 3 2" xfId="37046"/>
    <cellStyle name="Percent 65 2 3 2 2" xfId="58413"/>
    <cellStyle name="Percent 65 2 3 3" xfId="37047"/>
    <cellStyle name="Percent 65 2 3 3 2" xfId="58414"/>
    <cellStyle name="Percent 65 2 3 4" xfId="58415"/>
    <cellStyle name="Percent 65 2 3 5" xfId="58416"/>
    <cellStyle name="Percent 65 2 3 6" xfId="58417"/>
    <cellStyle name="Percent 65 2 4" xfId="37048"/>
    <cellStyle name="Percent 65 2 4 2" xfId="37049"/>
    <cellStyle name="Percent 65 2 4 2 2" xfId="58418"/>
    <cellStyle name="Percent 65 2 4 3" xfId="58419"/>
    <cellStyle name="Percent 65 2 5" xfId="37050"/>
    <cellStyle name="Percent 65 2 5 2" xfId="58420"/>
    <cellStyle name="Percent 65 2 6" xfId="37051"/>
    <cellStyle name="Percent 65 2 6 2" xfId="58421"/>
    <cellStyle name="Percent 65 2 7" xfId="37052"/>
    <cellStyle name="Percent 65 2 7 2" xfId="58422"/>
    <cellStyle name="Percent 65 2 8" xfId="58423"/>
    <cellStyle name="Percent 65 3" xfId="37053"/>
    <cellStyle name="Percent 65 3 2" xfId="37054"/>
    <cellStyle name="Percent 65 3 2 2" xfId="58424"/>
    <cellStyle name="Percent 65 3 3" xfId="37055"/>
    <cellStyle name="Percent 65 3 3 2" xfId="58425"/>
    <cellStyle name="Percent 65 3 4" xfId="58426"/>
    <cellStyle name="Percent 65 3 5" xfId="58427"/>
    <cellStyle name="Percent 65 3 6" xfId="58428"/>
    <cellStyle name="Percent 65 4" xfId="37056"/>
    <cellStyle name="Percent 65 4 2" xfId="37057"/>
    <cellStyle name="Percent 65 4 2 2" xfId="58429"/>
    <cellStyle name="Percent 65 4 3" xfId="37058"/>
    <cellStyle name="Percent 65 4 3 2" xfId="58430"/>
    <cellStyle name="Percent 65 4 4" xfId="58431"/>
    <cellStyle name="Percent 65 4 5" xfId="58432"/>
    <cellStyle name="Percent 65 4 6" xfId="58433"/>
    <cellStyle name="Percent 65 5" xfId="37059"/>
    <cellStyle name="Percent 65 5 2" xfId="37060"/>
    <cellStyle name="Percent 65 5 2 2" xfId="58434"/>
    <cellStyle name="Percent 65 5 3" xfId="58435"/>
    <cellStyle name="Percent 65 6" xfId="37061"/>
    <cellStyle name="Percent 65 6 2" xfId="58436"/>
    <cellStyle name="Percent 65 7" xfId="37062"/>
    <cellStyle name="Percent 65 7 2" xfId="58437"/>
    <cellStyle name="Percent 65 8" xfId="37063"/>
    <cellStyle name="Percent 65 8 2" xfId="58438"/>
    <cellStyle name="Percent 65 9" xfId="58439"/>
    <cellStyle name="Percent 65 9 2" xfId="58440"/>
    <cellStyle name="Percent 66" xfId="37064"/>
    <cellStyle name="Percent 66 10" xfId="58441"/>
    <cellStyle name="Percent 66 2" xfId="37065"/>
    <cellStyle name="Percent 66 2 2" xfId="37066"/>
    <cellStyle name="Percent 66 2 2 2" xfId="37067"/>
    <cellStyle name="Percent 66 2 2 2 2" xfId="58442"/>
    <cellStyle name="Percent 66 2 2 3" xfId="37068"/>
    <cellStyle name="Percent 66 2 2 3 2" xfId="58443"/>
    <cellStyle name="Percent 66 2 2 4" xfId="58444"/>
    <cellStyle name="Percent 66 2 2 5" xfId="58445"/>
    <cellStyle name="Percent 66 2 2 6" xfId="58446"/>
    <cellStyle name="Percent 66 2 3" xfId="37069"/>
    <cellStyle name="Percent 66 2 3 2" xfId="37070"/>
    <cellStyle name="Percent 66 2 3 2 2" xfId="58447"/>
    <cellStyle name="Percent 66 2 3 3" xfId="37071"/>
    <cellStyle name="Percent 66 2 3 3 2" xfId="58448"/>
    <cellStyle name="Percent 66 2 3 4" xfId="58449"/>
    <cellStyle name="Percent 66 2 3 5" xfId="58450"/>
    <cellStyle name="Percent 66 2 3 6" xfId="58451"/>
    <cellStyle name="Percent 66 2 4" xfId="37072"/>
    <cellStyle name="Percent 66 2 4 2" xfId="37073"/>
    <cellStyle name="Percent 66 2 4 2 2" xfId="58452"/>
    <cellStyle name="Percent 66 2 4 3" xfId="58453"/>
    <cellStyle name="Percent 66 2 5" xfId="37074"/>
    <cellStyle name="Percent 66 2 5 2" xfId="58454"/>
    <cellStyle name="Percent 66 2 6" xfId="37075"/>
    <cellStyle name="Percent 66 2 6 2" xfId="58455"/>
    <cellStyle name="Percent 66 2 7" xfId="37076"/>
    <cellStyle name="Percent 66 2 7 2" xfId="58456"/>
    <cellStyle name="Percent 66 2 8" xfId="58457"/>
    <cellStyle name="Percent 66 3" xfId="37077"/>
    <cellStyle name="Percent 66 3 2" xfId="37078"/>
    <cellStyle name="Percent 66 3 2 2" xfId="58458"/>
    <cellStyle name="Percent 66 3 3" xfId="37079"/>
    <cellStyle name="Percent 66 3 3 2" xfId="58459"/>
    <cellStyle name="Percent 66 3 4" xfId="58460"/>
    <cellStyle name="Percent 66 3 5" xfId="58461"/>
    <cellStyle name="Percent 66 3 6" xfId="58462"/>
    <cellStyle name="Percent 66 4" xfId="37080"/>
    <cellStyle name="Percent 66 4 2" xfId="37081"/>
    <cellStyle name="Percent 66 4 2 2" xfId="58463"/>
    <cellStyle name="Percent 66 4 3" xfId="37082"/>
    <cellStyle name="Percent 66 4 3 2" xfId="58464"/>
    <cellStyle name="Percent 66 4 4" xfId="58465"/>
    <cellStyle name="Percent 66 4 5" xfId="58466"/>
    <cellStyle name="Percent 66 4 6" xfId="58467"/>
    <cellStyle name="Percent 66 5" xfId="37083"/>
    <cellStyle name="Percent 66 5 2" xfId="37084"/>
    <cellStyle name="Percent 66 5 2 2" xfId="58468"/>
    <cellStyle name="Percent 66 5 3" xfId="58469"/>
    <cellStyle name="Percent 66 6" xfId="37085"/>
    <cellStyle name="Percent 66 6 2" xfId="58470"/>
    <cellStyle name="Percent 66 7" xfId="37086"/>
    <cellStyle name="Percent 66 7 2" xfId="58471"/>
    <cellStyle name="Percent 66 8" xfId="37087"/>
    <cellStyle name="Percent 66 8 2" xfId="58472"/>
    <cellStyle name="Percent 66 9" xfId="58473"/>
    <cellStyle name="Percent 66 9 2" xfId="58474"/>
    <cellStyle name="Percent 67" xfId="37088"/>
    <cellStyle name="Percent 67 10" xfId="58475"/>
    <cellStyle name="Percent 67 2" xfId="37089"/>
    <cellStyle name="Percent 67 2 2" xfId="37090"/>
    <cellStyle name="Percent 67 2 2 2" xfId="37091"/>
    <cellStyle name="Percent 67 2 2 2 2" xfId="58476"/>
    <cellStyle name="Percent 67 2 2 3" xfId="37092"/>
    <cellStyle name="Percent 67 2 2 3 2" xfId="58477"/>
    <cellStyle name="Percent 67 2 2 4" xfId="58478"/>
    <cellStyle name="Percent 67 2 2 5" xfId="58479"/>
    <cellStyle name="Percent 67 2 2 6" xfId="58480"/>
    <cellStyle name="Percent 67 2 3" xfId="37093"/>
    <cellStyle name="Percent 67 2 3 2" xfId="37094"/>
    <cellStyle name="Percent 67 2 3 2 2" xfId="58481"/>
    <cellStyle name="Percent 67 2 3 3" xfId="37095"/>
    <cellStyle name="Percent 67 2 3 3 2" xfId="58482"/>
    <cellStyle name="Percent 67 2 3 4" xfId="58483"/>
    <cellStyle name="Percent 67 2 3 5" xfId="58484"/>
    <cellStyle name="Percent 67 2 3 6" xfId="58485"/>
    <cellStyle name="Percent 67 2 4" xfId="37096"/>
    <cellStyle name="Percent 67 2 4 2" xfId="37097"/>
    <cellStyle name="Percent 67 2 4 2 2" xfId="58486"/>
    <cellStyle name="Percent 67 2 4 3" xfId="58487"/>
    <cellStyle name="Percent 67 2 5" xfId="37098"/>
    <cellStyle name="Percent 67 2 5 2" xfId="58488"/>
    <cellStyle name="Percent 67 2 6" xfId="37099"/>
    <cellStyle name="Percent 67 2 6 2" xfId="58489"/>
    <cellStyle name="Percent 67 2 7" xfId="37100"/>
    <cellStyle name="Percent 67 2 7 2" xfId="58490"/>
    <cellStyle name="Percent 67 2 8" xfId="58491"/>
    <cellStyle name="Percent 67 3" xfId="37101"/>
    <cellStyle name="Percent 67 3 2" xfId="37102"/>
    <cellStyle name="Percent 67 3 2 2" xfId="58492"/>
    <cellStyle name="Percent 67 3 3" xfId="37103"/>
    <cellStyle name="Percent 67 3 3 2" xfId="58493"/>
    <cellStyle name="Percent 67 3 4" xfId="58494"/>
    <cellStyle name="Percent 67 3 5" xfId="58495"/>
    <cellStyle name="Percent 67 3 6" xfId="58496"/>
    <cellStyle name="Percent 67 4" xfId="37104"/>
    <cellStyle name="Percent 67 4 2" xfId="37105"/>
    <cellStyle name="Percent 67 4 2 2" xfId="58497"/>
    <cellStyle name="Percent 67 4 3" xfId="37106"/>
    <cellStyle name="Percent 67 4 3 2" xfId="58498"/>
    <cellStyle name="Percent 67 4 4" xfId="58499"/>
    <cellStyle name="Percent 67 4 5" xfId="58500"/>
    <cellStyle name="Percent 67 4 6" xfId="58501"/>
    <cellStyle name="Percent 67 5" xfId="37107"/>
    <cellStyle name="Percent 67 5 2" xfId="37108"/>
    <cellStyle name="Percent 67 5 2 2" xfId="58502"/>
    <cellStyle name="Percent 67 5 3" xfId="58503"/>
    <cellStyle name="Percent 67 6" xfId="37109"/>
    <cellStyle name="Percent 67 6 2" xfId="58504"/>
    <cellStyle name="Percent 67 7" xfId="37110"/>
    <cellStyle name="Percent 67 7 2" xfId="58505"/>
    <cellStyle name="Percent 67 8" xfId="37111"/>
    <cellStyle name="Percent 67 8 2" xfId="58506"/>
    <cellStyle name="Percent 67 9" xfId="58507"/>
    <cellStyle name="Percent 67 9 2" xfId="58508"/>
    <cellStyle name="Percent 68" xfId="37112"/>
    <cellStyle name="Percent 68 10" xfId="58509"/>
    <cellStyle name="Percent 68 2" xfId="37113"/>
    <cellStyle name="Percent 68 2 2" xfId="37114"/>
    <cellStyle name="Percent 68 2 2 2" xfId="37115"/>
    <cellStyle name="Percent 68 2 2 2 2" xfId="58510"/>
    <cellStyle name="Percent 68 2 2 3" xfId="37116"/>
    <cellStyle name="Percent 68 2 2 3 2" xfId="58511"/>
    <cellStyle name="Percent 68 2 2 4" xfId="58512"/>
    <cellStyle name="Percent 68 2 2 5" xfId="58513"/>
    <cellStyle name="Percent 68 2 2 6" xfId="58514"/>
    <cellStyle name="Percent 68 2 3" xfId="37117"/>
    <cellStyle name="Percent 68 2 3 2" xfId="37118"/>
    <cellStyle name="Percent 68 2 3 2 2" xfId="58515"/>
    <cellStyle name="Percent 68 2 3 3" xfId="37119"/>
    <cellStyle name="Percent 68 2 3 3 2" xfId="58516"/>
    <cellStyle name="Percent 68 2 3 4" xfId="58517"/>
    <cellStyle name="Percent 68 2 3 5" xfId="58518"/>
    <cellStyle name="Percent 68 2 3 6" xfId="58519"/>
    <cellStyle name="Percent 68 2 4" xfId="37120"/>
    <cellStyle name="Percent 68 2 4 2" xfId="37121"/>
    <cellStyle name="Percent 68 2 4 2 2" xfId="58520"/>
    <cellStyle name="Percent 68 2 4 3" xfId="58521"/>
    <cellStyle name="Percent 68 2 5" xfId="37122"/>
    <cellStyle name="Percent 68 2 5 2" xfId="58522"/>
    <cellStyle name="Percent 68 2 6" xfId="37123"/>
    <cellStyle name="Percent 68 2 6 2" xfId="58523"/>
    <cellStyle name="Percent 68 2 7" xfId="37124"/>
    <cellStyle name="Percent 68 2 7 2" xfId="58524"/>
    <cellStyle name="Percent 68 2 8" xfId="58525"/>
    <cellStyle name="Percent 68 3" xfId="37125"/>
    <cellStyle name="Percent 68 3 2" xfId="37126"/>
    <cellStyle name="Percent 68 3 2 2" xfId="58526"/>
    <cellStyle name="Percent 68 3 3" xfId="37127"/>
    <cellStyle name="Percent 68 3 3 2" xfId="58527"/>
    <cellStyle name="Percent 68 3 4" xfId="58528"/>
    <cellStyle name="Percent 68 3 5" xfId="58529"/>
    <cellStyle name="Percent 68 3 6" xfId="58530"/>
    <cellStyle name="Percent 68 4" xfId="37128"/>
    <cellStyle name="Percent 68 4 2" xfId="37129"/>
    <cellStyle name="Percent 68 4 2 2" xfId="58531"/>
    <cellStyle name="Percent 68 4 3" xfId="37130"/>
    <cellStyle name="Percent 68 4 3 2" xfId="58532"/>
    <cellStyle name="Percent 68 4 4" xfId="58533"/>
    <cellStyle name="Percent 68 4 5" xfId="58534"/>
    <cellStyle name="Percent 68 4 6" xfId="58535"/>
    <cellStyle name="Percent 68 5" xfId="37131"/>
    <cellStyle name="Percent 68 5 2" xfId="37132"/>
    <cellStyle name="Percent 68 5 2 2" xfId="58536"/>
    <cellStyle name="Percent 68 5 3" xfId="58537"/>
    <cellStyle name="Percent 68 6" xfId="37133"/>
    <cellStyle name="Percent 68 6 2" xfId="58538"/>
    <cellStyle name="Percent 68 7" xfId="37134"/>
    <cellStyle name="Percent 68 7 2" xfId="58539"/>
    <cellStyle name="Percent 68 8" xfId="37135"/>
    <cellStyle name="Percent 68 8 2" xfId="58540"/>
    <cellStyle name="Percent 68 9" xfId="58541"/>
    <cellStyle name="Percent 68 9 2" xfId="58542"/>
    <cellStyle name="Percent 69" xfId="37136"/>
    <cellStyle name="Percent 69 10" xfId="58543"/>
    <cellStyle name="Percent 69 2" xfId="37137"/>
    <cellStyle name="Percent 69 2 2" xfId="37138"/>
    <cellStyle name="Percent 69 2 2 2" xfId="37139"/>
    <cellStyle name="Percent 69 2 2 2 2" xfId="58544"/>
    <cellStyle name="Percent 69 2 2 3" xfId="37140"/>
    <cellStyle name="Percent 69 2 2 3 2" xfId="58545"/>
    <cellStyle name="Percent 69 2 2 4" xfId="58546"/>
    <cellStyle name="Percent 69 2 2 5" xfId="58547"/>
    <cellStyle name="Percent 69 2 2 6" xfId="58548"/>
    <cellStyle name="Percent 69 2 3" xfId="37141"/>
    <cellStyle name="Percent 69 2 3 2" xfId="37142"/>
    <cellStyle name="Percent 69 2 3 2 2" xfId="58549"/>
    <cellStyle name="Percent 69 2 3 3" xfId="37143"/>
    <cellStyle name="Percent 69 2 3 3 2" xfId="58550"/>
    <cellStyle name="Percent 69 2 3 4" xfId="58551"/>
    <cellStyle name="Percent 69 2 3 5" xfId="58552"/>
    <cellStyle name="Percent 69 2 3 6" xfId="58553"/>
    <cellStyle name="Percent 69 2 4" xfId="37144"/>
    <cellStyle name="Percent 69 2 4 2" xfId="37145"/>
    <cellStyle name="Percent 69 2 4 2 2" xfId="58554"/>
    <cellStyle name="Percent 69 2 4 3" xfId="58555"/>
    <cellStyle name="Percent 69 2 5" xfId="37146"/>
    <cellStyle name="Percent 69 2 5 2" xfId="58556"/>
    <cellStyle name="Percent 69 2 6" xfId="37147"/>
    <cellStyle name="Percent 69 2 6 2" xfId="58557"/>
    <cellStyle name="Percent 69 2 7" xfId="37148"/>
    <cellStyle name="Percent 69 2 7 2" xfId="58558"/>
    <cellStyle name="Percent 69 2 8" xfId="58559"/>
    <cellStyle name="Percent 69 3" xfId="37149"/>
    <cellStyle name="Percent 69 3 2" xfId="37150"/>
    <cellStyle name="Percent 69 3 2 2" xfId="58560"/>
    <cellStyle name="Percent 69 3 3" xfId="37151"/>
    <cellStyle name="Percent 69 3 3 2" xfId="58561"/>
    <cellStyle name="Percent 69 3 4" xfId="58562"/>
    <cellStyle name="Percent 69 3 5" xfId="58563"/>
    <cellStyle name="Percent 69 3 6" xfId="58564"/>
    <cellStyle name="Percent 69 4" xfId="37152"/>
    <cellStyle name="Percent 69 4 2" xfId="37153"/>
    <cellStyle name="Percent 69 4 2 2" xfId="58565"/>
    <cellStyle name="Percent 69 4 3" xfId="37154"/>
    <cellStyle name="Percent 69 4 3 2" xfId="58566"/>
    <cellStyle name="Percent 69 4 4" xfId="58567"/>
    <cellStyle name="Percent 69 4 5" xfId="58568"/>
    <cellStyle name="Percent 69 4 6" xfId="58569"/>
    <cellStyle name="Percent 69 5" xfId="37155"/>
    <cellStyle name="Percent 69 5 2" xfId="37156"/>
    <cellStyle name="Percent 69 5 2 2" xfId="58570"/>
    <cellStyle name="Percent 69 5 3" xfId="58571"/>
    <cellStyle name="Percent 69 6" xfId="37157"/>
    <cellStyle name="Percent 69 6 2" xfId="58572"/>
    <cellStyle name="Percent 69 7" xfId="37158"/>
    <cellStyle name="Percent 69 7 2" xfId="58573"/>
    <cellStyle name="Percent 69 8" xfId="37159"/>
    <cellStyle name="Percent 69 8 2" xfId="58574"/>
    <cellStyle name="Percent 69 9" xfId="58575"/>
    <cellStyle name="Percent 69 9 2" xfId="58576"/>
    <cellStyle name="Percent 7" xfId="37160"/>
    <cellStyle name="Percent 7 2" xfId="37161"/>
    <cellStyle name="Percent 7 2 2" xfId="37162"/>
    <cellStyle name="Percent 7 2 2 2" xfId="37163"/>
    <cellStyle name="Percent 7 2 2 2 2" xfId="37164"/>
    <cellStyle name="Percent 7 2 2 2 2 2" xfId="58577"/>
    <cellStyle name="Percent 7 2 2 2 3" xfId="37165"/>
    <cellStyle name="Percent 7 2 2 2 3 2" xfId="58578"/>
    <cellStyle name="Percent 7 2 2 2 4" xfId="58579"/>
    <cellStyle name="Percent 7 2 2 2 5" xfId="58580"/>
    <cellStyle name="Percent 7 2 2 2 6" xfId="58581"/>
    <cellStyle name="Percent 7 2 2 3" xfId="37166"/>
    <cellStyle name="Percent 7 2 2 3 2" xfId="37167"/>
    <cellStyle name="Percent 7 2 2 3 2 2" xfId="58582"/>
    <cellStyle name="Percent 7 2 2 3 3" xfId="37168"/>
    <cellStyle name="Percent 7 2 2 3 3 2" xfId="58583"/>
    <cellStyle name="Percent 7 2 2 3 4" xfId="58584"/>
    <cellStyle name="Percent 7 2 2 3 5" xfId="58585"/>
    <cellStyle name="Percent 7 2 2 3 6" xfId="58586"/>
    <cellStyle name="Percent 7 2 2 4" xfId="37169"/>
    <cellStyle name="Percent 7 2 2 4 2" xfId="37170"/>
    <cellStyle name="Percent 7 2 2 4 2 2" xfId="58587"/>
    <cellStyle name="Percent 7 2 2 4 3" xfId="58588"/>
    <cellStyle name="Percent 7 2 2 5" xfId="37171"/>
    <cellStyle name="Percent 7 2 2 5 2" xfId="37172"/>
    <cellStyle name="Percent 7 2 2 5 2 2" xfId="58589"/>
    <cellStyle name="Percent 7 2 2 5 3" xfId="58590"/>
    <cellStyle name="Percent 7 2 2 6" xfId="37173"/>
    <cellStyle name="Percent 7 2 2 6 2" xfId="58591"/>
    <cellStyle name="Percent 7 2 2 7" xfId="58592"/>
    <cellStyle name="Percent 7 2 3" xfId="37174"/>
    <cellStyle name="Percent 7 2 3 2" xfId="37175"/>
    <cellStyle name="Percent 7 2 3 2 2" xfId="37176"/>
    <cellStyle name="Percent 7 2 3 2 2 2" xfId="58593"/>
    <cellStyle name="Percent 7 2 3 2 3" xfId="37177"/>
    <cellStyle name="Percent 7 2 3 2 3 2" xfId="58594"/>
    <cellStyle name="Percent 7 2 3 2 4" xfId="58595"/>
    <cellStyle name="Percent 7 2 3 2 5" xfId="58596"/>
    <cellStyle name="Percent 7 2 3 2 6" xfId="58597"/>
    <cellStyle name="Percent 7 2 3 3" xfId="37178"/>
    <cellStyle name="Percent 7 2 3 3 2" xfId="37179"/>
    <cellStyle name="Percent 7 2 3 3 2 2" xfId="58598"/>
    <cellStyle name="Percent 7 2 3 3 3" xfId="37180"/>
    <cellStyle name="Percent 7 2 3 3 3 2" xfId="58599"/>
    <cellStyle name="Percent 7 2 3 3 4" xfId="58600"/>
    <cellStyle name="Percent 7 2 3 3 5" xfId="58601"/>
    <cellStyle name="Percent 7 2 3 3 6" xfId="58602"/>
    <cellStyle name="Percent 7 2 3 4" xfId="37181"/>
    <cellStyle name="Percent 7 2 3 4 2" xfId="37182"/>
    <cellStyle name="Percent 7 2 3 4 2 2" xfId="58603"/>
    <cellStyle name="Percent 7 2 3 4 3" xfId="58604"/>
    <cellStyle name="Percent 7 2 3 5" xfId="37183"/>
    <cellStyle name="Percent 7 2 3 5 2" xfId="37184"/>
    <cellStyle name="Percent 7 2 3 5 2 2" xfId="58605"/>
    <cellStyle name="Percent 7 2 3 5 3" xfId="58606"/>
    <cellStyle name="Percent 7 2 3 6" xfId="37185"/>
    <cellStyle name="Percent 7 2 3 6 2" xfId="58607"/>
    <cellStyle name="Percent 7 2 3 7" xfId="58608"/>
    <cellStyle name="Percent 7 2 4" xfId="37186"/>
    <cellStyle name="Percent 7 2 4 2" xfId="37187"/>
    <cellStyle name="Percent 7 2 4 2 2" xfId="58609"/>
    <cellStyle name="Percent 7 2 4 3" xfId="37188"/>
    <cellStyle name="Percent 7 2 4 3 2" xfId="58610"/>
    <cellStyle name="Percent 7 2 4 4" xfId="58611"/>
    <cellStyle name="Percent 7 2 4 5" xfId="58612"/>
    <cellStyle name="Percent 7 2 4 6" xfId="58613"/>
    <cellStyle name="Percent 7 2 5" xfId="37189"/>
    <cellStyle name="Percent 7 2 5 2" xfId="37190"/>
    <cellStyle name="Percent 7 2 5 2 2" xfId="58614"/>
    <cellStyle name="Percent 7 2 5 3" xfId="37191"/>
    <cellStyle name="Percent 7 2 5 3 2" xfId="58615"/>
    <cellStyle name="Percent 7 2 5 4" xfId="58616"/>
    <cellStyle name="Percent 7 2 5 5" xfId="58617"/>
    <cellStyle name="Percent 7 2 5 6" xfId="58618"/>
    <cellStyle name="Percent 7 2 6" xfId="37192"/>
    <cellStyle name="Percent 7 2 6 2" xfId="37193"/>
    <cellStyle name="Percent 7 2 6 2 2" xfId="58619"/>
    <cellStyle name="Percent 7 2 6 3" xfId="58620"/>
    <cellStyle name="Percent 7 2 7" xfId="37194"/>
    <cellStyle name="Percent 7 2 7 2" xfId="37195"/>
    <cellStyle name="Percent 7 2 7 2 2" xfId="58621"/>
    <cellStyle name="Percent 7 2 7 3" xfId="58622"/>
    <cellStyle name="Percent 7 2 8" xfId="37196"/>
    <cellStyle name="Percent 7 2 8 2" xfId="58623"/>
    <cellStyle name="Percent 7 2 9" xfId="58624"/>
    <cellStyle name="Percent 7 3" xfId="37197"/>
    <cellStyle name="Percent 7 3 2" xfId="37198"/>
    <cellStyle name="Percent 7 3 2 2" xfId="58625"/>
    <cellStyle name="Percent 7 3 3" xfId="37199"/>
    <cellStyle name="Percent 7 3 4" xfId="37200"/>
    <cellStyle name="Percent 7 3 4 2" xfId="58626"/>
    <cellStyle name="Percent 7 3 5" xfId="37201"/>
    <cellStyle name="Percent 7 3 5 2" xfId="58627"/>
    <cellStyle name="Percent 7 3 6" xfId="58628"/>
    <cellStyle name="Percent 7 3 7" xfId="58629"/>
    <cellStyle name="Percent 7 4" xfId="37202"/>
    <cellStyle name="Percent 7 4 2" xfId="37203"/>
    <cellStyle name="Percent 7 4 2 2" xfId="58630"/>
    <cellStyle name="Percent 7 4 3" xfId="37204"/>
    <cellStyle name="Percent 7 4 3 2" xfId="58631"/>
    <cellStyle name="Percent 7 4 4" xfId="58632"/>
    <cellStyle name="Percent 7 4 5" xfId="58633"/>
    <cellStyle name="Percent 7 4 6" xfId="58634"/>
    <cellStyle name="Percent 7 5" xfId="37205"/>
    <cellStyle name="Percent 7 5 2" xfId="37206"/>
    <cellStyle name="Percent 7 5 2 2" xfId="58635"/>
    <cellStyle name="Percent 7 5 3" xfId="58636"/>
    <cellStyle name="Percent 7 6" xfId="37207"/>
    <cellStyle name="Percent 7 6 2" xfId="37208"/>
    <cellStyle name="Percent 7 6 2 2" xfId="58637"/>
    <cellStyle name="Percent 7 6 3" xfId="58638"/>
    <cellStyle name="Percent 7 7" xfId="37209"/>
    <cellStyle name="Percent 7 7 2" xfId="58639"/>
    <cellStyle name="Percent 7 8" xfId="58640"/>
    <cellStyle name="Percent 70" xfId="37210"/>
    <cellStyle name="Percent 70 10" xfId="58641"/>
    <cellStyle name="Percent 70 2" xfId="37211"/>
    <cellStyle name="Percent 70 2 2" xfId="37212"/>
    <cellStyle name="Percent 70 2 2 2" xfId="37213"/>
    <cellStyle name="Percent 70 2 2 2 2" xfId="58642"/>
    <cellStyle name="Percent 70 2 2 3" xfId="37214"/>
    <cellStyle name="Percent 70 2 2 3 2" xfId="58643"/>
    <cellStyle name="Percent 70 2 2 4" xfId="58644"/>
    <cellStyle name="Percent 70 2 2 5" xfId="58645"/>
    <cellStyle name="Percent 70 2 2 6" xfId="58646"/>
    <cellStyle name="Percent 70 2 3" xfId="37215"/>
    <cellStyle name="Percent 70 2 3 2" xfId="37216"/>
    <cellStyle name="Percent 70 2 3 2 2" xfId="58647"/>
    <cellStyle name="Percent 70 2 3 3" xfId="37217"/>
    <cellStyle name="Percent 70 2 3 3 2" xfId="58648"/>
    <cellStyle name="Percent 70 2 3 4" xfId="58649"/>
    <cellStyle name="Percent 70 2 3 5" xfId="58650"/>
    <cellStyle name="Percent 70 2 3 6" xfId="58651"/>
    <cellStyle name="Percent 70 2 4" xfId="37218"/>
    <cellStyle name="Percent 70 2 4 2" xfId="37219"/>
    <cellStyle name="Percent 70 2 4 2 2" xfId="58652"/>
    <cellStyle name="Percent 70 2 4 3" xfId="58653"/>
    <cellStyle name="Percent 70 2 5" xfId="37220"/>
    <cellStyle name="Percent 70 2 5 2" xfId="58654"/>
    <cellStyle name="Percent 70 2 6" xfId="37221"/>
    <cellStyle name="Percent 70 2 6 2" xfId="58655"/>
    <cellStyle name="Percent 70 2 7" xfId="37222"/>
    <cellStyle name="Percent 70 2 7 2" xfId="58656"/>
    <cellStyle name="Percent 70 2 8" xfId="58657"/>
    <cellStyle name="Percent 70 3" xfId="37223"/>
    <cellStyle name="Percent 70 3 2" xfId="37224"/>
    <cellStyle name="Percent 70 3 2 2" xfId="58658"/>
    <cellStyle name="Percent 70 3 3" xfId="37225"/>
    <cellStyle name="Percent 70 3 3 2" xfId="58659"/>
    <cellStyle name="Percent 70 3 4" xfId="58660"/>
    <cellStyle name="Percent 70 3 5" xfId="58661"/>
    <cellStyle name="Percent 70 3 6" xfId="58662"/>
    <cellStyle name="Percent 70 4" xfId="37226"/>
    <cellStyle name="Percent 70 4 2" xfId="37227"/>
    <cellStyle name="Percent 70 4 2 2" xfId="58663"/>
    <cellStyle name="Percent 70 4 3" xfId="37228"/>
    <cellStyle name="Percent 70 4 3 2" xfId="58664"/>
    <cellStyle name="Percent 70 4 4" xfId="58665"/>
    <cellStyle name="Percent 70 4 5" xfId="58666"/>
    <cellStyle name="Percent 70 4 6" xfId="58667"/>
    <cellStyle name="Percent 70 5" xfId="37229"/>
    <cellStyle name="Percent 70 5 2" xfId="37230"/>
    <cellStyle name="Percent 70 5 2 2" xfId="58668"/>
    <cellStyle name="Percent 70 5 3" xfId="58669"/>
    <cellStyle name="Percent 70 6" xfId="37231"/>
    <cellStyle name="Percent 70 6 2" xfId="58670"/>
    <cellStyle name="Percent 70 7" xfId="37232"/>
    <cellStyle name="Percent 70 7 2" xfId="58671"/>
    <cellStyle name="Percent 70 8" xfId="37233"/>
    <cellStyle name="Percent 70 8 2" xfId="58672"/>
    <cellStyle name="Percent 70 9" xfId="58673"/>
    <cellStyle name="Percent 70 9 2" xfId="58674"/>
    <cellStyle name="Percent 71" xfId="37234"/>
    <cellStyle name="Percent 71 10" xfId="58675"/>
    <cellStyle name="Percent 71 2" xfId="37235"/>
    <cellStyle name="Percent 71 2 2" xfId="37236"/>
    <cellStyle name="Percent 71 2 2 2" xfId="37237"/>
    <cellStyle name="Percent 71 2 2 2 2" xfId="58676"/>
    <cellStyle name="Percent 71 2 2 3" xfId="37238"/>
    <cellStyle name="Percent 71 2 2 3 2" xfId="58677"/>
    <cellStyle name="Percent 71 2 2 4" xfId="58678"/>
    <cellStyle name="Percent 71 2 2 5" xfId="58679"/>
    <cellStyle name="Percent 71 2 2 6" xfId="58680"/>
    <cellStyle name="Percent 71 2 3" xfId="37239"/>
    <cellStyle name="Percent 71 2 3 2" xfId="37240"/>
    <cellStyle name="Percent 71 2 3 2 2" xfId="58681"/>
    <cellStyle name="Percent 71 2 3 3" xfId="37241"/>
    <cellStyle name="Percent 71 2 3 3 2" xfId="58682"/>
    <cellStyle name="Percent 71 2 3 4" xfId="58683"/>
    <cellStyle name="Percent 71 2 3 5" xfId="58684"/>
    <cellStyle name="Percent 71 2 3 6" xfId="58685"/>
    <cellStyle name="Percent 71 2 4" xfId="37242"/>
    <cellStyle name="Percent 71 2 4 2" xfId="37243"/>
    <cellStyle name="Percent 71 2 4 2 2" xfId="58686"/>
    <cellStyle name="Percent 71 2 4 3" xfId="58687"/>
    <cellStyle name="Percent 71 2 5" xfId="37244"/>
    <cellStyle name="Percent 71 2 5 2" xfId="58688"/>
    <cellStyle name="Percent 71 2 6" xfId="37245"/>
    <cellStyle name="Percent 71 2 6 2" xfId="58689"/>
    <cellStyle name="Percent 71 2 7" xfId="37246"/>
    <cellStyle name="Percent 71 2 7 2" xfId="58690"/>
    <cellStyle name="Percent 71 2 8" xfId="58691"/>
    <cellStyle name="Percent 71 3" xfId="37247"/>
    <cellStyle name="Percent 71 3 2" xfId="37248"/>
    <cellStyle name="Percent 71 3 2 2" xfId="58692"/>
    <cellStyle name="Percent 71 3 3" xfId="37249"/>
    <cellStyle name="Percent 71 3 3 2" xfId="58693"/>
    <cellStyle name="Percent 71 3 4" xfId="58694"/>
    <cellStyle name="Percent 71 3 5" xfId="58695"/>
    <cellStyle name="Percent 71 3 6" xfId="58696"/>
    <cellStyle name="Percent 71 4" xfId="37250"/>
    <cellStyle name="Percent 71 4 2" xfId="37251"/>
    <cellStyle name="Percent 71 4 2 2" xfId="58697"/>
    <cellStyle name="Percent 71 4 3" xfId="37252"/>
    <cellStyle name="Percent 71 4 3 2" xfId="58698"/>
    <cellStyle name="Percent 71 4 4" xfId="58699"/>
    <cellStyle name="Percent 71 4 5" xfId="58700"/>
    <cellStyle name="Percent 71 4 6" xfId="58701"/>
    <cellStyle name="Percent 71 5" xfId="37253"/>
    <cellStyle name="Percent 71 5 2" xfId="37254"/>
    <cellStyle name="Percent 71 5 2 2" xfId="58702"/>
    <cellStyle name="Percent 71 5 3" xfId="58703"/>
    <cellStyle name="Percent 71 6" xfId="37255"/>
    <cellStyle name="Percent 71 6 2" xfId="58704"/>
    <cellStyle name="Percent 71 7" xfId="37256"/>
    <cellStyle name="Percent 71 7 2" xfId="58705"/>
    <cellStyle name="Percent 71 8" xfId="37257"/>
    <cellStyle name="Percent 71 8 2" xfId="58706"/>
    <cellStyle name="Percent 71 9" xfId="58707"/>
    <cellStyle name="Percent 71 9 2" xfId="58708"/>
    <cellStyle name="Percent 72" xfId="37258"/>
    <cellStyle name="Percent 72 10" xfId="58709"/>
    <cellStyle name="Percent 72 2" xfId="37259"/>
    <cellStyle name="Percent 72 2 2" xfId="37260"/>
    <cellStyle name="Percent 72 2 2 2" xfId="37261"/>
    <cellStyle name="Percent 72 2 2 2 2" xfId="58710"/>
    <cellStyle name="Percent 72 2 2 3" xfId="37262"/>
    <cellStyle name="Percent 72 2 2 3 2" xfId="58711"/>
    <cellStyle name="Percent 72 2 2 4" xfId="58712"/>
    <cellStyle name="Percent 72 2 2 5" xfId="58713"/>
    <cellStyle name="Percent 72 2 2 6" xfId="58714"/>
    <cellStyle name="Percent 72 2 3" xfId="37263"/>
    <cellStyle name="Percent 72 2 3 2" xfId="37264"/>
    <cellStyle name="Percent 72 2 3 2 2" xfId="58715"/>
    <cellStyle name="Percent 72 2 3 3" xfId="37265"/>
    <cellStyle name="Percent 72 2 3 3 2" xfId="58716"/>
    <cellStyle name="Percent 72 2 3 4" xfId="58717"/>
    <cellStyle name="Percent 72 2 3 5" xfId="58718"/>
    <cellStyle name="Percent 72 2 3 6" xfId="58719"/>
    <cellStyle name="Percent 72 2 4" xfId="37266"/>
    <cellStyle name="Percent 72 2 4 2" xfId="37267"/>
    <cellStyle name="Percent 72 2 4 2 2" xfId="58720"/>
    <cellStyle name="Percent 72 2 4 3" xfId="58721"/>
    <cellStyle name="Percent 72 2 5" xfId="37268"/>
    <cellStyle name="Percent 72 2 5 2" xfId="58722"/>
    <cellStyle name="Percent 72 2 6" xfId="37269"/>
    <cellStyle name="Percent 72 2 6 2" xfId="58723"/>
    <cellStyle name="Percent 72 2 7" xfId="37270"/>
    <cellStyle name="Percent 72 2 7 2" xfId="58724"/>
    <cellStyle name="Percent 72 2 8" xfId="58725"/>
    <cellStyle name="Percent 72 3" xfId="37271"/>
    <cellStyle name="Percent 72 3 2" xfId="37272"/>
    <cellStyle name="Percent 72 3 2 2" xfId="58726"/>
    <cellStyle name="Percent 72 3 3" xfId="37273"/>
    <cellStyle name="Percent 72 3 3 2" xfId="58727"/>
    <cellStyle name="Percent 72 3 4" xfId="58728"/>
    <cellStyle name="Percent 72 3 5" xfId="58729"/>
    <cellStyle name="Percent 72 3 6" xfId="58730"/>
    <cellStyle name="Percent 72 4" xfId="37274"/>
    <cellStyle name="Percent 72 4 2" xfId="37275"/>
    <cellStyle name="Percent 72 4 2 2" xfId="58731"/>
    <cellStyle name="Percent 72 4 3" xfId="37276"/>
    <cellStyle name="Percent 72 4 3 2" xfId="58732"/>
    <cellStyle name="Percent 72 4 4" xfId="58733"/>
    <cellStyle name="Percent 72 4 5" xfId="58734"/>
    <cellStyle name="Percent 72 4 6" xfId="58735"/>
    <cellStyle name="Percent 72 5" xfId="37277"/>
    <cellStyle name="Percent 72 5 2" xfId="37278"/>
    <cellStyle name="Percent 72 5 2 2" xfId="58736"/>
    <cellStyle name="Percent 72 5 3" xfId="58737"/>
    <cellStyle name="Percent 72 6" xfId="37279"/>
    <cellStyle name="Percent 72 6 2" xfId="58738"/>
    <cellStyle name="Percent 72 7" xfId="37280"/>
    <cellStyle name="Percent 72 7 2" xfId="58739"/>
    <cellStyle name="Percent 72 8" xfId="37281"/>
    <cellStyle name="Percent 72 8 2" xfId="58740"/>
    <cellStyle name="Percent 72 9" xfId="58741"/>
    <cellStyle name="Percent 72 9 2" xfId="58742"/>
    <cellStyle name="Percent 73" xfId="37282"/>
    <cellStyle name="Percent 73 10" xfId="58743"/>
    <cellStyle name="Percent 73 2" xfId="37283"/>
    <cellStyle name="Percent 73 2 2" xfId="37284"/>
    <cellStyle name="Percent 73 2 2 2" xfId="37285"/>
    <cellStyle name="Percent 73 2 2 2 2" xfId="58744"/>
    <cellStyle name="Percent 73 2 2 3" xfId="37286"/>
    <cellStyle name="Percent 73 2 2 3 2" xfId="58745"/>
    <cellStyle name="Percent 73 2 2 4" xfId="58746"/>
    <cellStyle name="Percent 73 2 2 5" xfId="58747"/>
    <cellStyle name="Percent 73 2 2 6" xfId="58748"/>
    <cellStyle name="Percent 73 2 3" xfId="37287"/>
    <cellStyle name="Percent 73 2 3 2" xfId="37288"/>
    <cellStyle name="Percent 73 2 3 2 2" xfId="58749"/>
    <cellStyle name="Percent 73 2 3 3" xfId="37289"/>
    <cellStyle name="Percent 73 2 3 3 2" xfId="58750"/>
    <cellStyle name="Percent 73 2 3 4" xfId="58751"/>
    <cellStyle name="Percent 73 2 3 5" xfId="58752"/>
    <cellStyle name="Percent 73 2 3 6" xfId="58753"/>
    <cellStyle name="Percent 73 2 4" xfId="37290"/>
    <cellStyle name="Percent 73 2 4 2" xfId="37291"/>
    <cellStyle name="Percent 73 2 4 2 2" xfId="58754"/>
    <cellStyle name="Percent 73 2 4 3" xfId="58755"/>
    <cellStyle name="Percent 73 2 5" xfId="37292"/>
    <cellStyle name="Percent 73 2 5 2" xfId="58756"/>
    <cellStyle name="Percent 73 2 6" xfId="37293"/>
    <cellStyle name="Percent 73 2 6 2" xfId="58757"/>
    <cellStyle name="Percent 73 2 7" xfId="37294"/>
    <cellStyle name="Percent 73 2 7 2" xfId="58758"/>
    <cellStyle name="Percent 73 2 8" xfId="58759"/>
    <cellStyle name="Percent 73 3" xfId="37295"/>
    <cellStyle name="Percent 73 3 2" xfId="37296"/>
    <cellStyle name="Percent 73 3 2 2" xfId="58760"/>
    <cellStyle name="Percent 73 3 3" xfId="37297"/>
    <cellStyle name="Percent 73 3 3 2" xfId="58761"/>
    <cellStyle name="Percent 73 3 4" xfId="58762"/>
    <cellStyle name="Percent 73 3 5" xfId="58763"/>
    <cellStyle name="Percent 73 3 6" xfId="58764"/>
    <cellStyle name="Percent 73 4" xfId="37298"/>
    <cellStyle name="Percent 73 4 2" xfId="37299"/>
    <cellStyle name="Percent 73 4 2 2" xfId="58765"/>
    <cellStyle name="Percent 73 4 3" xfId="37300"/>
    <cellStyle name="Percent 73 4 3 2" xfId="58766"/>
    <cellStyle name="Percent 73 4 4" xfId="58767"/>
    <cellStyle name="Percent 73 4 5" xfId="58768"/>
    <cellStyle name="Percent 73 4 6" xfId="58769"/>
    <cellStyle name="Percent 73 5" xfId="37301"/>
    <cellStyle name="Percent 73 5 2" xfId="37302"/>
    <cellStyle name="Percent 73 5 2 2" xfId="58770"/>
    <cellStyle name="Percent 73 5 3" xfId="58771"/>
    <cellStyle name="Percent 73 6" xfId="37303"/>
    <cellStyle name="Percent 73 6 2" xfId="58772"/>
    <cellStyle name="Percent 73 7" xfId="37304"/>
    <cellStyle name="Percent 73 7 2" xfId="58773"/>
    <cellStyle name="Percent 73 8" xfId="37305"/>
    <cellStyle name="Percent 73 8 2" xfId="58774"/>
    <cellStyle name="Percent 73 9" xfId="58775"/>
    <cellStyle name="Percent 73 9 2" xfId="58776"/>
    <cellStyle name="Percent 74" xfId="37306"/>
    <cellStyle name="Percent 74 10" xfId="58777"/>
    <cellStyle name="Percent 74 2" xfId="37307"/>
    <cellStyle name="Percent 74 2 2" xfId="37308"/>
    <cellStyle name="Percent 74 2 2 2" xfId="37309"/>
    <cellStyle name="Percent 74 2 2 2 2" xfId="58778"/>
    <cellStyle name="Percent 74 2 2 3" xfId="37310"/>
    <cellStyle name="Percent 74 2 2 3 2" xfId="58779"/>
    <cellStyle name="Percent 74 2 2 4" xfId="58780"/>
    <cellStyle name="Percent 74 2 2 5" xfId="58781"/>
    <cellStyle name="Percent 74 2 2 6" xfId="58782"/>
    <cellStyle name="Percent 74 2 3" xfId="37311"/>
    <cellStyle name="Percent 74 2 3 2" xfId="37312"/>
    <cellStyle name="Percent 74 2 3 2 2" xfId="58783"/>
    <cellStyle name="Percent 74 2 3 3" xfId="37313"/>
    <cellStyle name="Percent 74 2 3 3 2" xfId="58784"/>
    <cellStyle name="Percent 74 2 3 4" xfId="58785"/>
    <cellStyle name="Percent 74 2 3 5" xfId="58786"/>
    <cellStyle name="Percent 74 2 3 6" xfId="58787"/>
    <cellStyle name="Percent 74 2 4" xfId="37314"/>
    <cellStyle name="Percent 74 2 4 2" xfId="37315"/>
    <cellStyle name="Percent 74 2 4 2 2" xfId="58788"/>
    <cellStyle name="Percent 74 2 4 3" xfId="58789"/>
    <cellStyle name="Percent 74 2 5" xfId="37316"/>
    <cellStyle name="Percent 74 2 5 2" xfId="58790"/>
    <cellStyle name="Percent 74 2 6" xfId="37317"/>
    <cellStyle name="Percent 74 2 6 2" xfId="58791"/>
    <cellStyle name="Percent 74 2 7" xfId="37318"/>
    <cellStyle name="Percent 74 2 7 2" xfId="58792"/>
    <cellStyle name="Percent 74 2 8" xfId="58793"/>
    <cellStyle name="Percent 74 3" xfId="37319"/>
    <cellStyle name="Percent 74 3 2" xfId="37320"/>
    <cellStyle name="Percent 74 3 2 2" xfId="58794"/>
    <cellStyle name="Percent 74 3 3" xfId="37321"/>
    <cellStyle name="Percent 74 3 3 2" xfId="58795"/>
    <cellStyle name="Percent 74 3 4" xfId="58796"/>
    <cellStyle name="Percent 74 3 5" xfId="58797"/>
    <cellStyle name="Percent 74 3 6" xfId="58798"/>
    <cellStyle name="Percent 74 4" xfId="37322"/>
    <cellStyle name="Percent 74 4 2" xfId="37323"/>
    <cellStyle name="Percent 74 4 2 2" xfId="58799"/>
    <cellStyle name="Percent 74 4 3" xfId="37324"/>
    <cellStyle name="Percent 74 4 3 2" xfId="58800"/>
    <cellStyle name="Percent 74 4 4" xfId="58801"/>
    <cellStyle name="Percent 74 4 5" xfId="58802"/>
    <cellStyle name="Percent 74 4 6" xfId="58803"/>
    <cellStyle name="Percent 74 5" xfId="37325"/>
    <cellStyle name="Percent 74 5 2" xfId="37326"/>
    <cellStyle name="Percent 74 5 2 2" xfId="58804"/>
    <cellStyle name="Percent 74 5 3" xfId="58805"/>
    <cellStyle name="Percent 74 6" xfId="37327"/>
    <cellStyle name="Percent 74 6 2" xfId="58806"/>
    <cellStyle name="Percent 74 7" xfId="37328"/>
    <cellStyle name="Percent 74 7 2" xfId="58807"/>
    <cellStyle name="Percent 74 8" xfId="37329"/>
    <cellStyle name="Percent 74 8 2" xfId="58808"/>
    <cellStyle name="Percent 74 9" xfId="58809"/>
    <cellStyle name="Percent 74 9 2" xfId="58810"/>
    <cellStyle name="Percent 75" xfId="37330"/>
    <cellStyle name="Percent 75 10" xfId="58811"/>
    <cellStyle name="Percent 75 2" xfId="37331"/>
    <cellStyle name="Percent 75 2 2" xfId="37332"/>
    <cellStyle name="Percent 75 2 2 2" xfId="37333"/>
    <cellStyle name="Percent 75 2 2 2 2" xfId="58812"/>
    <cellStyle name="Percent 75 2 2 3" xfId="37334"/>
    <cellStyle name="Percent 75 2 2 3 2" xfId="58813"/>
    <cellStyle name="Percent 75 2 2 4" xfId="58814"/>
    <cellStyle name="Percent 75 2 2 5" xfId="58815"/>
    <cellStyle name="Percent 75 2 2 6" xfId="58816"/>
    <cellStyle name="Percent 75 2 3" xfId="37335"/>
    <cellStyle name="Percent 75 2 3 2" xfId="37336"/>
    <cellStyle name="Percent 75 2 3 2 2" xfId="58817"/>
    <cellStyle name="Percent 75 2 3 3" xfId="37337"/>
    <cellStyle name="Percent 75 2 3 3 2" xfId="58818"/>
    <cellStyle name="Percent 75 2 3 4" xfId="58819"/>
    <cellStyle name="Percent 75 2 3 5" xfId="58820"/>
    <cellStyle name="Percent 75 2 3 6" xfId="58821"/>
    <cellStyle name="Percent 75 2 4" xfId="37338"/>
    <cellStyle name="Percent 75 2 4 2" xfId="37339"/>
    <cellStyle name="Percent 75 2 4 2 2" xfId="58822"/>
    <cellStyle name="Percent 75 2 4 3" xfId="58823"/>
    <cellStyle name="Percent 75 2 5" xfId="37340"/>
    <cellStyle name="Percent 75 2 5 2" xfId="58824"/>
    <cellStyle name="Percent 75 2 6" xfId="37341"/>
    <cellStyle name="Percent 75 2 6 2" xfId="58825"/>
    <cellStyle name="Percent 75 2 7" xfId="37342"/>
    <cellStyle name="Percent 75 2 7 2" xfId="58826"/>
    <cellStyle name="Percent 75 2 8" xfId="58827"/>
    <cellStyle name="Percent 75 3" xfId="37343"/>
    <cellStyle name="Percent 75 3 2" xfId="37344"/>
    <cellStyle name="Percent 75 3 2 2" xfId="58828"/>
    <cellStyle name="Percent 75 3 3" xfId="37345"/>
    <cellStyle name="Percent 75 3 3 2" xfId="58829"/>
    <cellStyle name="Percent 75 3 4" xfId="58830"/>
    <cellStyle name="Percent 75 3 5" xfId="58831"/>
    <cellStyle name="Percent 75 3 6" xfId="58832"/>
    <cellStyle name="Percent 75 4" xfId="37346"/>
    <cellStyle name="Percent 75 4 2" xfId="37347"/>
    <cellStyle name="Percent 75 4 2 2" xfId="58833"/>
    <cellStyle name="Percent 75 4 3" xfId="37348"/>
    <cellStyle name="Percent 75 4 3 2" xfId="58834"/>
    <cellStyle name="Percent 75 4 4" xfId="58835"/>
    <cellStyle name="Percent 75 4 5" xfId="58836"/>
    <cellStyle name="Percent 75 4 6" xfId="58837"/>
    <cellStyle name="Percent 75 5" xfId="37349"/>
    <cellStyle name="Percent 75 5 2" xfId="37350"/>
    <cellStyle name="Percent 75 5 2 2" xfId="58838"/>
    <cellStyle name="Percent 75 5 3" xfId="58839"/>
    <cellStyle name="Percent 75 6" xfId="37351"/>
    <cellStyle name="Percent 75 6 2" xfId="58840"/>
    <cellStyle name="Percent 75 7" xfId="37352"/>
    <cellStyle name="Percent 75 7 2" xfId="58841"/>
    <cellStyle name="Percent 75 8" xfId="37353"/>
    <cellStyle name="Percent 75 8 2" xfId="58842"/>
    <cellStyle name="Percent 75 9" xfId="58843"/>
    <cellStyle name="Percent 75 9 2" xfId="58844"/>
    <cellStyle name="Percent 76" xfId="37354"/>
    <cellStyle name="Percent 76 10" xfId="58845"/>
    <cellStyle name="Percent 76 2" xfId="37355"/>
    <cellStyle name="Percent 76 2 2" xfId="37356"/>
    <cellStyle name="Percent 76 2 2 2" xfId="37357"/>
    <cellStyle name="Percent 76 2 2 2 2" xfId="58846"/>
    <cellStyle name="Percent 76 2 2 3" xfId="37358"/>
    <cellStyle name="Percent 76 2 2 3 2" xfId="58847"/>
    <cellStyle name="Percent 76 2 2 4" xfId="58848"/>
    <cellStyle name="Percent 76 2 2 5" xfId="58849"/>
    <cellStyle name="Percent 76 2 2 6" xfId="58850"/>
    <cellStyle name="Percent 76 2 3" xfId="37359"/>
    <cellStyle name="Percent 76 2 3 2" xfId="37360"/>
    <cellStyle name="Percent 76 2 3 2 2" xfId="58851"/>
    <cellStyle name="Percent 76 2 3 3" xfId="37361"/>
    <cellStyle name="Percent 76 2 3 3 2" xfId="58852"/>
    <cellStyle name="Percent 76 2 3 4" xfId="58853"/>
    <cellStyle name="Percent 76 2 3 5" xfId="58854"/>
    <cellStyle name="Percent 76 2 3 6" xfId="58855"/>
    <cellStyle name="Percent 76 2 4" xfId="37362"/>
    <cellStyle name="Percent 76 2 4 2" xfId="37363"/>
    <cellStyle name="Percent 76 2 4 2 2" xfId="58856"/>
    <cellStyle name="Percent 76 2 4 3" xfId="58857"/>
    <cellStyle name="Percent 76 2 5" xfId="37364"/>
    <cellStyle name="Percent 76 2 5 2" xfId="58858"/>
    <cellStyle name="Percent 76 2 6" xfId="37365"/>
    <cellStyle name="Percent 76 2 6 2" xfId="58859"/>
    <cellStyle name="Percent 76 2 7" xfId="37366"/>
    <cellStyle name="Percent 76 2 7 2" xfId="58860"/>
    <cellStyle name="Percent 76 2 8" xfId="58861"/>
    <cellStyle name="Percent 76 3" xfId="37367"/>
    <cellStyle name="Percent 76 3 2" xfId="37368"/>
    <cellStyle name="Percent 76 3 2 2" xfId="58862"/>
    <cellStyle name="Percent 76 3 3" xfId="37369"/>
    <cellStyle name="Percent 76 3 3 2" xfId="58863"/>
    <cellStyle name="Percent 76 3 4" xfId="58864"/>
    <cellStyle name="Percent 76 3 5" xfId="58865"/>
    <cellStyle name="Percent 76 3 6" xfId="58866"/>
    <cellStyle name="Percent 76 4" xfId="37370"/>
    <cellStyle name="Percent 76 4 2" xfId="37371"/>
    <cellStyle name="Percent 76 4 2 2" xfId="58867"/>
    <cellStyle name="Percent 76 4 3" xfId="37372"/>
    <cellStyle name="Percent 76 4 3 2" xfId="58868"/>
    <cellStyle name="Percent 76 4 4" xfId="58869"/>
    <cellStyle name="Percent 76 4 5" xfId="58870"/>
    <cellStyle name="Percent 76 4 6" xfId="58871"/>
    <cellStyle name="Percent 76 5" xfId="37373"/>
    <cellStyle name="Percent 76 5 2" xfId="37374"/>
    <cellStyle name="Percent 76 5 2 2" xfId="58872"/>
    <cellStyle name="Percent 76 5 3" xfId="58873"/>
    <cellStyle name="Percent 76 6" xfId="37375"/>
    <cellStyle name="Percent 76 6 2" xfId="58874"/>
    <cellStyle name="Percent 76 7" xfId="37376"/>
    <cellStyle name="Percent 76 7 2" xfId="58875"/>
    <cellStyle name="Percent 76 8" xfId="37377"/>
    <cellStyle name="Percent 76 8 2" xfId="58876"/>
    <cellStyle name="Percent 76 9" xfId="58877"/>
    <cellStyle name="Percent 76 9 2" xfId="58878"/>
    <cellStyle name="Percent 77" xfId="37378"/>
    <cellStyle name="Percent 77 10" xfId="58879"/>
    <cellStyle name="Percent 77 2" xfId="37379"/>
    <cellStyle name="Percent 77 2 2" xfId="37380"/>
    <cellStyle name="Percent 77 2 2 2" xfId="37381"/>
    <cellStyle name="Percent 77 2 2 2 2" xfId="58880"/>
    <cellStyle name="Percent 77 2 2 3" xfId="37382"/>
    <cellStyle name="Percent 77 2 2 3 2" xfId="58881"/>
    <cellStyle name="Percent 77 2 2 4" xfId="58882"/>
    <cellStyle name="Percent 77 2 2 5" xfId="58883"/>
    <cellStyle name="Percent 77 2 2 6" xfId="58884"/>
    <cellStyle name="Percent 77 2 3" xfId="37383"/>
    <cellStyle name="Percent 77 2 3 2" xfId="37384"/>
    <cellStyle name="Percent 77 2 3 2 2" xfId="58885"/>
    <cellStyle name="Percent 77 2 3 3" xfId="37385"/>
    <cellStyle name="Percent 77 2 3 3 2" xfId="58886"/>
    <cellStyle name="Percent 77 2 3 4" xfId="58887"/>
    <cellStyle name="Percent 77 2 3 5" xfId="58888"/>
    <cellStyle name="Percent 77 2 3 6" xfId="58889"/>
    <cellStyle name="Percent 77 2 4" xfId="37386"/>
    <cellStyle name="Percent 77 2 4 2" xfId="37387"/>
    <cellStyle name="Percent 77 2 4 2 2" xfId="58890"/>
    <cellStyle name="Percent 77 2 4 3" xfId="58891"/>
    <cellStyle name="Percent 77 2 5" xfId="37388"/>
    <cellStyle name="Percent 77 2 5 2" xfId="58892"/>
    <cellStyle name="Percent 77 2 6" xfId="37389"/>
    <cellStyle name="Percent 77 2 6 2" xfId="58893"/>
    <cellStyle name="Percent 77 2 7" xfId="37390"/>
    <cellStyle name="Percent 77 2 7 2" xfId="58894"/>
    <cellStyle name="Percent 77 2 8" xfId="58895"/>
    <cellStyle name="Percent 77 3" xfId="37391"/>
    <cellStyle name="Percent 77 3 2" xfId="37392"/>
    <cellStyle name="Percent 77 3 2 2" xfId="58896"/>
    <cellStyle name="Percent 77 3 3" xfId="37393"/>
    <cellStyle name="Percent 77 3 3 2" xfId="58897"/>
    <cellStyle name="Percent 77 3 4" xfId="58898"/>
    <cellStyle name="Percent 77 3 5" xfId="58899"/>
    <cellStyle name="Percent 77 3 6" xfId="58900"/>
    <cellStyle name="Percent 77 4" xfId="37394"/>
    <cellStyle name="Percent 77 4 2" xfId="37395"/>
    <cellStyle name="Percent 77 4 2 2" xfId="58901"/>
    <cellStyle name="Percent 77 4 3" xfId="37396"/>
    <cellStyle name="Percent 77 4 3 2" xfId="58902"/>
    <cellStyle name="Percent 77 4 4" xfId="58903"/>
    <cellStyle name="Percent 77 4 5" xfId="58904"/>
    <cellStyle name="Percent 77 4 6" xfId="58905"/>
    <cellStyle name="Percent 77 5" xfId="37397"/>
    <cellStyle name="Percent 77 5 2" xfId="37398"/>
    <cellStyle name="Percent 77 5 2 2" xfId="58906"/>
    <cellStyle name="Percent 77 5 3" xfId="58907"/>
    <cellStyle name="Percent 77 6" xfId="37399"/>
    <cellStyle name="Percent 77 6 2" xfId="58908"/>
    <cellStyle name="Percent 77 7" xfId="37400"/>
    <cellStyle name="Percent 77 7 2" xfId="58909"/>
    <cellStyle name="Percent 77 8" xfId="37401"/>
    <cellStyle name="Percent 77 8 2" xfId="58910"/>
    <cellStyle name="Percent 77 9" xfId="58911"/>
    <cellStyle name="Percent 77 9 2" xfId="58912"/>
    <cellStyle name="Percent 78" xfId="37402"/>
    <cellStyle name="Percent 78 10" xfId="58913"/>
    <cellStyle name="Percent 78 2" xfId="37403"/>
    <cellStyle name="Percent 78 2 2" xfId="37404"/>
    <cellStyle name="Percent 78 2 2 2" xfId="37405"/>
    <cellStyle name="Percent 78 2 2 2 2" xfId="58914"/>
    <cellStyle name="Percent 78 2 2 3" xfId="37406"/>
    <cellStyle name="Percent 78 2 2 3 2" xfId="58915"/>
    <cellStyle name="Percent 78 2 2 4" xfId="58916"/>
    <cellStyle name="Percent 78 2 2 5" xfId="58917"/>
    <cellStyle name="Percent 78 2 2 6" xfId="58918"/>
    <cellStyle name="Percent 78 2 3" xfId="37407"/>
    <cellStyle name="Percent 78 2 3 2" xfId="37408"/>
    <cellStyle name="Percent 78 2 3 2 2" xfId="58919"/>
    <cellStyle name="Percent 78 2 3 3" xfId="37409"/>
    <cellStyle name="Percent 78 2 3 3 2" xfId="58920"/>
    <cellStyle name="Percent 78 2 3 4" xfId="58921"/>
    <cellStyle name="Percent 78 2 3 5" xfId="58922"/>
    <cellStyle name="Percent 78 2 3 6" xfId="58923"/>
    <cellStyle name="Percent 78 2 4" xfId="37410"/>
    <cellStyle name="Percent 78 2 4 2" xfId="37411"/>
    <cellStyle name="Percent 78 2 4 2 2" xfId="58924"/>
    <cellStyle name="Percent 78 2 4 3" xfId="58925"/>
    <cellStyle name="Percent 78 2 5" xfId="37412"/>
    <cellStyle name="Percent 78 2 5 2" xfId="58926"/>
    <cellStyle name="Percent 78 2 6" xfId="37413"/>
    <cellStyle name="Percent 78 2 6 2" xfId="58927"/>
    <cellStyle name="Percent 78 2 7" xfId="37414"/>
    <cellStyle name="Percent 78 2 7 2" xfId="58928"/>
    <cellStyle name="Percent 78 2 8" xfId="58929"/>
    <cellStyle name="Percent 78 3" xfId="37415"/>
    <cellStyle name="Percent 78 3 2" xfId="37416"/>
    <cellStyle name="Percent 78 3 2 2" xfId="58930"/>
    <cellStyle name="Percent 78 3 3" xfId="37417"/>
    <cellStyle name="Percent 78 3 3 2" xfId="58931"/>
    <cellStyle name="Percent 78 3 4" xfId="58932"/>
    <cellStyle name="Percent 78 3 5" xfId="58933"/>
    <cellStyle name="Percent 78 3 6" xfId="58934"/>
    <cellStyle name="Percent 78 4" xfId="37418"/>
    <cellStyle name="Percent 78 4 2" xfId="37419"/>
    <cellStyle name="Percent 78 4 2 2" xfId="58935"/>
    <cellStyle name="Percent 78 4 3" xfId="37420"/>
    <cellStyle name="Percent 78 4 3 2" xfId="58936"/>
    <cellStyle name="Percent 78 4 4" xfId="58937"/>
    <cellStyle name="Percent 78 4 5" xfId="58938"/>
    <cellStyle name="Percent 78 4 6" xfId="58939"/>
    <cellStyle name="Percent 78 5" xfId="37421"/>
    <cellStyle name="Percent 78 5 2" xfId="37422"/>
    <cellStyle name="Percent 78 5 2 2" xfId="58940"/>
    <cellStyle name="Percent 78 5 3" xfId="58941"/>
    <cellStyle name="Percent 78 6" xfId="37423"/>
    <cellStyle name="Percent 78 6 2" xfId="58942"/>
    <cellStyle name="Percent 78 7" xfId="37424"/>
    <cellStyle name="Percent 78 7 2" xfId="58943"/>
    <cellStyle name="Percent 78 8" xfId="37425"/>
    <cellStyle name="Percent 78 8 2" xfId="58944"/>
    <cellStyle name="Percent 78 9" xfId="58945"/>
    <cellStyle name="Percent 78 9 2" xfId="58946"/>
    <cellStyle name="Percent 79" xfId="37426"/>
    <cellStyle name="Percent 79 10" xfId="58947"/>
    <cellStyle name="Percent 79 2" xfId="37427"/>
    <cellStyle name="Percent 79 2 2" xfId="37428"/>
    <cellStyle name="Percent 79 2 2 2" xfId="37429"/>
    <cellStyle name="Percent 79 2 2 2 2" xfId="58948"/>
    <cellStyle name="Percent 79 2 2 3" xfId="37430"/>
    <cellStyle name="Percent 79 2 2 3 2" xfId="58949"/>
    <cellStyle name="Percent 79 2 2 4" xfId="58950"/>
    <cellStyle name="Percent 79 2 2 5" xfId="58951"/>
    <cellStyle name="Percent 79 2 2 6" xfId="58952"/>
    <cellStyle name="Percent 79 2 3" xfId="37431"/>
    <cellStyle name="Percent 79 2 3 2" xfId="37432"/>
    <cellStyle name="Percent 79 2 3 2 2" xfId="58953"/>
    <cellStyle name="Percent 79 2 3 3" xfId="37433"/>
    <cellStyle name="Percent 79 2 3 3 2" xfId="58954"/>
    <cellStyle name="Percent 79 2 3 4" xfId="58955"/>
    <cellStyle name="Percent 79 2 3 5" xfId="58956"/>
    <cellStyle name="Percent 79 2 3 6" xfId="58957"/>
    <cellStyle name="Percent 79 2 4" xfId="37434"/>
    <cellStyle name="Percent 79 2 4 2" xfId="37435"/>
    <cellStyle name="Percent 79 2 4 2 2" xfId="58958"/>
    <cellStyle name="Percent 79 2 4 3" xfId="58959"/>
    <cellStyle name="Percent 79 2 5" xfId="37436"/>
    <cellStyle name="Percent 79 2 5 2" xfId="58960"/>
    <cellStyle name="Percent 79 2 6" xfId="37437"/>
    <cellStyle name="Percent 79 2 6 2" xfId="58961"/>
    <cellStyle name="Percent 79 2 7" xfId="37438"/>
    <cellStyle name="Percent 79 2 7 2" xfId="58962"/>
    <cellStyle name="Percent 79 2 8" xfId="58963"/>
    <cellStyle name="Percent 79 3" xfId="37439"/>
    <cellStyle name="Percent 79 3 2" xfId="37440"/>
    <cellStyle name="Percent 79 3 2 2" xfId="58964"/>
    <cellStyle name="Percent 79 3 3" xfId="37441"/>
    <cellStyle name="Percent 79 3 3 2" xfId="58965"/>
    <cellStyle name="Percent 79 3 4" xfId="58966"/>
    <cellStyle name="Percent 79 3 5" xfId="58967"/>
    <cellStyle name="Percent 79 3 6" xfId="58968"/>
    <cellStyle name="Percent 79 4" xfId="37442"/>
    <cellStyle name="Percent 79 4 2" xfId="37443"/>
    <cellStyle name="Percent 79 4 2 2" xfId="58969"/>
    <cellStyle name="Percent 79 4 3" xfId="37444"/>
    <cellStyle name="Percent 79 4 3 2" xfId="58970"/>
    <cellStyle name="Percent 79 4 4" xfId="58971"/>
    <cellStyle name="Percent 79 4 5" xfId="58972"/>
    <cellStyle name="Percent 79 4 6" xfId="58973"/>
    <cellStyle name="Percent 79 5" xfId="37445"/>
    <cellStyle name="Percent 79 5 2" xfId="37446"/>
    <cellStyle name="Percent 79 5 2 2" xfId="58974"/>
    <cellStyle name="Percent 79 5 3" xfId="58975"/>
    <cellStyle name="Percent 79 6" xfId="37447"/>
    <cellStyle name="Percent 79 6 2" xfId="58976"/>
    <cellStyle name="Percent 79 7" xfId="37448"/>
    <cellStyle name="Percent 79 7 2" xfId="58977"/>
    <cellStyle name="Percent 79 8" xfId="37449"/>
    <cellStyle name="Percent 79 8 2" xfId="58978"/>
    <cellStyle name="Percent 79 9" xfId="58979"/>
    <cellStyle name="Percent 79 9 2" xfId="58980"/>
    <cellStyle name="Percent 8" xfId="37450"/>
    <cellStyle name="Percent 8 2" xfId="37451"/>
    <cellStyle name="Percent 8 2 2" xfId="37452"/>
    <cellStyle name="Percent 8 2 2 2" xfId="37453"/>
    <cellStyle name="Percent 8 2 2 2 2" xfId="37454"/>
    <cellStyle name="Percent 8 2 2 2 2 2" xfId="58981"/>
    <cellStyle name="Percent 8 2 2 2 3" xfId="37455"/>
    <cellStyle name="Percent 8 2 2 2 3 2" xfId="58982"/>
    <cellStyle name="Percent 8 2 2 2 4" xfId="58983"/>
    <cellStyle name="Percent 8 2 2 2 5" xfId="58984"/>
    <cellStyle name="Percent 8 2 2 2 6" xfId="58985"/>
    <cellStyle name="Percent 8 2 2 3" xfId="37456"/>
    <cellStyle name="Percent 8 2 2 3 2" xfId="37457"/>
    <cellStyle name="Percent 8 2 2 3 2 2" xfId="58986"/>
    <cellStyle name="Percent 8 2 2 3 3" xfId="37458"/>
    <cellStyle name="Percent 8 2 2 3 3 2" xfId="58987"/>
    <cellStyle name="Percent 8 2 2 3 4" xfId="58988"/>
    <cellStyle name="Percent 8 2 2 3 5" xfId="58989"/>
    <cellStyle name="Percent 8 2 2 3 6" xfId="58990"/>
    <cellStyle name="Percent 8 2 2 4" xfId="37459"/>
    <cellStyle name="Percent 8 2 2 4 2" xfId="37460"/>
    <cellStyle name="Percent 8 2 2 4 2 2" xfId="58991"/>
    <cellStyle name="Percent 8 2 2 4 3" xfId="58992"/>
    <cellStyle name="Percent 8 2 2 5" xfId="37461"/>
    <cellStyle name="Percent 8 2 2 5 2" xfId="37462"/>
    <cellStyle name="Percent 8 2 2 5 2 2" xfId="58993"/>
    <cellStyle name="Percent 8 2 2 5 3" xfId="58994"/>
    <cellStyle name="Percent 8 2 2 6" xfId="37463"/>
    <cellStyle name="Percent 8 2 2 6 2" xfId="58995"/>
    <cellStyle name="Percent 8 2 2 7" xfId="58996"/>
    <cellStyle name="Percent 8 2 3" xfId="37464"/>
    <cellStyle name="Percent 8 2 3 2" xfId="37465"/>
    <cellStyle name="Percent 8 2 3 2 2" xfId="37466"/>
    <cellStyle name="Percent 8 2 3 2 2 2" xfId="58997"/>
    <cellStyle name="Percent 8 2 3 2 3" xfId="37467"/>
    <cellStyle name="Percent 8 2 3 2 3 2" xfId="58998"/>
    <cellStyle name="Percent 8 2 3 2 4" xfId="58999"/>
    <cellStyle name="Percent 8 2 3 2 5" xfId="59000"/>
    <cellStyle name="Percent 8 2 3 2 6" xfId="59001"/>
    <cellStyle name="Percent 8 2 3 3" xfId="37468"/>
    <cellStyle name="Percent 8 2 3 3 2" xfId="37469"/>
    <cellStyle name="Percent 8 2 3 3 2 2" xfId="59002"/>
    <cellStyle name="Percent 8 2 3 3 3" xfId="37470"/>
    <cellStyle name="Percent 8 2 3 3 3 2" xfId="59003"/>
    <cellStyle name="Percent 8 2 3 3 4" xfId="59004"/>
    <cellStyle name="Percent 8 2 3 3 5" xfId="59005"/>
    <cellStyle name="Percent 8 2 3 3 6" xfId="59006"/>
    <cellStyle name="Percent 8 2 3 4" xfId="37471"/>
    <cellStyle name="Percent 8 2 3 4 2" xfId="37472"/>
    <cellStyle name="Percent 8 2 3 4 2 2" xfId="59007"/>
    <cellStyle name="Percent 8 2 3 4 3" xfId="59008"/>
    <cellStyle name="Percent 8 2 3 5" xfId="37473"/>
    <cellStyle name="Percent 8 2 3 5 2" xfId="37474"/>
    <cellStyle name="Percent 8 2 3 5 2 2" xfId="59009"/>
    <cellStyle name="Percent 8 2 3 5 3" xfId="59010"/>
    <cellStyle name="Percent 8 2 3 6" xfId="37475"/>
    <cellStyle name="Percent 8 2 3 6 2" xfId="59011"/>
    <cellStyle name="Percent 8 2 3 7" xfId="59012"/>
    <cellStyle name="Percent 8 2 4" xfId="37476"/>
    <cellStyle name="Percent 8 2 4 2" xfId="37477"/>
    <cellStyle name="Percent 8 2 4 2 2" xfId="59013"/>
    <cellStyle name="Percent 8 2 4 3" xfId="37478"/>
    <cellStyle name="Percent 8 2 4 3 2" xfId="59014"/>
    <cellStyle name="Percent 8 2 4 4" xfId="59015"/>
    <cellStyle name="Percent 8 2 4 5" xfId="59016"/>
    <cellStyle name="Percent 8 2 4 6" xfId="59017"/>
    <cellStyle name="Percent 8 2 5" xfId="37479"/>
    <cellStyle name="Percent 8 2 5 2" xfId="37480"/>
    <cellStyle name="Percent 8 2 5 2 2" xfId="59018"/>
    <cellStyle name="Percent 8 2 5 3" xfId="37481"/>
    <cellStyle name="Percent 8 2 5 3 2" xfId="59019"/>
    <cellStyle name="Percent 8 2 5 4" xfId="59020"/>
    <cellStyle name="Percent 8 2 5 5" xfId="59021"/>
    <cellStyle name="Percent 8 2 5 6" xfId="59022"/>
    <cellStyle name="Percent 8 2 6" xfId="37482"/>
    <cellStyle name="Percent 8 2 6 2" xfId="37483"/>
    <cellStyle name="Percent 8 2 6 2 2" xfId="59023"/>
    <cellStyle name="Percent 8 2 6 3" xfId="59024"/>
    <cellStyle name="Percent 8 2 7" xfId="37484"/>
    <cellStyle name="Percent 8 2 7 2" xfId="37485"/>
    <cellStyle name="Percent 8 2 7 2 2" xfId="59025"/>
    <cellStyle name="Percent 8 2 7 3" xfId="59026"/>
    <cellStyle name="Percent 8 2 8" xfId="37486"/>
    <cellStyle name="Percent 8 2 8 2" xfId="59027"/>
    <cellStyle name="Percent 8 2 9" xfId="37487"/>
    <cellStyle name="Percent 8 3" xfId="37488"/>
    <cellStyle name="Percent 8 3 2" xfId="37489"/>
    <cellStyle name="Percent 8 3 2 2" xfId="59028"/>
    <cellStyle name="Percent 8 3 3" xfId="37490"/>
    <cellStyle name="Percent 8 3 4" xfId="37491"/>
    <cellStyle name="Percent 8 3 4 2" xfId="59029"/>
    <cellStyle name="Percent 8 3 5" xfId="37492"/>
    <cellStyle name="Percent 8 3 5 2" xfId="59030"/>
    <cellStyle name="Percent 8 3 6" xfId="59031"/>
    <cellStyle name="Percent 8 3 7" xfId="59032"/>
    <cellStyle name="Percent 8 4" xfId="37493"/>
    <cellStyle name="Percent 8 4 2" xfId="37494"/>
    <cellStyle name="Percent 8 4 2 2" xfId="59033"/>
    <cellStyle name="Percent 8 4 3" xfId="37495"/>
    <cellStyle name="Percent 8 4 3 2" xfId="59034"/>
    <cellStyle name="Percent 8 4 4" xfId="59035"/>
    <cellStyle name="Percent 8 4 5" xfId="59036"/>
    <cellStyle name="Percent 8 4 6" xfId="59037"/>
    <cellStyle name="Percent 8 5" xfId="37496"/>
    <cellStyle name="Percent 8 5 2" xfId="37497"/>
    <cellStyle name="Percent 8 5 2 2" xfId="59038"/>
    <cellStyle name="Percent 8 5 3" xfId="59039"/>
    <cellStyle name="Percent 8 6" xfId="37498"/>
    <cellStyle name="Percent 8 6 2" xfId="37499"/>
    <cellStyle name="Percent 8 6 2 2" xfId="59040"/>
    <cellStyle name="Percent 8 6 3" xfId="59041"/>
    <cellStyle name="Percent 8 7" xfId="37500"/>
    <cellStyle name="Percent 8 7 2" xfId="59042"/>
    <cellStyle name="Percent 8 8" xfId="59043"/>
    <cellStyle name="Percent 80" xfId="37501"/>
    <cellStyle name="Percent 80 10" xfId="59044"/>
    <cellStyle name="Percent 80 2" xfId="37502"/>
    <cellStyle name="Percent 80 2 2" xfId="37503"/>
    <cellStyle name="Percent 80 2 2 2" xfId="37504"/>
    <cellStyle name="Percent 80 2 2 2 2" xfId="59045"/>
    <cellStyle name="Percent 80 2 2 3" xfId="37505"/>
    <cellStyle name="Percent 80 2 2 3 2" xfId="59046"/>
    <cellStyle name="Percent 80 2 2 4" xfId="59047"/>
    <cellStyle name="Percent 80 2 2 5" xfId="59048"/>
    <cellStyle name="Percent 80 2 2 6" xfId="59049"/>
    <cellStyle name="Percent 80 2 3" xfId="37506"/>
    <cellStyle name="Percent 80 2 3 2" xfId="37507"/>
    <cellStyle name="Percent 80 2 3 2 2" xfId="59050"/>
    <cellStyle name="Percent 80 2 3 3" xfId="37508"/>
    <cellStyle name="Percent 80 2 3 3 2" xfId="59051"/>
    <cellStyle name="Percent 80 2 3 4" xfId="59052"/>
    <cellStyle name="Percent 80 2 3 5" xfId="59053"/>
    <cellStyle name="Percent 80 2 3 6" xfId="59054"/>
    <cellStyle name="Percent 80 2 4" xfId="37509"/>
    <cellStyle name="Percent 80 2 4 2" xfId="37510"/>
    <cellStyle name="Percent 80 2 4 2 2" xfId="59055"/>
    <cellStyle name="Percent 80 2 4 3" xfId="59056"/>
    <cellStyle name="Percent 80 2 5" xfId="37511"/>
    <cellStyle name="Percent 80 2 5 2" xfId="59057"/>
    <cellStyle name="Percent 80 2 6" xfId="37512"/>
    <cellStyle name="Percent 80 2 6 2" xfId="59058"/>
    <cellStyle name="Percent 80 2 7" xfId="37513"/>
    <cellStyle name="Percent 80 2 7 2" xfId="59059"/>
    <cellStyle name="Percent 80 2 8" xfId="59060"/>
    <cellStyle name="Percent 80 3" xfId="37514"/>
    <cellStyle name="Percent 80 3 2" xfId="37515"/>
    <cellStyle name="Percent 80 3 2 2" xfId="59061"/>
    <cellStyle name="Percent 80 3 3" xfId="37516"/>
    <cellStyle name="Percent 80 3 3 2" xfId="59062"/>
    <cellStyle name="Percent 80 3 4" xfId="59063"/>
    <cellStyle name="Percent 80 3 5" xfId="59064"/>
    <cellStyle name="Percent 80 3 6" xfId="59065"/>
    <cellStyle name="Percent 80 4" xfId="37517"/>
    <cellStyle name="Percent 80 4 2" xfId="37518"/>
    <cellStyle name="Percent 80 4 2 2" xfId="59066"/>
    <cellStyle name="Percent 80 4 3" xfId="37519"/>
    <cellStyle name="Percent 80 4 3 2" xfId="59067"/>
    <cellStyle name="Percent 80 4 4" xfId="59068"/>
    <cellStyle name="Percent 80 4 5" xfId="59069"/>
    <cellStyle name="Percent 80 4 6" xfId="59070"/>
    <cellStyle name="Percent 80 5" xfId="37520"/>
    <cellStyle name="Percent 80 5 2" xfId="37521"/>
    <cellStyle name="Percent 80 5 2 2" xfId="59071"/>
    <cellStyle name="Percent 80 5 3" xfId="59072"/>
    <cellStyle name="Percent 80 6" xfId="37522"/>
    <cellStyle name="Percent 80 6 2" xfId="59073"/>
    <cellStyle name="Percent 80 7" xfId="37523"/>
    <cellStyle name="Percent 80 7 2" xfId="59074"/>
    <cellStyle name="Percent 80 8" xfId="37524"/>
    <cellStyle name="Percent 80 8 2" xfId="59075"/>
    <cellStyle name="Percent 80 9" xfId="59076"/>
    <cellStyle name="Percent 80 9 2" xfId="59077"/>
    <cellStyle name="Percent 81" xfId="37525"/>
    <cellStyle name="Percent 81 10" xfId="59078"/>
    <cellStyle name="Percent 81 2" xfId="37526"/>
    <cellStyle name="Percent 81 2 2" xfId="37527"/>
    <cellStyle name="Percent 81 2 2 2" xfId="37528"/>
    <cellStyle name="Percent 81 2 2 2 2" xfId="59079"/>
    <cellStyle name="Percent 81 2 2 3" xfId="37529"/>
    <cellStyle name="Percent 81 2 2 3 2" xfId="59080"/>
    <cellStyle name="Percent 81 2 2 4" xfId="59081"/>
    <cellStyle name="Percent 81 2 2 5" xfId="59082"/>
    <cellStyle name="Percent 81 2 2 6" xfId="59083"/>
    <cellStyle name="Percent 81 2 3" xfId="37530"/>
    <cellStyle name="Percent 81 2 3 2" xfId="37531"/>
    <cellStyle name="Percent 81 2 3 2 2" xfId="59084"/>
    <cellStyle name="Percent 81 2 3 3" xfId="37532"/>
    <cellStyle name="Percent 81 2 3 3 2" xfId="59085"/>
    <cellStyle name="Percent 81 2 3 4" xfId="59086"/>
    <cellStyle name="Percent 81 2 3 5" xfId="59087"/>
    <cellStyle name="Percent 81 2 3 6" xfId="59088"/>
    <cellStyle name="Percent 81 2 4" xfId="37533"/>
    <cellStyle name="Percent 81 2 4 2" xfId="37534"/>
    <cellStyle name="Percent 81 2 4 2 2" xfId="59089"/>
    <cellStyle name="Percent 81 2 4 3" xfId="59090"/>
    <cellStyle name="Percent 81 2 5" xfId="37535"/>
    <cellStyle name="Percent 81 2 5 2" xfId="59091"/>
    <cellStyle name="Percent 81 2 6" xfId="37536"/>
    <cellStyle name="Percent 81 2 6 2" xfId="59092"/>
    <cellStyle name="Percent 81 2 7" xfId="37537"/>
    <cellStyle name="Percent 81 2 7 2" xfId="59093"/>
    <cellStyle name="Percent 81 2 8" xfId="59094"/>
    <cellStyle name="Percent 81 3" xfId="37538"/>
    <cellStyle name="Percent 81 3 2" xfId="37539"/>
    <cellStyle name="Percent 81 3 2 2" xfId="59095"/>
    <cellStyle name="Percent 81 3 3" xfId="37540"/>
    <cellStyle name="Percent 81 3 3 2" xfId="59096"/>
    <cellStyle name="Percent 81 3 4" xfId="59097"/>
    <cellStyle name="Percent 81 3 5" xfId="59098"/>
    <cellStyle name="Percent 81 3 6" xfId="59099"/>
    <cellStyle name="Percent 81 4" xfId="37541"/>
    <cellStyle name="Percent 81 4 2" xfId="37542"/>
    <cellStyle name="Percent 81 4 2 2" xfId="59100"/>
    <cellStyle name="Percent 81 4 3" xfId="37543"/>
    <cellStyle name="Percent 81 4 3 2" xfId="59101"/>
    <cellStyle name="Percent 81 4 4" xfId="59102"/>
    <cellStyle name="Percent 81 4 5" xfId="59103"/>
    <cellStyle name="Percent 81 4 6" xfId="59104"/>
    <cellStyle name="Percent 81 5" xfId="37544"/>
    <cellStyle name="Percent 81 5 2" xfId="37545"/>
    <cellStyle name="Percent 81 5 2 2" xfId="59105"/>
    <cellStyle name="Percent 81 5 3" xfId="59106"/>
    <cellStyle name="Percent 81 6" xfId="37546"/>
    <cellStyle name="Percent 81 6 2" xfId="59107"/>
    <cellStyle name="Percent 81 7" xfId="37547"/>
    <cellStyle name="Percent 81 7 2" xfId="59108"/>
    <cellStyle name="Percent 81 8" xfId="37548"/>
    <cellStyle name="Percent 81 8 2" xfId="59109"/>
    <cellStyle name="Percent 81 9" xfId="59110"/>
    <cellStyle name="Percent 81 9 2" xfId="59111"/>
    <cellStyle name="Percent 82" xfId="37549"/>
    <cellStyle name="Percent 82 10" xfId="59112"/>
    <cellStyle name="Percent 82 2" xfId="37550"/>
    <cellStyle name="Percent 82 2 2" xfId="37551"/>
    <cellStyle name="Percent 82 2 2 2" xfId="37552"/>
    <cellStyle name="Percent 82 2 2 2 2" xfId="59113"/>
    <cellStyle name="Percent 82 2 2 3" xfId="37553"/>
    <cellStyle name="Percent 82 2 2 3 2" xfId="59114"/>
    <cellStyle name="Percent 82 2 2 4" xfId="59115"/>
    <cellStyle name="Percent 82 2 2 5" xfId="59116"/>
    <cellStyle name="Percent 82 2 2 6" xfId="59117"/>
    <cellStyle name="Percent 82 2 3" xfId="37554"/>
    <cellStyle name="Percent 82 2 3 2" xfId="37555"/>
    <cellStyle name="Percent 82 2 3 2 2" xfId="59118"/>
    <cellStyle name="Percent 82 2 3 3" xfId="37556"/>
    <cellStyle name="Percent 82 2 3 3 2" xfId="59119"/>
    <cellStyle name="Percent 82 2 3 4" xfId="59120"/>
    <cellStyle name="Percent 82 2 3 5" xfId="59121"/>
    <cellStyle name="Percent 82 2 3 6" xfId="59122"/>
    <cellStyle name="Percent 82 2 4" xfId="37557"/>
    <cellStyle name="Percent 82 2 4 2" xfId="37558"/>
    <cellStyle name="Percent 82 2 4 2 2" xfId="59123"/>
    <cellStyle name="Percent 82 2 4 3" xfId="59124"/>
    <cellStyle name="Percent 82 2 5" xfId="37559"/>
    <cellStyle name="Percent 82 2 5 2" xfId="59125"/>
    <cellStyle name="Percent 82 2 6" xfId="37560"/>
    <cellStyle name="Percent 82 2 6 2" xfId="59126"/>
    <cellStyle name="Percent 82 2 7" xfId="37561"/>
    <cellStyle name="Percent 82 2 7 2" xfId="59127"/>
    <cellStyle name="Percent 82 2 8" xfId="59128"/>
    <cellStyle name="Percent 82 3" xfId="37562"/>
    <cellStyle name="Percent 82 3 2" xfId="37563"/>
    <cellStyle name="Percent 82 3 2 2" xfId="59129"/>
    <cellStyle name="Percent 82 3 3" xfId="37564"/>
    <cellStyle name="Percent 82 3 3 2" xfId="59130"/>
    <cellStyle name="Percent 82 3 4" xfId="59131"/>
    <cellStyle name="Percent 82 3 5" xfId="59132"/>
    <cellStyle name="Percent 82 3 6" xfId="59133"/>
    <cellStyle name="Percent 82 4" xfId="37565"/>
    <cellStyle name="Percent 82 4 2" xfId="37566"/>
    <cellStyle name="Percent 82 4 2 2" xfId="59134"/>
    <cellStyle name="Percent 82 4 3" xfId="37567"/>
    <cellStyle name="Percent 82 4 3 2" xfId="59135"/>
    <cellStyle name="Percent 82 4 4" xfId="59136"/>
    <cellStyle name="Percent 82 4 5" xfId="59137"/>
    <cellStyle name="Percent 82 4 6" xfId="59138"/>
    <cellStyle name="Percent 82 5" xfId="37568"/>
    <cellStyle name="Percent 82 5 2" xfId="37569"/>
    <cellStyle name="Percent 82 5 2 2" xfId="59139"/>
    <cellStyle name="Percent 82 5 3" xfId="59140"/>
    <cellStyle name="Percent 82 6" xfId="37570"/>
    <cellStyle name="Percent 82 6 2" xfId="59141"/>
    <cellStyle name="Percent 82 7" xfId="37571"/>
    <cellStyle name="Percent 82 7 2" xfId="59142"/>
    <cellStyle name="Percent 82 8" xfId="37572"/>
    <cellStyle name="Percent 82 8 2" xfId="59143"/>
    <cellStyle name="Percent 82 9" xfId="59144"/>
    <cellStyle name="Percent 82 9 2" xfId="59145"/>
    <cellStyle name="Percent 83" xfId="37573"/>
    <cellStyle name="Percent 83 10" xfId="59146"/>
    <cellStyle name="Percent 83 2" xfId="37574"/>
    <cellStyle name="Percent 83 2 2" xfId="37575"/>
    <cellStyle name="Percent 83 2 2 2" xfId="37576"/>
    <cellStyle name="Percent 83 2 2 2 2" xfId="59147"/>
    <cellStyle name="Percent 83 2 2 3" xfId="37577"/>
    <cellStyle name="Percent 83 2 2 3 2" xfId="59148"/>
    <cellStyle name="Percent 83 2 2 4" xfId="59149"/>
    <cellStyle name="Percent 83 2 2 5" xfId="59150"/>
    <cellStyle name="Percent 83 2 2 6" xfId="59151"/>
    <cellStyle name="Percent 83 2 3" xfId="37578"/>
    <cellStyle name="Percent 83 2 3 2" xfId="37579"/>
    <cellStyle name="Percent 83 2 3 2 2" xfId="59152"/>
    <cellStyle name="Percent 83 2 3 3" xfId="37580"/>
    <cellStyle name="Percent 83 2 3 3 2" xfId="59153"/>
    <cellStyle name="Percent 83 2 3 4" xfId="59154"/>
    <cellStyle name="Percent 83 2 3 5" xfId="59155"/>
    <cellStyle name="Percent 83 2 3 6" xfId="59156"/>
    <cellStyle name="Percent 83 2 4" xfId="37581"/>
    <cellStyle name="Percent 83 2 4 2" xfId="37582"/>
    <cellStyle name="Percent 83 2 4 2 2" xfId="59157"/>
    <cellStyle name="Percent 83 2 4 3" xfId="59158"/>
    <cellStyle name="Percent 83 2 5" xfId="37583"/>
    <cellStyle name="Percent 83 2 5 2" xfId="59159"/>
    <cellStyle name="Percent 83 2 6" xfId="37584"/>
    <cellStyle name="Percent 83 2 6 2" xfId="59160"/>
    <cellStyle name="Percent 83 2 7" xfId="37585"/>
    <cellStyle name="Percent 83 2 7 2" xfId="59161"/>
    <cellStyle name="Percent 83 2 8" xfId="59162"/>
    <cellStyle name="Percent 83 3" xfId="37586"/>
    <cellStyle name="Percent 83 3 2" xfId="37587"/>
    <cellStyle name="Percent 83 3 2 2" xfId="59163"/>
    <cellStyle name="Percent 83 3 3" xfId="37588"/>
    <cellStyle name="Percent 83 3 3 2" xfId="59164"/>
    <cellStyle name="Percent 83 3 4" xfId="59165"/>
    <cellStyle name="Percent 83 3 5" xfId="59166"/>
    <cellStyle name="Percent 83 3 6" xfId="59167"/>
    <cellStyle name="Percent 83 4" xfId="37589"/>
    <cellStyle name="Percent 83 4 2" xfId="37590"/>
    <cellStyle name="Percent 83 4 2 2" xfId="59168"/>
    <cellStyle name="Percent 83 4 3" xfId="37591"/>
    <cellStyle name="Percent 83 4 3 2" xfId="59169"/>
    <cellStyle name="Percent 83 4 4" xfId="59170"/>
    <cellStyle name="Percent 83 4 5" xfId="59171"/>
    <cellStyle name="Percent 83 4 6" xfId="59172"/>
    <cellStyle name="Percent 83 5" xfId="37592"/>
    <cellStyle name="Percent 83 5 2" xfId="37593"/>
    <cellStyle name="Percent 83 5 2 2" xfId="59173"/>
    <cellStyle name="Percent 83 5 3" xfId="59174"/>
    <cellStyle name="Percent 83 6" xfId="37594"/>
    <cellStyle name="Percent 83 6 2" xfId="59175"/>
    <cellStyle name="Percent 83 7" xfId="37595"/>
    <cellStyle name="Percent 83 7 2" xfId="59176"/>
    <cellStyle name="Percent 83 8" xfId="37596"/>
    <cellStyle name="Percent 83 8 2" xfId="59177"/>
    <cellStyle name="Percent 83 9" xfId="59178"/>
    <cellStyle name="Percent 83 9 2" xfId="59179"/>
    <cellStyle name="Percent 84" xfId="37597"/>
    <cellStyle name="Percent 84 10" xfId="59180"/>
    <cellStyle name="Percent 84 2" xfId="37598"/>
    <cellStyle name="Percent 84 2 2" xfId="37599"/>
    <cellStyle name="Percent 84 2 2 2" xfId="37600"/>
    <cellStyle name="Percent 84 2 2 2 2" xfId="59181"/>
    <cellStyle name="Percent 84 2 2 3" xfId="37601"/>
    <cellStyle name="Percent 84 2 2 3 2" xfId="59182"/>
    <cellStyle name="Percent 84 2 2 4" xfId="59183"/>
    <cellStyle name="Percent 84 2 2 5" xfId="59184"/>
    <cellStyle name="Percent 84 2 2 6" xfId="59185"/>
    <cellStyle name="Percent 84 2 3" xfId="37602"/>
    <cellStyle name="Percent 84 2 3 2" xfId="37603"/>
    <cellStyle name="Percent 84 2 3 2 2" xfId="59186"/>
    <cellStyle name="Percent 84 2 3 3" xfId="37604"/>
    <cellStyle name="Percent 84 2 3 3 2" xfId="59187"/>
    <cellStyle name="Percent 84 2 3 4" xfId="59188"/>
    <cellStyle name="Percent 84 2 3 5" xfId="59189"/>
    <cellStyle name="Percent 84 2 3 6" xfId="59190"/>
    <cellStyle name="Percent 84 2 4" xfId="37605"/>
    <cellStyle name="Percent 84 2 4 2" xfId="37606"/>
    <cellStyle name="Percent 84 2 4 2 2" xfId="59191"/>
    <cellStyle name="Percent 84 2 4 3" xfId="59192"/>
    <cellStyle name="Percent 84 2 5" xfId="37607"/>
    <cellStyle name="Percent 84 2 5 2" xfId="59193"/>
    <cellStyle name="Percent 84 2 6" xfId="37608"/>
    <cellStyle name="Percent 84 2 6 2" xfId="59194"/>
    <cellStyle name="Percent 84 2 7" xfId="37609"/>
    <cellStyle name="Percent 84 2 7 2" xfId="59195"/>
    <cellStyle name="Percent 84 2 8" xfId="59196"/>
    <cellStyle name="Percent 84 3" xfId="37610"/>
    <cellStyle name="Percent 84 3 2" xfId="37611"/>
    <cellStyle name="Percent 84 3 2 2" xfId="59197"/>
    <cellStyle name="Percent 84 3 3" xfId="37612"/>
    <cellStyle name="Percent 84 3 3 2" xfId="59198"/>
    <cellStyle name="Percent 84 3 4" xfId="59199"/>
    <cellStyle name="Percent 84 3 5" xfId="59200"/>
    <cellStyle name="Percent 84 3 6" xfId="59201"/>
    <cellStyle name="Percent 84 4" xfId="37613"/>
    <cellStyle name="Percent 84 4 2" xfId="37614"/>
    <cellStyle name="Percent 84 4 2 2" xfId="59202"/>
    <cellStyle name="Percent 84 4 3" xfId="37615"/>
    <cellStyle name="Percent 84 4 3 2" xfId="59203"/>
    <cellStyle name="Percent 84 4 4" xfId="59204"/>
    <cellStyle name="Percent 84 4 5" xfId="59205"/>
    <cellStyle name="Percent 84 4 6" xfId="59206"/>
    <cellStyle name="Percent 84 5" xfId="37616"/>
    <cellStyle name="Percent 84 5 2" xfId="37617"/>
    <cellStyle name="Percent 84 5 2 2" xfId="59207"/>
    <cellStyle name="Percent 84 5 3" xfId="59208"/>
    <cellStyle name="Percent 84 6" xfId="37618"/>
    <cellStyle name="Percent 84 6 2" xfId="59209"/>
    <cellStyle name="Percent 84 7" xfId="37619"/>
    <cellStyle name="Percent 84 7 2" xfId="59210"/>
    <cellStyle name="Percent 84 8" xfId="37620"/>
    <cellStyle name="Percent 84 8 2" xfId="59211"/>
    <cellStyle name="Percent 84 9" xfId="59212"/>
    <cellStyle name="Percent 84 9 2" xfId="59213"/>
    <cellStyle name="Percent 85" xfId="37621"/>
    <cellStyle name="Percent 85 10" xfId="59214"/>
    <cellStyle name="Percent 85 2" xfId="37622"/>
    <cellStyle name="Percent 85 2 2" xfId="37623"/>
    <cellStyle name="Percent 85 2 2 2" xfId="37624"/>
    <cellStyle name="Percent 85 2 2 2 2" xfId="59215"/>
    <cellStyle name="Percent 85 2 2 3" xfId="37625"/>
    <cellStyle name="Percent 85 2 2 3 2" xfId="59216"/>
    <cellStyle name="Percent 85 2 2 4" xfId="59217"/>
    <cellStyle name="Percent 85 2 2 5" xfId="59218"/>
    <cellStyle name="Percent 85 2 2 6" xfId="59219"/>
    <cellStyle name="Percent 85 2 3" xfId="37626"/>
    <cellStyle name="Percent 85 2 3 2" xfId="37627"/>
    <cellStyle name="Percent 85 2 3 2 2" xfId="59220"/>
    <cellStyle name="Percent 85 2 3 3" xfId="37628"/>
    <cellStyle name="Percent 85 2 3 3 2" xfId="59221"/>
    <cellStyle name="Percent 85 2 3 4" xfId="59222"/>
    <cellStyle name="Percent 85 2 3 5" xfId="59223"/>
    <cellStyle name="Percent 85 2 3 6" xfId="59224"/>
    <cellStyle name="Percent 85 2 4" xfId="37629"/>
    <cellStyle name="Percent 85 2 4 2" xfId="37630"/>
    <cellStyle name="Percent 85 2 4 2 2" xfId="59225"/>
    <cellStyle name="Percent 85 2 4 3" xfId="59226"/>
    <cellStyle name="Percent 85 2 5" xfId="37631"/>
    <cellStyle name="Percent 85 2 5 2" xfId="59227"/>
    <cellStyle name="Percent 85 2 6" xfId="37632"/>
    <cellStyle name="Percent 85 2 6 2" xfId="59228"/>
    <cellStyle name="Percent 85 2 7" xfId="37633"/>
    <cellStyle name="Percent 85 2 7 2" xfId="59229"/>
    <cellStyle name="Percent 85 2 8" xfId="59230"/>
    <cellStyle name="Percent 85 3" xfId="37634"/>
    <cellStyle name="Percent 85 3 2" xfId="37635"/>
    <cellStyle name="Percent 85 3 2 2" xfId="59231"/>
    <cellStyle name="Percent 85 3 3" xfId="37636"/>
    <cellStyle name="Percent 85 3 3 2" xfId="59232"/>
    <cellStyle name="Percent 85 3 4" xfId="59233"/>
    <cellStyle name="Percent 85 3 5" xfId="59234"/>
    <cellStyle name="Percent 85 3 6" xfId="59235"/>
    <cellStyle name="Percent 85 4" xfId="37637"/>
    <cellStyle name="Percent 85 4 2" xfId="37638"/>
    <cellStyle name="Percent 85 4 2 2" xfId="59236"/>
    <cellStyle name="Percent 85 4 3" xfId="37639"/>
    <cellStyle name="Percent 85 4 3 2" xfId="59237"/>
    <cellStyle name="Percent 85 4 4" xfId="59238"/>
    <cellStyle name="Percent 85 4 5" xfId="59239"/>
    <cellStyle name="Percent 85 4 6" xfId="59240"/>
    <cellStyle name="Percent 85 5" xfId="37640"/>
    <cellStyle name="Percent 85 5 2" xfId="37641"/>
    <cellStyle name="Percent 85 5 2 2" xfId="59241"/>
    <cellStyle name="Percent 85 5 3" xfId="59242"/>
    <cellStyle name="Percent 85 6" xfId="37642"/>
    <cellStyle name="Percent 85 6 2" xfId="59243"/>
    <cellStyle name="Percent 85 7" xfId="37643"/>
    <cellStyle name="Percent 85 7 2" xfId="59244"/>
    <cellStyle name="Percent 85 8" xfId="37644"/>
    <cellStyle name="Percent 85 8 2" xfId="59245"/>
    <cellStyle name="Percent 85 9" xfId="59246"/>
    <cellStyle name="Percent 85 9 2" xfId="59247"/>
    <cellStyle name="Percent 86" xfId="37645"/>
    <cellStyle name="Percent 86 10" xfId="59248"/>
    <cellStyle name="Percent 86 2" xfId="37646"/>
    <cellStyle name="Percent 86 2 2" xfId="37647"/>
    <cellStyle name="Percent 86 2 2 2" xfId="37648"/>
    <cellStyle name="Percent 86 2 2 2 2" xfId="59249"/>
    <cellStyle name="Percent 86 2 2 3" xfId="37649"/>
    <cellStyle name="Percent 86 2 2 3 2" xfId="59250"/>
    <cellStyle name="Percent 86 2 2 4" xfId="59251"/>
    <cellStyle name="Percent 86 2 2 5" xfId="59252"/>
    <cellStyle name="Percent 86 2 2 6" xfId="59253"/>
    <cellStyle name="Percent 86 2 3" xfId="37650"/>
    <cellStyle name="Percent 86 2 3 2" xfId="37651"/>
    <cellStyle name="Percent 86 2 3 2 2" xfId="59254"/>
    <cellStyle name="Percent 86 2 3 3" xfId="37652"/>
    <cellStyle name="Percent 86 2 3 3 2" xfId="59255"/>
    <cellStyle name="Percent 86 2 3 4" xfId="59256"/>
    <cellStyle name="Percent 86 2 3 5" xfId="59257"/>
    <cellStyle name="Percent 86 2 3 6" xfId="59258"/>
    <cellStyle name="Percent 86 2 4" xfId="37653"/>
    <cellStyle name="Percent 86 2 4 2" xfId="37654"/>
    <cellStyle name="Percent 86 2 4 2 2" xfId="59259"/>
    <cellStyle name="Percent 86 2 4 3" xfId="59260"/>
    <cellStyle name="Percent 86 2 5" xfId="37655"/>
    <cellStyle name="Percent 86 2 5 2" xfId="59261"/>
    <cellStyle name="Percent 86 2 6" xfId="37656"/>
    <cellStyle name="Percent 86 2 6 2" xfId="59262"/>
    <cellStyle name="Percent 86 2 7" xfId="37657"/>
    <cellStyle name="Percent 86 2 7 2" xfId="59263"/>
    <cellStyle name="Percent 86 2 8" xfId="59264"/>
    <cellStyle name="Percent 86 3" xfId="37658"/>
    <cellStyle name="Percent 86 3 2" xfId="37659"/>
    <cellStyle name="Percent 86 3 2 2" xfId="59265"/>
    <cellStyle name="Percent 86 3 3" xfId="37660"/>
    <cellStyle name="Percent 86 3 3 2" xfId="59266"/>
    <cellStyle name="Percent 86 3 4" xfId="59267"/>
    <cellStyle name="Percent 86 3 5" xfId="59268"/>
    <cellStyle name="Percent 86 3 6" xfId="59269"/>
    <cellStyle name="Percent 86 4" xfId="37661"/>
    <cellStyle name="Percent 86 4 2" xfId="37662"/>
    <cellStyle name="Percent 86 4 2 2" xfId="59270"/>
    <cellStyle name="Percent 86 4 3" xfId="37663"/>
    <cellStyle name="Percent 86 4 3 2" xfId="59271"/>
    <cellStyle name="Percent 86 4 4" xfId="59272"/>
    <cellStyle name="Percent 86 4 5" xfId="59273"/>
    <cellStyle name="Percent 86 4 6" xfId="59274"/>
    <cellStyle name="Percent 86 5" xfId="37664"/>
    <cellStyle name="Percent 86 5 2" xfId="37665"/>
    <cellStyle name="Percent 86 5 2 2" xfId="59275"/>
    <cellStyle name="Percent 86 5 3" xfId="59276"/>
    <cellStyle name="Percent 86 6" xfId="37666"/>
    <cellStyle name="Percent 86 6 2" xfId="59277"/>
    <cellStyle name="Percent 86 7" xfId="37667"/>
    <cellStyle name="Percent 86 7 2" xfId="59278"/>
    <cellStyle name="Percent 86 8" xfId="37668"/>
    <cellStyle name="Percent 86 8 2" xfId="59279"/>
    <cellStyle name="Percent 86 9" xfId="59280"/>
    <cellStyle name="Percent 86 9 2" xfId="59281"/>
    <cellStyle name="Percent 87" xfId="37669"/>
    <cellStyle name="Percent 87 10" xfId="59282"/>
    <cellStyle name="Percent 87 2" xfId="37670"/>
    <cellStyle name="Percent 87 2 2" xfId="37671"/>
    <cellStyle name="Percent 87 2 2 2" xfId="37672"/>
    <cellStyle name="Percent 87 2 2 2 2" xfId="59283"/>
    <cellStyle name="Percent 87 2 2 3" xfId="37673"/>
    <cellStyle name="Percent 87 2 2 3 2" xfId="59284"/>
    <cellStyle name="Percent 87 2 2 4" xfId="59285"/>
    <cellStyle name="Percent 87 2 2 5" xfId="59286"/>
    <cellStyle name="Percent 87 2 2 6" xfId="59287"/>
    <cellStyle name="Percent 87 2 3" xfId="37674"/>
    <cellStyle name="Percent 87 2 3 2" xfId="37675"/>
    <cellStyle name="Percent 87 2 3 2 2" xfId="59288"/>
    <cellStyle name="Percent 87 2 3 3" xfId="37676"/>
    <cellStyle name="Percent 87 2 3 3 2" xfId="59289"/>
    <cellStyle name="Percent 87 2 3 4" xfId="59290"/>
    <cellStyle name="Percent 87 2 3 5" xfId="59291"/>
    <cellStyle name="Percent 87 2 3 6" xfId="59292"/>
    <cellStyle name="Percent 87 2 4" xfId="37677"/>
    <cellStyle name="Percent 87 2 4 2" xfId="37678"/>
    <cellStyle name="Percent 87 2 4 2 2" xfId="59293"/>
    <cellStyle name="Percent 87 2 4 3" xfId="59294"/>
    <cellStyle name="Percent 87 2 5" xfId="37679"/>
    <cellStyle name="Percent 87 2 5 2" xfId="59295"/>
    <cellStyle name="Percent 87 2 6" xfId="37680"/>
    <cellStyle name="Percent 87 2 6 2" xfId="59296"/>
    <cellStyle name="Percent 87 2 7" xfId="37681"/>
    <cellStyle name="Percent 87 2 7 2" xfId="59297"/>
    <cellStyle name="Percent 87 2 8" xfId="59298"/>
    <cellStyle name="Percent 87 3" xfId="37682"/>
    <cellStyle name="Percent 87 3 2" xfId="37683"/>
    <cellStyle name="Percent 87 3 2 2" xfId="59299"/>
    <cellStyle name="Percent 87 3 3" xfId="37684"/>
    <cellStyle name="Percent 87 3 3 2" xfId="59300"/>
    <cellStyle name="Percent 87 3 4" xfId="59301"/>
    <cellStyle name="Percent 87 3 5" xfId="59302"/>
    <cellStyle name="Percent 87 3 6" xfId="59303"/>
    <cellStyle name="Percent 87 4" xfId="37685"/>
    <cellStyle name="Percent 87 4 2" xfId="37686"/>
    <cellStyle name="Percent 87 4 2 2" xfId="59304"/>
    <cellStyle name="Percent 87 4 3" xfId="37687"/>
    <cellStyle name="Percent 87 4 3 2" xfId="59305"/>
    <cellStyle name="Percent 87 4 4" xfId="59306"/>
    <cellStyle name="Percent 87 4 5" xfId="59307"/>
    <cellStyle name="Percent 87 4 6" xfId="59308"/>
    <cellStyle name="Percent 87 5" xfId="37688"/>
    <cellStyle name="Percent 87 5 2" xfId="37689"/>
    <cellStyle name="Percent 87 5 2 2" xfId="59309"/>
    <cellStyle name="Percent 87 5 3" xfId="59310"/>
    <cellStyle name="Percent 87 6" xfId="37690"/>
    <cellStyle name="Percent 87 6 2" xfId="59311"/>
    <cellStyle name="Percent 87 7" xfId="37691"/>
    <cellStyle name="Percent 87 7 2" xfId="59312"/>
    <cellStyle name="Percent 87 8" xfId="37692"/>
    <cellStyle name="Percent 87 8 2" xfId="59313"/>
    <cellStyle name="Percent 87 9" xfId="59314"/>
    <cellStyle name="Percent 87 9 2" xfId="59315"/>
    <cellStyle name="Percent 88" xfId="37693"/>
    <cellStyle name="Percent 88 10" xfId="59316"/>
    <cellStyle name="Percent 88 2" xfId="37694"/>
    <cellStyle name="Percent 88 2 2" xfId="37695"/>
    <cellStyle name="Percent 88 2 2 2" xfId="37696"/>
    <cellStyle name="Percent 88 2 2 2 2" xfId="59317"/>
    <cellStyle name="Percent 88 2 2 3" xfId="37697"/>
    <cellStyle name="Percent 88 2 2 3 2" xfId="59318"/>
    <cellStyle name="Percent 88 2 2 4" xfId="59319"/>
    <cellStyle name="Percent 88 2 2 5" xfId="59320"/>
    <cellStyle name="Percent 88 2 2 6" xfId="59321"/>
    <cellStyle name="Percent 88 2 3" xfId="37698"/>
    <cellStyle name="Percent 88 2 3 2" xfId="37699"/>
    <cellStyle name="Percent 88 2 3 2 2" xfId="59322"/>
    <cellStyle name="Percent 88 2 3 3" xfId="37700"/>
    <cellStyle name="Percent 88 2 3 3 2" xfId="59323"/>
    <cellStyle name="Percent 88 2 3 4" xfId="59324"/>
    <cellStyle name="Percent 88 2 3 5" xfId="59325"/>
    <cellStyle name="Percent 88 2 3 6" xfId="59326"/>
    <cellStyle name="Percent 88 2 4" xfId="37701"/>
    <cellStyle name="Percent 88 2 4 2" xfId="37702"/>
    <cellStyle name="Percent 88 2 4 2 2" xfId="59327"/>
    <cellStyle name="Percent 88 2 4 3" xfId="59328"/>
    <cellStyle name="Percent 88 2 5" xfId="37703"/>
    <cellStyle name="Percent 88 2 5 2" xfId="59329"/>
    <cellStyle name="Percent 88 2 6" xfId="37704"/>
    <cellStyle name="Percent 88 2 6 2" xfId="59330"/>
    <cellStyle name="Percent 88 2 7" xfId="37705"/>
    <cellStyle name="Percent 88 2 7 2" xfId="59331"/>
    <cellStyle name="Percent 88 2 8" xfId="59332"/>
    <cellStyle name="Percent 88 3" xfId="37706"/>
    <cellStyle name="Percent 88 3 2" xfId="37707"/>
    <cellStyle name="Percent 88 3 2 2" xfId="59333"/>
    <cellStyle name="Percent 88 3 3" xfId="37708"/>
    <cellStyle name="Percent 88 3 3 2" xfId="59334"/>
    <cellStyle name="Percent 88 3 4" xfId="59335"/>
    <cellStyle name="Percent 88 3 5" xfId="59336"/>
    <cellStyle name="Percent 88 3 6" xfId="59337"/>
    <cellStyle name="Percent 88 4" xfId="37709"/>
    <cellStyle name="Percent 88 4 2" xfId="37710"/>
    <cellStyle name="Percent 88 4 2 2" xfId="59338"/>
    <cellStyle name="Percent 88 4 3" xfId="37711"/>
    <cellStyle name="Percent 88 4 3 2" xfId="59339"/>
    <cellStyle name="Percent 88 4 4" xfId="59340"/>
    <cellStyle name="Percent 88 4 5" xfId="59341"/>
    <cellStyle name="Percent 88 4 6" xfId="59342"/>
    <cellStyle name="Percent 88 5" xfId="37712"/>
    <cellStyle name="Percent 88 5 2" xfId="37713"/>
    <cellStyle name="Percent 88 5 2 2" xfId="59343"/>
    <cellStyle name="Percent 88 5 3" xfId="59344"/>
    <cellStyle name="Percent 88 6" xfId="37714"/>
    <cellStyle name="Percent 88 6 2" xfId="59345"/>
    <cellStyle name="Percent 88 7" xfId="37715"/>
    <cellStyle name="Percent 88 7 2" xfId="59346"/>
    <cellStyle name="Percent 88 8" xfId="37716"/>
    <cellStyle name="Percent 88 8 2" xfId="59347"/>
    <cellStyle name="Percent 88 9" xfId="59348"/>
    <cellStyle name="Percent 88 9 2" xfId="59349"/>
    <cellStyle name="Percent 89" xfId="37717"/>
    <cellStyle name="Percent 89 10" xfId="59350"/>
    <cellStyle name="Percent 89 2" xfId="37718"/>
    <cellStyle name="Percent 89 2 2" xfId="37719"/>
    <cellStyle name="Percent 89 2 2 2" xfId="37720"/>
    <cellStyle name="Percent 89 2 2 2 2" xfId="59351"/>
    <cellStyle name="Percent 89 2 2 3" xfId="37721"/>
    <cellStyle name="Percent 89 2 2 3 2" xfId="59352"/>
    <cellStyle name="Percent 89 2 2 4" xfId="59353"/>
    <cellStyle name="Percent 89 2 2 5" xfId="59354"/>
    <cellStyle name="Percent 89 2 2 6" xfId="59355"/>
    <cellStyle name="Percent 89 2 3" xfId="37722"/>
    <cellStyle name="Percent 89 2 3 2" xfId="37723"/>
    <cellStyle name="Percent 89 2 3 2 2" xfId="59356"/>
    <cellStyle name="Percent 89 2 3 3" xfId="37724"/>
    <cellStyle name="Percent 89 2 3 3 2" xfId="59357"/>
    <cellStyle name="Percent 89 2 3 4" xfId="59358"/>
    <cellStyle name="Percent 89 2 3 5" xfId="59359"/>
    <cellStyle name="Percent 89 2 3 6" xfId="59360"/>
    <cellStyle name="Percent 89 2 4" xfId="37725"/>
    <cellStyle name="Percent 89 2 4 2" xfId="37726"/>
    <cellStyle name="Percent 89 2 4 2 2" xfId="59361"/>
    <cellStyle name="Percent 89 2 4 3" xfId="59362"/>
    <cellStyle name="Percent 89 2 5" xfId="37727"/>
    <cellStyle name="Percent 89 2 5 2" xfId="59363"/>
    <cellStyle name="Percent 89 2 6" xfId="37728"/>
    <cellStyle name="Percent 89 2 6 2" xfId="59364"/>
    <cellStyle name="Percent 89 2 7" xfId="37729"/>
    <cellStyle name="Percent 89 2 7 2" xfId="59365"/>
    <cellStyle name="Percent 89 2 8" xfId="59366"/>
    <cellStyle name="Percent 89 3" xfId="37730"/>
    <cellStyle name="Percent 89 3 2" xfId="37731"/>
    <cellStyle name="Percent 89 3 2 2" xfId="59367"/>
    <cellStyle name="Percent 89 3 3" xfId="37732"/>
    <cellStyle name="Percent 89 3 3 2" xfId="59368"/>
    <cellStyle name="Percent 89 3 4" xfId="59369"/>
    <cellStyle name="Percent 89 3 5" xfId="59370"/>
    <cellStyle name="Percent 89 3 6" xfId="59371"/>
    <cellStyle name="Percent 89 4" xfId="37733"/>
    <cellStyle name="Percent 89 4 2" xfId="37734"/>
    <cellStyle name="Percent 89 4 2 2" xfId="59372"/>
    <cellStyle name="Percent 89 4 3" xfId="37735"/>
    <cellStyle name="Percent 89 4 3 2" xfId="59373"/>
    <cellStyle name="Percent 89 4 4" xfId="59374"/>
    <cellStyle name="Percent 89 4 5" xfId="59375"/>
    <cellStyle name="Percent 89 4 6" xfId="59376"/>
    <cellStyle name="Percent 89 5" xfId="37736"/>
    <cellStyle name="Percent 89 5 2" xfId="37737"/>
    <cellStyle name="Percent 89 5 2 2" xfId="59377"/>
    <cellStyle name="Percent 89 5 3" xfId="59378"/>
    <cellStyle name="Percent 89 6" xfId="37738"/>
    <cellStyle name="Percent 89 6 2" xfId="59379"/>
    <cellStyle name="Percent 89 7" xfId="37739"/>
    <cellStyle name="Percent 89 7 2" xfId="59380"/>
    <cellStyle name="Percent 89 8" xfId="37740"/>
    <cellStyle name="Percent 89 8 2" xfId="59381"/>
    <cellStyle name="Percent 89 9" xfId="59382"/>
    <cellStyle name="Percent 89 9 2" xfId="59383"/>
    <cellStyle name="Percent 9" xfId="37741"/>
    <cellStyle name="Percent 9 2" xfId="37742"/>
    <cellStyle name="Percent 9 2 2" xfId="37743"/>
    <cellStyle name="Percent 9 2 2 2" xfId="59384"/>
    <cellStyle name="Percent 9 2 3" xfId="37744"/>
    <cellStyle name="Percent 9 2 4" xfId="37745"/>
    <cellStyle name="Percent 9 2 4 2" xfId="59385"/>
    <cellStyle name="Percent 9 2 5" xfId="37746"/>
    <cellStyle name="Percent 9 2 5 2" xfId="59386"/>
    <cellStyle name="Percent 9 2 6" xfId="37747"/>
    <cellStyle name="Percent 9 2 7" xfId="59387"/>
    <cellStyle name="Percent 9 3" xfId="37748"/>
    <cellStyle name="Percent 9 3 2" xfId="37749"/>
    <cellStyle name="Percent 9 3 2 2" xfId="59388"/>
    <cellStyle name="Percent 9 3 3" xfId="37750"/>
    <cellStyle name="Percent 9 3 3 2" xfId="59389"/>
    <cellStyle name="Percent 9 3 4" xfId="59390"/>
    <cellStyle name="Percent 9 3 5" xfId="59391"/>
    <cellStyle name="Percent 9 3 6" xfId="59392"/>
    <cellStyle name="Percent 9 4" xfId="37751"/>
    <cellStyle name="Percent 9 4 2" xfId="37752"/>
    <cellStyle name="Percent 9 4 2 2" xfId="59393"/>
    <cellStyle name="Percent 9 4 3" xfId="59394"/>
    <cellStyle name="Percent 9 5" xfId="37753"/>
    <cellStyle name="Percent 9 5 2" xfId="37754"/>
    <cellStyle name="Percent 9 5 2 2" xfId="59395"/>
    <cellStyle name="Percent 9 5 3" xfId="59396"/>
    <cellStyle name="Percent 9 6" xfId="37755"/>
    <cellStyle name="Percent 9 6 2" xfId="59397"/>
    <cellStyle name="Percent 9 7" xfId="37756"/>
    <cellStyle name="Percent 90" xfId="37757"/>
    <cellStyle name="Percent 90 10" xfId="59398"/>
    <cellStyle name="Percent 90 2" xfId="37758"/>
    <cellStyle name="Percent 90 2 2" xfId="37759"/>
    <cellStyle name="Percent 90 2 2 2" xfId="37760"/>
    <cellStyle name="Percent 90 2 2 2 2" xfId="59399"/>
    <cellStyle name="Percent 90 2 2 3" xfId="37761"/>
    <cellStyle name="Percent 90 2 2 3 2" xfId="59400"/>
    <cellStyle name="Percent 90 2 2 4" xfId="59401"/>
    <cellStyle name="Percent 90 2 2 5" xfId="59402"/>
    <cellStyle name="Percent 90 2 2 6" xfId="59403"/>
    <cellStyle name="Percent 90 2 3" xfId="37762"/>
    <cellStyle name="Percent 90 2 3 2" xfId="37763"/>
    <cellStyle name="Percent 90 2 3 2 2" xfId="59404"/>
    <cellStyle name="Percent 90 2 3 3" xfId="37764"/>
    <cellStyle name="Percent 90 2 3 3 2" xfId="59405"/>
    <cellStyle name="Percent 90 2 3 4" xfId="59406"/>
    <cellStyle name="Percent 90 2 3 5" xfId="59407"/>
    <cellStyle name="Percent 90 2 3 6" xfId="59408"/>
    <cellStyle name="Percent 90 2 4" xfId="37765"/>
    <cellStyle name="Percent 90 2 4 2" xfId="37766"/>
    <cellStyle name="Percent 90 2 4 2 2" xfId="59409"/>
    <cellStyle name="Percent 90 2 4 3" xfId="59410"/>
    <cellStyle name="Percent 90 2 5" xfId="37767"/>
    <cellStyle name="Percent 90 2 5 2" xfId="59411"/>
    <cellStyle name="Percent 90 2 6" xfId="37768"/>
    <cellStyle name="Percent 90 2 6 2" xfId="59412"/>
    <cellStyle name="Percent 90 2 7" xfId="37769"/>
    <cellStyle name="Percent 90 2 7 2" xfId="59413"/>
    <cellStyle name="Percent 90 2 8" xfId="59414"/>
    <cellStyle name="Percent 90 3" xfId="37770"/>
    <cellStyle name="Percent 90 3 2" xfId="37771"/>
    <cellStyle name="Percent 90 3 2 2" xfId="59415"/>
    <cellStyle name="Percent 90 3 3" xfId="37772"/>
    <cellStyle name="Percent 90 3 3 2" xfId="59416"/>
    <cellStyle name="Percent 90 3 4" xfId="59417"/>
    <cellStyle name="Percent 90 3 5" xfId="59418"/>
    <cellStyle name="Percent 90 3 6" xfId="59419"/>
    <cellStyle name="Percent 90 4" xfId="37773"/>
    <cellStyle name="Percent 90 4 2" xfId="37774"/>
    <cellStyle name="Percent 90 4 2 2" xfId="59420"/>
    <cellStyle name="Percent 90 4 3" xfId="37775"/>
    <cellStyle name="Percent 90 4 3 2" xfId="59421"/>
    <cellStyle name="Percent 90 4 4" xfId="59422"/>
    <cellStyle name="Percent 90 4 5" xfId="59423"/>
    <cellStyle name="Percent 90 4 6" xfId="59424"/>
    <cellStyle name="Percent 90 5" xfId="37776"/>
    <cellStyle name="Percent 90 5 2" xfId="37777"/>
    <cellStyle name="Percent 90 5 2 2" xfId="59425"/>
    <cellStyle name="Percent 90 5 3" xfId="59426"/>
    <cellStyle name="Percent 90 6" xfId="37778"/>
    <cellStyle name="Percent 90 6 2" xfId="59427"/>
    <cellStyle name="Percent 90 7" xfId="37779"/>
    <cellStyle name="Percent 90 7 2" xfId="59428"/>
    <cellStyle name="Percent 90 8" xfId="37780"/>
    <cellStyle name="Percent 90 8 2" xfId="59429"/>
    <cellStyle name="Percent 90 9" xfId="59430"/>
    <cellStyle name="Percent 90 9 2" xfId="59431"/>
    <cellStyle name="Percent 91" xfId="37781"/>
    <cellStyle name="Percent 91 10" xfId="59432"/>
    <cellStyle name="Percent 91 2" xfId="37782"/>
    <cellStyle name="Percent 91 2 2" xfId="37783"/>
    <cellStyle name="Percent 91 2 2 2" xfId="37784"/>
    <cellStyle name="Percent 91 2 2 2 2" xfId="59433"/>
    <cellStyle name="Percent 91 2 2 3" xfId="37785"/>
    <cellStyle name="Percent 91 2 2 3 2" xfId="59434"/>
    <cellStyle name="Percent 91 2 2 4" xfId="59435"/>
    <cellStyle name="Percent 91 2 2 5" xfId="59436"/>
    <cellStyle name="Percent 91 2 2 6" xfId="59437"/>
    <cellStyle name="Percent 91 2 3" xfId="37786"/>
    <cellStyle name="Percent 91 2 3 2" xfId="37787"/>
    <cellStyle name="Percent 91 2 3 2 2" xfId="59438"/>
    <cellStyle name="Percent 91 2 3 3" xfId="37788"/>
    <cellStyle name="Percent 91 2 3 3 2" xfId="59439"/>
    <cellStyle name="Percent 91 2 3 4" xfId="59440"/>
    <cellStyle name="Percent 91 2 3 5" xfId="59441"/>
    <cellStyle name="Percent 91 2 3 6" xfId="59442"/>
    <cellStyle name="Percent 91 2 4" xfId="37789"/>
    <cellStyle name="Percent 91 2 4 2" xfId="37790"/>
    <cellStyle name="Percent 91 2 4 2 2" xfId="59443"/>
    <cellStyle name="Percent 91 2 4 3" xfId="59444"/>
    <cellStyle name="Percent 91 2 5" xfId="37791"/>
    <cellStyle name="Percent 91 2 5 2" xfId="59445"/>
    <cellStyle name="Percent 91 2 6" xfId="37792"/>
    <cellStyle name="Percent 91 2 6 2" xfId="59446"/>
    <cellStyle name="Percent 91 2 7" xfId="37793"/>
    <cellStyle name="Percent 91 2 7 2" xfId="59447"/>
    <cellStyle name="Percent 91 2 8" xfId="59448"/>
    <cellStyle name="Percent 91 3" xfId="37794"/>
    <cellStyle name="Percent 91 3 2" xfId="37795"/>
    <cellStyle name="Percent 91 3 2 2" xfId="59449"/>
    <cellStyle name="Percent 91 3 3" xfId="37796"/>
    <cellStyle name="Percent 91 3 3 2" xfId="59450"/>
    <cellStyle name="Percent 91 3 4" xfId="59451"/>
    <cellStyle name="Percent 91 3 5" xfId="59452"/>
    <cellStyle name="Percent 91 3 6" xfId="59453"/>
    <cellStyle name="Percent 91 4" xfId="37797"/>
    <cellStyle name="Percent 91 4 2" xfId="37798"/>
    <cellStyle name="Percent 91 4 2 2" xfId="59454"/>
    <cellStyle name="Percent 91 4 3" xfId="37799"/>
    <cellStyle name="Percent 91 4 3 2" xfId="59455"/>
    <cellStyle name="Percent 91 4 4" xfId="59456"/>
    <cellStyle name="Percent 91 4 5" xfId="59457"/>
    <cellStyle name="Percent 91 4 6" xfId="59458"/>
    <cellStyle name="Percent 91 5" xfId="37800"/>
    <cellStyle name="Percent 91 5 2" xfId="37801"/>
    <cellStyle name="Percent 91 5 2 2" xfId="59459"/>
    <cellStyle name="Percent 91 5 3" xfId="59460"/>
    <cellStyle name="Percent 91 6" xfId="37802"/>
    <cellStyle name="Percent 91 6 2" xfId="59461"/>
    <cellStyle name="Percent 91 7" xfId="37803"/>
    <cellStyle name="Percent 91 7 2" xfId="59462"/>
    <cellStyle name="Percent 91 8" xfId="37804"/>
    <cellStyle name="Percent 91 8 2" xfId="59463"/>
    <cellStyle name="Percent 91 9" xfId="59464"/>
    <cellStyle name="Percent 91 9 2" xfId="59465"/>
    <cellStyle name="Percent 92" xfId="37805"/>
    <cellStyle name="Percent 92 2" xfId="37806"/>
    <cellStyle name="Percent 92 2 2" xfId="37807"/>
    <cellStyle name="Percent 92 2 2 2" xfId="37808"/>
    <cellStyle name="Percent 92 2 2 2 2" xfId="59466"/>
    <cellStyle name="Percent 92 2 2 3" xfId="59467"/>
    <cellStyle name="Percent 92 2 3" xfId="37809"/>
    <cellStyle name="Percent 92 2 4" xfId="37810"/>
    <cellStyle name="Percent 92 2 4 2" xfId="59468"/>
    <cellStyle name="Percent 92 2 5" xfId="37811"/>
    <cellStyle name="Percent 92 2 5 2" xfId="59469"/>
    <cellStyle name="Percent 92 3" xfId="37812"/>
    <cellStyle name="Percent 92 3 2" xfId="37813"/>
    <cellStyle name="Percent 92 3 3" xfId="37814"/>
    <cellStyle name="Percent 92 3 3 2" xfId="59470"/>
    <cellStyle name="Percent 92 3 4" xfId="59471"/>
    <cellStyle name="Percent 92 3 5" xfId="59472"/>
    <cellStyle name="Percent 92 4" xfId="37815"/>
    <cellStyle name="Percent 92 5" xfId="37816"/>
    <cellStyle name="Percent 92 5 2" xfId="59473"/>
    <cellStyle name="Percent 92 6" xfId="37817"/>
    <cellStyle name="Percent 92 6 2" xfId="59474"/>
    <cellStyle name="Percent 92 7" xfId="59475"/>
    <cellStyle name="Percent 93" xfId="37818"/>
    <cellStyle name="Percent 93 2" xfId="37819"/>
    <cellStyle name="Percent 93 2 2" xfId="37820"/>
    <cellStyle name="Percent 93 2 2 2" xfId="37821"/>
    <cellStyle name="Percent 93 2 2 2 2" xfId="59476"/>
    <cellStyle name="Percent 93 2 2 3" xfId="59477"/>
    <cellStyle name="Percent 93 2 3" xfId="37822"/>
    <cellStyle name="Percent 93 2 4" xfId="37823"/>
    <cellStyle name="Percent 93 2 4 2" xfId="59478"/>
    <cellStyle name="Percent 93 2 5" xfId="37824"/>
    <cellStyle name="Percent 93 2 5 2" xfId="59479"/>
    <cellStyle name="Percent 93 3" xfId="37825"/>
    <cellStyle name="Percent 93 3 2" xfId="37826"/>
    <cellStyle name="Percent 93 3 3" xfId="37827"/>
    <cellStyle name="Percent 93 3 3 2" xfId="59480"/>
    <cellStyle name="Percent 93 3 4" xfId="59481"/>
    <cellStyle name="Percent 93 3 5" xfId="59482"/>
    <cellStyle name="Percent 93 4" xfId="37828"/>
    <cellStyle name="Percent 93 5" xfId="37829"/>
    <cellStyle name="Percent 93 5 2" xfId="59483"/>
    <cellStyle name="Percent 93 6" xfId="37830"/>
    <cellStyle name="Percent 93 6 2" xfId="59484"/>
    <cellStyle name="Percent 93 7" xfId="59485"/>
    <cellStyle name="Percent 94" xfId="37831"/>
    <cellStyle name="Percent 94 2" xfId="37832"/>
    <cellStyle name="Percent 94 2 2" xfId="37833"/>
    <cellStyle name="Percent 94 2 2 2" xfId="37834"/>
    <cellStyle name="Percent 94 2 2 2 2" xfId="59486"/>
    <cellStyle name="Percent 94 2 2 3" xfId="59487"/>
    <cellStyle name="Percent 94 2 3" xfId="37835"/>
    <cellStyle name="Percent 94 2 4" xfId="37836"/>
    <cellStyle name="Percent 94 2 4 2" xfId="59488"/>
    <cellStyle name="Percent 94 2 5" xfId="37837"/>
    <cellStyle name="Percent 94 2 5 2" xfId="59489"/>
    <cellStyle name="Percent 94 3" xfId="37838"/>
    <cellStyle name="Percent 94 3 2" xfId="37839"/>
    <cellStyle name="Percent 94 3 3" xfId="37840"/>
    <cellStyle name="Percent 94 3 3 2" xfId="59490"/>
    <cellStyle name="Percent 94 3 4" xfId="59491"/>
    <cellStyle name="Percent 94 3 5" xfId="59492"/>
    <cellStyle name="Percent 94 4" xfId="37841"/>
    <cellStyle name="Percent 94 5" xfId="37842"/>
    <cellStyle name="Percent 94 5 2" xfId="59493"/>
    <cellStyle name="Percent 94 6" xfId="37843"/>
    <cellStyle name="Percent 94 6 2" xfId="59494"/>
    <cellStyle name="Percent 94 7" xfId="59495"/>
    <cellStyle name="Percent 95" xfId="37844"/>
    <cellStyle name="Percent 95 2" xfId="37845"/>
    <cellStyle name="Percent 95 2 2" xfId="37846"/>
    <cellStyle name="Percent 95 2 2 2" xfId="37847"/>
    <cellStyle name="Percent 95 2 2 2 2" xfId="59496"/>
    <cellStyle name="Percent 95 2 2 3" xfId="59497"/>
    <cellStyle name="Percent 95 2 3" xfId="37848"/>
    <cellStyle name="Percent 95 2 4" xfId="37849"/>
    <cellStyle name="Percent 95 2 4 2" xfId="59498"/>
    <cellStyle name="Percent 95 2 5" xfId="37850"/>
    <cellStyle name="Percent 95 2 5 2" xfId="59499"/>
    <cellStyle name="Percent 95 3" xfId="37851"/>
    <cellStyle name="Percent 95 3 2" xfId="37852"/>
    <cellStyle name="Percent 95 3 3" xfId="37853"/>
    <cellStyle name="Percent 95 3 3 2" xfId="59500"/>
    <cellStyle name="Percent 95 3 4" xfId="59501"/>
    <cellStyle name="Percent 95 3 5" xfId="59502"/>
    <cellStyle name="Percent 95 4" xfId="37854"/>
    <cellStyle name="Percent 95 5" xfId="37855"/>
    <cellStyle name="Percent 95 5 2" xfId="59503"/>
    <cellStyle name="Percent 95 6" xfId="37856"/>
    <cellStyle name="Percent 95 6 2" xfId="59504"/>
    <cellStyle name="Percent 95 7" xfId="59505"/>
    <cellStyle name="Percent 96" xfId="37857"/>
    <cellStyle name="Percent 96 2" xfId="37858"/>
    <cellStyle name="Percent 96 2 2" xfId="37859"/>
    <cellStyle name="Percent 96 2 2 2" xfId="37860"/>
    <cellStyle name="Percent 96 2 2 2 2" xfId="59506"/>
    <cellStyle name="Percent 96 2 2 3" xfId="59507"/>
    <cellStyle name="Percent 96 2 3" xfId="37861"/>
    <cellStyle name="Percent 96 2 4" xfId="37862"/>
    <cellStyle name="Percent 96 2 4 2" xfId="59508"/>
    <cellStyle name="Percent 96 2 5" xfId="37863"/>
    <cellStyle name="Percent 96 2 5 2" xfId="59509"/>
    <cellStyle name="Percent 96 3" xfId="37864"/>
    <cellStyle name="Percent 96 3 2" xfId="37865"/>
    <cellStyle name="Percent 96 3 3" xfId="37866"/>
    <cellStyle name="Percent 96 3 3 2" xfId="59510"/>
    <cellStyle name="Percent 96 3 4" xfId="59511"/>
    <cellStyle name="Percent 96 3 5" xfId="59512"/>
    <cellStyle name="Percent 96 4" xfId="37867"/>
    <cellStyle name="Percent 96 5" xfId="37868"/>
    <cellStyle name="Percent 96 5 2" xfId="59513"/>
    <cellStyle name="Percent 96 6" xfId="37869"/>
    <cellStyle name="Percent 96 6 2" xfId="59514"/>
    <cellStyle name="Percent 96 7" xfId="59515"/>
    <cellStyle name="Percent 97" xfId="37870"/>
    <cellStyle name="Percent 97 2" xfId="37871"/>
    <cellStyle name="Percent 97 2 2" xfId="37872"/>
    <cellStyle name="Percent 97 2 2 2" xfId="37873"/>
    <cellStyle name="Percent 97 2 2 2 2" xfId="59516"/>
    <cellStyle name="Percent 97 2 2 3" xfId="59517"/>
    <cellStyle name="Percent 97 2 3" xfId="37874"/>
    <cellStyle name="Percent 97 2 4" xfId="37875"/>
    <cellStyle name="Percent 97 2 4 2" xfId="59518"/>
    <cellStyle name="Percent 97 2 5" xfId="37876"/>
    <cellStyle name="Percent 97 2 5 2" xfId="59519"/>
    <cellStyle name="Percent 97 3" xfId="37877"/>
    <cellStyle name="Percent 97 3 2" xfId="37878"/>
    <cellStyle name="Percent 97 3 3" xfId="37879"/>
    <cellStyle name="Percent 97 3 3 2" xfId="59520"/>
    <cellStyle name="Percent 97 3 4" xfId="59521"/>
    <cellStyle name="Percent 97 3 5" xfId="59522"/>
    <cellStyle name="Percent 97 4" xfId="37880"/>
    <cellStyle name="Percent 97 5" xfId="37881"/>
    <cellStyle name="Percent 97 5 2" xfId="59523"/>
    <cellStyle name="Percent 97 6" xfId="37882"/>
    <cellStyle name="Percent 97 6 2" xfId="59524"/>
    <cellStyle name="Percent 97 7" xfId="59525"/>
    <cellStyle name="Percent 98" xfId="37883"/>
    <cellStyle name="Percent 98 2" xfId="37884"/>
    <cellStyle name="Percent 98 2 2" xfId="37885"/>
    <cellStyle name="Percent 98 2 2 2" xfId="37886"/>
    <cellStyle name="Percent 98 2 2 2 2" xfId="59526"/>
    <cellStyle name="Percent 98 2 2 3" xfId="59527"/>
    <cellStyle name="Percent 98 2 3" xfId="37887"/>
    <cellStyle name="Percent 98 2 4" xfId="37888"/>
    <cellStyle name="Percent 98 2 4 2" xfId="59528"/>
    <cellStyle name="Percent 98 2 5" xfId="37889"/>
    <cellStyle name="Percent 98 2 5 2" xfId="59529"/>
    <cellStyle name="Percent 98 3" xfId="37890"/>
    <cellStyle name="Percent 98 3 2" xfId="37891"/>
    <cellStyle name="Percent 98 3 3" xfId="37892"/>
    <cellStyle name="Percent 98 3 3 2" xfId="59530"/>
    <cellStyle name="Percent 98 3 4" xfId="59531"/>
    <cellStyle name="Percent 98 3 5" xfId="59532"/>
    <cellStyle name="Percent 98 4" xfId="37893"/>
    <cellStyle name="Percent 98 5" xfId="37894"/>
    <cellStyle name="Percent 98 5 2" xfId="59533"/>
    <cellStyle name="Percent 98 6" xfId="37895"/>
    <cellStyle name="Percent 98 6 2" xfId="59534"/>
    <cellStyle name="Percent 98 7" xfId="59535"/>
    <cellStyle name="Percent 99" xfId="37896"/>
    <cellStyle name="Percent 99 2" xfId="37897"/>
    <cellStyle name="Percent 99 2 2" xfId="37898"/>
    <cellStyle name="Percent 99 2 2 2" xfId="37899"/>
    <cellStyle name="Percent 99 2 2 2 2" xfId="59536"/>
    <cellStyle name="Percent 99 2 2 3" xfId="59537"/>
    <cellStyle name="Percent 99 2 3" xfId="37900"/>
    <cellStyle name="Percent 99 2 4" xfId="37901"/>
    <cellStyle name="Percent 99 2 4 2" xfId="59538"/>
    <cellStyle name="Percent 99 2 5" xfId="37902"/>
    <cellStyle name="Percent 99 2 5 2" xfId="59539"/>
    <cellStyle name="Percent 99 3" xfId="37903"/>
    <cellStyle name="Percent 99 3 2" xfId="37904"/>
    <cellStyle name="Percent 99 3 3" xfId="37905"/>
    <cellStyle name="Percent 99 3 3 2" xfId="59540"/>
    <cellStyle name="Percent 99 3 4" xfId="59541"/>
    <cellStyle name="Percent 99 3 5" xfId="59542"/>
    <cellStyle name="Percent 99 4" xfId="37906"/>
    <cellStyle name="Percent 99 5" xfId="37907"/>
    <cellStyle name="Percent 99 5 2" xfId="59543"/>
    <cellStyle name="Percent 99 6" xfId="37908"/>
    <cellStyle name="Percent 99 6 2" xfId="59544"/>
    <cellStyle name="Percent 99 7" xfId="59545"/>
    <cellStyle name="Percentage" xfId="59546"/>
    <cellStyle name="Product Title" xfId="59547"/>
    <cellStyle name="PSChar" xfId="37909"/>
    <cellStyle name="PSChar 2" xfId="37910"/>
    <cellStyle name="PSChar 2 2" xfId="37911"/>
    <cellStyle name="PSChar 2 2 2" xfId="59548"/>
    <cellStyle name="PSChar 2 3" xfId="59549"/>
    <cellStyle name="PSChar 3" xfId="37912"/>
    <cellStyle name="PSChar 3 2" xfId="37913"/>
    <cellStyle name="PSChar 3 2 2" xfId="59550"/>
    <cellStyle name="PSChar 3 3" xfId="59551"/>
    <cellStyle name="PSDate" xfId="37914"/>
    <cellStyle name="PSDate 2" xfId="37915"/>
    <cellStyle name="PSDate 2 2" xfId="37916"/>
    <cellStyle name="PSDate 2 2 2" xfId="59552"/>
    <cellStyle name="PSDate 2 3" xfId="59553"/>
    <cellStyle name="PSDate 3" xfId="37917"/>
    <cellStyle name="PSDate 3 2" xfId="37918"/>
    <cellStyle name="PSDate 3 2 2" xfId="59554"/>
    <cellStyle name="PSDate 3 3" xfId="59555"/>
    <cellStyle name="PSDec" xfId="37919"/>
    <cellStyle name="PSDec 2" xfId="37920"/>
    <cellStyle name="PSDec 2 2" xfId="37921"/>
    <cellStyle name="PSDec 2 2 2" xfId="59556"/>
    <cellStyle name="PSDec 2 3" xfId="59557"/>
    <cellStyle name="PSDec 3" xfId="37922"/>
    <cellStyle name="PSDec 3 2" xfId="37923"/>
    <cellStyle name="PSDec 3 2 2" xfId="59558"/>
    <cellStyle name="PSDec 3 3" xfId="59559"/>
    <cellStyle name="PSHeading" xfId="37924"/>
    <cellStyle name="PSHeading 2" xfId="37925"/>
    <cellStyle name="PSHeading 2 2" xfId="37926"/>
    <cellStyle name="PSHeading 2 2 2" xfId="37927"/>
    <cellStyle name="PSHeading 2 2 2 2" xfId="37928"/>
    <cellStyle name="PSHeading 2 2 2 3" xfId="37929"/>
    <cellStyle name="PSHeading 2 2 2 3 2" xfId="37930"/>
    <cellStyle name="PSHeading 2 3" xfId="37931"/>
    <cellStyle name="PSHeading 2 4" xfId="37932"/>
    <cellStyle name="PSHeading 3" xfId="37933"/>
    <cellStyle name="PSHeading 3 2" xfId="37934"/>
    <cellStyle name="PSHeading 3 2 2" xfId="37935"/>
    <cellStyle name="PSHeading 3 2 2 2" xfId="37936"/>
    <cellStyle name="PSHeading 3 2 2 3" xfId="37937"/>
    <cellStyle name="PSHeading 3 2 2 3 2" xfId="37938"/>
    <cellStyle name="PSHeading 3 3" xfId="37939"/>
    <cellStyle name="PSHeading 3 4" xfId="37940"/>
    <cellStyle name="PSHeading 4" xfId="37941"/>
    <cellStyle name="PSHeading 4 2" xfId="37942"/>
    <cellStyle name="PSHeading 4 2 2" xfId="37943"/>
    <cellStyle name="PSHeading 4 2 2 2" xfId="37944"/>
    <cellStyle name="PSHeading 4 2 2 3" xfId="37945"/>
    <cellStyle name="PSHeading 4 2 2 3 2" xfId="37946"/>
    <cellStyle name="PSHeading 4 3" xfId="37947"/>
    <cellStyle name="PSHeading 4 4" xfId="37948"/>
    <cellStyle name="PSHeading 5" xfId="37949"/>
    <cellStyle name="PSHeading 5 2" xfId="37950"/>
    <cellStyle name="PSHeading 5 2 2" xfId="37951"/>
    <cellStyle name="PSHeading 5 2 2 2" xfId="37952"/>
    <cellStyle name="PSHeading 5 2 2 3" xfId="37953"/>
    <cellStyle name="PSHeading 5 2 2 3 2" xfId="37954"/>
    <cellStyle name="PSHeading 5 3" xfId="37955"/>
    <cellStyle name="PSHeading 5 4" xfId="37956"/>
    <cellStyle name="PSHeading 6" xfId="37957"/>
    <cellStyle name="PSHeading 6 2" xfId="37958"/>
    <cellStyle name="PSHeading 6 2 2" xfId="37959"/>
    <cellStyle name="PSHeading 6 2 2 2" xfId="37960"/>
    <cellStyle name="PSHeading 6 2 2 3" xfId="37961"/>
    <cellStyle name="PSHeading 6 2 2 3 2" xfId="37962"/>
    <cellStyle name="PSHeading 6 3" xfId="37963"/>
    <cellStyle name="PSHeading 6 4" xfId="37964"/>
    <cellStyle name="PSHeading 7" xfId="37965"/>
    <cellStyle name="PSHeading 7 2" xfId="37966"/>
    <cellStyle name="PSHeading 7 2 2" xfId="37967"/>
    <cellStyle name="PSHeading 7 2 2 2" xfId="37968"/>
    <cellStyle name="PSHeading 7 2 2 3" xfId="37969"/>
    <cellStyle name="PSHeading 7 2 2 3 2" xfId="37970"/>
    <cellStyle name="PSHeading 7 3" xfId="37971"/>
    <cellStyle name="PSHeading 7 4" xfId="37972"/>
    <cellStyle name="PSHeading 8" xfId="37973"/>
    <cellStyle name="PSHeading 8 2" xfId="37974"/>
    <cellStyle name="PSHeading 8 2 2" xfId="37975"/>
    <cellStyle name="PSHeading 8 2 3" xfId="37976"/>
    <cellStyle name="PSHeading 8 2 3 2" xfId="37977"/>
    <cellStyle name="PSHeading 9" xfId="37978"/>
    <cellStyle name="PSInt" xfId="37979"/>
    <cellStyle name="PSInt 2" xfId="37980"/>
    <cellStyle name="PSInt 2 2" xfId="37981"/>
    <cellStyle name="PSInt 2 2 2" xfId="59560"/>
    <cellStyle name="PSInt 2 3" xfId="59561"/>
    <cellStyle name="PSInt 3" xfId="37982"/>
    <cellStyle name="PSInt 3 2" xfId="37983"/>
    <cellStyle name="PSInt 3 2 2" xfId="59562"/>
    <cellStyle name="PSInt 3 3" xfId="59563"/>
    <cellStyle name="PSSpacer" xfId="37984"/>
    <cellStyle name="PSSpacer 2" xfId="37985"/>
    <cellStyle name="PSSpacer 2 2" xfId="37986"/>
    <cellStyle name="PSSpacer 2 2 2" xfId="59564"/>
    <cellStyle name="PSSpacer 2 3" xfId="59565"/>
    <cellStyle name="PSSpacer 3" xfId="37987"/>
    <cellStyle name="PSSpacer 3 2" xfId="37988"/>
    <cellStyle name="PSSpacer 3 2 2" xfId="59566"/>
    <cellStyle name="PSSpacer 3 3" xfId="59567"/>
    <cellStyle name="QUESTION" xfId="59568"/>
    <cellStyle name="Row Name - IBM Cognos" xfId="59569"/>
    <cellStyle name="Row Name - IBM Cognos 2" xfId="59570"/>
    <cellStyle name="Row Name - IBM Cognos 3" xfId="63484"/>
    <cellStyle name="Row Template - IBM Cognos" xfId="59571"/>
    <cellStyle name="Row Template - IBM Cognos 2" xfId="59572"/>
    <cellStyle name="Row Template - IBM Cognos 3" xfId="63510"/>
    <cellStyle name="ShOut" xfId="37989"/>
    <cellStyle name="ShOut 10" xfId="37990"/>
    <cellStyle name="ShOut 10 2" xfId="37991"/>
    <cellStyle name="ShOut 10 2 2" xfId="37992"/>
    <cellStyle name="ShOut 10 2 2 2" xfId="37993"/>
    <cellStyle name="ShOut 10 2 2 2 2" xfId="59573"/>
    <cellStyle name="ShOut 10 2 2 3" xfId="37994"/>
    <cellStyle name="ShOut 10 2 2 3 2" xfId="59574"/>
    <cellStyle name="ShOut 10 2 2 4" xfId="59575"/>
    <cellStyle name="ShOut 10 2 2 5" xfId="59576"/>
    <cellStyle name="ShOut 10 2 2 6" xfId="59577"/>
    <cellStyle name="ShOut 10 2 3" xfId="37995"/>
    <cellStyle name="ShOut 10 2 3 2" xfId="37996"/>
    <cellStyle name="ShOut 10 2 3 2 2" xfId="59578"/>
    <cellStyle name="ShOut 10 2 3 3" xfId="37997"/>
    <cellStyle name="ShOut 10 2 3 3 2" xfId="59579"/>
    <cellStyle name="ShOut 10 2 3 4" xfId="59580"/>
    <cellStyle name="ShOut 10 2 3 5" xfId="59581"/>
    <cellStyle name="ShOut 10 2 3 6" xfId="59582"/>
    <cellStyle name="ShOut 10 2 4" xfId="37998"/>
    <cellStyle name="ShOut 10 2 4 2" xfId="37999"/>
    <cellStyle name="ShOut 10 2 4 2 2" xfId="59583"/>
    <cellStyle name="ShOut 10 2 4 3" xfId="59584"/>
    <cellStyle name="ShOut 10 2 5" xfId="38000"/>
    <cellStyle name="ShOut 10 2 5 2" xfId="38001"/>
    <cellStyle name="ShOut 10 2 5 2 2" xfId="59585"/>
    <cellStyle name="ShOut 10 2 5 3" xfId="59586"/>
    <cellStyle name="ShOut 10 2 6" xfId="38002"/>
    <cellStyle name="ShOut 10 2 6 2" xfId="59587"/>
    <cellStyle name="ShOut 10 2 7" xfId="59588"/>
    <cellStyle name="ShOut 10 3" xfId="38003"/>
    <cellStyle name="ShOut 10 3 2" xfId="38004"/>
    <cellStyle name="ShOut 10 3 2 2" xfId="38005"/>
    <cellStyle name="ShOut 10 3 2 2 2" xfId="59589"/>
    <cellStyle name="ShOut 10 3 2 3" xfId="38006"/>
    <cellStyle name="ShOut 10 3 2 3 2" xfId="59590"/>
    <cellStyle name="ShOut 10 3 2 4" xfId="59591"/>
    <cellStyle name="ShOut 10 3 2 5" xfId="59592"/>
    <cellStyle name="ShOut 10 3 2 6" xfId="59593"/>
    <cellStyle name="ShOut 10 3 3" xfId="38007"/>
    <cellStyle name="ShOut 10 3 3 2" xfId="38008"/>
    <cellStyle name="ShOut 10 3 3 2 2" xfId="59594"/>
    <cellStyle name="ShOut 10 3 3 3" xfId="38009"/>
    <cellStyle name="ShOut 10 3 3 3 2" xfId="59595"/>
    <cellStyle name="ShOut 10 3 3 4" xfId="59596"/>
    <cellStyle name="ShOut 10 3 3 5" xfId="59597"/>
    <cellStyle name="ShOut 10 3 3 6" xfId="59598"/>
    <cellStyle name="ShOut 10 3 4" xfId="38010"/>
    <cellStyle name="ShOut 10 3 4 2" xfId="38011"/>
    <cellStyle name="ShOut 10 3 4 2 2" xfId="59599"/>
    <cellStyle name="ShOut 10 3 4 3" xfId="59600"/>
    <cellStyle name="ShOut 10 3 5" xfId="38012"/>
    <cellStyle name="ShOut 10 3 5 2" xfId="38013"/>
    <cellStyle name="ShOut 10 3 5 2 2" xfId="59601"/>
    <cellStyle name="ShOut 10 3 5 3" xfId="59602"/>
    <cellStyle name="ShOut 10 3 6" xfId="38014"/>
    <cellStyle name="ShOut 10 3 6 2" xfId="59603"/>
    <cellStyle name="ShOut 10 3 7" xfId="59604"/>
    <cellStyle name="ShOut 10 4" xfId="38015"/>
    <cellStyle name="ShOut 10 4 2" xfId="38016"/>
    <cellStyle name="ShOut 10 4 2 2" xfId="59605"/>
    <cellStyle name="ShOut 10 4 3" xfId="38017"/>
    <cellStyle name="ShOut 10 4 3 2" xfId="59606"/>
    <cellStyle name="ShOut 10 4 4" xfId="59607"/>
    <cellStyle name="ShOut 10 4 5" xfId="59608"/>
    <cellStyle name="ShOut 10 4 6" xfId="59609"/>
    <cellStyle name="ShOut 10 5" xfId="38018"/>
    <cellStyle name="ShOut 10 5 2" xfId="38019"/>
    <cellStyle name="ShOut 10 5 2 2" xfId="59610"/>
    <cellStyle name="ShOut 10 5 3" xfId="38020"/>
    <cellStyle name="ShOut 10 5 3 2" xfId="59611"/>
    <cellStyle name="ShOut 10 5 4" xfId="59612"/>
    <cellStyle name="ShOut 10 5 5" xfId="59613"/>
    <cellStyle name="ShOut 10 5 6" xfId="59614"/>
    <cellStyle name="ShOut 10 6" xfId="38021"/>
    <cellStyle name="ShOut 10 6 2" xfId="38022"/>
    <cellStyle name="ShOut 10 6 2 2" xfId="59615"/>
    <cellStyle name="ShOut 10 6 3" xfId="59616"/>
    <cellStyle name="ShOut 10 7" xfId="38023"/>
    <cellStyle name="ShOut 10 7 2" xfId="38024"/>
    <cellStyle name="ShOut 10 7 2 2" xfId="59617"/>
    <cellStyle name="ShOut 10 7 3" xfId="59618"/>
    <cellStyle name="ShOut 10 8" xfId="38025"/>
    <cellStyle name="ShOut 10 8 2" xfId="59619"/>
    <cellStyle name="ShOut 10 9" xfId="59620"/>
    <cellStyle name="ShOut 11" xfId="38026"/>
    <cellStyle name="ShOut 11 2" xfId="38027"/>
    <cellStyle name="ShOut 11 2 2" xfId="38028"/>
    <cellStyle name="ShOut 11 2 2 2" xfId="38029"/>
    <cellStyle name="ShOut 11 2 2 2 2" xfId="59621"/>
    <cellStyle name="ShOut 11 2 2 3" xfId="59622"/>
    <cellStyle name="ShOut 11 2 3" xfId="38030"/>
    <cellStyle name="ShOut 11 2 3 2" xfId="38031"/>
    <cellStyle name="ShOut 11 2 3 2 2" xfId="59623"/>
    <cellStyle name="ShOut 11 2 3 3" xfId="59624"/>
    <cellStyle name="ShOut 11 2 4" xfId="59625"/>
    <cellStyle name="ShOut 11 3" xfId="38032"/>
    <cellStyle name="ShOut 11 3 2" xfId="38033"/>
    <cellStyle name="ShOut 11 3 2 2" xfId="59626"/>
    <cellStyle name="ShOut 11 3 3" xfId="38034"/>
    <cellStyle name="ShOut 11 3 3 2" xfId="59627"/>
    <cellStyle name="ShOut 11 3 4" xfId="59628"/>
    <cellStyle name="ShOut 11 3 5" xfId="59629"/>
    <cellStyle name="ShOut 11 3 6" xfId="59630"/>
    <cellStyle name="ShOut 11 4" xfId="38035"/>
    <cellStyle name="ShOut 11 4 2" xfId="38036"/>
    <cellStyle name="ShOut 11 4 2 2" xfId="59631"/>
    <cellStyle name="ShOut 11 4 3" xfId="59632"/>
    <cellStyle name="ShOut 11 5" xfId="38037"/>
    <cellStyle name="ShOut 11 5 2" xfId="38038"/>
    <cellStyle name="ShOut 11 5 2 2" xfId="59633"/>
    <cellStyle name="ShOut 11 5 3" xfId="59634"/>
    <cellStyle name="ShOut 11 6" xfId="38039"/>
    <cellStyle name="ShOut 11 6 2" xfId="59635"/>
    <cellStyle name="ShOut 11 7" xfId="59636"/>
    <cellStyle name="ShOut 12" xfId="38040"/>
    <cellStyle name="ShOut 12 2" xfId="38041"/>
    <cellStyle name="ShOut 12 2 2" xfId="38042"/>
    <cellStyle name="ShOut 12 2 2 2" xfId="38043"/>
    <cellStyle name="ShOut 12 2 2 2 2" xfId="59637"/>
    <cellStyle name="ShOut 12 2 2 3" xfId="38044"/>
    <cellStyle name="ShOut 12 2 2 3 2" xfId="59638"/>
    <cellStyle name="ShOut 12 2 2 4" xfId="59639"/>
    <cellStyle name="ShOut 12 2 2 5" xfId="59640"/>
    <cellStyle name="ShOut 12 2 2 6" xfId="59641"/>
    <cellStyle name="ShOut 12 2 3" xfId="38045"/>
    <cellStyle name="ShOut 12 2 3 2" xfId="38046"/>
    <cellStyle name="ShOut 12 2 3 2 2" xfId="59642"/>
    <cellStyle name="ShOut 12 2 3 3" xfId="38047"/>
    <cellStyle name="ShOut 12 2 3 3 2" xfId="59643"/>
    <cellStyle name="ShOut 12 2 3 4" xfId="59644"/>
    <cellStyle name="ShOut 12 2 3 5" xfId="59645"/>
    <cellStyle name="ShOut 12 2 3 6" xfId="59646"/>
    <cellStyle name="ShOut 12 2 4" xfId="38048"/>
    <cellStyle name="ShOut 12 2 4 2" xfId="38049"/>
    <cellStyle name="ShOut 12 2 4 2 2" xfId="59647"/>
    <cellStyle name="ShOut 12 2 4 3" xfId="59648"/>
    <cellStyle name="ShOut 12 2 5" xfId="38050"/>
    <cellStyle name="ShOut 12 2 5 2" xfId="59649"/>
    <cellStyle name="ShOut 12 2 6" xfId="38051"/>
    <cellStyle name="ShOut 12 2 6 2" xfId="59650"/>
    <cellStyle name="ShOut 12 2 7" xfId="38052"/>
    <cellStyle name="ShOut 12 2 7 2" xfId="59651"/>
    <cellStyle name="ShOut 12 2 8" xfId="59652"/>
    <cellStyle name="ShOut 12 3" xfId="38053"/>
    <cellStyle name="ShOut 12 3 2" xfId="38054"/>
    <cellStyle name="ShOut 12 3 2 2" xfId="59653"/>
    <cellStyle name="ShOut 12 3 3" xfId="38055"/>
    <cellStyle name="ShOut 12 3 3 2" xfId="59654"/>
    <cellStyle name="ShOut 12 3 4" xfId="59655"/>
    <cellStyle name="ShOut 12 3 5" xfId="59656"/>
    <cellStyle name="ShOut 12 3 6" xfId="59657"/>
    <cellStyle name="ShOut 12 4" xfId="38056"/>
    <cellStyle name="ShOut 12 4 2" xfId="38057"/>
    <cellStyle name="ShOut 12 4 2 2" xfId="59658"/>
    <cellStyle name="ShOut 12 4 3" xfId="38058"/>
    <cellStyle name="ShOut 12 4 3 2" xfId="59659"/>
    <cellStyle name="ShOut 12 4 4" xfId="59660"/>
    <cellStyle name="ShOut 12 4 5" xfId="59661"/>
    <cellStyle name="ShOut 12 4 6" xfId="59662"/>
    <cellStyle name="ShOut 12 5" xfId="38059"/>
    <cellStyle name="ShOut 12 5 2" xfId="38060"/>
    <cellStyle name="ShOut 12 5 2 2" xfId="59663"/>
    <cellStyle name="ShOut 12 5 3" xfId="59664"/>
    <cellStyle name="ShOut 12 6" xfId="38061"/>
    <cellStyle name="ShOut 12 6 2" xfId="38062"/>
    <cellStyle name="ShOut 12 6 2 2" xfId="59665"/>
    <cellStyle name="ShOut 12 6 3" xfId="59666"/>
    <cellStyle name="ShOut 12 7" xfId="38063"/>
    <cellStyle name="ShOut 12 7 2" xfId="59667"/>
    <cellStyle name="ShOut 12 8" xfId="59668"/>
    <cellStyle name="ShOut 13" xfId="38064"/>
    <cellStyle name="ShOut 13 10" xfId="59669"/>
    <cellStyle name="ShOut 13 2" xfId="38065"/>
    <cellStyle name="ShOut 13 2 2" xfId="38066"/>
    <cellStyle name="ShOut 13 2 2 2" xfId="38067"/>
    <cellStyle name="ShOut 13 2 2 2 2" xfId="38068"/>
    <cellStyle name="ShOut 13 2 2 2 2 2" xfId="59670"/>
    <cellStyle name="ShOut 13 2 2 2 3" xfId="59671"/>
    <cellStyle name="ShOut 13 2 2 3" xfId="38069"/>
    <cellStyle name="ShOut 13 2 2 3 2" xfId="59672"/>
    <cellStyle name="ShOut 13 2 2 4" xfId="38070"/>
    <cellStyle name="ShOut 13 2 2 4 2" xfId="59673"/>
    <cellStyle name="ShOut 13 2 2 5" xfId="59674"/>
    <cellStyle name="ShOut 13 2 2 6" xfId="59675"/>
    <cellStyle name="ShOut 13 2 2 7" xfId="59676"/>
    <cellStyle name="ShOut 13 2 3" xfId="38071"/>
    <cellStyle name="ShOut 13 2 3 2" xfId="38072"/>
    <cellStyle name="ShOut 13 2 3 2 2" xfId="38073"/>
    <cellStyle name="ShOut 13 2 3 2 2 2" xfId="59677"/>
    <cellStyle name="ShOut 13 2 3 2 3" xfId="59678"/>
    <cellStyle name="ShOut 13 2 3 3" xfId="38074"/>
    <cellStyle name="ShOut 13 2 3 3 2" xfId="59679"/>
    <cellStyle name="ShOut 13 2 3 4" xfId="38075"/>
    <cellStyle name="ShOut 13 2 3 4 2" xfId="59680"/>
    <cellStyle name="ShOut 13 2 3 5" xfId="59681"/>
    <cellStyle name="ShOut 13 2 3 6" xfId="59682"/>
    <cellStyle name="ShOut 13 2 3 7" xfId="59683"/>
    <cellStyle name="ShOut 13 2 4" xfId="38076"/>
    <cellStyle name="ShOut 13 2 4 2" xfId="38077"/>
    <cellStyle name="ShOut 13 2 4 2 2" xfId="59684"/>
    <cellStyle name="ShOut 13 2 4 3" xfId="59685"/>
    <cellStyle name="ShOut 13 2 5" xfId="38078"/>
    <cellStyle name="ShOut 13 2 5 2" xfId="59686"/>
    <cellStyle name="ShOut 13 2 6" xfId="38079"/>
    <cellStyle name="ShOut 13 2 6 2" xfId="59687"/>
    <cellStyle name="ShOut 13 2 7" xfId="38080"/>
    <cellStyle name="ShOut 13 2 7 2" xfId="59688"/>
    <cellStyle name="ShOut 13 2 8" xfId="59689"/>
    <cellStyle name="ShOut 13 3" xfId="38081"/>
    <cellStyle name="ShOut 13 3 2" xfId="38082"/>
    <cellStyle name="ShOut 13 3 2 2" xfId="38083"/>
    <cellStyle name="ShOut 13 3 2 2 2" xfId="59690"/>
    <cellStyle name="ShOut 13 3 2 3" xfId="59691"/>
    <cellStyle name="ShOut 13 3 3" xfId="38084"/>
    <cellStyle name="ShOut 13 3 3 2" xfId="59692"/>
    <cellStyle name="ShOut 13 3 4" xfId="38085"/>
    <cellStyle name="ShOut 13 3 4 2" xfId="59693"/>
    <cellStyle name="ShOut 13 3 5" xfId="59694"/>
    <cellStyle name="ShOut 13 3 6" xfId="59695"/>
    <cellStyle name="ShOut 13 3 7" xfId="59696"/>
    <cellStyle name="ShOut 13 4" xfId="38086"/>
    <cellStyle name="ShOut 13 4 2" xfId="38087"/>
    <cellStyle name="ShOut 13 4 2 2" xfId="59697"/>
    <cellStyle name="ShOut 13 4 3" xfId="38088"/>
    <cellStyle name="ShOut 13 4 3 2" xfId="59698"/>
    <cellStyle name="ShOut 13 4 4" xfId="59699"/>
    <cellStyle name="ShOut 13 4 5" xfId="59700"/>
    <cellStyle name="ShOut 13 4 6" xfId="59701"/>
    <cellStyle name="ShOut 13 5" xfId="38089"/>
    <cellStyle name="ShOut 13 5 2" xfId="38090"/>
    <cellStyle name="ShOut 13 5 2 2" xfId="59702"/>
    <cellStyle name="ShOut 13 5 3" xfId="59703"/>
    <cellStyle name="ShOut 13 6" xfId="38091"/>
    <cellStyle name="ShOut 13 6 2" xfId="59704"/>
    <cellStyle name="ShOut 13 7" xfId="38092"/>
    <cellStyle name="ShOut 13 7 2" xfId="59705"/>
    <cellStyle name="ShOut 13 8" xfId="38093"/>
    <cellStyle name="ShOut 13 8 2" xfId="59706"/>
    <cellStyle name="ShOut 13 9" xfId="59707"/>
    <cellStyle name="ShOut 13 9 2" xfId="59708"/>
    <cellStyle name="ShOut 14" xfId="38094"/>
    <cellStyle name="ShOut 14 2" xfId="38095"/>
    <cellStyle name="ShOut 14 2 2" xfId="38096"/>
    <cellStyle name="ShOut 14 2 2 2" xfId="38097"/>
    <cellStyle name="ShOut 14 2 2 2 2" xfId="59709"/>
    <cellStyle name="ShOut 14 2 2 3" xfId="38098"/>
    <cellStyle name="ShOut 14 2 2 3 2" xfId="59710"/>
    <cellStyle name="ShOut 14 2 2 4" xfId="59711"/>
    <cellStyle name="ShOut 14 2 2 5" xfId="59712"/>
    <cellStyle name="ShOut 14 2 2 6" xfId="59713"/>
    <cellStyle name="ShOut 14 2 3" xfId="38099"/>
    <cellStyle name="ShOut 14 2 3 2" xfId="38100"/>
    <cellStyle name="ShOut 14 2 3 2 2" xfId="59714"/>
    <cellStyle name="ShOut 14 2 3 3" xfId="38101"/>
    <cellStyle name="ShOut 14 2 3 3 2" xfId="59715"/>
    <cellStyle name="ShOut 14 2 3 4" xfId="59716"/>
    <cellStyle name="ShOut 14 2 3 5" xfId="59717"/>
    <cellStyle name="ShOut 14 2 3 6" xfId="59718"/>
    <cellStyle name="ShOut 14 2 4" xfId="38102"/>
    <cellStyle name="ShOut 14 2 4 2" xfId="38103"/>
    <cellStyle name="ShOut 14 2 4 2 2" xfId="59719"/>
    <cellStyle name="ShOut 14 2 4 3" xfId="59720"/>
    <cellStyle name="ShOut 14 2 5" xfId="38104"/>
    <cellStyle name="ShOut 14 2 5 2" xfId="59721"/>
    <cellStyle name="ShOut 14 2 6" xfId="38105"/>
    <cellStyle name="ShOut 14 2 6 2" xfId="59722"/>
    <cellStyle name="ShOut 14 2 7" xfId="38106"/>
    <cellStyle name="ShOut 14 2 7 2" xfId="59723"/>
    <cellStyle name="ShOut 14 2 8" xfId="59724"/>
    <cellStyle name="ShOut 14 3" xfId="38107"/>
    <cellStyle name="ShOut 14 3 2" xfId="38108"/>
    <cellStyle name="ShOut 14 3 2 2" xfId="38109"/>
    <cellStyle name="ShOut 14 3 2 2 2" xfId="38110"/>
    <cellStyle name="ShOut 14 3 2 2 2 2" xfId="59725"/>
    <cellStyle name="ShOut 14 3 2 2 3" xfId="59726"/>
    <cellStyle name="ShOut 14 3 2 3" xfId="38111"/>
    <cellStyle name="ShOut 14 3 2 3 2" xfId="59727"/>
    <cellStyle name="ShOut 14 3 2 4" xfId="59728"/>
    <cellStyle name="ShOut 14 3 3" xfId="38112"/>
    <cellStyle name="ShOut 14 3 3 2" xfId="38113"/>
    <cellStyle name="ShOut 14 3 3 2 2" xfId="59729"/>
    <cellStyle name="ShOut 14 3 3 3" xfId="59730"/>
    <cellStyle name="ShOut 14 3 4" xfId="38114"/>
    <cellStyle name="ShOut 14 3 4 2" xfId="59731"/>
    <cellStyle name="ShOut 14 3 5" xfId="38115"/>
    <cellStyle name="ShOut 14 3 5 2" xfId="59732"/>
    <cellStyle name="ShOut 14 3 6" xfId="38116"/>
    <cellStyle name="ShOut 14 3 6 2" xfId="59733"/>
    <cellStyle name="ShOut 14 3 7" xfId="59734"/>
    <cellStyle name="ShOut 14 3 8" xfId="59735"/>
    <cellStyle name="ShOut 14 4" xfId="38117"/>
    <cellStyle name="ShOut 14 4 2" xfId="38118"/>
    <cellStyle name="ShOut 14 4 2 2" xfId="59736"/>
    <cellStyle name="ShOut 14 4 3" xfId="38119"/>
    <cellStyle name="ShOut 14 4 3 2" xfId="59737"/>
    <cellStyle name="ShOut 14 4 4" xfId="59738"/>
    <cellStyle name="ShOut 14 4 5" xfId="59739"/>
    <cellStyle name="ShOut 14 4 6" xfId="59740"/>
    <cellStyle name="ShOut 14 5" xfId="38120"/>
    <cellStyle name="ShOut 14 5 2" xfId="38121"/>
    <cellStyle name="ShOut 14 5 2 2" xfId="59741"/>
    <cellStyle name="ShOut 14 5 3" xfId="59742"/>
    <cellStyle name="ShOut 14 6" xfId="38122"/>
    <cellStyle name="ShOut 14 6 2" xfId="59743"/>
    <cellStyle name="ShOut 14 7" xfId="38123"/>
    <cellStyle name="ShOut 14 7 2" xfId="59744"/>
    <cellStyle name="ShOut 14 8" xfId="38124"/>
    <cellStyle name="ShOut 14 8 2" xfId="59745"/>
    <cellStyle name="ShOut 14 9" xfId="59746"/>
    <cellStyle name="ShOut 15" xfId="38125"/>
    <cellStyle name="ShOut 15 2" xfId="38126"/>
    <cellStyle name="ShOut 15 2 2" xfId="38127"/>
    <cellStyle name="ShOut 15 2 2 2" xfId="38128"/>
    <cellStyle name="ShOut 15 2 2 2 2" xfId="59747"/>
    <cellStyle name="ShOut 15 2 2 3" xfId="59748"/>
    <cellStyle name="ShOut 15 2 3" xfId="38129"/>
    <cellStyle name="ShOut 15 2 3 2" xfId="59749"/>
    <cellStyle name="ShOut 15 2 4" xfId="38130"/>
    <cellStyle name="ShOut 15 2 4 2" xfId="59750"/>
    <cellStyle name="ShOut 15 2 5" xfId="38131"/>
    <cellStyle name="ShOut 15 2 5 2" xfId="59751"/>
    <cellStyle name="ShOut 15 2 6" xfId="59752"/>
    <cellStyle name="ShOut 15 2 7" xfId="59753"/>
    <cellStyle name="ShOut 15 3" xfId="38132"/>
    <cellStyle name="ShOut 15 3 2" xfId="38133"/>
    <cellStyle name="ShOut 15 3 2 2" xfId="38134"/>
    <cellStyle name="ShOut 15 3 2 2 2" xfId="38135"/>
    <cellStyle name="ShOut 15 3 2 2 2 2" xfId="59754"/>
    <cellStyle name="ShOut 15 3 2 2 3" xfId="59755"/>
    <cellStyle name="ShOut 15 3 2 3" xfId="38136"/>
    <cellStyle name="ShOut 15 3 2 3 2" xfId="59756"/>
    <cellStyle name="ShOut 15 3 2 4" xfId="59757"/>
    <cellStyle name="ShOut 15 3 3" xfId="38137"/>
    <cellStyle name="ShOut 15 3 3 2" xfId="38138"/>
    <cellStyle name="ShOut 15 3 3 2 2" xfId="59758"/>
    <cellStyle name="ShOut 15 3 3 3" xfId="59759"/>
    <cellStyle name="ShOut 15 3 4" xfId="38139"/>
    <cellStyle name="ShOut 15 3 4 2" xfId="59760"/>
    <cellStyle name="ShOut 15 3 5" xfId="38140"/>
    <cellStyle name="ShOut 15 3 5 2" xfId="59761"/>
    <cellStyle name="ShOut 15 3 6" xfId="59762"/>
    <cellStyle name="ShOut 15 3 7" xfId="59763"/>
    <cellStyle name="ShOut 15 3 8" xfId="59764"/>
    <cellStyle name="ShOut 15 4" xfId="38141"/>
    <cellStyle name="ShOut 15 4 2" xfId="38142"/>
    <cellStyle name="ShOut 15 4 2 2" xfId="59765"/>
    <cellStyle name="ShOut 15 4 3" xfId="59766"/>
    <cellStyle name="ShOut 15 5" xfId="38143"/>
    <cellStyle name="ShOut 15 5 2" xfId="59767"/>
    <cellStyle name="ShOut 15 6" xfId="38144"/>
    <cellStyle name="ShOut 15 6 2" xfId="59768"/>
    <cellStyle name="ShOut 15 7" xfId="38145"/>
    <cellStyle name="ShOut 15 7 2" xfId="59769"/>
    <cellStyle name="ShOut 15 8" xfId="59770"/>
    <cellStyle name="ShOut 16" xfId="38146"/>
    <cellStyle name="ShOut 16 2" xfId="38147"/>
    <cellStyle name="ShOut 16 2 2" xfId="38148"/>
    <cellStyle name="ShOut 16 2 2 2" xfId="38149"/>
    <cellStyle name="ShOut 16 2 2 2 2" xfId="38150"/>
    <cellStyle name="ShOut 16 2 2 2 2 2" xfId="59771"/>
    <cellStyle name="ShOut 16 2 2 2 3" xfId="59772"/>
    <cellStyle name="ShOut 16 2 2 3" xfId="38151"/>
    <cellStyle name="ShOut 16 2 2 3 2" xfId="59773"/>
    <cellStyle name="ShOut 16 2 2 4" xfId="59774"/>
    <cellStyle name="ShOut 16 2 3" xfId="38152"/>
    <cellStyle name="ShOut 16 2 3 2" xfId="38153"/>
    <cellStyle name="ShOut 16 2 3 2 2" xfId="59775"/>
    <cellStyle name="ShOut 16 2 3 3" xfId="59776"/>
    <cellStyle name="ShOut 16 2 4" xfId="38154"/>
    <cellStyle name="ShOut 16 2 4 2" xfId="59777"/>
    <cellStyle name="ShOut 16 2 5" xfId="59778"/>
    <cellStyle name="ShOut 16 2 6" xfId="59779"/>
    <cellStyle name="ShOut 16 2 7" xfId="59780"/>
    <cellStyle name="ShOut 16 3" xfId="38155"/>
    <cellStyle name="ShOut 16 3 2" xfId="38156"/>
    <cellStyle name="ShOut 16 3 2 2" xfId="38157"/>
    <cellStyle name="ShOut 16 3 2 2 2" xfId="59781"/>
    <cellStyle name="ShOut 16 3 2 3" xfId="59782"/>
    <cellStyle name="ShOut 16 3 3" xfId="38158"/>
    <cellStyle name="ShOut 16 3 3 2" xfId="59783"/>
    <cellStyle name="ShOut 16 3 4" xfId="59784"/>
    <cellStyle name="ShOut 16 4" xfId="38159"/>
    <cellStyle name="ShOut 16 4 2" xfId="38160"/>
    <cellStyle name="ShOut 16 4 2 2" xfId="59785"/>
    <cellStyle name="ShOut 16 4 3" xfId="59786"/>
    <cellStyle name="ShOut 16 5" xfId="38161"/>
    <cellStyle name="ShOut 16 5 2" xfId="59787"/>
    <cellStyle name="ShOut 16 6" xfId="38162"/>
    <cellStyle name="ShOut 16 6 2" xfId="59788"/>
    <cellStyle name="ShOut 16 7" xfId="38163"/>
    <cellStyle name="ShOut 16 7 2" xfId="59789"/>
    <cellStyle name="ShOut 16 8" xfId="59790"/>
    <cellStyle name="ShOut 17" xfId="38164"/>
    <cellStyle name="ShOut 17 2" xfId="38165"/>
    <cellStyle name="ShOut 17 2 2" xfId="38166"/>
    <cellStyle name="ShOut 17 2 2 2" xfId="38167"/>
    <cellStyle name="ShOut 17 2 2 2 2" xfId="59791"/>
    <cellStyle name="ShOut 17 2 2 3" xfId="59792"/>
    <cellStyle name="ShOut 17 2 3" xfId="38168"/>
    <cellStyle name="ShOut 17 2 3 2" xfId="59793"/>
    <cellStyle name="ShOut 17 2 4" xfId="59794"/>
    <cellStyle name="ShOut 17 3" xfId="38169"/>
    <cellStyle name="ShOut 17 3 2" xfId="38170"/>
    <cellStyle name="ShOut 17 3 2 2" xfId="38171"/>
    <cellStyle name="ShOut 17 3 2 2 2" xfId="59795"/>
    <cellStyle name="ShOut 17 3 2 3" xfId="59796"/>
    <cellStyle name="ShOut 17 3 3" xfId="38172"/>
    <cellStyle name="ShOut 17 3 3 2" xfId="59797"/>
    <cellStyle name="ShOut 17 3 4" xfId="59798"/>
    <cellStyle name="ShOut 17 4" xfId="38173"/>
    <cellStyle name="ShOut 17 4 2" xfId="38174"/>
    <cellStyle name="ShOut 17 4 2 2" xfId="59799"/>
    <cellStyle name="ShOut 17 4 3" xfId="59800"/>
    <cellStyle name="ShOut 17 5" xfId="38175"/>
    <cellStyle name="ShOut 17 5 2" xfId="59801"/>
    <cellStyle name="ShOut 17 6" xfId="38176"/>
    <cellStyle name="ShOut 17 6 2" xfId="59802"/>
    <cellStyle name="ShOut 17 7" xfId="38177"/>
    <cellStyle name="ShOut 17 7 2" xfId="59803"/>
    <cellStyle name="ShOut 17 8" xfId="59804"/>
    <cellStyle name="ShOut 18" xfId="38178"/>
    <cellStyle name="ShOut 18 2" xfId="38179"/>
    <cellStyle name="ShOut 18 2 2" xfId="38180"/>
    <cellStyle name="ShOut 18 2 2 2" xfId="38181"/>
    <cellStyle name="ShOut 18 2 2 2 2" xfId="59805"/>
    <cellStyle name="ShOut 18 2 2 3" xfId="59806"/>
    <cellStyle name="ShOut 18 2 3" xfId="38182"/>
    <cellStyle name="ShOut 18 2 3 2" xfId="59807"/>
    <cellStyle name="ShOut 18 2 4" xfId="38183"/>
    <cellStyle name="ShOut 18 2 4 2" xfId="59808"/>
    <cellStyle name="ShOut 18 2 5" xfId="38184"/>
    <cellStyle name="ShOut 18 2 5 2" xfId="59809"/>
    <cellStyle name="ShOut 18 2 6" xfId="59810"/>
    <cellStyle name="ShOut 18 3" xfId="38185"/>
    <cellStyle name="ShOut 18 3 2" xfId="38186"/>
    <cellStyle name="ShOut 18 3 2 2" xfId="59811"/>
    <cellStyle name="ShOut 18 3 3" xfId="59812"/>
    <cellStyle name="ShOut 18 4" xfId="38187"/>
    <cellStyle name="ShOut 18 4 2" xfId="59813"/>
    <cellStyle name="ShOut 18 5" xfId="38188"/>
    <cellStyle name="ShOut 18 5 2" xfId="59814"/>
    <cellStyle name="ShOut 18 6" xfId="38189"/>
    <cellStyle name="ShOut 18 6 2" xfId="59815"/>
    <cellStyle name="ShOut 18 7" xfId="59816"/>
    <cellStyle name="ShOut 19" xfId="38190"/>
    <cellStyle name="ShOut 19 2" xfId="38191"/>
    <cellStyle name="ShOut 19 2 2" xfId="38192"/>
    <cellStyle name="ShOut 19 2 2 2" xfId="59817"/>
    <cellStyle name="ShOut 19 2 3" xfId="38193"/>
    <cellStyle name="ShOut 19 2 3 2" xfId="59818"/>
    <cellStyle name="ShOut 19 2 4" xfId="59819"/>
    <cellStyle name="ShOut 19 3" xfId="38194"/>
    <cellStyle name="ShOut 19 3 2" xfId="59820"/>
    <cellStyle name="ShOut 19 4" xfId="38195"/>
    <cellStyle name="ShOut 19 4 2" xfId="59821"/>
    <cellStyle name="ShOut 19 5" xfId="38196"/>
    <cellStyle name="ShOut 19 5 2" xfId="59822"/>
    <cellStyle name="ShOut 19 6" xfId="59823"/>
    <cellStyle name="ShOut 2" xfId="38197"/>
    <cellStyle name="ShOut 2 2" xfId="38198"/>
    <cellStyle name="ShOut 2 2 2" xfId="38199"/>
    <cellStyle name="ShOut 2 2 2 2" xfId="38200"/>
    <cellStyle name="ShOut 2 2 2 2 2" xfId="59824"/>
    <cellStyle name="ShOut 2 2 2 3" xfId="38201"/>
    <cellStyle name="ShOut 2 2 2 3 2" xfId="59825"/>
    <cellStyle name="ShOut 2 2 2 4" xfId="59826"/>
    <cellStyle name="ShOut 2 2 2 5" xfId="59827"/>
    <cellStyle name="ShOut 2 2 2 6" xfId="59828"/>
    <cellStyle name="ShOut 2 2 3" xfId="38202"/>
    <cellStyle name="ShOut 2 2 3 2" xfId="38203"/>
    <cellStyle name="ShOut 2 2 3 2 2" xfId="59829"/>
    <cellStyle name="ShOut 2 2 3 3" xfId="38204"/>
    <cellStyle name="ShOut 2 2 3 3 2" xfId="59830"/>
    <cellStyle name="ShOut 2 2 3 4" xfId="59831"/>
    <cellStyle name="ShOut 2 2 3 5" xfId="59832"/>
    <cellStyle name="ShOut 2 2 3 6" xfId="59833"/>
    <cellStyle name="ShOut 2 2 4" xfId="38205"/>
    <cellStyle name="ShOut 2 2 4 2" xfId="38206"/>
    <cellStyle name="ShOut 2 2 4 2 2" xfId="59834"/>
    <cellStyle name="ShOut 2 2 4 3" xfId="59835"/>
    <cellStyle name="ShOut 2 2 5" xfId="38207"/>
    <cellStyle name="ShOut 2 2 5 2" xfId="38208"/>
    <cellStyle name="ShOut 2 2 5 2 2" xfId="59836"/>
    <cellStyle name="ShOut 2 2 5 3" xfId="59837"/>
    <cellStyle name="ShOut 2 2 6" xfId="38209"/>
    <cellStyle name="ShOut 2 2 6 2" xfId="59838"/>
    <cellStyle name="ShOut 2 2 7" xfId="59839"/>
    <cellStyle name="ShOut 2 3" xfId="38210"/>
    <cellStyle name="ShOut 2 3 2" xfId="38211"/>
    <cellStyle name="ShOut 2 3 2 2" xfId="59840"/>
    <cellStyle name="ShOut 2 3 3" xfId="38212"/>
    <cellStyle name="ShOut 2 3 3 2" xfId="59841"/>
    <cellStyle name="ShOut 2 3 4" xfId="38213"/>
    <cellStyle name="ShOut 2 3 4 2" xfId="59842"/>
    <cellStyle name="ShOut 2 3 5" xfId="59843"/>
    <cellStyle name="ShOut 2 3 6" xfId="59844"/>
    <cellStyle name="ShOut 2 4" xfId="38214"/>
    <cellStyle name="ShOut 2 4 2" xfId="38215"/>
    <cellStyle name="ShOut 2 4 2 2" xfId="59845"/>
    <cellStyle name="ShOut 2 4 3" xfId="38216"/>
    <cellStyle name="ShOut 2 4 3 2" xfId="59846"/>
    <cellStyle name="ShOut 2 4 4" xfId="59847"/>
    <cellStyle name="ShOut 2 4 5" xfId="59848"/>
    <cellStyle name="ShOut 2 4 6" xfId="59849"/>
    <cellStyle name="ShOut 2 5" xfId="38217"/>
    <cellStyle name="ShOut 2 5 2" xfId="38218"/>
    <cellStyle name="ShOut 2 5 2 2" xfId="59850"/>
    <cellStyle name="ShOut 2 5 3" xfId="59851"/>
    <cellStyle name="ShOut 2 6" xfId="38219"/>
    <cellStyle name="ShOut 2 6 2" xfId="38220"/>
    <cellStyle name="ShOut 2 6 2 2" xfId="59852"/>
    <cellStyle name="ShOut 2 6 3" xfId="59853"/>
    <cellStyle name="ShOut 2 7" xfId="38221"/>
    <cellStyle name="ShOut 2 7 2" xfId="59854"/>
    <cellStyle name="ShOut 2 8" xfId="59855"/>
    <cellStyle name="ShOut 20" xfId="38222"/>
    <cellStyle name="ShOut 20 2" xfId="38223"/>
    <cellStyle name="ShOut 20 2 2" xfId="38224"/>
    <cellStyle name="ShOut 20 2 2 2" xfId="59856"/>
    <cellStyle name="ShOut 20 2 3" xfId="59857"/>
    <cellStyle name="ShOut 20 3" xfId="38225"/>
    <cellStyle name="ShOut 20 3 2" xfId="59858"/>
    <cellStyle name="ShOut 20 4" xfId="38226"/>
    <cellStyle name="ShOut 20 4 2" xfId="59859"/>
    <cellStyle name="ShOut 20 5" xfId="38227"/>
    <cellStyle name="ShOut 20 5 2" xfId="59860"/>
    <cellStyle name="ShOut 20 6" xfId="59861"/>
    <cellStyle name="ShOut 21" xfId="38228"/>
    <cellStyle name="ShOut 21 2" xfId="38229"/>
    <cellStyle name="ShOut 21 2 2" xfId="59862"/>
    <cellStyle name="ShOut 21 3" xfId="38230"/>
    <cellStyle name="ShOut 21 3 2" xfId="59863"/>
    <cellStyle name="ShOut 21 4" xfId="59864"/>
    <cellStyle name="ShOut 22" xfId="38231"/>
    <cellStyle name="ShOut 22 2" xfId="38232"/>
    <cellStyle name="ShOut 22 2 2" xfId="59865"/>
    <cellStyle name="ShOut 22 3" xfId="59866"/>
    <cellStyle name="ShOut 23" xfId="38233"/>
    <cellStyle name="ShOut 23 2" xfId="38234"/>
    <cellStyle name="ShOut 23 2 2" xfId="59867"/>
    <cellStyle name="ShOut 23 3" xfId="59868"/>
    <cellStyle name="ShOut 24" xfId="59869"/>
    <cellStyle name="ShOut 24 2" xfId="59870"/>
    <cellStyle name="ShOut 24 3" xfId="59871"/>
    <cellStyle name="ShOut 3" xfId="38235"/>
    <cellStyle name="ShOut 3 2" xfId="38236"/>
    <cellStyle name="ShOut 3 2 2" xfId="38237"/>
    <cellStyle name="ShOut 3 2 2 2" xfId="38238"/>
    <cellStyle name="ShOut 3 2 2 2 2" xfId="59872"/>
    <cellStyle name="ShOut 3 2 2 3" xfId="38239"/>
    <cellStyle name="ShOut 3 2 2 3 2" xfId="59873"/>
    <cellStyle name="ShOut 3 2 2 4" xfId="59874"/>
    <cellStyle name="ShOut 3 2 2 5" xfId="59875"/>
    <cellStyle name="ShOut 3 2 2 6" xfId="59876"/>
    <cellStyle name="ShOut 3 2 3" xfId="38240"/>
    <cellStyle name="ShOut 3 2 3 2" xfId="38241"/>
    <cellStyle name="ShOut 3 2 3 2 2" xfId="59877"/>
    <cellStyle name="ShOut 3 2 3 3" xfId="38242"/>
    <cellStyle name="ShOut 3 2 3 3 2" xfId="59878"/>
    <cellStyle name="ShOut 3 2 3 4" xfId="59879"/>
    <cellStyle name="ShOut 3 2 3 5" xfId="59880"/>
    <cellStyle name="ShOut 3 2 3 6" xfId="59881"/>
    <cellStyle name="ShOut 3 2 4" xfId="38243"/>
    <cellStyle name="ShOut 3 2 4 2" xfId="38244"/>
    <cellStyle name="ShOut 3 2 4 2 2" xfId="59882"/>
    <cellStyle name="ShOut 3 2 4 3" xfId="59883"/>
    <cellStyle name="ShOut 3 2 5" xfId="38245"/>
    <cellStyle name="ShOut 3 2 5 2" xfId="38246"/>
    <cellStyle name="ShOut 3 2 5 2 2" xfId="59884"/>
    <cellStyle name="ShOut 3 2 5 3" xfId="59885"/>
    <cellStyle name="ShOut 3 2 6" xfId="38247"/>
    <cellStyle name="ShOut 3 2 6 2" xfId="59886"/>
    <cellStyle name="ShOut 3 2 7" xfId="59887"/>
    <cellStyle name="ShOut 3 3" xfId="38248"/>
    <cellStyle name="ShOut 3 3 2" xfId="38249"/>
    <cellStyle name="ShOut 3 3 2 2" xfId="59888"/>
    <cellStyle name="ShOut 3 3 3" xfId="38250"/>
    <cellStyle name="ShOut 3 3 3 2" xfId="59889"/>
    <cellStyle name="ShOut 3 3 4" xfId="38251"/>
    <cellStyle name="ShOut 3 3 4 2" xfId="59890"/>
    <cellStyle name="ShOut 3 3 5" xfId="59891"/>
    <cellStyle name="ShOut 3 3 6" xfId="59892"/>
    <cellStyle name="ShOut 3 4" xfId="38252"/>
    <cellStyle name="ShOut 3 4 2" xfId="38253"/>
    <cellStyle name="ShOut 3 4 2 2" xfId="59893"/>
    <cellStyle name="ShOut 3 4 3" xfId="38254"/>
    <cellStyle name="ShOut 3 4 3 2" xfId="59894"/>
    <cellStyle name="ShOut 3 4 4" xfId="59895"/>
    <cellStyle name="ShOut 3 4 5" xfId="59896"/>
    <cellStyle name="ShOut 3 4 6" xfId="59897"/>
    <cellStyle name="ShOut 3 5" xfId="38255"/>
    <cellStyle name="ShOut 3 5 2" xfId="38256"/>
    <cellStyle name="ShOut 3 5 2 2" xfId="59898"/>
    <cellStyle name="ShOut 3 5 3" xfId="59899"/>
    <cellStyle name="ShOut 3 6" xfId="38257"/>
    <cellStyle name="ShOut 3 6 2" xfId="38258"/>
    <cellStyle name="ShOut 3 6 2 2" xfId="59900"/>
    <cellStyle name="ShOut 3 6 3" xfId="59901"/>
    <cellStyle name="ShOut 3 7" xfId="38259"/>
    <cellStyle name="ShOut 3 7 2" xfId="59902"/>
    <cellStyle name="ShOut 3 8" xfId="59903"/>
    <cellStyle name="ShOut 4" xfId="38260"/>
    <cellStyle name="ShOut 4 2" xfId="38261"/>
    <cellStyle name="ShOut 4 2 2" xfId="38262"/>
    <cellStyle name="ShOut 4 2 2 2" xfId="38263"/>
    <cellStyle name="ShOut 4 2 2 2 2" xfId="59904"/>
    <cellStyle name="ShOut 4 2 2 3" xfId="38264"/>
    <cellStyle name="ShOut 4 2 2 3 2" xfId="59905"/>
    <cellStyle name="ShOut 4 2 2 4" xfId="59906"/>
    <cellStyle name="ShOut 4 2 2 5" xfId="59907"/>
    <cellStyle name="ShOut 4 2 2 6" xfId="59908"/>
    <cellStyle name="ShOut 4 2 3" xfId="38265"/>
    <cellStyle name="ShOut 4 2 3 2" xfId="38266"/>
    <cellStyle name="ShOut 4 2 3 2 2" xfId="59909"/>
    <cellStyle name="ShOut 4 2 3 3" xfId="38267"/>
    <cellStyle name="ShOut 4 2 3 3 2" xfId="59910"/>
    <cellStyle name="ShOut 4 2 3 4" xfId="59911"/>
    <cellStyle name="ShOut 4 2 3 5" xfId="59912"/>
    <cellStyle name="ShOut 4 2 3 6" xfId="59913"/>
    <cellStyle name="ShOut 4 2 4" xfId="38268"/>
    <cellStyle name="ShOut 4 2 4 2" xfId="38269"/>
    <cellStyle name="ShOut 4 2 4 2 2" xfId="59914"/>
    <cellStyle name="ShOut 4 2 4 3" xfId="59915"/>
    <cellStyle name="ShOut 4 2 5" xfId="38270"/>
    <cellStyle name="ShOut 4 2 5 2" xfId="38271"/>
    <cellStyle name="ShOut 4 2 5 2 2" xfId="59916"/>
    <cellStyle name="ShOut 4 2 5 3" xfId="59917"/>
    <cellStyle name="ShOut 4 2 6" xfId="38272"/>
    <cellStyle name="ShOut 4 2 6 2" xfId="59918"/>
    <cellStyle name="ShOut 4 2 7" xfId="59919"/>
    <cellStyle name="ShOut 4 3" xfId="38273"/>
    <cellStyle name="ShOut 4 3 2" xfId="38274"/>
    <cellStyle name="ShOut 4 3 2 2" xfId="59920"/>
    <cellStyle name="ShOut 4 3 3" xfId="38275"/>
    <cellStyle name="ShOut 4 3 3 2" xfId="59921"/>
    <cellStyle name="ShOut 4 3 4" xfId="38276"/>
    <cellStyle name="ShOut 4 3 4 2" xfId="59922"/>
    <cellStyle name="ShOut 4 3 5" xfId="59923"/>
    <cellStyle name="ShOut 4 3 6" xfId="59924"/>
    <cellStyle name="ShOut 4 4" xfId="38277"/>
    <cellStyle name="ShOut 4 4 2" xfId="38278"/>
    <cellStyle name="ShOut 4 4 2 2" xfId="59925"/>
    <cellStyle name="ShOut 4 4 3" xfId="38279"/>
    <cellStyle name="ShOut 4 4 3 2" xfId="59926"/>
    <cellStyle name="ShOut 4 4 4" xfId="59927"/>
    <cellStyle name="ShOut 4 4 5" xfId="59928"/>
    <cellStyle name="ShOut 4 4 6" xfId="59929"/>
    <cellStyle name="ShOut 4 5" xfId="38280"/>
    <cellStyle name="ShOut 4 5 2" xfId="38281"/>
    <cellStyle name="ShOut 4 5 2 2" xfId="59930"/>
    <cellStyle name="ShOut 4 5 3" xfId="59931"/>
    <cellStyle name="ShOut 4 6" xfId="38282"/>
    <cellStyle name="ShOut 4 6 2" xfId="38283"/>
    <cellStyle name="ShOut 4 6 2 2" xfId="59932"/>
    <cellStyle name="ShOut 4 6 3" xfId="59933"/>
    <cellStyle name="ShOut 4 7" xfId="38284"/>
    <cellStyle name="ShOut 4 7 2" xfId="59934"/>
    <cellStyle name="ShOut 4 8" xfId="59935"/>
    <cellStyle name="ShOut 5" xfId="38285"/>
    <cellStyle name="ShOut 5 2" xfId="38286"/>
    <cellStyle name="ShOut 5 2 2" xfId="38287"/>
    <cellStyle name="ShOut 5 2 2 2" xfId="38288"/>
    <cellStyle name="ShOut 5 2 2 2 2" xfId="59936"/>
    <cellStyle name="ShOut 5 2 2 3" xfId="38289"/>
    <cellStyle name="ShOut 5 2 2 3 2" xfId="59937"/>
    <cellStyle name="ShOut 5 2 2 4" xfId="59938"/>
    <cellStyle name="ShOut 5 2 2 5" xfId="59939"/>
    <cellStyle name="ShOut 5 2 2 6" xfId="59940"/>
    <cellStyle name="ShOut 5 2 3" xfId="38290"/>
    <cellStyle name="ShOut 5 2 3 2" xfId="38291"/>
    <cellStyle name="ShOut 5 2 3 2 2" xfId="59941"/>
    <cellStyle name="ShOut 5 2 3 3" xfId="38292"/>
    <cellStyle name="ShOut 5 2 3 3 2" xfId="59942"/>
    <cellStyle name="ShOut 5 2 3 4" xfId="59943"/>
    <cellStyle name="ShOut 5 2 3 5" xfId="59944"/>
    <cellStyle name="ShOut 5 2 3 6" xfId="59945"/>
    <cellStyle name="ShOut 5 2 4" xfId="38293"/>
    <cellStyle name="ShOut 5 2 4 2" xfId="38294"/>
    <cellStyle name="ShOut 5 2 4 2 2" xfId="59946"/>
    <cellStyle name="ShOut 5 2 4 3" xfId="59947"/>
    <cellStyle name="ShOut 5 2 5" xfId="38295"/>
    <cellStyle name="ShOut 5 2 5 2" xfId="38296"/>
    <cellStyle name="ShOut 5 2 5 2 2" xfId="59948"/>
    <cellStyle name="ShOut 5 2 5 3" xfId="59949"/>
    <cellStyle name="ShOut 5 2 6" xfId="38297"/>
    <cellStyle name="ShOut 5 2 6 2" xfId="59950"/>
    <cellStyle name="ShOut 5 2 7" xfId="59951"/>
    <cellStyle name="ShOut 5 3" xfId="38298"/>
    <cellStyle name="ShOut 5 3 2" xfId="38299"/>
    <cellStyle name="ShOut 5 3 2 2" xfId="59952"/>
    <cellStyle name="ShOut 5 3 3" xfId="38300"/>
    <cellStyle name="ShOut 5 3 3 2" xfId="59953"/>
    <cellStyle name="ShOut 5 3 4" xfId="38301"/>
    <cellStyle name="ShOut 5 3 4 2" xfId="59954"/>
    <cellStyle name="ShOut 5 3 5" xfId="59955"/>
    <cellStyle name="ShOut 5 3 6" xfId="59956"/>
    <cellStyle name="ShOut 5 4" xfId="38302"/>
    <cellStyle name="ShOut 5 4 2" xfId="38303"/>
    <cellStyle name="ShOut 5 4 2 2" xfId="59957"/>
    <cellStyle name="ShOut 5 4 3" xfId="38304"/>
    <cellStyle name="ShOut 5 4 3 2" xfId="59958"/>
    <cellStyle name="ShOut 5 4 4" xfId="59959"/>
    <cellStyle name="ShOut 5 4 5" xfId="59960"/>
    <cellStyle name="ShOut 5 4 6" xfId="59961"/>
    <cellStyle name="ShOut 5 5" xfId="38305"/>
    <cellStyle name="ShOut 5 5 2" xfId="38306"/>
    <cellStyle name="ShOut 5 5 2 2" xfId="59962"/>
    <cellStyle name="ShOut 5 5 3" xfId="59963"/>
    <cellStyle name="ShOut 5 6" xfId="38307"/>
    <cellStyle name="ShOut 5 6 2" xfId="38308"/>
    <cellStyle name="ShOut 5 6 2 2" xfId="59964"/>
    <cellStyle name="ShOut 5 6 3" xfId="59965"/>
    <cellStyle name="ShOut 5 7" xfId="38309"/>
    <cellStyle name="ShOut 5 7 2" xfId="59966"/>
    <cellStyle name="ShOut 5 8" xfId="59967"/>
    <cellStyle name="ShOut 6" xfId="38310"/>
    <cellStyle name="ShOut 6 2" xfId="38311"/>
    <cellStyle name="ShOut 6 2 2" xfId="38312"/>
    <cellStyle name="ShOut 6 2 2 2" xfId="38313"/>
    <cellStyle name="ShOut 6 2 2 2 2" xfId="59968"/>
    <cellStyle name="ShOut 6 2 2 3" xfId="38314"/>
    <cellStyle name="ShOut 6 2 2 3 2" xfId="59969"/>
    <cellStyle name="ShOut 6 2 2 4" xfId="59970"/>
    <cellStyle name="ShOut 6 2 2 5" xfId="59971"/>
    <cellStyle name="ShOut 6 2 2 6" xfId="59972"/>
    <cellStyle name="ShOut 6 2 3" xfId="38315"/>
    <cellStyle name="ShOut 6 2 3 2" xfId="38316"/>
    <cellStyle name="ShOut 6 2 3 2 2" xfId="59973"/>
    <cellStyle name="ShOut 6 2 3 3" xfId="38317"/>
    <cellStyle name="ShOut 6 2 3 3 2" xfId="59974"/>
    <cellStyle name="ShOut 6 2 3 4" xfId="59975"/>
    <cellStyle name="ShOut 6 2 3 5" xfId="59976"/>
    <cellStyle name="ShOut 6 2 3 6" xfId="59977"/>
    <cellStyle name="ShOut 6 2 4" xfId="38318"/>
    <cellStyle name="ShOut 6 2 4 2" xfId="38319"/>
    <cellStyle name="ShOut 6 2 4 2 2" xfId="59978"/>
    <cellStyle name="ShOut 6 2 4 3" xfId="59979"/>
    <cellStyle name="ShOut 6 2 5" xfId="38320"/>
    <cellStyle name="ShOut 6 2 5 2" xfId="38321"/>
    <cellStyle name="ShOut 6 2 5 2 2" xfId="59980"/>
    <cellStyle name="ShOut 6 2 5 3" xfId="59981"/>
    <cellStyle name="ShOut 6 2 6" xfId="38322"/>
    <cellStyle name="ShOut 6 2 6 2" xfId="59982"/>
    <cellStyle name="ShOut 6 2 7" xfId="59983"/>
    <cellStyle name="ShOut 6 3" xfId="38323"/>
    <cellStyle name="ShOut 6 3 2" xfId="38324"/>
    <cellStyle name="ShOut 6 3 2 2" xfId="59984"/>
    <cellStyle name="ShOut 6 3 3" xfId="38325"/>
    <cellStyle name="ShOut 6 3 3 2" xfId="59985"/>
    <cellStyle name="ShOut 6 3 4" xfId="38326"/>
    <cellStyle name="ShOut 6 3 4 2" xfId="59986"/>
    <cellStyle name="ShOut 6 3 5" xfId="59987"/>
    <cellStyle name="ShOut 6 3 6" xfId="59988"/>
    <cellStyle name="ShOut 6 4" xfId="38327"/>
    <cellStyle name="ShOut 6 4 2" xfId="38328"/>
    <cellStyle name="ShOut 6 4 2 2" xfId="59989"/>
    <cellStyle name="ShOut 6 4 3" xfId="38329"/>
    <cellStyle name="ShOut 6 4 3 2" xfId="59990"/>
    <cellStyle name="ShOut 6 4 4" xfId="59991"/>
    <cellStyle name="ShOut 6 4 5" xfId="59992"/>
    <cellStyle name="ShOut 6 4 6" xfId="59993"/>
    <cellStyle name="ShOut 6 5" xfId="38330"/>
    <cellStyle name="ShOut 6 5 2" xfId="38331"/>
    <cellStyle name="ShOut 6 5 2 2" xfId="59994"/>
    <cellStyle name="ShOut 6 5 3" xfId="59995"/>
    <cellStyle name="ShOut 6 6" xfId="38332"/>
    <cellStyle name="ShOut 6 6 2" xfId="38333"/>
    <cellStyle name="ShOut 6 6 2 2" xfId="59996"/>
    <cellStyle name="ShOut 6 6 3" xfId="59997"/>
    <cellStyle name="ShOut 6 7" xfId="38334"/>
    <cellStyle name="ShOut 6 7 2" xfId="59998"/>
    <cellStyle name="ShOut 6 8" xfId="59999"/>
    <cellStyle name="ShOut 7" xfId="38335"/>
    <cellStyle name="ShOut 7 2" xfId="38336"/>
    <cellStyle name="ShOut 7 2 2" xfId="38337"/>
    <cellStyle name="ShOut 7 2 2 2" xfId="38338"/>
    <cellStyle name="ShOut 7 2 2 2 2" xfId="60000"/>
    <cellStyle name="ShOut 7 2 2 3" xfId="38339"/>
    <cellStyle name="ShOut 7 2 2 3 2" xfId="60001"/>
    <cellStyle name="ShOut 7 2 2 4" xfId="60002"/>
    <cellStyle name="ShOut 7 2 2 5" xfId="60003"/>
    <cellStyle name="ShOut 7 2 2 6" xfId="60004"/>
    <cellStyle name="ShOut 7 2 3" xfId="38340"/>
    <cellStyle name="ShOut 7 2 3 2" xfId="38341"/>
    <cellStyle name="ShOut 7 2 3 2 2" xfId="60005"/>
    <cellStyle name="ShOut 7 2 3 3" xfId="38342"/>
    <cellStyle name="ShOut 7 2 3 3 2" xfId="60006"/>
    <cellStyle name="ShOut 7 2 3 4" xfId="60007"/>
    <cellStyle name="ShOut 7 2 3 5" xfId="60008"/>
    <cellStyle name="ShOut 7 2 3 6" xfId="60009"/>
    <cellStyle name="ShOut 7 2 4" xfId="38343"/>
    <cellStyle name="ShOut 7 2 4 2" xfId="38344"/>
    <cellStyle name="ShOut 7 2 4 2 2" xfId="60010"/>
    <cellStyle name="ShOut 7 2 4 3" xfId="60011"/>
    <cellStyle name="ShOut 7 2 5" xfId="38345"/>
    <cellStyle name="ShOut 7 2 5 2" xfId="38346"/>
    <cellStyle name="ShOut 7 2 5 2 2" xfId="60012"/>
    <cellStyle name="ShOut 7 2 5 3" xfId="60013"/>
    <cellStyle name="ShOut 7 2 6" xfId="38347"/>
    <cellStyle name="ShOut 7 2 6 2" xfId="60014"/>
    <cellStyle name="ShOut 7 2 7" xfId="60015"/>
    <cellStyle name="ShOut 7 3" xfId="38348"/>
    <cellStyle name="ShOut 7 3 2" xfId="38349"/>
    <cellStyle name="ShOut 7 3 2 2" xfId="60016"/>
    <cellStyle name="ShOut 7 3 3" xfId="38350"/>
    <cellStyle name="ShOut 7 3 3 2" xfId="60017"/>
    <cellStyle name="ShOut 7 3 4" xfId="38351"/>
    <cellStyle name="ShOut 7 3 4 2" xfId="60018"/>
    <cellStyle name="ShOut 7 3 5" xfId="60019"/>
    <cellStyle name="ShOut 7 3 6" xfId="60020"/>
    <cellStyle name="ShOut 7 4" xfId="38352"/>
    <cellStyle name="ShOut 7 4 2" xfId="38353"/>
    <cellStyle name="ShOut 7 4 2 2" xfId="60021"/>
    <cellStyle name="ShOut 7 4 3" xfId="38354"/>
    <cellStyle name="ShOut 7 4 3 2" xfId="60022"/>
    <cellStyle name="ShOut 7 4 4" xfId="60023"/>
    <cellStyle name="ShOut 7 4 5" xfId="60024"/>
    <cellStyle name="ShOut 7 4 6" xfId="60025"/>
    <cellStyle name="ShOut 7 5" xfId="38355"/>
    <cellStyle name="ShOut 7 5 2" xfId="38356"/>
    <cellStyle name="ShOut 7 5 2 2" xfId="60026"/>
    <cellStyle name="ShOut 7 5 3" xfId="60027"/>
    <cellStyle name="ShOut 7 6" xfId="38357"/>
    <cellStyle name="ShOut 7 6 2" xfId="38358"/>
    <cellStyle name="ShOut 7 6 2 2" xfId="60028"/>
    <cellStyle name="ShOut 7 6 3" xfId="60029"/>
    <cellStyle name="ShOut 7 7" xfId="38359"/>
    <cellStyle name="ShOut 7 7 2" xfId="60030"/>
    <cellStyle name="ShOut 7 8" xfId="60031"/>
    <cellStyle name="ShOut 8" xfId="38360"/>
    <cellStyle name="ShOut 8 2" xfId="38361"/>
    <cellStyle name="ShOut 8 2 2" xfId="38362"/>
    <cellStyle name="ShOut 8 2 2 2" xfId="38363"/>
    <cellStyle name="ShOut 8 2 2 2 2" xfId="38364"/>
    <cellStyle name="ShOut 8 2 2 2 2 2" xfId="60032"/>
    <cellStyle name="ShOut 8 2 2 2 3" xfId="38365"/>
    <cellStyle name="ShOut 8 2 2 2 3 2" xfId="60033"/>
    <cellStyle name="ShOut 8 2 2 2 4" xfId="60034"/>
    <cellStyle name="ShOut 8 2 2 2 5" xfId="60035"/>
    <cellStyle name="ShOut 8 2 2 2 6" xfId="60036"/>
    <cellStyle name="ShOut 8 2 2 3" xfId="38366"/>
    <cellStyle name="ShOut 8 2 2 3 2" xfId="38367"/>
    <cellStyle name="ShOut 8 2 2 3 2 2" xfId="60037"/>
    <cellStyle name="ShOut 8 2 2 3 3" xfId="38368"/>
    <cellStyle name="ShOut 8 2 2 3 3 2" xfId="60038"/>
    <cellStyle name="ShOut 8 2 2 3 4" xfId="60039"/>
    <cellStyle name="ShOut 8 2 2 3 5" xfId="60040"/>
    <cellStyle name="ShOut 8 2 2 3 6" xfId="60041"/>
    <cellStyle name="ShOut 8 2 2 4" xfId="38369"/>
    <cellStyle name="ShOut 8 2 2 4 2" xfId="38370"/>
    <cellStyle name="ShOut 8 2 2 4 2 2" xfId="60042"/>
    <cellStyle name="ShOut 8 2 2 4 3" xfId="60043"/>
    <cellStyle name="ShOut 8 2 2 5" xfId="38371"/>
    <cellStyle name="ShOut 8 2 2 5 2" xfId="38372"/>
    <cellStyle name="ShOut 8 2 2 5 2 2" xfId="60044"/>
    <cellStyle name="ShOut 8 2 2 5 3" xfId="60045"/>
    <cellStyle name="ShOut 8 2 2 6" xfId="38373"/>
    <cellStyle name="ShOut 8 2 2 6 2" xfId="60046"/>
    <cellStyle name="ShOut 8 2 2 7" xfId="60047"/>
    <cellStyle name="ShOut 8 2 3" xfId="38374"/>
    <cellStyle name="ShOut 8 2 3 2" xfId="38375"/>
    <cellStyle name="ShOut 8 2 3 2 2" xfId="38376"/>
    <cellStyle name="ShOut 8 2 3 2 2 2" xfId="60048"/>
    <cellStyle name="ShOut 8 2 3 2 3" xfId="38377"/>
    <cellStyle name="ShOut 8 2 3 2 3 2" xfId="60049"/>
    <cellStyle name="ShOut 8 2 3 2 4" xfId="60050"/>
    <cellStyle name="ShOut 8 2 3 2 5" xfId="60051"/>
    <cellStyle name="ShOut 8 2 3 2 6" xfId="60052"/>
    <cellStyle name="ShOut 8 2 3 3" xfId="38378"/>
    <cellStyle name="ShOut 8 2 3 3 2" xfId="38379"/>
    <cellStyle name="ShOut 8 2 3 3 2 2" xfId="60053"/>
    <cellStyle name="ShOut 8 2 3 3 3" xfId="38380"/>
    <cellStyle name="ShOut 8 2 3 3 3 2" xfId="60054"/>
    <cellStyle name="ShOut 8 2 3 3 4" xfId="60055"/>
    <cellStyle name="ShOut 8 2 3 3 5" xfId="60056"/>
    <cellStyle name="ShOut 8 2 3 3 6" xfId="60057"/>
    <cellStyle name="ShOut 8 2 3 4" xfId="38381"/>
    <cellStyle name="ShOut 8 2 3 4 2" xfId="38382"/>
    <cellStyle name="ShOut 8 2 3 4 2 2" xfId="60058"/>
    <cellStyle name="ShOut 8 2 3 4 3" xfId="60059"/>
    <cellStyle name="ShOut 8 2 3 5" xfId="38383"/>
    <cellStyle name="ShOut 8 2 3 5 2" xfId="38384"/>
    <cellStyle name="ShOut 8 2 3 5 2 2" xfId="60060"/>
    <cellStyle name="ShOut 8 2 3 5 3" xfId="60061"/>
    <cellStyle name="ShOut 8 2 3 6" xfId="38385"/>
    <cellStyle name="ShOut 8 2 3 6 2" xfId="60062"/>
    <cellStyle name="ShOut 8 2 3 7" xfId="60063"/>
    <cellStyle name="ShOut 8 2 4" xfId="38386"/>
    <cellStyle name="ShOut 8 2 4 2" xfId="38387"/>
    <cellStyle name="ShOut 8 2 4 2 2" xfId="60064"/>
    <cellStyle name="ShOut 8 2 4 3" xfId="38388"/>
    <cellStyle name="ShOut 8 2 4 3 2" xfId="60065"/>
    <cellStyle name="ShOut 8 2 4 4" xfId="60066"/>
    <cellStyle name="ShOut 8 2 4 5" xfId="60067"/>
    <cellStyle name="ShOut 8 2 4 6" xfId="60068"/>
    <cellStyle name="ShOut 8 2 5" xfId="38389"/>
    <cellStyle name="ShOut 8 2 5 2" xfId="38390"/>
    <cellStyle name="ShOut 8 2 5 2 2" xfId="60069"/>
    <cellStyle name="ShOut 8 2 5 3" xfId="38391"/>
    <cellStyle name="ShOut 8 2 5 3 2" xfId="60070"/>
    <cellStyle name="ShOut 8 2 5 4" xfId="60071"/>
    <cellStyle name="ShOut 8 2 5 5" xfId="60072"/>
    <cellStyle name="ShOut 8 2 5 6" xfId="60073"/>
    <cellStyle name="ShOut 8 2 6" xfId="38392"/>
    <cellStyle name="ShOut 8 2 6 2" xfId="38393"/>
    <cellStyle name="ShOut 8 2 6 2 2" xfId="60074"/>
    <cellStyle name="ShOut 8 2 6 3" xfId="60075"/>
    <cellStyle name="ShOut 8 2 7" xfId="38394"/>
    <cellStyle name="ShOut 8 2 7 2" xfId="38395"/>
    <cellStyle name="ShOut 8 2 7 2 2" xfId="60076"/>
    <cellStyle name="ShOut 8 2 7 3" xfId="60077"/>
    <cellStyle name="ShOut 8 2 8" xfId="38396"/>
    <cellStyle name="ShOut 8 2 8 2" xfId="60078"/>
    <cellStyle name="ShOut 8 2 9" xfId="60079"/>
    <cellStyle name="ShOut 8 3" xfId="38397"/>
    <cellStyle name="ShOut 8 3 2" xfId="38398"/>
    <cellStyle name="ShOut 8 3 2 2" xfId="60080"/>
    <cellStyle name="ShOut 8 3 3" xfId="38399"/>
    <cellStyle name="ShOut 8 3 3 2" xfId="60081"/>
    <cellStyle name="ShOut 8 3 4" xfId="60082"/>
    <cellStyle name="ShOut 8 3 5" xfId="60083"/>
    <cellStyle name="ShOut 8 3 6" xfId="60084"/>
    <cellStyle name="ShOut 8 4" xfId="38400"/>
    <cellStyle name="ShOut 8 4 2" xfId="38401"/>
    <cellStyle name="ShOut 8 4 2 2" xfId="60085"/>
    <cellStyle name="ShOut 8 4 3" xfId="38402"/>
    <cellStyle name="ShOut 8 4 3 2" xfId="60086"/>
    <cellStyle name="ShOut 8 4 4" xfId="60087"/>
    <cellStyle name="ShOut 8 4 5" xfId="60088"/>
    <cellStyle name="ShOut 8 4 6" xfId="60089"/>
    <cellStyle name="ShOut 8 5" xfId="38403"/>
    <cellStyle name="ShOut 8 5 2" xfId="38404"/>
    <cellStyle name="ShOut 8 5 2 2" xfId="60090"/>
    <cellStyle name="ShOut 8 5 3" xfId="60091"/>
    <cellStyle name="ShOut 8 6" xfId="38405"/>
    <cellStyle name="ShOut 8 6 2" xfId="38406"/>
    <cellStyle name="ShOut 8 6 2 2" xfId="60092"/>
    <cellStyle name="ShOut 8 6 3" xfId="60093"/>
    <cellStyle name="ShOut 8 7" xfId="38407"/>
    <cellStyle name="ShOut 8 7 2" xfId="60094"/>
    <cellStyle name="ShOut 8 8" xfId="60095"/>
    <cellStyle name="ShOut 9" xfId="38408"/>
    <cellStyle name="ShOut 9 2" xfId="38409"/>
    <cellStyle name="ShOut 9 2 2" xfId="38410"/>
    <cellStyle name="ShOut 9 2 2 2" xfId="38411"/>
    <cellStyle name="ShOut 9 2 2 2 2" xfId="60096"/>
    <cellStyle name="ShOut 9 2 2 3" xfId="38412"/>
    <cellStyle name="ShOut 9 2 2 3 2" xfId="60097"/>
    <cellStyle name="ShOut 9 2 2 4" xfId="60098"/>
    <cellStyle name="ShOut 9 2 2 5" xfId="60099"/>
    <cellStyle name="ShOut 9 2 2 6" xfId="60100"/>
    <cellStyle name="ShOut 9 2 3" xfId="38413"/>
    <cellStyle name="ShOut 9 2 3 2" xfId="38414"/>
    <cellStyle name="ShOut 9 2 3 2 2" xfId="60101"/>
    <cellStyle name="ShOut 9 2 3 3" xfId="38415"/>
    <cellStyle name="ShOut 9 2 3 3 2" xfId="60102"/>
    <cellStyle name="ShOut 9 2 3 4" xfId="60103"/>
    <cellStyle name="ShOut 9 2 3 5" xfId="60104"/>
    <cellStyle name="ShOut 9 2 3 6" xfId="60105"/>
    <cellStyle name="ShOut 9 2 4" xfId="38416"/>
    <cellStyle name="ShOut 9 2 4 2" xfId="38417"/>
    <cellStyle name="ShOut 9 2 4 2 2" xfId="60106"/>
    <cellStyle name="ShOut 9 2 4 3" xfId="60107"/>
    <cellStyle name="ShOut 9 2 5" xfId="38418"/>
    <cellStyle name="ShOut 9 2 5 2" xfId="38419"/>
    <cellStyle name="ShOut 9 2 5 2 2" xfId="60108"/>
    <cellStyle name="ShOut 9 2 5 3" xfId="60109"/>
    <cellStyle name="ShOut 9 2 6" xfId="38420"/>
    <cellStyle name="ShOut 9 2 6 2" xfId="60110"/>
    <cellStyle name="ShOut 9 2 7" xfId="60111"/>
    <cellStyle name="ShOut 9 3" xfId="38421"/>
    <cellStyle name="ShOut 9 3 2" xfId="38422"/>
    <cellStyle name="ShOut 9 3 2 2" xfId="38423"/>
    <cellStyle name="ShOut 9 3 2 2 2" xfId="60112"/>
    <cellStyle name="ShOut 9 3 2 3" xfId="38424"/>
    <cellStyle name="ShOut 9 3 2 3 2" xfId="60113"/>
    <cellStyle name="ShOut 9 3 2 4" xfId="60114"/>
    <cellStyle name="ShOut 9 3 2 5" xfId="60115"/>
    <cellStyle name="ShOut 9 3 2 6" xfId="60116"/>
    <cellStyle name="ShOut 9 3 3" xfId="38425"/>
    <cellStyle name="ShOut 9 3 3 2" xfId="38426"/>
    <cellStyle name="ShOut 9 3 3 2 2" xfId="60117"/>
    <cellStyle name="ShOut 9 3 3 3" xfId="38427"/>
    <cellStyle name="ShOut 9 3 3 3 2" xfId="60118"/>
    <cellStyle name="ShOut 9 3 3 4" xfId="60119"/>
    <cellStyle name="ShOut 9 3 3 5" xfId="60120"/>
    <cellStyle name="ShOut 9 3 3 6" xfId="60121"/>
    <cellStyle name="ShOut 9 3 4" xfId="38428"/>
    <cellStyle name="ShOut 9 3 4 2" xfId="38429"/>
    <cellStyle name="ShOut 9 3 4 2 2" xfId="60122"/>
    <cellStyle name="ShOut 9 3 4 3" xfId="60123"/>
    <cellStyle name="ShOut 9 3 5" xfId="38430"/>
    <cellStyle name="ShOut 9 3 5 2" xfId="38431"/>
    <cellStyle name="ShOut 9 3 5 2 2" xfId="60124"/>
    <cellStyle name="ShOut 9 3 5 3" xfId="60125"/>
    <cellStyle name="ShOut 9 3 6" xfId="38432"/>
    <cellStyle name="ShOut 9 3 6 2" xfId="60126"/>
    <cellStyle name="ShOut 9 3 7" xfId="60127"/>
    <cellStyle name="ShOut 9 4" xfId="38433"/>
    <cellStyle name="ShOut 9 4 2" xfId="38434"/>
    <cellStyle name="ShOut 9 4 2 2" xfId="60128"/>
    <cellStyle name="ShOut 9 4 3" xfId="38435"/>
    <cellStyle name="ShOut 9 4 3 2" xfId="60129"/>
    <cellStyle name="ShOut 9 4 4" xfId="60130"/>
    <cellStyle name="ShOut 9 4 5" xfId="60131"/>
    <cellStyle name="ShOut 9 4 6" xfId="60132"/>
    <cellStyle name="ShOut 9 5" xfId="38436"/>
    <cellStyle name="ShOut 9 5 2" xfId="38437"/>
    <cellStyle name="ShOut 9 5 2 2" xfId="60133"/>
    <cellStyle name="ShOut 9 5 3" xfId="38438"/>
    <cellStyle name="ShOut 9 5 3 2" xfId="60134"/>
    <cellStyle name="ShOut 9 5 4" xfId="60135"/>
    <cellStyle name="ShOut 9 5 5" xfId="60136"/>
    <cellStyle name="ShOut 9 5 6" xfId="60137"/>
    <cellStyle name="ShOut 9 6" xfId="38439"/>
    <cellStyle name="ShOut 9 6 2" xfId="38440"/>
    <cellStyle name="ShOut 9 6 2 2" xfId="60138"/>
    <cellStyle name="ShOut 9 6 3" xfId="60139"/>
    <cellStyle name="ShOut 9 7" xfId="38441"/>
    <cellStyle name="ShOut 9 7 2" xfId="38442"/>
    <cellStyle name="ShOut 9 7 2 2" xfId="60140"/>
    <cellStyle name="ShOut 9 7 3" xfId="60141"/>
    <cellStyle name="ShOut 9 8" xfId="38443"/>
    <cellStyle name="ShOut 9 8 2" xfId="60142"/>
    <cellStyle name="ShOut 9 9" xfId="60143"/>
    <cellStyle name="ShOut_Adjustments-RSVA" xfId="38444"/>
    <cellStyle name="Style 1" xfId="38445"/>
    <cellStyle name="Style 1 10" xfId="38446"/>
    <cellStyle name="Style 1 10 2" xfId="38447"/>
    <cellStyle name="Style 1 10 2 2" xfId="38448"/>
    <cellStyle name="Style 1 10 2 2 2" xfId="38449"/>
    <cellStyle name="Style 1 10 2 2 2 2" xfId="60144"/>
    <cellStyle name="Style 1 10 2 2 3" xfId="38450"/>
    <cellStyle name="Style 1 10 2 2 3 2" xfId="60145"/>
    <cellStyle name="Style 1 10 2 2 4" xfId="60146"/>
    <cellStyle name="Style 1 10 2 2 5" xfId="60147"/>
    <cellStyle name="Style 1 10 2 2 6" xfId="60148"/>
    <cellStyle name="Style 1 10 2 3" xfId="38451"/>
    <cellStyle name="Style 1 10 2 3 2" xfId="38452"/>
    <cellStyle name="Style 1 10 2 3 2 2" xfId="60149"/>
    <cellStyle name="Style 1 10 2 3 3" xfId="38453"/>
    <cellStyle name="Style 1 10 2 3 3 2" xfId="60150"/>
    <cellStyle name="Style 1 10 2 3 4" xfId="60151"/>
    <cellStyle name="Style 1 10 2 3 5" xfId="60152"/>
    <cellStyle name="Style 1 10 2 3 6" xfId="60153"/>
    <cellStyle name="Style 1 10 2 4" xfId="38454"/>
    <cellStyle name="Style 1 10 2 4 2" xfId="38455"/>
    <cellStyle name="Style 1 10 2 4 2 2" xfId="60154"/>
    <cellStyle name="Style 1 10 2 4 3" xfId="60155"/>
    <cellStyle name="Style 1 10 2 5" xfId="38456"/>
    <cellStyle name="Style 1 10 2 5 2" xfId="38457"/>
    <cellStyle name="Style 1 10 2 5 2 2" xfId="60156"/>
    <cellStyle name="Style 1 10 2 5 3" xfId="60157"/>
    <cellStyle name="Style 1 10 2 6" xfId="38458"/>
    <cellStyle name="Style 1 10 2 6 2" xfId="60158"/>
    <cellStyle name="Style 1 10 2 7" xfId="60159"/>
    <cellStyle name="Style 1 10 3" xfId="38459"/>
    <cellStyle name="Style 1 10 3 2" xfId="38460"/>
    <cellStyle name="Style 1 10 3 2 2" xfId="38461"/>
    <cellStyle name="Style 1 10 3 2 2 2" xfId="60160"/>
    <cellStyle name="Style 1 10 3 2 3" xfId="38462"/>
    <cellStyle name="Style 1 10 3 2 3 2" xfId="60161"/>
    <cellStyle name="Style 1 10 3 2 4" xfId="60162"/>
    <cellStyle name="Style 1 10 3 2 5" xfId="60163"/>
    <cellStyle name="Style 1 10 3 2 6" xfId="60164"/>
    <cellStyle name="Style 1 10 3 3" xfId="38463"/>
    <cellStyle name="Style 1 10 3 3 2" xfId="38464"/>
    <cellStyle name="Style 1 10 3 3 2 2" xfId="60165"/>
    <cellStyle name="Style 1 10 3 3 3" xfId="38465"/>
    <cellStyle name="Style 1 10 3 3 3 2" xfId="60166"/>
    <cellStyle name="Style 1 10 3 3 4" xfId="60167"/>
    <cellStyle name="Style 1 10 3 3 5" xfId="60168"/>
    <cellStyle name="Style 1 10 3 3 6" xfId="60169"/>
    <cellStyle name="Style 1 10 3 4" xfId="38466"/>
    <cellStyle name="Style 1 10 3 4 2" xfId="38467"/>
    <cellStyle name="Style 1 10 3 4 2 2" xfId="60170"/>
    <cellStyle name="Style 1 10 3 4 3" xfId="60171"/>
    <cellStyle name="Style 1 10 3 5" xfId="38468"/>
    <cellStyle name="Style 1 10 3 5 2" xfId="38469"/>
    <cellStyle name="Style 1 10 3 5 2 2" xfId="60172"/>
    <cellStyle name="Style 1 10 3 5 3" xfId="60173"/>
    <cellStyle name="Style 1 10 3 6" xfId="38470"/>
    <cellStyle name="Style 1 10 3 6 2" xfId="60174"/>
    <cellStyle name="Style 1 10 3 7" xfId="60175"/>
    <cellStyle name="Style 1 10 4" xfId="38471"/>
    <cellStyle name="Style 1 10 4 2" xfId="38472"/>
    <cellStyle name="Style 1 10 4 2 2" xfId="60176"/>
    <cellStyle name="Style 1 10 4 3" xfId="38473"/>
    <cellStyle name="Style 1 10 4 3 2" xfId="60177"/>
    <cellStyle name="Style 1 10 4 4" xfId="60178"/>
    <cellStyle name="Style 1 10 4 5" xfId="60179"/>
    <cellStyle name="Style 1 10 4 6" xfId="60180"/>
    <cellStyle name="Style 1 10 5" xfId="38474"/>
    <cellStyle name="Style 1 10 5 2" xfId="38475"/>
    <cellStyle name="Style 1 10 5 2 2" xfId="60181"/>
    <cellStyle name="Style 1 10 5 3" xfId="38476"/>
    <cellStyle name="Style 1 10 5 3 2" xfId="60182"/>
    <cellStyle name="Style 1 10 5 4" xfId="60183"/>
    <cellStyle name="Style 1 10 5 5" xfId="60184"/>
    <cellStyle name="Style 1 10 5 6" xfId="60185"/>
    <cellStyle name="Style 1 10 6" xfId="38477"/>
    <cellStyle name="Style 1 10 6 2" xfId="38478"/>
    <cellStyle name="Style 1 10 6 2 2" xfId="60186"/>
    <cellStyle name="Style 1 10 6 3" xfId="60187"/>
    <cellStyle name="Style 1 10 7" xfId="38479"/>
    <cellStyle name="Style 1 10 7 2" xfId="38480"/>
    <cellStyle name="Style 1 10 7 2 2" xfId="60188"/>
    <cellStyle name="Style 1 10 7 3" xfId="60189"/>
    <cellStyle name="Style 1 10 8" xfId="38481"/>
    <cellStyle name="Style 1 10 8 2" xfId="60190"/>
    <cellStyle name="Style 1 10 9" xfId="60191"/>
    <cellStyle name="Style 1 11" xfId="38482"/>
    <cellStyle name="Style 1 11 2" xfId="38483"/>
    <cellStyle name="Style 1 11 2 2" xfId="38484"/>
    <cellStyle name="Style 1 11 2 2 2" xfId="38485"/>
    <cellStyle name="Style 1 11 2 2 2 2" xfId="60192"/>
    <cellStyle name="Style 1 11 2 2 3" xfId="60193"/>
    <cellStyle name="Style 1 11 2 3" xfId="38486"/>
    <cellStyle name="Style 1 11 2 3 2" xfId="38487"/>
    <cellStyle name="Style 1 11 2 3 2 2" xfId="60194"/>
    <cellStyle name="Style 1 11 2 3 3" xfId="60195"/>
    <cellStyle name="Style 1 11 2 4" xfId="60196"/>
    <cellStyle name="Style 1 11 3" xfId="38488"/>
    <cellStyle name="Style 1 11 3 2" xfId="38489"/>
    <cellStyle name="Style 1 11 3 2 2" xfId="60197"/>
    <cellStyle name="Style 1 11 3 3" xfId="38490"/>
    <cellStyle name="Style 1 11 3 3 2" xfId="60198"/>
    <cellStyle name="Style 1 11 3 4" xfId="60199"/>
    <cellStyle name="Style 1 11 3 5" xfId="60200"/>
    <cellStyle name="Style 1 11 3 6" xfId="60201"/>
    <cellStyle name="Style 1 11 4" xfId="38491"/>
    <cellStyle name="Style 1 11 4 2" xfId="38492"/>
    <cellStyle name="Style 1 11 4 2 2" xfId="60202"/>
    <cellStyle name="Style 1 11 4 3" xfId="60203"/>
    <cellStyle name="Style 1 11 5" xfId="38493"/>
    <cellStyle name="Style 1 11 5 2" xfId="38494"/>
    <cellStyle name="Style 1 11 5 2 2" xfId="60204"/>
    <cellStyle name="Style 1 11 5 3" xfId="60205"/>
    <cellStyle name="Style 1 11 6" xfId="38495"/>
    <cellStyle name="Style 1 11 6 2" xfId="60206"/>
    <cellStyle name="Style 1 11 7" xfId="60207"/>
    <cellStyle name="Style 1 12" xfId="38496"/>
    <cellStyle name="Style 1 12 2" xfId="38497"/>
    <cellStyle name="Style 1 12 2 2" xfId="38498"/>
    <cellStyle name="Style 1 12 2 2 2" xfId="38499"/>
    <cellStyle name="Style 1 12 2 2 2 2" xfId="60208"/>
    <cellStyle name="Style 1 12 2 2 3" xfId="38500"/>
    <cellStyle name="Style 1 12 2 2 3 2" xfId="60209"/>
    <cellStyle name="Style 1 12 2 2 4" xfId="60210"/>
    <cellStyle name="Style 1 12 2 2 5" xfId="60211"/>
    <cellStyle name="Style 1 12 2 2 6" xfId="60212"/>
    <cellStyle name="Style 1 12 2 3" xfId="38501"/>
    <cellStyle name="Style 1 12 2 3 2" xfId="38502"/>
    <cellStyle name="Style 1 12 2 3 2 2" xfId="60213"/>
    <cellStyle name="Style 1 12 2 3 3" xfId="38503"/>
    <cellStyle name="Style 1 12 2 3 3 2" xfId="60214"/>
    <cellStyle name="Style 1 12 2 3 4" xfId="60215"/>
    <cellStyle name="Style 1 12 2 3 5" xfId="60216"/>
    <cellStyle name="Style 1 12 2 3 6" xfId="60217"/>
    <cellStyle name="Style 1 12 2 4" xfId="38504"/>
    <cellStyle name="Style 1 12 2 4 2" xfId="38505"/>
    <cellStyle name="Style 1 12 2 4 2 2" xfId="60218"/>
    <cellStyle name="Style 1 12 2 4 3" xfId="60219"/>
    <cellStyle name="Style 1 12 2 5" xfId="38506"/>
    <cellStyle name="Style 1 12 2 5 2" xfId="60220"/>
    <cellStyle name="Style 1 12 2 6" xfId="38507"/>
    <cellStyle name="Style 1 12 2 6 2" xfId="60221"/>
    <cellStyle name="Style 1 12 2 7" xfId="38508"/>
    <cellStyle name="Style 1 12 2 7 2" xfId="60222"/>
    <cellStyle name="Style 1 12 2 8" xfId="60223"/>
    <cellStyle name="Style 1 12 3" xfId="38509"/>
    <cellStyle name="Style 1 12 3 2" xfId="38510"/>
    <cellStyle name="Style 1 12 3 2 2" xfId="60224"/>
    <cellStyle name="Style 1 12 3 3" xfId="38511"/>
    <cellStyle name="Style 1 12 3 3 2" xfId="60225"/>
    <cellStyle name="Style 1 12 3 4" xfId="60226"/>
    <cellStyle name="Style 1 12 3 5" xfId="60227"/>
    <cellStyle name="Style 1 12 3 6" xfId="60228"/>
    <cellStyle name="Style 1 12 4" xfId="38512"/>
    <cellStyle name="Style 1 12 4 2" xfId="38513"/>
    <cellStyle name="Style 1 12 4 2 2" xfId="60229"/>
    <cellStyle name="Style 1 12 4 3" xfId="38514"/>
    <cellStyle name="Style 1 12 4 3 2" xfId="60230"/>
    <cellStyle name="Style 1 12 4 4" xfId="60231"/>
    <cellStyle name="Style 1 12 4 5" xfId="60232"/>
    <cellStyle name="Style 1 12 4 6" xfId="60233"/>
    <cellStyle name="Style 1 12 5" xfId="38515"/>
    <cellStyle name="Style 1 12 5 2" xfId="38516"/>
    <cellStyle name="Style 1 12 5 2 2" xfId="60234"/>
    <cellStyle name="Style 1 12 5 3" xfId="60235"/>
    <cellStyle name="Style 1 12 6" xfId="38517"/>
    <cellStyle name="Style 1 12 6 2" xfId="38518"/>
    <cellStyle name="Style 1 12 6 2 2" xfId="60236"/>
    <cellStyle name="Style 1 12 6 3" xfId="60237"/>
    <cellStyle name="Style 1 12 7" xfId="38519"/>
    <cellStyle name="Style 1 12 7 2" xfId="60238"/>
    <cellStyle name="Style 1 12 8" xfId="60239"/>
    <cellStyle name="Style 1 13" xfId="38520"/>
    <cellStyle name="Style 1 13 10" xfId="60240"/>
    <cellStyle name="Style 1 13 2" xfId="38521"/>
    <cellStyle name="Style 1 13 2 2" xfId="38522"/>
    <cellStyle name="Style 1 13 2 2 2" xfId="38523"/>
    <cellStyle name="Style 1 13 2 2 2 2" xfId="38524"/>
    <cellStyle name="Style 1 13 2 2 2 2 2" xfId="60241"/>
    <cellStyle name="Style 1 13 2 2 2 3" xfId="60242"/>
    <cellStyle name="Style 1 13 2 2 3" xfId="38525"/>
    <cellStyle name="Style 1 13 2 2 3 2" xfId="60243"/>
    <cellStyle name="Style 1 13 2 2 4" xfId="38526"/>
    <cellStyle name="Style 1 13 2 2 4 2" xfId="60244"/>
    <cellStyle name="Style 1 13 2 2 5" xfId="60245"/>
    <cellStyle name="Style 1 13 2 2 6" xfId="60246"/>
    <cellStyle name="Style 1 13 2 2 7" xfId="60247"/>
    <cellStyle name="Style 1 13 2 3" xfId="38527"/>
    <cellStyle name="Style 1 13 2 3 2" xfId="38528"/>
    <cellStyle name="Style 1 13 2 3 2 2" xfId="38529"/>
    <cellStyle name="Style 1 13 2 3 2 2 2" xfId="60248"/>
    <cellStyle name="Style 1 13 2 3 2 3" xfId="60249"/>
    <cellStyle name="Style 1 13 2 3 3" xfId="38530"/>
    <cellStyle name="Style 1 13 2 3 3 2" xfId="60250"/>
    <cellStyle name="Style 1 13 2 3 4" xfId="38531"/>
    <cellStyle name="Style 1 13 2 3 4 2" xfId="60251"/>
    <cellStyle name="Style 1 13 2 3 5" xfId="60252"/>
    <cellStyle name="Style 1 13 2 3 6" xfId="60253"/>
    <cellStyle name="Style 1 13 2 3 7" xfId="60254"/>
    <cellStyle name="Style 1 13 2 4" xfId="38532"/>
    <cellStyle name="Style 1 13 2 4 2" xfId="38533"/>
    <cellStyle name="Style 1 13 2 4 2 2" xfId="60255"/>
    <cellStyle name="Style 1 13 2 4 3" xfId="60256"/>
    <cellStyle name="Style 1 13 2 5" xfId="38534"/>
    <cellStyle name="Style 1 13 2 5 2" xfId="60257"/>
    <cellStyle name="Style 1 13 2 6" xfId="38535"/>
    <cellStyle name="Style 1 13 2 6 2" xfId="60258"/>
    <cellStyle name="Style 1 13 2 7" xfId="38536"/>
    <cellStyle name="Style 1 13 2 7 2" xfId="60259"/>
    <cellStyle name="Style 1 13 2 8" xfId="60260"/>
    <cellStyle name="Style 1 13 3" xfId="38537"/>
    <cellStyle name="Style 1 13 3 2" xfId="38538"/>
    <cellStyle name="Style 1 13 3 2 2" xfId="38539"/>
    <cellStyle name="Style 1 13 3 2 2 2" xfId="60261"/>
    <cellStyle name="Style 1 13 3 2 3" xfId="60262"/>
    <cellStyle name="Style 1 13 3 3" xfId="38540"/>
    <cellStyle name="Style 1 13 3 3 2" xfId="60263"/>
    <cellStyle name="Style 1 13 3 4" xfId="38541"/>
    <cellStyle name="Style 1 13 3 4 2" xfId="60264"/>
    <cellStyle name="Style 1 13 3 5" xfId="60265"/>
    <cellStyle name="Style 1 13 3 6" xfId="60266"/>
    <cellStyle name="Style 1 13 3 7" xfId="60267"/>
    <cellStyle name="Style 1 13 4" xfId="38542"/>
    <cellStyle name="Style 1 13 4 2" xfId="38543"/>
    <cellStyle name="Style 1 13 4 2 2" xfId="60268"/>
    <cellStyle name="Style 1 13 4 3" xfId="38544"/>
    <cellStyle name="Style 1 13 4 3 2" xfId="60269"/>
    <cellStyle name="Style 1 13 4 4" xfId="60270"/>
    <cellStyle name="Style 1 13 4 5" xfId="60271"/>
    <cellStyle name="Style 1 13 4 6" xfId="60272"/>
    <cellStyle name="Style 1 13 5" xfId="38545"/>
    <cellStyle name="Style 1 13 5 2" xfId="38546"/>
    <cellStyle name="Style 1 13 5 2 2" xfId="60273"/>
    <cellStyle name="Style 1 13 5 3" xfId="60274"/>
    <cellStyle name="Style 1 13 6" xfId="38547"/>
    <cellStyle name="Style 1 13 6 2" xfId="60275"/>
    <cellStyle name="Style 1 13 7" xfId="38548"/>
    <cellStyle name="Style 1 13 7 2" xfId="60276"/>
    <cellStyle name="Style 1 13 8" xfId="38549"/>
    <cellStyle name="Style 1 13 8 2" xfId="60277"/>
    <cellStyle name="Style 1 13 9" xfId="60278"/>
    <cellStyle name="Style 1 13 9 2" xfId="60279"/>
    <cellStyle name="Style 1 14" xfId="38550"/>
    <cellStyle name="Style 1 14 2" xfId="38551"/>
    <cellStyle name="Style 1 14 2 2" xfId="38552"/>
    <cellStyle name="Style 1 14 2 2 2" xfId="38553"/>
    <cellStyle name="Style 1 14 2 2 2 2" xfId="60280"/>
    <cellStyle name="Style 1 14 2 2 3" xfId="38554"/>
    <cellStyle name="Style 1 14 2 2 3 2" xfId="60281"/>
    <cellStyle name="Style 1 14 2 2 4" xfId="60282"/>
    <cellStyle name="Style 1 14 2 2 5" xfId="60283"/>
    <cellStyle name="Style 1 14 2 2 6" xfId="60284"/>
    <cellStyle name="Style 1 14 2 3" xfId="38555"/>
    <cellStyle name="Style 1 14 2 3 2" xfId="38556"/>
    <cellStyle name="Style 1 14 2 3 2 2" xfId="60285"/>
    <cellStyle name="Style 1 14 2 3 3" xfId="38557"/>
    <cellStyle name="Style 1 14 2 3 3 2" xfId="60286"/>
    <cellStyle name="Style 1 14 2 3 4" xfId="60287"/>
    <cellStyle name="Style 1 14 2 3 5" xfId="60288"/>
    <cellStyle name="Style 1 14 2 3 6" xfId="60289"/>
    <cellStyle name="Style 1 14 2 4" xfId="38558"/>
    <cellStyle name="Style 1 14 2 4 2" xfId="38559"/>
    <cellStyle name="Style 1 14 2 4 2 2" xfId="60290"/>
    <cellStyle name="Style 1 14 2 4 3" xfId="60291"/>
    <cellStyle name="Style 1 14 2 5" xfId="38560"/>
    <cellStyle name="Style 1 14 2 5 2" xfId="60292"/>
    <cellStyle name="Style 1 14 2 6" xfId="38561"/>
    <cellStyle name="Style 1 14 2 6 2" xfId="60293"/>
    <cellStyle name="Style 1 14 2 7" xfId="38562"/>
    <cellStyle name="Style 1 14 2 7 2" xfId="60294"/>
    <cellStyle name="Style 1 14 2 8" xfId="60295"/>
    <cellStyle name="Style 1 14 3" xfId="38563"/>
    <cellStyle name="Style 1 14 3 2" xfId="38564"/>
    <cellStyle name="Style 1 14 3 2 2" xfId="38565"/>
    <cellStyle name="Style 1 14 3 2 2 2" xfId="38566"/>
    <cellStyle name="Style 1 14 3 2 2 2 2" xfId="60296"/>
    <cellStyle name="Style 1 14 3 2 2 3" xfId="60297"/>
    <cellStyle name="Style 1 14 3 2 3" xfId="38567"/>
    <cellStyle name="Style 1 14 3 2 3 2" xfId="60298"/>
    <cellStyle name="Style 1 14 3 2 4" xfId="60299"/>
    <cellStyle name="Style 1 14 3 3" xfId="38568"/>
    <cellStyle name="Style 1 14 3 3 2" xfId="38569"/>
    <cellStyle name="Style 1 14 3 3 2 2" xfId="60300"/>
    <cellStyle name="Style 1 14 3 3 3" xfId="60301"/>
    <cellStyle name="Style 1 14 3 4" xfId="38570"/>
    <cellStyle name="Style 1 14 3 4 2" xfId="60302"/>
    <cellStyle name="Style 1 14 3 5" xfId="38571"/>
    <cellStyle name="Style 1 14 3 5 2" xfId="60303"/>
    <cellStyle name="Style 1 14 3 6" xfId="38572"/>
    <cellStyle name="Style 1 14 3 6 2" xfId="60304"/>
    <cellStyle name="Style 1 14 3 7" xfId="60305"/>
    <cellStyle name="Style 1 14 3 8" xfId="60306"/>
    <cellStyle name="Style 1 14 4" xfId="38573"/>
    <cellStyle name="Style 1 14 4 2" xfId="38574"/>
    <cellStyle name="Style 1 14 4 2 2" xfId="60307"/>
    <cellStyle name="Style 1 14 4 3" xfId="38575"/>
    <cellStyle name="Style 1 14 4 3 2" xfId="60308"/>
    <cellStyle name="Style 1 14 4 4" xfId="60309"/>
    <cellStyle name="Style 1 14 4 5" xfId="60310"/>
    <cellStyle name="Style 1 14 4 6" xfId="60311"/>
    <cellStyle name="Style 1 14 5" xfId="38576"/>
    <cellStyle name="Style 1 14 5 2" xfId="38577"/>
    <cellStyle name="Style 1 14 5 2 2" xfId="60312"/>
    <cellStyle name="Style 1 14 5 3" xfId="60313"/>
    <cellStyle name="Style 1 14 6" xfId="38578"/>
    <cellStyle name="Style 1 14 6 2" xfId="60314"/>
    <cellStyle name="Style 1 14 7" xfId="38579"/>
    <cellStyle name="Style 1 14 7 2" xfId="60315"/>
    <cellStyle name="Style 1 14 8" xfId="38580"/>
    <cellStyle name="Style 1 14 8 2" xfId="60316"/>
    <cellStyle name="Style 1 14 9" xfId="60317"/>
    <cellStyle name="Style 1 15" xfId="38581"/>
    <cellStyle name="Style 1 15 2" xfId="38582"/>
    <cellStyle name="Style 1 15 2 2" xfId="38583"/>
    <cellStyle name="Style 1 15 2 2 2" xfId="38584"/>
    <cellStyle name="Style 1 15 2 2 2 2" xfId="60318"/>
    <cellStyle name="Style 1 15 2 2 3" xfId="60319"/>
    <cellStyle name="Style 1 15 2 3" xfId="38585"/>
    <cellStyle name="Style 1 15 2 3 2" xfId="60320"/>
    <cellStyle name="Style 1 15 2 4" xfId="38586"/>
    <cellStyle name="Style 1 15 2 4 2" xfId="60321"/>
    <cellStyle name="Style 1 15 2 5" xfId="38587"/>
    <cellStyle name="Style 1 15 2 5 2" xfId="60322"/>
    <cellStyle name="Style 1 15 2 6" xfId="60323"/>
    <cellStyle name="Style 1 15 2 7" xfId="60324"/>
    <cellStyle name="Style 1 15 3" xfId="38588"/>
    <cellStyle name="Style 1 15 3 2" xfId="38589"/>
    <cellStyle name="Style 1 15 3 2 2" xfId="38590"/>
    <cellStyle name="Style 1 15 3 2 2 2" xfId="38591"/>
    <cellStyle name="Style 1 15 3 2 2 2 2" xfId="60325"/>
    <cellStyle name="Style 1 15 3 2 2 3" xfId="60326"/>
    <cellStyle name="Style 1 15 3 2 3" xfId="38592"/>
    <cellStyle name="Style 1 15 3 2 3 2" xfId="60327"/>
    <cellStyle name="Style 1 15 3 2 4" xfId="60328"/>
    <cellStyle name="Style 1 15 3 3" xfId="38593"/>
    <cellStyle name="Style 1 15 3 3 2" xfId="38594"/>
    <cellStyle name="Style 1 15 3 3 2 2" xfId="60329"/>
    <cellStyle name="Style 1 15 3 3 3" xfId="60330"/>
    <cellStyle name="Style 1 15 3 4" xfId="38595"/>
    <cellStyle name="Style 1 15 3 4 2" xfId="60331"/>
    <cellStyle name="Style 1 15 3 5" xfId="38596"/>
    <cellStyle name="Style 1 15 3 5 2" xfId="60332"/>
    <cellStyle name="Style 1 15 3 6" xfId="60333"/>
    <cellStyle name="Style 1 15 3 7" xfId="60334"/>
    <cellStyle name="Style 1 15 3 8" xfId="60335"/>
    <cellStyle name="Style 1 15 4" xfId="38597"/>
    <cellStyle name="Style 1 15 4 2" xfId="38598"/>
    <cellStyle name="Style 1 15 4 2 2" xfId="60336"/>
    <cellStyle name="Style 1 15 4 3" xfId="60337"/>
    <cellStyle name="Style 1 15 5" xfId="38599"/>
    <cellStyle name="Style 1 15 5 2" xfId="60338"/>
    <cellStyle name="Style 1 15 6" xfId="38600"/>
    <cellStyle name="Style 1 15 6 2" xfId="60339"/>
    <cellStyle name="Style 1 15 7" xfId="38601"/>
    <cellStyle name="Style 1 15 7 2" xfId="60340"/>
    <cellStyle name="Style 1 15 8" xfId="60341"/>
    <cellStyle name="Style 1 16" xfId="38602"/>
    <cellStyle name="Style 1 16 2" xfId="38603"/>
    <cellStyle name="Style 1 16 2 2" xfId="38604"/>
    <cellStyle name="Style 1 16 2 2 2" xfId="38605"/>
    <cellStyle name="Style 1 16 2 2 2 2" xfId="38606"/>
    <cellStyle name="Style 1 16 2 2 2 2 2" xfId="60342"/>
    <cellStyle name="Style 1 16 2 2 2 3" xfId="60343"/>
    <cellStyle name="Style 1 16 2 2 3" xfId="38607"/>
    <cellStyle name="Style 1 16 2 2 3 2" xfId="60344"/>
    <cellStyle name="Style 1 16 2 2 4" xfId="60345"/>
    <cellStyle name="Style 1 16 2 3" xfId="38608"/>
    <cellStyle name="Style 1 16 2 3 2" xfId="38609"/>
    <cellStyle name="Style 1 16 2 3 2 2" xfId="60346"/>
    <cellStyle name="Style 1 16 2 3 3" xfId="60347"/>
    <cellStyle name="Style 1 16 2 4" xfId="38610"/>
    <cellStyle name="Style 1 16 2 4 2" xfId="60348"/>
    <cellStyle name="Style 1 16 2 5" xfId="60349"/>
    <cellStyle name="Style 1 16 2 6" xfId="60350"/>
    <cellStyle name="Style 1 16 2 7" xfId="60351"/>
    <cellStyle name="Style 1 16 3" xfId="38611"/>
    <cellStyle name="Style 1 16 3 2" xfId="38612"/>
    <cellStyle name="Style 1 16 3 2 2" xfId="38613"/>
    <cellStyle name="Style 1 16 3 2 2 2" xfId="60352"/>
    <cellStyle name="Style 1 16 3 2 3" xfId="60353"/>
    <cellStyle name="Style 1 16 3 3" xfId="38614"/>
    <cellStyle name="Style 1 16 3 3 2" xfId="60354"/>
    <cellStyle name="Style 1 16 3 4" xfId="60355"/>
    <cellStyle name="Style 1 16 4" xfId="38615"/>
    <cellStyle name="Style 1 16 4 2" xfId="38616"/>
    <cellStyle name="Style 1 16 4 2 2" xfId="60356"/>
    <cellStyle name="Style 1 16 4 3" xfId="60357"/>
    <cellStyle name="Style 1 16 5" xfId="38617"/>
    <cellStyle name="Style 1 16 5 2" xfId="60358"/>
    <cellStyle name="Style 1 16 6" xfId="38618"/>
    <cellStyle name="Style 1 16 6 2" xfId="60359"/>
    <cellStyle name="Style 1 16 7" xfId="38619"/>
    <cellStyle name="Style 1 16 7 2" xfId="60360"/>
    <cellStyle name="Style 1 16 8" xfId="60361"/>
    <cellStyle name="Style 1 17" xfId="38620"/>
    <cellStyle name="Style 1 17 2" xfId="38621"/>
    <cellStyle name="Style 1 17 2 2" xfId="38622"/>
    <cellStyle name="Style 1 17 2 2 2" xfId="38623"/>
    <cellStyle name="Style 1 17 2 2 2 2" xfId="60362"/>
    <cellStyle name="Style 1 17 2 2 3" xfId="60363"/>
    <cellStyle name="Style 1 17 2 3" xfId="38624"/>
    <cellStyle name="Style 1 17 2 3 2" xfId="60364"/>
    <cellStyle name="Style 1 17 2 4" xfId="60365"/>
    <cellStyle name="Style 1 17 3" xfId="38625"/>
    <cellStyle name="Style 1 17 3 2" xfId="38626"/>
    <cellStyle name="Style 1 17 3 2 2" xfId="38627"/>
    <cellStyle name="Style 1 17 3 2 2 2" xfId="60366"/>
    <cellStyle name="Style 1 17 3 2 3" xfId="60367"/>
    <cellStyle name="Style 1 17 3 3" xfId="38628"/>
    <cellStyle name="Style 1 17 3 3 2" xfId="60368"/>
    <cellStyle name="Style 1 17 3 4" xfId="60369"/>
    <cellStyle name="Style 1 17 4" xfId="38629"/>
    <cellStyle name="Style 1 17 4 2" xfId="38630"/>
    <cellStyle name="Style 1 17 4 2 2" xfId="60370"/>
    <cellStyle name="Style 1 17 4 3" xfId="60371"/>
    <cellStyle name="Style 1 17 5" xfId="38631"/>
    <cellStyle name="Style 1 17 5 2" xfId="60372"/>
    <cellStyle name="Style 1 17 6" xfId="38632"/>
    <cellStyle name="Style 1 17 6 2" xfId="60373"/>
    <cellStyle name="Style 1 17 7" xfId="38633"/>
    <cellStyle name="Style 1 17 7 2" xfId="60374"/>
    <cellStyle name="Style 1 17 8" xfId="60375"/>
    <cellStyle name="Style 1 18" xfId="38634"/>
    <cellStyle name="Style 1 18 2" xfId="38635"/>
    <cellStyle name="Style 1 18 2 2" xfId="38636"/>
    <cellStyle name="Style 1 18 2 2 2" xfId="38637"/>
    <cellStyle name="Style 1 18 2 2 2 2" xfId="60376"/>
    <cellStyle name="Style 1 18 2 2 3" xfId="60377"/>
    <cellStyle name="Style 1 18 2 3" xfId="38638"/>
    <cellStyle name="Style 1 18 2 3 2" xfId="60378"/>
    <cellStyle name="Style 1 18 2 4" xfId="38639"/>
    <cellStyle name="Style 1 18 2 4 2" xfId="60379"/>
    <cellStyle name="Style 1 18 2 5" xfId="38640"/>
    <cellStyle name="Style 1 18 2 5 2" xfId="60380"/>
    <cellStyle name="Style 1 18 2 6" xfId="60381"/>
    <cellStyle name="Style 1 18 3" xfId="38641"/>
    <cellStyle name="Style 1 18 3 2" xfId="38642"/>
    <cellStyle name="Style 1 18 3 2 2" xfId="60382"/>
    <cellStyle name="Style 1 18 3 3" xfId="60383"/>
    <cellStyle name="Style 1 18 4" xfId="38643"/>
    <cellStyle name="Style 1 18 4 2" xfId="60384"/>
    <cellStyle name="Style 1 18 5" xfId="38644"/>
    <cellStyle name="Style 1 18 5 2" xfId="60385"/>
    <cellStyle name="Style 1 18 6" xfId="38645"/>
    <cellStyle name="Style 1 18 6 2" xfId="60386"/>
    <cellStyle name="Style 1 18 7" xfId="60387"/>
    <cellStyle name="Style 1 19" xfId="38646"/>
    <cellStyle name="Style 1 19 2" xfId="38647"/>
    <cellStyle name="Style 1 19 2 2" xfId="38648"/>
    <cellStyle name="Style 1 19 2 2 2" xfId="60388"/>
    <cellStyle name="Style 1 19 2 3" xfId="38649"/>
    <cellStyle name="Style 1 19 2 3 2" xfId="60389"/>
    <cellStyle name="Style 1 19 2 4" xfId="60390"/>
    <cellStyle name="Style 1 19 3" xfId="38650"/>
    <cellStyle name="Style 1 19 3 2" xfId="60391"/>
    <cellStyle name="Style 1 19 4" xfId="38651"/>
    <cellStyle name="Style 1 19 4 2" xfId="60392"/>
    <cellStyle name="Style 1 19 5" xfId="38652"/>
    <cellStyle name="Style 1 19 5 2" xfId="60393"/>
    <cellStyle name="Style 1 19 6" xfId="60394"/>
    <cellStyle name="Style 1 2" xfId="38653"/>
    <cellStyle name="Style 1 2 2" xfId="38654"/>
    <cellStyle name="Style 1 2 2 2" xfId="38655"/>
    <cellStyle name="Style 1 2 2 2 2" xfId="38656"/>
    <cellStyle name="Style 1 2 2 2 2 2" xfId="60395"/>
    <cellStyle name="Style 1 2 2 2 3" xfId="38657"/>
    <cellStyle name="Style 1 2 2 2 3 2" xfId="60396"/>
    <cellStyle name="Style 1 2 2 2 4" xfId="60397"/>
    <cellStyle name="Style 1 2 2 2 5" xfId="60398"/>
    <cellStyle name="Style 1 2 2 2 6" xfId="60399"/>
    <cellStyle name="Style 1 2 2 3" xfId="38658"/>
    <cellStyle name="Style 1 2 2 3 2" xfId="38659"/>
    <cellStyle name="Style 1 2 2 3 2 2" xfId="60400"/>
    <cellStyle name="Style 1 2 2 3 3" xfId="38660"/>
    <cellStyle name="Style 1 2 2 3 3 2" xfId="60401"/>
    <cellStyle name="Style 1 2 2 3 4" xfId="60402"/>
    <cellStyle name="Style 1 2 2 3 5" xfId="60403"/>
    <cellStyle name="Style 1 2 2 3 6" xfId="60404"/>
    <cellStyle name="Style 1 2 2 4" xfId="38661"/>
    <cellStyle name="Style 1 2 2 4 2" xfId="38662"/>
    <cellStyle name="Style 1 2 2 4 2 2" xfId="60405"/>
    <cellStyle name="Style 1 2 2 4 3" xfId="60406"/>
    <cellStyle name="Style 1 2 2 5" xfId="38663"/>
    <cellStyle name="Style 1 2 2 5 2" xfId="38664"/>
    <cellStyle name="Style 1 2 2 5 2 2" xfId="60407"/>
    <cellStyle name="Style 1 2 2 5 3" xfId="60408"/>
    <cellStyle name="Style 1 2 2 6" xfId="38665"/>
    <cellStyle name="Style 1 2 2 6 2" xfId="60409"/>
    <cellStyle name="Style 1 2 2 7" xfId="60410"/>
    <cellStyle name="Style 1 2 3" xfId="38666"/>
    <cellStyle name="Style 1 2 3 2" xfId="38667"/>
    <cellStyle name="Style 1 2 3 2 2" xfId="60411"/>
    <cellStyle name="Style 1 2 3 3" xfId="38668"/>
    <cellStyle name="Style 1 2 3 3 2" xfId="60412"/>
    <cellStyle name="Style 1 2 3 4" xfId="38669"/>
    <cellStyle name="Style 1 2 3 4 2" xfId="60413"/>
    <cellStyle name="Style 1 2 3 5" xfId="60414"/>
    <cellStyle name="Style 1 2 3 6" xfId="60415"/>
    <cellStyle name="Style 1 2 4" xfId="38670"/>
    <cellStyle name="Style 1 2 4 2" xfId="38671"/>
    <cellStyle name="Style 1 2 4 2 2" xfId="60416"/>
    <cellStyle name="Style 1 2 4 3" xfId="38672"/>
    <cellStyle name="Style 1 2 4 3 2" xfId="60417"/>
    <cellStyle name="Style 1 2 4 4" xfId="60418"/>
    <cellStyle name="Style 1 2 4 5" xfId="60419"/>
    <cellStyle name="Style 1 2 4 6" xfId="60420"/>
    <cellStyle name="Style 1 2 5" xfId="38673"/>
    <cellStyle name="Style 1 2 5 2" xfId="38674"/>
    <cellStyle name="Style 1 2 5 2 2" xfId="60421"/>
    <cellStyle name="Style 1 2 5 3" xfId="60422"/>
    <cellStyle name="Style 1 2 6" xfId="38675"/>
    <cellStyle name="Style 1 2 6 2" xfId="38676"/>
    <cellStyle name="Style 1 2 6 2 2" xfId="60423"/>
    <cellStyle name="Style 1 2 6 3" xfId="60424"/>
    <cellStyle name="Style 1 2 7" xfId="38677"/>
    <cellStyle name="Style 1 2 7 2" xfId="60425"/>
    <cellStyle name="Style 1 2 8" xfId="60426"/>
    <cellStyle name="Style 1 20" xfId="38678"/>
    <cellStyle name="Style 1 20 2" xfId="38679"/>
    <cellStyle name="Style 1 20 2 2" xfId="38680"/>
    <cellStyle name="Style 1 20 2 2 2" xfId="60427"/>
    <cellStyle name="Style 1 20 2 3" xfId="60428"/>
    <cellStyle name="Style 1 20 3" xfId="38681"/>
    <cellStyle name="Style 1 20 3 2" xfId="60429"/>
    <cellStyle name="Style 1 20 4" xfId="38682"/>
    <cellStyle name="Style 1 20 4 2" xfId="60430"/>
    <cellStyle name="Style 1 20 5" xfId="38683"/>
    <cellStyle name="Style 1 20 5 2" xfId="60431"/>
    <cellStyle name="Style 1 20 6" xfId="60432"/>
    <cellStyle name="Style 1 21" xfId="38684"/>
    <cellStyle name="Style 1 21 2" xfId="38685"/>
    <cellStyle name="Style 1 21 2 2" xfId="60433"/>
    <cellStyle name="Style 1 21 3" xfId="38686"/>
    <cellStyle name="Style 1 21 3 2" xfId="60434"/>
    <cellStyle name="Style 1 21 4" xfId="60435"/>
    <cellStyle name="Style 1 22" xfId="38687"/>
    <cellStyle name="Style 1 22 2" xfId="38688"/>
    <cellStyle name="Style 1 22 2 2" xfId="60436"/>
    <cellStyle name="Style 1 22 3" xfId="60437"/>
    <cellStyle name="Style 1 23" xfId="38689"/>
    <cellStyle name="Style 1 23 2" xfId="38690"/>
    <cellStyle name="Style 1 23 2 2" xfId="60438"/>
    <cellStyle name="Style 1 23 3" xfId="60439"/>
    <cellStyle name="Style 1 24" xfId="60440"/>
    <cellStyle name="Style 1 24 2" xfId="60441"/>
    <cellStyle name="Style 1 24 3" xfId="60442"/>
    <cellStyle name="Style 1 25" xfId="60443"/>
    <cellStyle name="Style 1 3" xfId="38691"/>
    <cellStyle name="Style 1 3 2" xfId="38692"/>
    <cellStyle name="Style 1 3 2 2" xfId="38693"/>
    <cellStyle name="Style 1 3 2 2 2" xfId="38694"/>
    <cellStyle name="Style 1 3 2 2 2 2" xfId="60444"/>
    <cellStyle name="Style 1 3 2 2 3" xfId="38695"/>
    <cellStyle name="Style 1 3 2 2 3 2" xfId="60445"/>
    <cellStyle name="Style 1 3 2 2 4" xfId="60446"/>
    <cellStyle name="Style 1 3 2 2 5" xfId="60447"/>
    <cellStyle name="Style 1 3 2 2 6" xfId="60448"/>
    <cellStyle name="Style 1 3 2 3" xfId="38696"/>
    <cellStyle name="Style 1 3 2 3 2" xfId="38697"/>
    <cellStyle name="Style 1 3 2 3 2 2" xfId="60449"/>
    <cellStyle name="Style 1 3 2 3 3" xfId="38698"/>
    <cellStyle name="Style 1 3 2 3 3 2" xfId="60450"/>
    <cellStyle name="Style 1 3 2 3 4" xfId="60451"/>
    <cellStyle name="Style 1 3 2 3 5" xfId="60452"/>
    <cellStyle name="Style 1 3 2 3 6" xfId="60453"/>
    <cellStyle name="Style 1 3 2 4" xfId="38699"/>
    <cellStyle name="Style 1 3 2 4 2" xfId="38700"/>
    <cellStyle name="Style 1 3 2 4 2 2" xfId="60454"/>
    <cellStyle name="Style 1 3 2 4 3" xfId="60455"/>
    <cellStyle name="Style 1 3 2 5" xfId="38701"/>
    <cellStyle name="Style 1 3 2 5 2" xfId="38702"/>
    <cellStyle name="Style 1 3 2 5 2 2" xfId="60456"/>
    <cellStyle name="Style 1 3 2 5 3" xfId="60457"/>
    <cellStyle name="Style 1 3 2 6" xfId="38703"/>
    <cellStyle name="Style 1 3 2 6 2" xfId="60458"/>
    <cellStyle name="Style 1 3 2 7" xfId="60459"/>
    <cellStyle name="Style 1 3 3" xfId="38704"/>
    <cellStyle name="Style 1 3 3 2" xfId="38705"/>
    <cellStyle name="Style 1 3 3 2 2" xfId="60460"/>
    <cellStyle name="Style 1 3 3 3" xfId="38706"/>
    <cellStyle name="Style 1 3 3 3 2" xfId="60461"/>
    <cellStyle name="Style 1 3 3 4" xfId="38707"/>
    <cellStyle name="Style 1 3 3 4 2" xfId="60462"/>
    <cellStyle name="Style 1 3 3 5" xfId="60463"/>
    <cellStyle name="Style 1 3 3 6" xfId="60464"/>
    <cellStyle name="Style 1 3 4" xfId="38708"/>
    <cellStyle name="Style 1 3 4 2" xfId="38709"/>
    <cellStyle name="Style 1 3 4 2 2" xfId="60465"/>
    <cellStyle name="Style 1 3 4 3" xfId="38710"/>
    <cellStyle name="Style 1 3 4 3 2" xfId="60466"/>
    <cellStyle name="Style 1 3 4 4" xfId="60467"/>
    <cellStyle name="Style 1 3 4 5" xfId="60468"/>
    <cellStyle name="Style 1 3 4 6" xfId="60469"/>
    <cellStyle name="Style 1 3 5" xfId="38711"/>
    <cellStyle name="Style 1 3 5 2" xfId="38712"/>
    <cellStyle name="Style 1 3 5 2 2" xfId="60470"/>
    <cellStyle name="Style 1 3 5 3" xfId="60471"/>
    <cellStyle name="Style 1 3 6" xfId="38713"/>
    <cellStyle name="Style 1 3 6 2" xfId="38714"/>
    <cellStyle name="Style 1 3 6 2 2" xfId="60472"/>
    <cellStyle name="Style 1 3 6 3" xfId="60473"/>
    <cellStyle name="Style 1 3 7" xfId="38715"/>
    <cellStyle name="Style 1 3 7 2" xfId="60474"/>
    <cellStyle name="Style 1 3 8" xfId="60475"/>
    <cellStyle name="Style 1 4" xfId="38716"/>
    <cellStyle name="Style 1 4 2" xfId="38717"/>
    <cellStyle name="Style 1 4 2 2" xfId="38718"/>
    <cellStyle name="Style 1 4 2 2 2" xfId="38719"/>
    <cellStyle name="Style 1 4 2 2 2 2" xfId="60476"/>
    <cellStyle name="Style 1 4 2 2 3" xfId="38720"/>
    <cellStyle name="Style 1 4 2 2 3 2" xfId="60477"/>
    <cellStyle name="Style 1 4 2 2 4" xfId="60478"/>
    <cellStyle name="Style 1 4 2 2 5" xfId="60479"/>
    <cellStyle name="Style 1 4 2 2 6" xfId="60480"/>
    <cellStyle name="Style 1 4 2 3" xfId="38721"/>
    <cellStyle name="Style 1 4 2 3 2" xfId="38722"/>
    <cellStyle name="Style 1 4 2 3 2 2" xfId="60481"/>
    <cellStyle name="Style 1 4 2 3 3" xfId="38723"/>
    <cellStyle name="Style 1 4 2 3 3 2" xfId="60482"/>
    <cellStyle name="Style 1 4 2 3 4" xfId="60483"/>
    <cellStyle name="Style 1 4 2 3 5" xfId="60484"/>
    <cellStyle name="Style 1 4 2 3 6" xfId="60485"/>
    <cellStyle name="Style 1 4 2 4" xfId="38724"/>
    <cellStyle name="Style 1 4 2 4 2" xfId="38725"/>
    <cellStyle name="Style 1 4 2 4 2 2" xfId="60486"/>
    <cellStyle name="Style 1 4 2 4 3" xfId="60487"/>
    <cellStyle name="Style 1 4 2 5" xfId="38726"/>
    <cellStyle name="Style 1 4 2 5 2" xfId="38727"/>
    <cellStyle name="Style 1 4 2 5 2 2" xfId="60488"/>
    <cellStyle name="Style 1 4 2 5 3" xfId="60489"/>
    <cellStyle name="Style 1 4 2 6" xfId="38728"/>
    <cellStyle name="Style 1 4 2 6 2" xfId="60490"/>
    <cellStyle name="Style 1 4 2 7" xfId="60491"/>
    <cellStyle name="Style 1 4 3" xfId="38729"/>
    <cellStyle name="Style 1 4 3 2" xfId="38730"/>
    <cellStyle name="Style 1 4 3 2 2" xfId="60492"/>
    <cellStyle name="Style 1 4 3 3" xfId="38731"/>
    <cellStyle name="Style 1 4 3 3 2" xfId="60493"/>
    <cellStyle name="Style 1 4 3 4" xfId="38732"/>
    <cellStyle name="Style 1 4 3 4 2" xfId="60494"/>
    <cellStyle name="Style 1 4 3 5" xfId="60495"/>
    <cellStyle name="Style 1 4 3 6" xfId="60496"/>
    <cellStyle name="Style 1 4 4" xfId="38733"/>
    <cellStyle name="Style 1 4 4 2" xfId="38734"/>
    <cellStyle name="Style 1 4 4 2 2" xfId="60497"/>
    <cellStyle name="Style 1 4 4 3" xfId="38735"/>
    <cellStyle name="Style 1 4 4 3 2" xfId="60498"/>
    <cellStyle name="Style 1 4 4 4" xfId="60499"/>
    <cellStyle name="Style 1 4 4 5" xfId="60500"/>
    <cellStyle name="Style 1 4 4 6" xfId="60501"/>
    <cellStyle name="Style 1 4 5" xfId="38736"/>
    <cellStyle name="Style 1 4 5 2" xfId="38737"/>
    <cellStyle name="Style 1 4 5 2 2" xfId="60502"/>
    <cellStyle name="Style 1 4 5 3" xfId="60503"/>
    <cellStyle name="Style 1 4 6" xfId="38738"/>
    <cellStyle name="Style 1 4 6 2" xfId="38739"/>
    <cellStyle name="Style 1 4 6 2 2" xfId="60504"/>
    <cellStyle name="Style 1 4 6 3" xfId="60505"/>
    <cellStyle name="Style 1 4 7" xfId="38740"/>
    <cellStyle name="Style 1 4 7 2" xfId="60506"/>
    <cellStyle name="Style 1 4 8" xfId="60507"/>
    <cellStyle name="Style 1 5" xfId="38741"/>
    <cellStyle name="Style 1 5 2" xfId="38742"/>
    <cellStyle name="Style 1 5 2 2" xfId="38743"/>
    <cellStyle name="Style 1 5 2 2 2" xfId="38744"/>
    <cellStyle name="Style 1 5 2 2 2 2" xfId="60508"/>
    <cellStyle name="Style 1 5 2 2 3" xfId="38745"/>
    <cellStyle name="Style 1 5 2 2 3 2" xfId="60509"/>
    <cellStyle name="Style 1 5 2 2 4" xfId="60510"/>
    <cellStyle name="Style 1 5 2 2 5" xfId="60511"/>
    <cellStyle name="Style 1 5 2 2 6" xfId="60512"/>
    <cellStyle name="Style 1 5 2 3" xfId="38746"/>
    <cellStyle name="Style 1 5 2 3 2" xfId="38747"/>
    <cellStyle name="Style 1 5 2 3 2 2" xfId="60513"/>
    <cellStyle name="Style 1 5 2 3 3" xfId="38748"/>
    <cellStyle name="Style 1 5 2 3 3 2" xfId="60514"/>
    <cellStyle name="Style 1 5 2 3 4" xfId="60515"/>
    <cellStyle name="Style 1 5 2 3 5" xfId="60516"/>
    <cellStyle name="Style 1 5 2 3 6" xfId="60517"/>
    <cellStyle name="Style 1 5 2 4" xfId="38749"/>
    <cellStyle name="Style 1 5 2 4 2" xfId="38750"/>
    <cellStyle name="Style 1 5 2 4 2 2" xfId="60518"/>
    <cellStyle name="Style 1 5 2 4 3" xfId="60519"/>
    <cellStyle name="Style 1 5 2 5" xfId="38751"/>
    <cellStyle name="Style 1 5 2 5 2" xfId="38752"/>
    <cellStyle name="Style 1 5 2 5 2 2" xfId="60520"/>
    <cellStyle name="Style 1 5 2 5 3" xfId="60521"/>
    <cellStyle name="Style 1 5 2 6" xfId="38753"/>
    <cellStyle name="Style 1 5 2 6 2" xfId="60522"/>
    <cellStyle name="Style 1 5 2 7" xfId="60523"/>
    <cellStyle name="Style 1 5 3" xfId="38754"/>
    <cellStyle name="Style 1 5 3 2" xfId="38755"/>
    <cellStyle name="Style 1 5 3 2 2" xfId="60524"/>
    <cellStyle name="Style 1 5 3 3" xfId="38756"/>
    <cellStyle name="Style 1 5 3 3 2" xfId="60525"/>
    <cellStyle name="Style 1 5 3 4" xfId="38757"/>
    <cellStyle name="Style 1 5 3 4 2" xfId="60526"/>
    <cellStyle name="Style 1 5 3 5" xfId="60527"/>
    <cellStyle name="Style 1 5 3 6" xfId="60528"/>
    <cellStyle name="Style 1 5 4" xfId="38758"/>
    <cellStyle name="Style 1 5 4 2" xfId="38759"/>
    <cellStyle name="Style 1 5 4 2 2" xfId="60529"/>
    <cellStyle name="Style 1 5 4 3" xfId="38760"/>
    <cellStyle name="Style 1 5 4 3 2" xfId="60530"/>
    <cellStyle name="Style 1 5 4 4" xfId="60531"/>
    <cellStyle name="Style 1 5 4 5" xfId="60532"/>
    <cellStyle name="Style 1 5 4 6" xfId="60533"/>
    <cellStyle name="Style 1 5 5" xfId="38761"/>
    <cellStyle name="Style 1 5 5 2" xfId="38762"/>
    <cellStyle name="Style 1 5 5 2 2" xfId="60534"/>
    <cellStyle name="Style 1 5 5 3" xfId="60535"/>
    <cellStyle name="Style 1 5 6" xfId="38763"/>
    <cellStyle name="Style 1 5 6 2" xfId="38764"/>
    <cellStyle name="Style 1 5 6 2 2" xfId="60536"/>
    <cellStyle name="Style 1 5 6 3" xfId="60537"/>
    <cellStyle name="Style 1 5 7" xfId="38765"/>
    <cellStyle name="Style 1 5 7 2" xfId="60538"/>
    <cellStyle name="Style 1 5 8" xfId="60539"/>
    <cellStyle name="Style 1 6" xfId="38766"/>
    <cellStyle name="Style 1 6 2" xfId="38767"/>
    <cellStyle name="Style 1 6 2 2" xfId="38768"/>
    <cellStyle name="Style 1 6 2 2 2" xfId="38769"/>
    <cellStyle name="Style 1 6 2 2 2 2" xfId="60540"/>
    <cellStyle name="Style 1 6 2 2 3" xfId="38770"/>
    <cellStyle name="Style 1 6 2 2 3 2" xfId="60541"/>
    <cellStyle name="Style 1 6 2 2 4" xfId="60542"/>
    <cellStyle name="Style 1 6 2 2 5" xfId="60543"/>
    <cellStyle name="Style 1 6 2 2 6" xfId="60544"/>
    <cellStyle name="Style 1 6 2 3" xfId="38771"/>
    <cellStyle name="Style 1 6 2 3 2" xfId="38772"/>
    <cellStyle name="Style 1 6 2 3 2 2" xfId="60545"/>
    <cellStyle name="Style 1 6 2 3 3" xfId="38773"/>
    <cellStyle name="Style 1 6 2 3 3 2" xfId="60546"/>
    <cellStyle name="Style 1 6 2 3 4" xfId="60547"/>
    <cellStyle name="Style 1 6 2 3 5" xfId="60548"/>
    <cellStyle name="Style 1 6 2 3 6" xfId="60549"/>
    <cellStyle name="Style 1 6 2 4" xfId="38774"/>
    <cellStyle name="Style 1 6 2 4 2" xfId="38775"/>
    <cellStyle name="Style 1 6 2 4 2 2" xfId="60550"/>
    <cellStyle name="Style 1 6 2 4 3" xfId="60551"/>
    <cellStyle name="Style 1 6 2 5" xfId="38776"/>
    <cellStyle name="Style 1 6 2 5 2" xfId="38777"/>
    <cellStyle name="Style 1 6 2 5 2 2" xfId="60552"/>
    <cellStyle name="Style 1 6 2 5 3" xfId="60553"/>
    <cellStyle name="Style 1 6 2 6" xfId="38778"/>
    <cellStyle name="Style 1 6 2 6 2" xfId="60554"/>
    <cellStyle name="Style 1 6 2 7" xfId="60555"/>
    <cellStyle name="Style 1 6 3" xfId="38779"/>
    <cellStyle name="Style 1 6 3 2" xfId="38780"/>
    <cellStyle name="Style 1 6 3 2 2" xfId="60556"/>
    <cellStyle name="Style 1 6 3 3" xfId="38781"/>
    <cellStyle name="Style 1 6 3 3 2" xfId="60557"/>
    <cellStyle name="Style 1 6 3 4" xfId="38782"/>
    <cellStyle name="Style 1 6 3 4 2" xfId="60558"/>
    <cellStyle name="Style 1 6 3 5" xfId="60559"/>
    <cellStyle name="Style 1 6 3 6" xfId="60560"/>
    <cellStyle name="Style 1 6 4" xfId="38783"/>
    <cellStyle name="Style 1 6 4 2" xfId="38784"/>
    <cellStyle name="Style 1 6 4 2 2" xfId="60561"/>
    <cellStyle name="Style 1 6 4 3" xfId="38785"/>
    <cellStyle name="Style 1 6 4 3 2" xfId="60562"/>
    <cellStyle name="Style 1 6 4 4" xfId="60563"/>
    <cellStyle name="Style 1 6 4 5" xfId="60564"/>
    <cellStyle name="Style 1 6 4 6" xfId="60565"/>
    <cellStyle name="Style 1 6 5" xfId="38786"/>
    <cellStyle name="Style 1 6 5 2" xfId="38787"/>
    <cellStyle name="Style 1 6 5 2 2" xfId="60566"/>
    <cellStyle name="Style 1 6 5 3" xfId="60567"/>
    <cellStyle name="Style 1 6 6" xfId="38788"/>
    <cellStyle name="Style 1 6 6 2" xfId="38789"/>
    <cellStyle name="Style 1 6 6 2 2" xfId="60568"/>
    <cellStyle name="Style 1 6 6 3" xfId="60569"/>
    <cellStyle name="Style 1 6 7" xfId="38790"/>
    <cellStyle name="Style 1 6 7 2" xfId="60570"/>
    <cellStyle name="Style 1 6 8" xfId="60571"/>
    <cellStyle name="Style 1 7" xfId="38791"/>
    <cellStyle name="Style 1 7 2" xfId="38792"/>
    <cellStyle name="Style 1 7 2 2" xfId="38793"/>
    <cellStyle name="Style 1 7 2 2 2" xfId="38794"/>
    <cellStyle name="Style 1 7 2 2 2 2" xfId="60572"/>
    <cellStyle name="Style 1 7 2 2 3" xfId="38795"/>
    <cellStyle name="Style 1 7 2 2 3 2" xfId="60573"/>
    <cellStyle name="Style 1 7 2 2 4" xfId="60574"/>
    <cellStyle name="Style 1 7 2 2 5" xfId="60575"/>
    <cellStyle name="Style 1 7 2 2 6" xfId="60576"/>
    <cellStyle name="Style 1 7 2 3" xfId="38796"/>
    <cellStyle name="Style 1 7 2 3 2" xfId="38797"/>
    <cellStyle name="Style 1 7 2 3 2 2" xfId="60577"/>
    <cellStyle name="Style 1 7 2 3 3" xfId="38798"/>
    <cellStyle name="Style 1 7 2 3 3 2" xfId="60578"/>
    <cellStyle name="Style 1 7 2 3 4" xfId="60579"/>
    <cellStyle name="Style 1 7 2 3 5" xfId="60580"/>
    <cellStyle name="Style 1 7 2 3 6" xfId="60581"/>
    <cellStyle name="Style 1 7 2 4" xfId="38799"/>
    <cellStyle name="Style 1 7 2 4 2" xfId="38800"/>
    <cellStyle name="Style 1 7 2 4 2 2" xfId="60582"/>
    <cellStyle name="Style 1 7 2 4 3" xfId="60583"/>
    <cellStyle name="Style 1 7 2 5" xfId="38801"/>
    <cellStyle name="Style 1 7 2 5 2" xfId="38802"/>
    <cellStyle name="Style 1 7 2 5 2 2" xfId="60584"/>
    <cellStyle name="Style 1 7 2 5 3" xfId="60585"/>
    <cellStyle name="Style 1 7 2 6" xfId="38803"/>
    <cellStyle name="Style 1 7 2 6 2" xfId="60586"/>
    <cellStyle name="Style 1 7 2 7" xfId="60587"/>
    <cellStyle name="Style 1 7 3" xfId="38804"/>
    <cellStyle name="Style 1 7 3 2" xfId="38805"/>
    <cellStyle name="Style 1 7 3 2 2" xfId="60588"/>
    <cellStyle name="Style 1 7 3 3" xfId="38806"/>
    <cellStyle name="Style 1 7 3 3 2" xfId="60589"/>
    <cellStyle name="Style 1 7 3 4" xfId="38807"/>
    <cellStyle name="Style 1 7 3 4 2" xfId="60590"/>
    <cellStyle name="Style 1 7 3 5" xfId="60591"/>
    <cellStyle name="Style 1 7 3 6" xfId="60592"/>
    <cellStyle name="Style 1 7 4" xfId="38808"/>
    <cellStyle name="Style 1 7 4 2" xfId="38809"/>
    <cellStyle name="Style 1 7 4 2 2" xfId="60593"/>
    <cellStyle name="Style 1 7 4 3" xfId="38810"/>
    <cellStyle name="Style 1 7 4 3 2" xfId="60594"/>
    <cellStyle name="Style 1 7 4 4" xfId="60595"/>
    <cellStyle name="Style 1 7 4 5" xfId="60596"/>
    <cellStyle name="Style 1 7 4 6" xfId="60597"/>
    <cellStyle name="Style 1 7 5" xfId="38811"/>
    <cellStyle name="Style 1 7 5 2" xfId="38812"/>
    <cellStyle name="Style 1 7 5 2 2" xfId="60598"/>
    <cellStyle name="Style 1 7 5 3" xfId="60599"/>
    <cellStyle name="Style 1 7 6" xfId="38813"/>
    <cellStyle name="Style 1 7 6 2" xfId="38814"/>
    <cellStyle name="Style 1 7 6 2 2" xfId="60600"/>
    <cellStyle name="Style 1 7 6 3" xfId="60601"/>
    <cellStyle name="Style 1 7 7" xfId="38815"/>
    <cellStyle name="Style 1 7 7 2" xfId="60602"/>
    <cellStyle name="Style 1 7 8" xfId="60603"/>
    <cellStyle name="Style 1 8" xfId="38816"/>
    <cellStyle name="Style 1 8 2" xfId="38817"/>
    <cellStyle name="Style 1 8 2 2" xfId="38818"/>
    <cellStyle name="Style 1 8 2 2 2" xfId="38819"/>
    <cellStyle name="Style 1 8 2 2 2 2" xfId="38820"/>
    <cellStyle name="Style 1 8 2 2 2 2 2" xfId="60604"/>
    <cellStyle name="Style 1 8 2 2 2 3" xfId="38821"/>
    <cellStyle name="Style 1 8 2 2 2 3 2" xfId="60605"/>
    <cellStyle name="Style 1 8 2 2 2 4" xfId="60606"/>
    <cellStyle name="Style 1 8 2 2 2 5" xfId="60607"/>
    <cellStyle name="Style 1 8 2 2 2 6" xfId="60608"/>
    <cellStyle name="Style 1 8 2 2 3" xfId="38822"/>
    <cellStyle name="Style 1 8 2 2 3 2" xfId="38823"/>
    <cellStyle name="Style 1 8 2 2 3 2 2" xfId="60609"/>
    <cellStyle name="Style 1 8 2 2 3 3" xfId="38824"/>
    <cellStyle name="Style 1 8 2 2 3 3 2" xfId="60610"/>
    <cellStyle name="Style 1 8 2 2 3 4" xfId="60611"/>
    <cellStyle name="Style 1 8 2 2 3 5" xfId="60612"/>
    <cellStyle name="Style 1 8 2 2 3 6" xfId="60613"/>
    <cellStyle name="Style 1 8 2 2 4" xfId="38825"/>
    <cellStyle name="Style 1 8 2 2 4 2" xfId="38826"/>
    <cellStyle name="Style 1 8 2 2 4 2 2" xfId="60614"/>
    <cellStyle name="Style 1 8 2 2 4 3" xfId="60615"/>
    <cellStyle name="Style 1 8 2 2 5" xfId="38827"/>
    <cellStyle name="Style 1 8 2 2 5 2" xfId="38828"/>
    <cellStyle name="Style 1 8 2 2 5 2 2" xfId="60616"/>
    <cellStyle name="Style 1 8 2 2 5 3" xfId="60617"/>
    <cellStyle name="Style 1 8 2 2 6" xfId="38829"/>
    <cellStyle name="Style 1 8 2 2 6 2" xfId="60618"/>
    <cellStyle name="Style 1 8 2 2 7" xfId="60619"/>
    <cellStyle name="Style 1 8 2 3" xfId="38830"/>
    <cellStyle name="Style 1 8 2 3 2" xfId="38831"/>
    <cellStyle name="Style 1 8 2 3 2 2" xfId="38832"/>
    <cellStyle name="Style 1 8 2 3 2 2 2" xfId="60620"/>
    <cellStyle name="Style 1 8 2 3 2 3" xfId="38833"/>
    <cellStyle name="Style 1 8 2 3 2 3 2" xfId="60621"/>
    <cellStyle name="Style 1 8 2 3 2 4" xfId="60622"/>
    <cellStyle name="Style 1 8 2 3 2 5" xfId="60623"/>
    <cellStyle name="Style 1 8 2 3 2 6" xfId="60624"/>
    <cellStyle name="Style 1 8 2 3 3" xfId="38834"/>
    <cellStyle name="Style 1 8 2 3 3 2" xfId="38835"/>
    <cellStyle name="Style 1 8 2 3 3 2 2" xfId="60625"/>
    <cellStyle name="Style 1 8 2 3 3 3" xfId="38836"/>
    <cellStyle name="Style 1 8 2 3 3 3 2" xfId="60626"/>
    <cellStyle name="Style 1 8 2 3 3 4" xfId="60627"/>
    <cellStyle name="Style 1 8 2 3 3 5" xfId="60628"/>
    <cellStyle name="Style 1 8 2 3 3 6" xfId="60629"/>
    <cellStyle name="Style 1 8 2 3 4" xfId="38837"/>
    <cellStyle name="Style 1 8 2 3 4 2" xfId="38838"/>
    <cellStyle name="Style 1 8 2 3 4 2 2" xfId="60630"/>
    <cellStyle name="Style 1 8 2 3 4 3" xfId="60631"/>
    <cellStyle name="Style 1 8 2 3 5" xfId="38839"/>
    <cellStyle name="Style 1 8 2 3 5 2" xfId="38840"/>
    <cellStyle name="Style 1 8 2 3 5 2 2" xfId="60632"/>
    <cellStyle name="Style 1 8 2 3 5 3" xfId="60633"/>
    <cellStyle name="Style 1 8 2 3 6" xfId="38841"/>
    <cellStyle name="Style 1 8 2 3 6 2" xfId="60634"/>
    <cellStyle name="Style 1 8 2 3 7" xfId="60635"/>
    <cellStyle name="Style 1 8 2 4" xfId="38842"/>
    <cellStyle name="Style 1 8 2 4 2" xfId="38843"/>
    <cellStyle name="Style 1 8 2 4 2 2" xfId="60636"/>
    <cellStyle name="Style 1 8 2 4 3" xfId="38844"/>
    <cellStyle name="Style 1 8 2 4 3 2" xfId="60637"/>
    <cellStyle name="Style 1 8 2 4 4" xfId="60638"/>
    <cellStyle name="Style 1 8 2 4 5" xfId="60639"/>
    <cellStyle name="Style 1 8 2 4 6" xfId="60640"/>
    <cellStyle name="Style 1 8 2 5" xfId="38845"/>
    <cellStyle name="Style 1 8 2 5 2" xfId="38846"/>
    <cellStyle name="Style 1 8 2 5 2 2" xfId="60641"/>
    <cellStyle name="Style 1 8 2 5 3" xfId="38847"/>
    <cellStyle name="Style 1 8 2 5 3 2" xfId="60642"/>
    <cellStyle name="Style 1 8 2 5 4" xfId="60643"/>
    <cellStyle name="Style 1 8 2 5 5" xfId="60644"/>
    <cellStyle name="Style 1 8 2 5 6" xfId="60645"/>
    <cellStyle name="Style 1 8 2 6" xfId="38848"/>
    <cellStyle name="Style 1 8 2 6 2" xfId="38849"/>
    <cellStyle name="Style 1 8 2 6 2 2" xfId="60646"/>
    <cellStyle name="Style 1 8 2 6 3" xfId="60647"/>
    <cellStyle name="Style 1 8 2 7" xfId="38850"/>
    <cellStyle name="Style 1 8 2 7 2" xfId="38851"/>
    <cellStyle name="Style 1 8 2 7 2 2" xfId="60648"/>
    <cellStyle name="Style 1 8 2 7 3" xfId="60649"/>
    <cellStyle name="Style 1 8 2 8" xfId="38852"/>
    <cellStyle name="Style 1 8 2 8 2" xfId="60650"/>
    <cellStyle name="Style 1 8 2 9" xfId="60651"/>
    <cellStyle name="Style 1 8 3" xfId="38853"/>
    <cellStyle name="Style 1 8 3 2" xfId="38854"/>
    <cellStyle name="Style 1 8 3 2 2" xfId="60652"/>
    <cellStyle name="Style 1 8 3 3" xfId="38855"/>
    <cellStyle name="Style 1 8 3 3 2" xfId="60653"/>
    <cellStyle name="Style 1 8 3 4" xfId="60654"/>
    <cellStyle name="Style 1 8 3 5" xfId="60655"/>
    <cellStyle name="Style 1 8 3 6" xfId="60656"/>
    <cellStyle name="Style 1 8 4" xfId="38856"/>
    <cellStyle name="Style 1 8 4 2" xfId="38857"/>
    <cellStyle name="Style 1 8 4 2 2" xfId="60657"/>
    <cellStyle name="Style 1 8 4 3" xfId="38858"/>
    <cellStyle name="Style 1 8 4 3 2" xfId="60658"/>
    <cellStyle name="Style 1 8 4 4" xfId="60659"/>
    <cellStyle name="Style 1 8 4 5" xfId="60660"/>
    <cellStyle name="Style 1 8 4 6" xfId="60661"/>
    <cellStyle name="Style 1 8 5" xfId="38859"/>
    <cellStyle name="Style 1 8 5 2" xfId="38860"/>
    <cellStyle name="Style 1 8 5 2 2" xfId="60662"/>
    <cellStyle name="Style 1 8 5 3" xfId="60663"/>
    <cellStyle name="Style 1 8 6" xfId="38861"/>
    <cellStyle name="Style 1 8 6 2" xfId="38862"/>
    <cellStyle name="Style 1 8 6 2 2" xfId="60664"/>
    <cellStyle name="Style 1 8 6 3" xfId="60665"/>
    <cellStyle name="Style 1 8 7" xfId="38863"/>
    <cellStyle name="Style 1 8 7 2" xfId="60666"/>
    <cellStyle name="Style 1 8 8" xfId="60667"/>
    <cellStyle name="Style 1 9" xfId="38864"/>
    <cellStyle name="Style 1 9 2" xfId="38865"/>
    <cellStyle name="Style 1 9 2 2" xfId="38866"/>
    <cellStyle name="Style 1 9 2 2 2" xfId="38867"/>
    <cellStyle name="Style 1 9 2 2 2 2" xfId="60668"/>
    <cellStyle name="Style 1 9 2 2 3" xfId="38868"/>
    <cellStyle name="Style 1 9 2 2 3 2" xfId="60669"/>
    <cellStyle name="Style 1 9 2 2 4" xfId="60670"/>
    <cellStyle name="Style 1 9 2 2 5" xfId="60671"/>
    <cellStyle name="Style 1 9 2 2 6" xfId="60672"/>
    <cellStyle name="Style 1 9 2 3" xfId="38869"/>
    <cellStyle name="Style 1 9 2 3 2" xfId="38870"/>
    <cellStyle name="Style 1 9 2 3 2 2" xfId="60673"/>
    <cellStyle name="Style 1 9 2 3 3" xfId="38871"/>
    <cellStyle name="Style 1 9 2 3 3 2" xfId="60674"/>
    <cellStyle name="Style 1 9 2 3 4" xfId="60675"/>
    <cellStyle name="Style 1 9 2 3 5" xfId="60676"/>
    <cellStyle name="Style 1 9 2 3 6" xfId="60677"/>
    <cellStyle name="Style 1 9 2 4" xfId="38872"/>
    <cellStyle name="Style 1 9 2 4 2" xfId="38873"/>
    <cellStyle name="Style 1 9 2 4 2 2" xfId="60678"/>
    <cellStyle name="Style 1 9 2 4 3" xfId="60679"/>
    <cellStyle name="Style 1 9 2 5" xfId="38874"/>
    <cellStyle name="Style 1 9 2 5 2" xfId="38875"/>
    <cellStyle name="Style 1 9 2 5 2 2" xfId="60680"/>
    <cellStyle name="Style 1 9 2 5 3" xfId="60681"/>
    <cellStyle name="Style 1 9 2 6" xfId="38876"/>
    <cellStyle name="Style 1 9 2 6 2" xfId="60682"/>
    <cellStyle name="Style 1 9 2 7" xfId="60683"/>
    <cellStyle name="Style 1 9 3" xfId="38877"/>
    <cellStyle name="Style 1 9 3 2" xfId="38878"/>
    <cellStyle name="Style 1 9 3 2 2" xfId="38879"/>
    <cellStyle name="Style 1 9 3 2 2 2" xfId="60684"/>
    <cellStyle name="Style 1 9 3 2 3" xfId="38880"/>
    <cellStyle name="Style 1 9 3 2 3 2" xfId="60685"/>
    <cellStyle name="Style 1 9 3 2 4" xfId="60686"/>
    <cellStyle name="Style 1 9 3 2 5" xfId="60687"/>
    <cellStyle name="Style 1 9 3 2 6" xfId="60688"/>
    <cellStyle name="Style 1 9 3 3" xfId="38881"/>
    <cellStyle name="Style 1 9 3 3 2" xfId="38882"/>
    <cellStyle name="Style 1 9 3 3 2 2" xfId="60689"/>
    <cellStyle name="Style 1 9 3 3 3" xfId="38883"/>
    <cellStyle name="Style 1 9 3 3 3 2" xfId="60690"/>
    <cellStyle name="Style 1 9 3 3 4" xfId="60691"/>
    <cellStyle name="Style 1 9 3 3 5" xfId="60692"/>
    <cellStyle name="Style 1 9 3 4" xfId="38884"/>
    <cellStyle name="Style 1 9 3 4 2" xfId="38885"/>
    <cellStyle name="Style 1 9 3 4 2 2" xfId="60693"/>
    <cellStyle name="Style 1 9 3 4 3" xfId="60694"/>
    <cellStyle name="Style 1 9 3 5" xfId="38886"/>
    <cellStyle name="Style 1 9 3 5 2" xfId="38887"/>
    <cellStyle name="Style 1 9 3 5 2 2" xfId="60695"/>
    <cellStyle name="Style 1 9 3 5 3" xfId="60696"/>
    <cellStyle name="Style 1 9 3 6" xfId="38888"/>
    <cellStyle name="Style 1 9 3 6 2" xfId="60697"/>
    <cellStyle name="Style 1 9 3 7" xfId="60698"/>
    <cellStyle name="Style 1 9 4" xfId="38889"/>
    <cellStyle name="Style 1 9 4 2" xfId="38890"/>
    <cellStyle name="Style 1 9 4 2 2" xfId="60699"/>
    <cellStyle name="Style 1 9 4 3" xfId="38891"/>
    <cellStyle name="Style 1 9 4 3 2" xfId="60700"/>
    <cellStyle name="Style 1 9 4 4" xfId="60701"/>
    <cellStyle name="Style 1 9 4 5" xfId="60702"/>
    <cellStyle name="Style 1 9 5" xfId="38892"/>
    <cellStyle name="Style 1 9 5 2" xfId="38893"/>
    <cellStyle name="Style 1 9 5 2 2" xfId="60703"/>
    <cellStyle name="Style 1 9 5 3" xfId="38894"/>
    <cellStyle name="Style 1 9 5 3 2" xfId="60704"/>
    <cellStyle name="Style 1 9 5 4" xfId="60705"/>
    <cellStyle name="Style 1 9 5 5" xfId="60706"/>
    <cellStyle name="Style 1 9 6" xfId="38895"/>
    <cellStyle name="Style 1 9 6 2" xfId="38896"/>
    <cellStyle name="Style 1 9 6 2 2" xfId="60707"/>
    <cellStyle name="Style 1 9 6 3" xfId="60708"/>
    <cellStyle name="Style 1 9 7" xfId="38897"/>
    <cellStyle name="Style 1 9 7 2" xfId="38898"/>
    <cellStyle name="Style 1 9 7 2 2" xfId="60709"/>
    <cellStyle name="Style 1 9 7 3" xfId="60710"/>
    <cellStyle name="Style 1 9 8" xfId="38899"/>
    <cellStyle name="Style 1 9 8 2" xfId="60711"/>
    <cellStyle name="Style 1 9 9" xfId="60712"/>
    <cellStyle name="Style 2" xfId="38900"/>
    <cellStyle name="Style 2 10" xfId="38901"/>
    <cellStyle name="Style 2 10 2" xfId="38902"/>
    <cellStyle name="Style 2 10 2 2" xfId="38903"/>
    <cellStyle name="Style 2 10 2 2 2" xfId="38904"/>
    <cellStyle name="Style 2 10 2 2 2 2" xfId="60713"/>
    <cellStyle name="Style 2 10 2 2 3" xfId="38905"/>
    <cellStyle name="Style 2 10 2 2 3 2" xfId="60714"/>
    <cellStyle name="Style 2 10 2 2 4" xfId="60715"/>
    <cellStyle name="Style 2 10 2 2 5" xfId="60716"/>
    <cellStyle name="Style 2 10 2 3" xfId="38906"/>
    <cellStyle name="Style 2 10 2 3 2" xfId="38907"/>
    <cellStyle name="Style 2 10 2 3 2 2" xfId="60717"/>
    <cellStyle name="Style 2 10 2 3 3" xfId="38908"/>
    <cellStyle name="Style 2 10 2 3 3 2" xfId="60718"/>
    <cellStyle name="Style 2 10 2 3 4" xfId="60719"/>
    <cellStyle name="Style 2 10 2 3 5" xfId="60720"/>
    <cellStyle name="Style 2 10 2 4" xfId="38909"/>
    <cellStyle name="Style 2 10 2 4 2" xfId="38910"/>
    <cellStyle name="Style 2 10 2 4 2 2" xfId="60721"/>
    <cellStyle name="Style 2 10 2 4 3" xfId="60722"/>
    <cellStyle name="Style 2 10 2 5" xfId="38911"/>
    <cellStyle name="Style 2 10 2 5 2" xfId="38912"/>
    <cellStyle name="Style 2 10 2 5 2 2" xfId="60723"/>
    <cellStyle name="Style 2 10 2 5 3" xfId="60724"/>
    <cellStyle name="Style 2 10 2 6" xfId="38913"/>
    <cellStyle name="Style 2 10 2 6 2" xfId="60725"/>
    <cellStyle name="Style 2 10 2 7" xfId="60726"/>
    <cellStyle name="Style 2 10 3" xfId="38914"/>
    <cellStyle name="Style 2 10 3 2" xfId="38915"/>
    <cellStyle name="Style 2 10 3 2 2" xfId="38916"/>
    <cellStyle name="Style 2 10 3 2 2 2" xfId="60727"/>
    <cellStyle name="Style 2 10 3 2 3" xfId="38917"/>
    <cellStyle name="Style 2 10 3 2 3 2" xfId="60728"/>
    <cellStyle name="Style 2 10 3 2 4" xfId="60729"/>
    <cellStyle name="Style 2 10 3 2 5" xfId="60730"/>
    <cellStyle name="Style 2 10 3 3" xfId="38918"/>
    <cellStyle name="Style 2 10 3 3 2" xfId="38919"/>
    <cellStyle name="Style 2 10 3 3 2 2" xfId="60731"/>
    <cellStyle name="Style 2 10 3 3 3" xfId="38920"/>
    <cellStyle name="Style 2 10 3 3 3 2" xfId="60732"/>
    <cellStyle name="Style 2 10 3 3 4" xfId="60733"/>
    <cellStyle name="Style 2 10 3 3 5" xfId="60734"/>
    <cellStyle name="Style 2 10 3 4" xfId="38921"/>
    <cellStyle name="Style 2 10 3 4 2" xfId="38922"/>
    <cellStyle name="Style 2 10 3 4 2 2" xfId="60735"/>
    <cellStyle name="Style 2 10 3 4 3" xfId="60736"/>
    <cellStyle name="Style 2 10 3 5" xfId="38923"/>
    <cellStyle name="Style 2 10 3 5 2" xfId="38924"/>
    <cellStyle name="Style 2 10 3 5 2 2" xfId="60737"/>
    <cellStyle name="Style 2 10 3 5 3" xfId="60738"/>
    <cellStyle name="Style 2 10 3 6" xfId="38925"/>
    <cellStyle name="Style 2 10 3 6 2" xfId="60739"/>
    <cellStyle name="Style 2 10 3 7" xfId="60740"/>
    <cellStyle name="Style 2 10 4" xfId="38926"/>
    <cellStyle name="Style 2 10 4 2" xfId="38927"/>
    <cellStyle name="Style 2 10 4 2 2" xfId="60741"/>
    <cellStyle name="Style 2 10 4 3" xfId="38928"/>
    <cellStyle name="Style 2 10 4 3 2" xfId="60742"/>
    <cellStyle name="Style 2 10 4 4" xfId="60743"/>
    <cellStyle name="Style 2 10 4 5" xfId="60744"/>
    <cellStyle name="Style 2 10 5" xfId="38929"/>
    <cellStyle name="Style 2 10 5 2" xfId="38930"/>
    <cellStyle name="Style 2 10 5 2 2" xfId="60745"/>
    <cellStyle name="Style 2 10 5 3" xfId="38931"/>
    <cellStyle name="Style 2 10 5 3 2" xfId="60746"/>
    <cellStyle name="Style 2 10 5 4" xfId="60747"/>
    <cellStyle name="Style 2 10 5 5" xfId="60748"/>
    <cellStyle name="Style 2 10 6" xfId="38932"/>
    <cellStyle name="Style 2 10 6 2" xfId="38933"/>
    <cellStyle name="Style 2 10 6 2 2" xfId="60749"/>
    <cellStyle name="Style 2 10 6 3" xfId="60750"/>
    <cellStyle name="Style 2 10 7" xfId="38934"/>
    <cellStyle name="Style 2 10 7 2" xfId="38935"/>
    <cellStyle name="Style 2 10 7 2 2" xfId="60751"/>
    <cellStyle name="Style 2 10 7 3" xfId="60752"/>
    <cellStyle name="Style 2 10 8" xfId="38936"/>
    <cellStyle name="Style 2 10 8 2" xfId="60753"/>
    <cellStyle name="Style 2 10 9" xfId="60754"/>
    <cellStyle name="Style 2 11" xfId="38937"/>
    <cellStyle name="Style 2 11 2" xfId="38938"/>
    <cellStyle name="Style 2 11 2 2" xfId="38939"/>
    <cellStyle name="Style 2 11 2 2 2" xfId="38940"/>
    <cellStyle name="Style 2 11 2 2 2 2" xfId="60755"/>
    <cellStyle name="Style 2 11 2 2 3" xfId="60756"/>
    <cellStyle name="Style 2 11 2 3" xfId="38941"/>
    <cellStyle name="Style 2 11 2 3 2" xfId="38942"/>
    <cellStyle name="Style 2 11 2 3 2 2" xfId="60757"/>
    <cellStyle name="Style 2 11 2 3 3" xfId="60758"/>
    <cellStyle name="Style 2 11 2 4" xfId="60759"/>
    <cellStyle name="Style 2 11 2 5" xfId="60760"/>
    <cellStyle name="Style 2 11 3" xfId="38943"/>
    <cellStyle name="Style 2 11 3 2" xfId="38944"/>
    <cellStyle name="Style 2 11 3 2 2" xfId="60761"/>
    <cellStyle name="Style 2 11 3 3" xfId="38945"/>
    <cellStyle name="Style 2 11 3 3 2" xfId="60762"/>
    <cellStyle name="Style 2 11 3 4" xfId="60763"/>
    <cellStyle name="Style 2 11 3 5" xfId="60764"/>
    <cellStyle name="Style 2 11 4" xfId="38946"/>
    <cellStyle name="Style 2 11 4 2" xfId="38947"/>
    <cellStyle name="Style 2 11 4 2 2" xfId="60765"/>
    <cellStyle name="Style 2 11 4 3" xfId="60766"/>
    <cellStyle name="Style 2 11 5" xfId="38948"/>
    <cellStyle name="Style 2 11 5 2" xfId="38949"/>
    <cellStyle name="Style 2 11 5 2 2" xfId="60767"/>
    <cellStyle name="Style 2 11 5 3" xfId="60768"/>
    <cellStyle name="Style 2 11 6" xfId="38950"/>
    <cellStyle name="Style 2 11 6 2" xfId="60769"/>
    <cellStyle name="Style 2 11 7" xfId="60770"/>
    <cellStyle name="Style 2 12" xfId="38951"/>
    <cellStyle name="Style 2 12 2" xfId="38952"/>
    <cellStyle name="Style 2 12 2 2" xfId="38953"/>
    <cellStyle name="Style 2 12 2 2 2" xfId="38954"/>
    <cellStyle name="Style 2 12 2 2 2 2" xfId="60771"/>
    <cellStyle name="Style 2 12 2 2 3" xfId="38955"/>
    <cellStyle name="Style 2 12 2 2 3 2" xfId="60772"/>
    <cellStyle name="Style 2 12 2 2 4" xfId="60773"/>
    <cellStyle name="Style 2 12 2 2 5" xfId="60774"/>
    <cellStyle name="Style 2 12 2 3" xfId="38956"/>
    <cellStyle name="Style 2 12 2 3 2" xfId="38957"/>
    <cellStyle name="Style 2 12 2 3 2 2" xfId="60775"/>
    <cellStyle name="Style 2 12 2 3 3" xfId="38958"/>
    <cellStyle name="Style 2 12 2 3 3 2" xfId="60776"/>
    <cellStyle name="Style 2 12 2 3 4" xfId="60777"/>
    <cellStyle name="Style 2 12 2 3 5" xfId="60778"/>
    <cellStyle name="Style 2 12 2 4" xfId="38959"/>
    <cellStyle name="Style 2 12 2 4 2" xfId="38960"/>
    <cellStyle name="Style 2 12 2 4 2 2" xfId="60779"/>
    <cellStyle name="Style 2 12 2 4 3" xfId="60780"/>
    <cellStyle name="Style 2 12 2 5" xfId="38961"/>
    <cellStyle name="Style 2 12 2 5 2" xfId="60781"/>
    <cellStyle name="Style 2 12 2 6" xfId="38962"/>
    <cellStyle name="Style 2 12 2 6 2" xfId="60782"/>
    <cellStyle name="Style 2 12 2 7" xfId="38963"/>
    <cellStyle name="Style 2 12 2 7 2" xfId="60783"/>
    <cellStyle name="Style 2 12 2 8" xfId="60784"/>
    <cellStyle name="Style 2 12 3" xfId="38964"/>
    <cellStyle name="Style 2 12 3 2" xfId="38965"/>
    <cellStyle name="Style 2 12 3 2 2" xfId="60785"/>
    <cellStyle name="Style 2 12 3 3" xfId="38966"/>
    <cellStyle name="Style 2 12 3 3 2" xfId="60786"/>
    <cellStyle name="Style 2 12 3 4" xfId="60787"/>
    <cellStyle name="Style 2 12 3 5" xfId="60788"/>
    <cellStyle name="Style 2 12 4" xfId="38967"/>
    <cellStyle name="Style 2 12 4 2" xfId="38968"/>
    <cellStyle name="Style 2 12 4 2 2" xfId="60789"/>
    <cellStyle name="Style 2 12 4 3" xfId="38969"/>
    <cellStyle name="Style 2 12 4 3 2" xfId="60790"/>
    <cellStyle name="Style 2 12 4 4" xfId="60791"/>
    <cellStyle name="Style 2 12 4 5" xfId="60792"/>
    <cellStyle name="Style 2 12 5" xfId="38970"/>
    <cellStyle name="Style 2 12 5 2" xfId="38971"/>
    <cellStyle name="Style 2 12 5 2 2" xfId="60793"/>
    <cellStyle name="Style 2 12 5 3" xfId="60794"/>
    <cellStyle name="Style 2 12 6" xfId="38972"/>
    <cellStyle name="Style 2 12 6 2" xfId="38973"/>
    <cellStyle name="Style 2 12 6 2 2" xfId="60795"/>
    <cellStyle name="Style 2 12 6 3" xfId="60796"/>
    <cellStyle name="Style 2 12 7" xfId="38974"/>
    <cellStyle name="Style 2 12 7 2" xfId="60797"/>
    <cellStyle name="Style 2 12 8" xfId="60798"/>
    <cellStyle name="Style 2 13" xfId="38975"/>
    <cellStyle name="Style 2 13 10" xfId="60799"/>
    <cellStyle name="Style 2 13 2" xfId="38976"/>
    <cellStyle name="Style 2 13 2 2" xfId="38977"/>
    <cellStyle name="Style 2 13 2 2 2" xfId="38978"/>
    <cellStyle name="Style 2 13 2 2 2 2" xfId="38979"/>
    <cellStyle name="Style 2 13 2 2 2 2 2" xfId="60800"/>
    <cellStyle name="Style 2 13 2 2 2 3" xfId="60801"/>
    <cellStyle name="Style 2 13 2 2 3" xfId="38980"/>
    <cellStyle name="Style 2 13 2 2 3 2" xfId="60802"/>
    <cellStyle name="Style 2 13 2 2 4" xfId="38981"/>
    <cellStyle name="Style 2 13 2 2 4 2" xfId="60803"/>
    <cellStyle name="Style 2 13 2 2 5" xfId="60804"/>
    <cellStyle name="Style 2 13 2 2 6" xfId="60805"/>
    <cellStyle name="Style 2 13 2 3" xfId="38982"/>
    <cellStyle name="Style 2 13 2 3 2" xfId="38983"/>
    <cellStyle name="Style 2 13 2 3 2 2" xfId="38984"/>
    <cellStyle name="Style 2 13 2 3 2 2 2" xfId="60806"/>
    <cellStyle name="Style 2 13 2 3 2 3" xfId="60807"/>
    <cellStyle name="Style 2 13 2 3 3" xfId="38985"/>
    <cellStyle name="Style 2 13 2 3 3 2" xfId="60808"/>
    <cellStyle name="Style 2 13 2 3 4" xfId="38986"/>
    <cellStyle name="Style 2 13 2 3 4 2" xfId="60809"/>
    <cellStyle name="Style 2 13 2 3 5" xfId="60810"/>
    <cellStyle name="Style 2 13 2 3 6" xfId="60811"/>
    <cellStyle name="Style 2 13 2 4" xfId="38987"/>
    <cellStyle name="Style 2 13 2 4 2" xfId="38988"/>
    <cellStyle name="Style 2 13 2 4 2 2" xfId="60812"/>
    <cellStyle name="Style 2 13 2 4 3" xfId="60813"/>
    <cellStyle name="Style 2 13 2 5" xfId="38989"/>
    <cellStyle name="Style 2 13 2 5 2" xfId="60814"/>
    <cellStyle name="Style 2 13 2 6" xfId="38990"/>
    <cellStyle name="Style 2 13 2 6 2" xfId="60815"/>
    <cellStyle name="Style 2 13 2 7" xfId="38991"/>
    <cellStyle name="Style 2 13 2 7 2" xfId="60816"/>
    <cellStyle name="Style 2 13 2 8" xfId="60817"/>
    <cellStyle name="Style 2 13 3" xfId="38992"/>
    <cellStyle name="Style 2 13 3 2" xfId="38993"/>
    <cellStyle name="Style 2 13 3 2 2" xfId="38994"/>
    <cellStyle name="Style 2 13 3 2 2 2" xfId="60818"/>
    <cellStyle name="Style 2 13 3 2 3" xfId="60819"/>
    <cellStyle name="Style 2 13 3 3" xfId="38995"/>
    <cellStyle name="Style 2 13 3 3 2" xfId="60820"/>
    <cellStyle name="Style 2 13 3 4" xfId="38996"/>
    <cellStyle name="Style 2 13 3 4 2" xfId="60821"/>
    <cellStyle name="Style 2 13 3 5" xfId="60822"/>
    <cellStyle name="Style 2 13 3 6" xfId="60823"/>
    <cellStyle name="Style 2 13 4" xfId="38997"/>
    <cellStyle name="Style 2 13 4 2" xfId="38998"/>
    <cellStyle name="Style 2 13 4 2 2" xfId="60824"/>
    <cellStyle name="Style 2 13 4 3" xfId="38999"/>
    <cellStyle name="Style 2 13 4 3 2" xfId="60825"/>
    <cellStyle name="Style 2 13 4 4" xfId="60826"/>
    <cellStyle name="Style 2 13 4 5" xfId="60827"/>
    <cellStyle name="Style 2 13 5" xfId="39000"/>
    <cellStyle name="Style 2 13 5 2" xfId="39001"/>
    <cellStyle name="Style 2 13 5 2 2" xfId="60828"/>
    <cellStyle name="Style 2 13 5 3" xfId="60829"/>
    <cellStyle name="Style 2 13 6" xfId="39002"/>
    <cellStyle name="Style 2 13 6 2" xfId="60830"/>
    <cellStyle name="Style 2 13 7" xfId="39003"/>
    <cellStyle name="Style 2 13 7 2" xfId="60831"/>
    <cellStyle name="Style 2 13 8" xfId="39004"/>
    <cellStyle name="Style 2 13 8 2" xfId="60832"/>
    <cellStyle name="Style 2 13 9" xfId="60833"/>
    <cellStyle name="Style 2 13 9 2" xfId="60834"/>
    <cellStyle name="Style 2 14" xfId="39005"/>
    <cellStyle name="Style 2 14 2" xfId="39006"/>
    <cellStyle name="Style 2 14 2 2" xfId="39007"/>
    <cellStyle name="Style 2 14 2 2 2" xfId="39008"/>
    <cellStyle name="Style 2 14 2 2 2 2" xfId="60835"/>
    <cellStyle name="Style 2 14 2 2 3" xfId="39009"/>
    <cellStyle name="Style 2 14 2 2 3 2" xfId="60836"/>
    <cellStyle name="Style 2 14 2 2 4" xfId="60837"/>
    <cellStyle name="Style 2 14 2 2 5" xfId="60838"/>
    <cellStyle name="Style 2 14 2 3" xfId="39010"/>
    <cellStyle name="Style 2 14 2 3 2" xfId="39011"/>
    <cellStyle name="Style 2 14 2 3 2 2" xfId="60839"/>
    <cellStyle name="Style 2 14 2 3 3" xfId="39012"/>
    <cellStyle name="Style 2 14 2 3 3 2" xfId="60840"/>
    <cellStyle name="Style 2 14 2 3 4" xfId="60841"/>
    <cellStyle name="Style 2 14 2 3 5" xfId="60842"/>
    <cellStyle name="Style 2 14 2 4" xfId="39013"/>
    <cellStyle name="Style 2 14 2 4 2" xfId="39014"/>
    <cellStyle name="Style 2 14 2 4 2 2" xfId="60843"/>
    <cellStyle name="Style 2 14 2 4 3" xfId="60844"/>
    <cellStyle name="Style 2 14 2 5" xfId="39015"/>
    <cellStyle name="Style 2 14 2 5 2" xfId="60845"/>
    <cellStyle name="Style 2 14 2 6" xfId="39016"/>
    <cellStyle name="Style 2 14 2 6 2" xfId="60846"/>
    <cellStyle name="Style 2 14 2 7" xfId="39017"/>
    <cellStyle name="Style 2 14 2 7 2" xfId="60847"/>
    <cellStyle name="Style 2 14 2 8" xfId="60848"/>
    <cellStyle name="Style 2 14 3" xfId="39018"/>
    <cellStyle name="Style 2 14 3 2" xfId="39019"/>
    <cellStyle name="Style 2 14 3 2 2" xfId="39020"/>
    <cellStyle name="Style 2 14 3 2 2 2" xfId="39021"/>
    <cellStyle name="Style 2 14 3 2 2 2 2" xfId="60849"/>
    <cellStyle name="Style 2 14 3 2 2 3" xfId="60850"/>
    <cellStyle name="Style 2 14 3 2 3" xfId="39022"/>
    <cellStyle name="Style 2 14 3 2 3 2" xfId="60851"/>
    <cellStyle name="Style 2 14 3 2 4" xfId="60852"/>
    <cellStyle name="Style 2 14 3 3" xfId="39023"/>
    <cellStyle name="Style 2 14 3 3 2" xfId="39024"/>
    <cellStyle name="Style 2 14 3 3 2 2" xfId="60853"/>
    <cellStyle name="Style 2 14 3 3 3" xfId="60854"/>
    <cellStyle name="Style 2 14 3 4" xfId="39025"/>
    <cellStyle name="Style 2 14 3 4 2" xfId="60855"/>
    <cellStyle name="Style 2 14 3 5" xfId="39026"/>
    <cellStyle name="Style 2 14 3 5 2" xfId="60856"/>
    <cellStyle name="Style 2 14 3 6" xfId="39027"/>
    <cellStyle name="Style 2 14 3 6 2" xfId="60857"/>
    <cellStyle name="Style 2 14 3 7" xfId="60858"/>
    <cellStyle name="Style 2 14 3 8" xfId="60859"/>
    <cellStyle name="Style 2 14 3 9" xfId="60860"/>
    <cellStyle name="Style 2 14 4" xfId="39028"/>
    <cellStyle name="Style 2 14 4 2" xfId="39029"/>
    <cellStyle name="Style 2 14 4 2 2" xfId="60861"/>
    <cellStyle name="Style 2 14 4 3" xfId="39030"/>
    <cellStyle name="Style 2 14 4 3 2" xfId="60862"/>
    <cellStyle name="Style 2 14 4 4" xfId="60863"/>
    <cellStyle name="Style 2 14 4 5" xfId="60864"/>
    <cellStyle name="Style 2 14 5" xfId="39031"/>
    <cellStyle name="Style 2 14 5 2" xfId="39032"/>
    <cellStyle name="Style 2 14 5 2 2" xfId="60865"/>
    <cellStyle name="Style 2 14 5 3" xfId="60866"/>
    <cellStyle name="Style 2 14 6" xfId="39033"/>
    <cellStyle name="Style 2 14 6 2" xfId="60867"/>
    <cellStyle name="Style 2 14 7" xfId="39034"/>
    <cellStyle name="Style 2 14 7 2" xfId="60868"/>
    <cellStyle name="Style 2 14 8" xfId="39035"/>
    <cellStyle name="Style 2 14 8 2" xfId="60869"/>
    <cellStyle name="Style 2 14 9" xfId="60870"/>
    <cellStyle name="Style 2 15" xfId="39036"/>
    <cellStyle name="Style 2 15 2" xfId="39037"/>
    <cellStyle name="Style 2 15 2 2" xfId="39038"/>
    <cellStyle name="Style 2 15 2 2 2" xfId="39039"/>
    <cellStyle name="Style 2 15 2 2 2 2" xfId="60871"/>
    <cellStyle name="Style 2 15 2 2 3" xfId="60872"/>
    <cellStyle name="Style 2 15 2 3" xfId="39040"/>
    <cellStyle name="Style 2 15 2 3 2" xfId="60873"/>
    <cellStyle name="Style 2 15 2 4" xfId="39041"/>
    <cellStyle name="Style 2 15 2 4 2" xfId="60874"/>
    <cellStyle name="Style 2 15 2 5" xfId="39042"/>
    <cellStyle name="Style 2 15 2 5 2" xfId="60875"/>
    <cellStyle name="Style 2 15 2 6" xfId="60876"/>
    <cellStyle name="Style 2 15 2 7" xfId="60877"/>
    <cellStyle name="Style 2 15 2 8" xfId="60878"/>
    <cellStyle name="Style 2 15 3" xfId="39043"/>
    <cellStyle name="Style 2 15 3 2" xfId="39044"/>
    <cellStyle name="Style 2 15 3 2 2" xfId="39045"/>
    <cellStyle name="Style 2 15 3 2 2 2" xfId="39046"/>
    <cellStyle name="Style 2 15 3 2 2 2 2" xfId="60879"/>
    <cellStyle name="Style 2 15 3 2 2 3" xfId="60880"/>
    <cellStyle name="Style 2 15 3 2 3" xfId="39047"/>
    <cellStyle name="Style 2 15 3 2 3 2" xfId="60881"/>
    <cellStyle name="Style 2 15 3 2 4" xfId="60882"/>
    <cellStyle name="Style 2 15 3 3" xfId="39048"/>
    <cellStyle name="Style 2 15 3 3 2" xfId="39049"/>
    <cellStyle name="Style 2 15 3 3 2 2" xfId="60883"/>
    <cellStyle name="Style 2 15 3 3 3" xfId="60884"/>
    <cellStyle name="Style 2 15 3 4" xfId="39050"/>
    <cellStyle name="Style 2 15 3 4 2" xfId="60885"/>
    <cellStyle name="Style 2 15 3 5" xfId="39051"/>
    <cellStyle name="Style 2 15 3 5 2" xfId="60886"/>
    <cellStyle name="Style 2 15 3 6" xfId="60887"/>
    <cellStyle name="Style 2 15 3 7" xfId="60888"/>
    <cellStyle name="Style 2 15 4" xfId="39052"/>
    <cellStyle name="Style 2 15 4 2" xfId="39053"/>
    <cellStyle name="Style 2 15 4 2 2" xfId="60889"/>
    <cellStyle name="Style 2 15 4 3" xfId="60890"/>
    <cellStyle name="Style 2 15 5" xfId="39054"/>
    <cellStyle name="Style 2 15 5 2" xfId="60891"/>
    <cellStyle name="Style 2 15 6" xfId="39055"/>
    <cellStyle name="Style 2 15 6 2" xfId="60892"/>
    <cellStyle name="Style 2 15 7" xfId="39056"/>
    <cellStyle name="Style 2 15 7 2" xfId="60893"/>
    <cellStyle name="Style 2 15 8" xfId="60894"/>
    <cellStyle name="Style 2 16" xfId="39057"/>
    <cellStyle name="Style 2 16 2" xfId="39058"/>
    <cellStyle name="Style 2 16 2 2" xfId="39059"/>
    <cellStyle name="Style 2 16 2 2 2" xfId="39060"/>
    <cellStyle name="Style 2 16 2 2 2 2" xfId="39061"/>
    <cellStyle name="Style 2 16 2 2 2 2 2" xfId="60895"/>
    <cellStyle name="Style 2 16 2 2 2 3" xfId="60896"/>
    <cellStyle name="Style 2 16 2 2 3" xfId="39062"/>
    <cellStyle name="Style 2 16 2 2 3 2" xfId="60897"/>
    <cellStyle name="Style 2 16 2 2 4" xfId="60898"/>
    <cellStyle name="Style 2 16 2 3" xfId="39063"/>
    <cellStyle name="Style 2 16 2 3 2" xfId="39064"/>
    <cellStyle name="Style 2 16 2 3 2 2" xfId="60899"/>
    <cellStyle name="Style 2 16 2 3 3" xfId="60900"/>
    <cellStyle name="Style 2 16 2 4" xfId="39065"/>
    <cellStyle name="Style 2 16 2 4 2" xfId="60901"/>
    <cellStyle name="Style 2 16 2 5" xfId="60902"/>
    <cellStyle name="Style 2 16 2 6" xfId="60903"/>
    <cellStyle name="Style 2 16 2 7" xfId="60904"/>
    <cellStyle name="Style 2 16 3" xfId="39066"/>
    <cellStyle name="Style 2 16 3 2" xfId="39067"/>
    <cellStyle name="Style 2 16 3 2 2" xfId="39068"/>
    <cellStyle name="Style 2 16 3 2 2 2" xfId="60905"/>
    <cellStyle name="Style 2 16 3 2 3" xfId="60906"/>
    <cellStyle name="Style 2 16 3 3" xfId="39069"/>
    <cellStyle name="Style 2 16 3 3 2" xfId="60907"/>
    <cellStyle name="Style 2 16 3 4" xfId="60908"/>
    <cellStyle name="Style 2 16 4" xfId="39070"/>
    <cellStyle name="Style 2 16 4 2" xfId="39071"/>
    <cellStyle name="Style 2 16 4 2 2" xfId="60909"/>
    <cellStyle name="Style 2 16 4 3" xfId="60910"/>
    <cellStyle name="Style 2 16 5" xfId="39072"/>
    <cellStyle name="Style 2 16 5 2" xfId="60911"/>
    <cellStyle name="Style 2 16 6" xfId="39073"/>
    <cellStyle name="Style 2 16 6 2" xfId="60912"/>
    <cellStyle name="Style 2 16 7" xfId="39074"/>
    <cellStyle name="Style 2 16 7 2" xfId="60913"/>
    <cellStyle name="Style 2 16 8" xfId="60914"/>
    <cellStyle name="Style 2 17" xfId="39075"/>
    <cellStyle name="Style 2 17 2" xfId="39076"/>
    <cellStyle name="Style 2 17 2 2" xfId="39077"/>
    <cellStyle name="Style 2 17 2 2 2" xfId="39078"/>
    <cellStyle name="Style 2 17 2 2 2 2" xfId="60915"/>
    <cellStyle name="Style 2 17 2 2 3" xfId="60916"/>
    <cellStyle name="Style 2 17 2 3" xfId="39079"/>
    <cellStyle name="Style 2 17 2 3 2" xfId="60917"/>
    <cellStyle name="Style 2 17 2 4" xfId="60918"/>
    <cellStyle name="Style 2 17 3" xfId="39080"/>
    <cellStyle name="Style 2 17 3 2" xfId="39081"/>
    <cellStyle name="Style 2 17 3 2 2" xfId="39082"/>
    <cellStyle name="Style 2 17 3 2 2 2" xfId="60919"/>
    <cellStyle name="Style 2 17 3 2 3" xfId="60920"/>
    <cellStyle name="Style 2 17 3 3" xfId="39083"/>
    <cellStyle name="Style 2 17 3 3 2" xfId="60921"/>
    <cellStyle name="Style 2 17 3 4" xfId="60922"/>
    <cellStyle name="Style 2 17 4" xfId="39084"/>
    <cellStyle name="Style 2 17 4 2" xfId="39085"/>
    <cellStyle name="Style 2 17 4 2 2" xfId="60923"/>
    <cellStyle name="Style 2 17 4 3" xfId="60924"/>
    <cellStyle name="Style 2 17 5" xfId="39086"/>
    <cellStyle name="Style 2 17 5 2" xfId="60925"/>
    <cellStyle name="Style 2 17 6" xfId="39087"/>
    <cellStyle name="Style 2 17 6 2" xfId="60926"/>
    <cellStyle name="Style 2 17 7" xfId="39088"/>
    <cellStyle name="Style 2 17 7 2" xfId="60927"/>
    <cellStyle name="Style 2 17 8" xfId="60928"/>
    <cellStyle name="Style 2 17 9" xfId="60929"/>
    <cellStyle name="Style 2 18" xfId="39089"/>
    <cellStyle name="Style 2 18 2" xfId="39090"/>
    <cellStyle name="Style 2 18 2 2" xfId="39091"/>
    <cellStyle name="Style 2 18 2 2 2" xfId="39092"/>
    <cellStyle name="Style 2 18 2 2 2 2" xfId="60930"/>
    <cellStyle name="Style 2 18 2 2 3" xfId="60931"/>
    <cellStyle name="Style 2 18 2 3" xfId="39093"/>
    <cellStyle name="Style 2 18 2 3 2" xfId="60932"/>
    <cellStyle name="Style 2 18 2 4" xfId="39094"/>
    <cellStyle name="Style 2 18 2 4 2" xfId="60933"/>
    <cellStyle name="Style 2 18 2 5" xfId="39095"/>
    <cellStyle name="Style 2 18 2 5 2" xfId="60934"/>
    <cellStyle name="Style 2 18 2 6" xfId="60935"/>
    <cellStyle name="Style 2 18 3" xfId="39096"/>
    <cellStyle name="Style 2 18 3 2" xfId="39097"/>
    <cellStyle name="Style 2 18 3 2 2" xfId="60936"/>
    <cellStyle name="Style 2 18 3 3" xfId="60937"/>
    <cellStyle name="Style 2 18 4" xfId="39098"/>
    <cellStyle name="Style 2 18 4 2" xfId="60938"/>
    <cellStyle name="Style 2 18 5" xfId="39099"/>
    <cellStyle name="Style 2 18 5 2" xfId="60939"/>
    <cellStyle name="Style 2 18 6" xfId="39100"/>
    <cellStyle name="Style 2 18 6 2" xfId="60940"/>
    <cellStyle name="Style 2 18 7" xfId="60941"/>
    <cellStyle name="Style 2 19" xfId="39101"/>
    <cellStyle name="Style 2 19 2" xfId="39102"/>
    <cellStyle name="Style 2 19 2 2" xfId="39103"/>
    <cellStyle name="Style 2 19 2 2 2" xfId="60942"/>
    <cellStyle name="Style 2 19 2 3" xfId="39104"/>
    <cellStyle name="Style 2 19 2 3 2" xfId="60943"/>
    <cellStyle name="Style 2 19 2 4" xfId="60944"/>
    <cellStyle name="Style 2 19 3" xfId="39105"/>
    <cellStyle name="Style 2 19 3 2" xfId="60945"/>
    <cellStyle name="Style 2 19 4" xfId="39106"/>
    <cellStyle name="Style 2 19 4 2" xfId="60946"/>
    <cellStyle name="Style 2 19 5" xfId="39107"/>
    <cellStyle name="Style 2 19 5 2" xfId="60947"/>
    <cellStyle name="Style 2 19 6" xfId="60948"/>
    <cellStyle name="Style 2 2" xfId="39108"/>
    <cellStyle name="Style 2 2 2" xfId="39109"/>
    <cellStyle name="Style 2 2 2 2" xfId="39110"/>
    <cellStyle name="Style 2 2 2 2 2" xfId="39111"/>
    <cellStyle name="Style 2 2 2 2 2 2" xfId="60949"/>
    <cellStyle name="Style 2 2 2 2 3" xfId="39112"/>
    <cellStyle name="Style 2 2 2 2 3 2" xfId="60950"/>
    <cellStyle name="Style 2 2 2 2 4" xfId="60951"/>
    <cellStyle name="Style 2 2 2 2 5" xfId="60952"/>
    <cellStyle name="Style 2 2 2 3" xfId="39113"/>
    <cellStyle name="Style 2 2 2 3 2" xfId="39114"/>
    <cellStyle name="Style 2 2 2 3 2 2" xfId="60953"/>
    <cellStyle name="Style 2 2 2 3 3" xfId="39115"/>
    <cellStyle name="Style 2 2 2 3 3 2" xfId="60954"/>
    <cellStyle name="Style 2 2 2 3 4" xfId="60955"/>
    <cellStyle name="Style 2 2 2 3 5" xfId="60956"/>
    <cellStyle name="Style 2 2 2 4" xfId="39116"/>
    <cellStyle name="Style 2 2 2 4 2" xfId="39117"/>
    <cellStyle name="Style 2 2 2 4 2 2" xfId="60957"/>
    <cellStyle name="Style 2 2 2 4 3" xfId="60958"/>
    <cellStyle name="Style 2 2 2 5" xfId="39118"/>
    <cellStyle name="Style 2 2 2 5 2" xfId="39119"/>
    <cellStyle name="Style 2 2 2 5 2 2" xfId="60959"/>
    <cellStyle name="Style 2 2 2 5 3" xfId="60960"/>
    <cellStyle name="Style 2 2 2 6" xfId="39120"/>
    <cellStyle name="Style 2 2 2 6 2" xfId="60961"/>
    <cellStyle name="Style 2 2 2 7" xfId="60962"/>
    <cellStyle name="Style 2 2 3" xfId="39121"/>
    <cellStyle name="Style 2 2 3 2" xfId="39122"/>
    <cellStyle name="Style 2 2 3 2 2" xfId="60963"/>
    <cellStyle name="Style 2 2 3 3" xfId="39123"/>
    <cellStyle name="Style 2 2 3 3 2" xfId="60964"/>
    <cellStyle name="Style 2 2 3 4" xfId="39124"/>
    <cellStyle name="Style 2 2 3 4 2" xfId="60965"/>
    <cellStyle name="Style 2 2 3 5" xfId="60966"/>
    <cellStyle name="Style 2 2 3 6" xfId="60967"/>
    <cellStyle name="Style 2 2 3 7" xfId="60968"/>
    <cellStyle name="Style 2 2 4" xfId="39125"/>
    <cellStyle name="Style 2 2 4 2" xfId="39126"/>
    <cellStyle name="Style 2 2 4 2 2" xfId="60969"/>
    <cellStyle name="Style 2 2 4 3" xfId="39127"/>
    <cellStyle name="Style 2 2 4 3 2" xfId="60970"/>
    <cellStyle name="Style 2 2 4 4" xfId="60971"/>
    <cellStyle name="Style 2 2 4 5" xfId="60972"/>
    <cellStyle name="Style 2 2 5" xfId="39128"/>
    <cellStyle name="Style 2 2 5 2" xfId="39129"/>
    <cellStyle name="Style 2 2 5 2 2" xfId="60973"/>
    <cellStyle name="Style 2 2 5 3" xfId="60974"/>
    <cellStyle name="Style 2 2 6" xfId="39130"/>
    <cellStyle name="Style 2 2 6 2" xfId="39131"/>
    <cellStyle name="Style 2 2 6 2 2" xfId="60975"/>
    <cellStyle name="Style 2 2 6 3" xfId="60976"/>
    <cellStyle name="Style 2 2 7" xfId="39132"/>
    <cellStyle name="Style 2 2 7 2" xfId="60977"/>
    <cellStyle name="Style 2 2 8" xfId="60978"/>
    <cellStyle name="Style 2 20" xfId="39133"/>
    <cellStyle name="Style 2 20 2" xfId="39134"/>
    <cellStyle name="Style 2 20 2 2" xfId="39135"/>
    <cellStyle name="Style 2 20 2 2 2" xfId="60979"/>
    <cellStyle name="Style 2 20 2 3" xfId="60980"/>
    <cellStyle name="Style 2 20 3" xfId="39136"/>
    <cellStyle name="Style 2 20 3 2" xfId="60981"/>
    <cellStyle name="Style 2 20 4" xfId="39137"/>
    <cellStyle name="Style 2 20 4 2" xfId="60982"/>
    <cellStyle name="Style 2 20 5" xfId="39138"/>
    <cellStyle name="Style 2 20 5 2" xfId="60983"/>
    <cellStyle name="Style 2 20 6" xfId="60984"/>
    <cellStyle name="Style 2 21" xfId="39139"/>
    <cellStyle name="Style 2 21 2" xfId="39140"/>
    <cellStyle name="Style 2 21 2 2" xfId="60985"/>
    <cellStyle name="Style 2 21 3" xfId="39141"/>
    <cellStyle name="Style 2 21 3 2" xfId="60986"/>
    <cellStyle name="Style 2 21 4" xfId="60987"/>
    <cellStyle name="Style 2 22" xfId="39142"/>
    <cellStyle name="Style 2 22 2" xfId="39143"/>
    <cellStyle name="Style 2 22 2 2" xfId="60988"/>
    <cellStyle name="Style 2 22 3" xfId="60989"/>
    <cellStyle name="Style 2 23" xfId="39144"/>
    <cellStyle name="Style 2 23 2" xfId="39145"/>
    <cellStyle name="Style 2 23 2 2" xfId="60990"/>
    <cellStyle name="Style 2 23 3" xfId="60991"/>
    <cellStyle name="Style 2 24" xfId="60992"/>
    <cellStyle name="Style 2 24 2" xfId="60993"/>
    <cellStyle name="Style 2 24 3" xfId="60994"/>
    <cellStyle name="Style 2 3" xfId="39146"/>
    <cellStyle name="Style 2 3 2" xfId="39147"/>
    <cellStyle name="Style 2 3 2 2" xfId="39148"/>
    <cellStyle name="Style 2 3 2 2 2" xfId="39149"/>
    <cellStyle name="Style 2 3 2 2 2 2" xfId="60995"/>
    <cellStyle name="Style 2 3 2 2 3" xfId="39150"/>
    <cellStyle name="Style 2 3 2 2 3 2" xfId="60996"/>
    <cellStyle name="Style 2 3 2 2 4" xfId="60997"/>
    <cellStyle name="Style 2 3 2 2 5" xfId="60998"/>
    <cellStyle name="Style 2 3 2 3" xfId="39151"/>
    <cellStyle name="Style 2 3 2 3 2" xfId="39152"/>
    <cellStyle name="Style 2 3 2 3 2 2" xfId="60999"/>
    <cellStyle name="Style 2 3 2 3 3" xfId="39153"/>
    <cellStyle name="Style 2 3 2 3 3 2" xfId="61000"/>
    <cellStyle name="Style 2 3 2 3 4" xfId="61001"/>
    <cellStyle name="Style 2 3 2 3 5" xfId="61002"/>
    <cellStyle name="Style 2 3 2 4" xfId="39154"/>
    <cellStyle name="Style 2 3 2 4 2" xfId="39155"/>
    <cellStyle name="Style 2 3 2 4 2 2" xfId="61003"/>
    <cellStyle name="Style 2 3 2 4 3" xfId="61004"/>
    <cellStyle name="Style 2 3 2 5" xfId="39156"/>
    <cellStyle name="Style 2 3 2 5 2" xfId="39157"/>
    <cellStyle name="Style 2 3 2 5 2 2" xfId="61005"/>
    <cellStyle name="Style 2 3 2 5 3" xfId="61006"/>
    <cellStyle name="Style 2 3 2 6" xfId="39158"/>
    <cellStyle name="Style 2 3 2 6 2" xfId="61007"/>
    <cellStyle name="Style 2 3 2 7" xfId="61008"/>
    <cellStyle name="Style 2 3 3" xfId="39159"/>
    <cellStyle name="Style 2 3 3 2" xfId="39160"/>
    <cellStyle name="Style 2 3 3 2 2" xfId="61009"/>
    <cellStyle name="Style 2 3 3 3" xfId="39161"/>
    <cellStyle name="Style 2 3 3 3 2" xfId="61010"/>
    <cellStyle name="Style 2 3 3 4" xfId="39162"/>
    <cellStyle name="Style 2 3 3 4 2" xfId="61011"/>
    <cellStyle name="Style 2 3 3 5" xfId="61012"/>
    <cellStyle name="Style 2 3 3 6" xfId="61013"/>
    <cellStyle name="Style 2 3 3 7" xfId="61014"/>
    <cellStyle name="Style 2 3 4" xfId="39163"/>
    <cellStyle name="Style 2 3 4 2" xfId="39164"/>
    <cellStyle name="Style 2 3 4 2 2" xfId="61015"/>
    <cellStyle name="Style 2 3 4 3" xfId="39165"/>
    <cellStyle name="Style 2 3 4 3 2" xfId="61016"/>
    <cellStyle name="Style 2 3 4 4" xfId="61017"/>
    <cellStyle name="Style 2 3 4 5" xfId="61018"/>
    <cellStyle name="Style 2 3 5" xfId="39166"/>
    <cellStyle name="Style 2 3 5 2" xfId="39167"/>
    <cellStyle name="Style 2 3 5 2 2" xfId="61019"/>
    <cellStyle name="Style 2 3 5 3" xfId="61020"/>
    <cellStyle name="Style 2 3 6" xfId="39168"/>
    <cellStyle name="Style 2 3 6 2" xfId="39169"/>
    <cellStyle name="Style 2 3 6 2 2" xfId="61021"/>
    <cellStyle name="Style 2 3 6 3" xfId="61022"/>
    <cellStyle name="Style 2 3 7" xfId="39170"/>
    <cellStyle name="Style 2 3 7 2" xfId="61023"/>
    <cellStyle name="Style 2 3 8" xfId="61024"/>
    <cellStyle name="Style 2 4" xfId="39171"/>
    <cellStyle name="Style 2 4 2" xfId="39172"/>
    <cellStyle name="Style 2 4 2 2" xfId="39173"/>
    <cellStyle name="Style 2 4 2 2 2" xfId="39174"/>
    <cellStyle name="Style 2 4 2 2 2 2" xfId="61025"/>
    <cellStyle name="Style 2 4 2 2 3" xfId="39175"/>
    <cellStyle name="Style 2 4 2 2 3 2" xfId="61026"/>
    <cellStyle name="Style 2 4 2 2 4" xfId="61027"/>
    <cellStyle name="Style 2 4 2 2 5" xfId="61028"/>
    <cellStyle name="Style 2 4 2 3" xfId="39176"/>
    <cellStyle name="Style 2 4 2 3 2" xfId="39177"/>
    <cellStyle name="Style 2 4 2 3 2 2" xfId="61029"/>
    <cellStyle name="Style 2 4 2 3 3" xfId="39178"/>
    <cellStyle name="Style 2 4 2 3 3 2" xfId="61030"/>
    <cellStyle name="Style 2 4 2 3 4" xfId="61031"/>
    <cellStyle name="Style 2 4 2 3 5" xfId="61032"/>
    <cellStyle name="Style 2 4 2 4" xfId="39179"/>
    <cellStyle name="Style 2 4 2 4 2" xfId="39180"/>
    <cellStyle name="Style 2 4 2 4 2 2" xfId="61033"/>
    <cellStyle name="Style 2 4 2 4 3" xfId="61034"/>
    <cellStyle name="Style 2 4 2 5" xfId="39181"/>
    <cellStyle name="Style 2 4 2 5 2" xfId="39182"/>
    <cellStyle name="Style 2 4 2 5 2 2" xfId="61035"/>
    <cellStyle name="Style 2 4 2 5 3" xfId="61036"/>
    <cellStyle name="Style 2 4 2 6" xfId="39183"/>
    <cellStyle name="Style 2 4 2 6 2" xfId="61037"/>
    <cellStyle name="Style 2 4 2 7" xfId="61038"/>
    <cellStyle name="Style 2 4 3" xfId="39184"/>
    <cellStyle name="Style 2 4 3 2" xfId="39185"/>
    <cellStyle name="Style 2 4 3 2 2" xfId="61039"/>
    <cellStyle name="Style 2 4 3 3" xfId="39186"/>
    <cellStyle name="Style 2 4 3 3 2" xfId="61040"/>
    <cellStyle name="Style 2 4 3 4" xfId="39187"/>
    <cellStyle name="Style 2 4 3 4 2" xfId="61041"/>
    <cellStyle name="Style 2 4 3 5" xfId="61042"/>
    <cellStyle name="Style 2 4 3 6" xfId="61043"/>
    <cellStyle name="Style 2 4 3 7" xfId="61044"/>
    <cellStyle name="Style 2 4 4" xfId="39188"/>
    <cellStyle name="Style 2 4 4 2" xfId="39189"/>
    <cellStyle name="Style 2 4 4 2 2" xfId="61045"/>
    <cellStyle name="Style 2 4 4 3" xfId="39190"/>
    <cellStyle name="Style 2 4 4 3 2" xfId="61046"/>
    <cellStyle name="Style 2 4 4 4" xfId="61047"/>
    <cellStyle name="Style 2 4 4 5" xfId="61048"/>
    <cellStyle name="Style 2 4 5" xfId="39191"/>
    <cellStyle name="Style 2 4 5 2" xfId="39192"/>
    <cellStyle name="Style 2 4 5 2 2" xfId="61049"/>
    <cellStyle name="Style 2 4 5 3" xfId="61050"/>
    <cellStyle name="Style 2 4 6" xfId="39193"/>
    <cellStyle name="Style 2 4 6 2" xfId="39194"/>
    <cellStyle name="Style 2 4 6 2 2" xfId="61051"/>
    <cellStyle name="Style 2 4 6 3" xfId="61052"/>
    <cellStyle name="Style 2 4 7" xfId="39195"/>
    <cellStyle name="Style 2 4 7 2" xfId="61053"/>
    <cellStyle name="Style 2 4 8" xfId="61054"/>
    <cellStyle name="Style 2 5" xfId="39196"/>
    <cellStyle name="Style 2 5 2" xfId="39197"/>
    <cellStyle name="Style 2 5 2 2" xfId="39198"/>
    <cellStyle name="Style 2 5 2 2 2" xfId="39199"/>
    <cellStyle name="Style 2 5 2 2 2 2" xfId="61055"/>
    <cellStyle name="Style 2 5 2 2 3" xfId="39200"/>
    <cellStyle name="Style 2 5 2 2 3 2" xfId="61056"/>
    <cellStyle name="Style 2 5 2 2 4" xfId="61057"/>
    <cellStyle name="Style 2 5 2 2 5" xfId="61058"/>
    <cellStyle name="Style 2 5 2 3" xfId="39201"/>
    <cellStyle name="Style 2 5 2 3 2" xfId="39202"/>
    <cellStyle name="Style 2 5 2 3 2 2" xfId="61059"/>
    <cellStyle name="Style 2 5 2 3 3" xfId="39203"/>
    <cellStyle name="Style 2 5 2 3 3 2" xfId="61060"/>
    <cellStyle name="Style 2 5 2 3 4" xfId="61061"/>
    <cellStyle name="Style 2 5 2 3 5" xfId="61062"/>
    <cellStyle name="Style 2 5 2 4" xfId="39204"/>
    <cellStyle name="Style 2 5 2 4 2" xfId="39205"/>
    <cellStyle name="Style 2 5 2 4 2 2" xfId="61063"/>
    <cellStyle name="Style 2 5 2 4 3" xfId="61064"/>
    <cellStyle name="Style 2 5 2 5" xfId="39206"/>
    <cellStyle name="Style 2 5 2 5 2" xfId="39207"/>
    <cellStyle name="Style 2 5 2 5 2 2" xfId="61065"/>
    <cellStyle name="Style 2 5 2 5 3" xfId="61066"/>
    <cellStyle name="Style 2 5 2 6" xfId="39208"/>
    <cellStyle name="Style 2 5 2 6 2" xfId="61067"/>
    <cellStyle name="Style 2 5 2 7" xfId="61068"/>
    <cellStyle name="Style 2 5 3" xfId="39209"/>
    <cellStyle name="Style 2 5 3 2" xfId="39210"/>
    <cellStyle name="Style 2 5 3 2 2" xfId="61069"/>
    <cellStyle name="Style 2 5 3 3" xfId="39211"/>
    <cellStyle name="Style 2 5 3 3 2" xfId="61070"/>
    <cellStyle name="Style 2 5 3 4" xfId="39212"/>
    <cellStyle name="Style 2 5 3 4 2" xfId="61071"/>
    <cellStyle name="Style 2 5 3 5" xfId="61072"/>
    <cellStyle name="Style 2 5 3 6" xfId="61073"/>
    <cellStyle name="Style 2 5 3 7" xfId="61074"/>
    <cellStyle name="Style 2 5 4" xfId="39213"/>
    <cellStyle name="Style 2 5 4 2" xfId="39214"/>
    <cellStyle name="Style 2 5 4 2 2" xfId="61075"/>
    <cellStyle name="Style 2 5 4 3" xfId="39215"/>
    <cellStyle name="Style 2 5 4 3 2" xfId="61076"/>
    <cellStyle name="Style 2 5 4 4" xfId="61077"/>
    <cellStyle name="Style 2 5 4 5" xfId="61078"/>
    <cellStyle name="Style 2 5 5" xfId="39216"/>
    <cellStyle name="Style 2 5 5 2" xfId="39217"/>
    <cellStyle name="Style 2 5 5 2 2" xfId="61079"/>
    <cellStyle name="Style 2 5 5 3" xfId="61080"/>
    <cellStyle name="Style 2 5 6" xfId="39218"/>
    <cellStyle name="Style 2 5 6 2" xfId="39219"/>
    <cellStyle name="Style 2 5 6 2 2" xfId="61081"/>
    <cellStyle name="Style 2 5 6 3" xfId="61082"/>
    <cellStyle name="Style 2 5 7" xfId="39220"/>
    <cellStyle name="Style 2 5 7 2" xfId="61083"/>
    <cellStyle name="Style 2 5 8" xfId="61084"/>
    <cellStyle name="Style 2 6" xfId="39221"/>
    <cellStyle name="Style 2 6 2" xfId="39222"/>
    <cellStyle name="Style 2 6 2 2" xfId="39223"/>
    <cellStyle name="Style 2 6 2 2 2" xfId="39224"/>
    <cellStyle name="Style 2 6 2 2 2 2" xfId="61085"/>
    <cellStyle name="Style 2 6 2 2 3" xfId="39225"/>
    <cellStyle name="Style 2 6 2 2 3 2" xfId="61086"/>
    <cellStyle name="Style 2 6 2 2 4" xfId="61087"/>
    <cellStyle name="Style 2 6 2 2 5" xfId="61088"/>
    <cellStyle name="Style 2 6 2 3" xfId="39226"/>
    <cellStyle name="Style 2 6 2 3 2" xfId="39227"/>
    <cellStyle name="Style 2 6 2 3 2 2" xfId="61089"/>
    <cellStyle name="Style 2 6 2 3 3" xfId="39228"/>
    <cellStyle name="Style 2 6 2 3 3 2" xfId="61090"/>
    <cellStyle name="Style 2 6 2 3 4" xfId="61091"/>
    <cellStyle name="Style 2 6 2 3 5" xfId="61092"/>
    <cellStyle name="Style 2 6 2 4" xfId="39229"/>
    <cellStyle name="Style 2 6 2 4 2" xfId="39230"/>
    <cellStyle name="Style 2 6 2 4 2 2" xfId="61093"/>
    <cellStyle name="Style 2 6 2 4 3" xfId="61094"/>
    <cellStyle name="Style 2 6 2 5" xfId="39231"/>
    <cellStyle name="Style 2 6 2 5 2" xfId="39232"/>
    <cellStyle name="Style 2 6 2 5 2 2" xfId="61095"/>
    <cellStyle name="Style 2 6 2 5 3" xfId="61096"/>
    <cellStyle name="Style 2 6 2 6" xfId="39233"/>
    <cellStyle name="Style 2 6 2 6 2" xfId="61097"/>
    <cellStyle name="Style 2 6 2 7" xfId="61098"/>
    <cellStyle name="Style 2 6 3" xfId="39234"/>
    <cellStyle name="Style 2 6 3 2" xfId="39235"/>
    <cellStyle name="Style 2 6 3 2 2" xfId="61099"/>
    <cellStyle name="Style 2 6 3 3" xfId="39236"/>
    <cellStyle name="Style 2 6 3 3 2" xfId="61100"/>
    <cellStyle name="Style 2 6 3 4" xfId="39237"/>
    <cellStyle name="Style 2 6 3 4 2" xfId="61101"/>
    <cellStyle name="Style 2 6 3 5" xfId="61102"/>
    <cellStyle name="Style 2 6 3 6" xfId="61103"/>
    <cellStyle name="Style 2 6 3 7" xfId="61104"/>
    <cellStyle name="Style 2 6 4" xfId="39238"/>
    <cellStyle name="Style 2 6 4 2" xfId="39239"/>
    <cellStyle name="Style 2 6 4 2 2" xfId="61105"/>
    <cellStyle name="Style 2 6 4 3" xfId="39240"/>
    <cellStyle name="Style 2 6 4 3 2" xfId="61106"/>
    <cellStyle name="Style 2 6 4 4" xfId="61107"/>
    <cellStyle name="Style 2 6 4 5" xfId="61108"/>
    <cellStyle name="Style 2 6 5" xfId="39241"/>
    <cellStyle name="Style 2 6 5 2" xfId="39242"/>
    <cellStyle name="Style 2 6 5 2 2" xfId="61109"/>
    <cellStyle name="Style 2 6 5 3" xfId="61110"/>
    <cellStyle name="Style 2 6 6" xfId="39243"/>
    <cellStyle name="Style 2 6 6 2" xfId="39244"/>
    <cellStyle name="Style 2 6 6 2 2" xfId="61111"/>
    <cellStyle name="Style 2 6 6 3" xfId="61112"/>
    <cellStyle name="Style 2 6 7" xfId="39245"/>
    <cellStyle name="Style 2 6 7 2" xfId="61113"/>
    <cellStyle name="Style 2 6 8" xfId="61114"/>
    <cellStyle name="Style 2 7" xfId="39246"/>
    <cellStyle name="Style 2 7 2" xfId="39247"/>
    <cellStyle name="Style 2 7 2 2" xfId="39248"/>
    <cellStyle name="Style 2 7 2 2 2" xfId="39249"/>
    <cellStyle name="Style 2 7 2 2 2 2" xfId="61115"/>
    <cellStyle name="Style 2 7 2 2 3" xfId="39250"/>
    <cellStyle name="Style 2 7 2 2 3 2" xfId="61116"/>
    <cellStyle name="Style 2 7 2 2 4" xfId="61117"/>
    <cellStyle name="Style 2 7 2 2 5" xfId="61118"/>
    <cellStyle name="Style 2 7 2 3" xfId="39251"/>
    <cellStyle name="Style 2 7 2 3 2" xfId="39252"/>
    <cellStyle name="Style 2 7 2 3 2 2" xfId="61119"/>
    <cellStyle name="Style 2 7 2 3 3" xfId="39253"/>
    <cellStyle name="Style 2 7 2 3 3 2" xfId="61120"/>
    <cellStyle name="Style 2 7 2 3 4" xfId="61121"/>
    <cellStyle name="Style 2 7 2 3 5" xfId="61122"/>
    <cellStyle name="Style 2 7 2 4" xfId="39254"/>
    <cellStyle name="Style 2 7 2 4 2" xfId="39255"/>
    <cellStyle name="Style 2 7 2 4 2 2" xfId="61123"/>
    <cellStyle name="Style 2 7 2 4 3" xfId="61124"/>
    <cellStyle name="Style 2 7 2 5" xfId="39256"/>
    <cellStyle name="Style 2 7 2 5 2" xfId="39257"/>
    <cellStyle name="Style 2 7 2 5 2 2" xfId="61125"/>
    <cellStyle name="Style 2 7 2 5 3" xfId="61126"/>
    <cellStyle name="Style 2 7 2 6" xfId="39258"/>
    <cellStyle name="Style 2 7 2 6 2" xfId="61127"/>
    <cellStyle name="Style 2 7 2 7" xfId="61128"/>
    <cellStyle name="Style 2 7 3" xfId="39259"/>
    <cellStyle name="Style 2 7 3 2" xfId="39260"/>
    <cellStyle name="Style 2 7 3 2 2" xfId="61129"/>
    <cellStyle name="Style 2 7 3 3" xfId="39261"/>
    <cellStyle name="Style 2 7 3 3 2" xfId="61130"/>
    <cellStyle name="Style 2 7 3 4" xfId="39262"/>
    <cellStyle name="Style 2 7 3 4 2" xfId="61131"/>
    <cellStyle name="Style 2 7 3 5" xfId="61132"/>
    <cellStyle name="Style 2 7 3 6" xfId="61133"/>
    <cellStyle name="Style 2 7 3 7" xfId="61134"/>
    <cellStyle name="Style 2 7 4" xfId="39263"/>
    <cellStyle name="Style 2 7 4 2" xfId="39264"/>
    <cellStyle name="Style 2 7 4 2 2" xfId="61135"/>
    <cellStyle name="Style 2 7 4 3" xfId="39265"/>
    <cellStyle name="Style 2 7 4 3 2" xfId="61136"/>
    <cellStyle name="Style 2 7 4 4" xfId="61137"/>
    <cellStyle name="Style 2 7 4 5" xfId="61138"/>
    <cellStyle name="Style 2 7 5" xfId="39266"/>
    <cellStyle name="Style 2 7 5 2" xfId="39267"/>
    <cellStyle name="Style 2 7 5 2 2" xfId="61139"/>
    <cellStyle name="Style 2 7 5 3" xfId="61140"/>
    <cellStyle name="Style 2 7 6" xfId="39268"/>
    <cellStyle name="Style 2 7 6 2" xfId="39269"/>
    <cellStyle name="Style 2 7 6 2 2" xfId="61141"/>
    <cellStyle name="Style 2 7 6 3" xfId="61142"/>
    <cellStyle name="Style 2 7 7" xfId="39270"/>
    <cellStyle name="Style 2 7 7 2" xfId="61143"/>
    <cellStyle name="Style 2 7 8" xfId="61144"/>
    <cellStyle name="Style 2 8" xfId="39271"/>
    <cellStyle name="Style 2 8 2" xfId="39272"/>
    <cellStyle name="Style 2 8 2 2" xfId="39273"/>
    <cellStyle name="Style 2 8 2 2 2" xfId="39274"/>
    <cellStyle name="Style 2 8 2 2 2 2" xfId="39275"/>
    <cellStyle name="Style 2 8 2 2 2 2 2" xfId="61145"/>
    <cellStyle name="Style 2 8 2 2 2 3" xfId="39276"/>
    <cellStyle name="Style 2 8 2 2 2 3 2" xfId="61146"/>
    <cellStyle name="Style 2 8 2 2 2 4" xfId="61147"/>
    <cellStyle name="Style 2 8 2 2 2 5" xfId="61148"/>
    <cellStyle name="Style 2 8 2 2 3" xfId="39277"/>
    <cellStyle name="Style 2 8 2 2 3 2" xfId="39278"/>
    <cellStyle name="Style 2 8 2 2 3 2 2" xfId="61149"/>
    <cellStyle name="Style 2 8 2 2 3 3" xfId="39279"/>
    <cellStyle name="Style 2 8 2 2 3 3 2" xfId="61150"/>
    <cellStyle name="Style 2 8 2 2 3 4" xfId="61151"/>
    <cellStyle name="Style 2 8 2 2 3 5" xfId="61152"/>
    <cellStyle name="Style 2 8 2 2 4" xfId="39280"/>
    <cellStyle name="Style 2 8 2 2 4 2" xfId="39281"/>
    <cellStyle name="Style 2 8 2 2 4 2 2" xfId="61153"/>
    <cellStyle name="Style 2 8 2 2 4 3" xfId="61154"/>
    <cellStyle name="Style 2 8 2 2 5" xfId="39282"/>
    <cellStyle name="Style 2 8 2 2 5 2" xfId="39283"/>
    <cellStyle name="Style 2 8 2 2 5 2 2" xfId="61155"/>
    <cellStyle name="Style 2 8 2 2 5 3" xfId="61156"/>
    <cellStyle name="Style 2 8 2 2 6" xfId="39284"/>
    <cellStyle name="Style 2 8 2 2 6 2" xfId="61157"/>
    <cellStyle name="Style 2 8 2 2 7" xfId="61158"/>
    <cellStyle name="Style 2 8 2 3" xfId="39285"/>
    <cellStyle name="Style 2 8 2 3 2" xfId="39286"/>
    <cellStyle name="Style 2 8 2 3 2 2" xfId="39287"/>
    <cellStyle name="Style 2 8 2 3 2 2 2" xfId="61159"/>
    <cellStyle name="Style 2 8 2 3 2 3" xfId="39288"/>
    <cellStyle name="Style 2 8 2 3 2 3 2" xfId="61160"/>
    <cellStyle name="Style 2 8 2 3 2 4" xfId="61161"/>
    <cellStyle name="Style 2 8 2 3 2 5" xfId="61162"/>
    <cellStyle name="Style 2 8 2 3 3" xfId="39289"/>
    <cellStyle name="Style 2 8 2 3 3 2" xfId="39290"/>
    <cellStyle name="Style 2 8 2 3 3 2 2" xfId="61163"/>
    <cellStyle name="Style 2 8 2 3 3 3" xfId="39291"/>
    <cellStyle name="Style 2 8 2 3 3 3 2" xfId="61164"/>
    <cellStyle name="Style 2 8 2 3 3 4" xfId="61165"/>
    <cellStyle name="Style 2 8 2 3 3 5" xfId="61166"/>
    <cellStyle name="Style 2 8 2 3 4" xfId="39292"/>
    <cellStyle name="Style 2 8 2 3 4 2" xfId="39293"/>
    <cellStyle name="Style 2 8 2 3 4 2 2" xfId="61167"/>
    <cellStyle name="Style 2 8 2 3 4 3" xfId="61168"/>
    <cellStyle name="Style 2 8 2 3 5" xfId="39294"/>
    <cellStyle name="Style 2 8 2 3 5 2" xfId="39295"/>
    <cellStyle name="Style 2 8 2 3 5 2 2" xfId="61169"/>
    <cellStyle name="Style 2 8 2 3 5 3" xfId="61170"/>
    <cellStyle name="Style 2 8 2 3 6" xfId="39296"/>
    <cellStyle name="Style 2 8 2 3 6 2" xfId="61171"/>
    <cellStyle name="Style 2 8 2 3 7" xfId="61172"/>
    <cellStyle name="Style 2 8 2 4" xfId="39297"/>
    <cellStyle name="Style 2 8 2 4 2" xfId="39298"/>
    <cellStyle name="Style 2 8 2 4 2 2" xfId="61173"/>
    <cellStyle name="Style 2 8 2 4 3" xfId="39299"/>
    <cellStyle name="Style 2 8 2 4 3 2" xfId="61174"/>
    <cellStyle name="Style 2 8 2 4 4" xfId="61175"/>
    <cellStyle name="Style 2 8 2 4 5" xfId="61176"/>
    <cellStyle name="Style 2 8 2 5" xfId="39300"/>
    <cellStyle name="Style 2 8 2 5 2" xfId="39301"/>
    <cellStyle name="Style 2 8 2 5 2 2" xfId="61177"/>
    <cellStyle name="Style 2 8 2 5 3" xfId="39302"/>
    <cellStyle name="Style 2 8 2 5 3 2" xfId="61178"/>
    <cellStyle name="Style 2 8 2 5 4" xfId="61179"/>
    <cellStyle name="Style 2 8 2 5 5" xfId="61180"/>
    <cellStyle name="Style 2 8 2 6" xfId="39303"/>
    <cellStyle name="Style 2 8 2 6 2" xfId="39304"/>
    <cellStyle name="Style 2 8 2 6 2 2" xfId="61181"/>
    <cellStyle name="Style 2 8 2 6 3" xfId="61182"/>
    <cellStyle name="Style 2 8 2 7" xfId="39305"/>
    <cellStyle name="Style 2 8 2 7 2" xfId="39306"/>
    <cellStyle name="Style 2 8 2 7 2 2" xfId="61183"/>
    <cellStyle name="Style 2 8 2 7 3" xfId="61184"/>
    <cellStyle name="Style 2 8 2 8" xfId="39307"/>
    <cellStyle name="Style 2 8 2 8 2" xfId="61185"/>
    <cellStyle name="Style 2 8 2 9" xfId="61186"/>
    <cellStyle name="Style 2 8 3" xfId="39308"/>
    <cellStyle name="Style 2 8 3 2" xfId="39309"/>
    <cellStyle name="Style 2 8 3 2 2" xfId="61187"/>
    <cellStyle name="Style 2 8 3 3" xfId="39310"/>
    <cellStyle name="Style 2 8 3 3 2" xfId="61188"/>
    <cellStyle name="Style 2 8 3 4" xfId="61189"/>
    <cellStyle name="Style 2 8 3 5" xfId="61190"/>
    <cellStyle name="Style 2 8 4" xfId="39311"/>
    <cellStyle name="Style 2 8 4 2" xfId="39312"/>
    <cellStyle name="Style 2 8 4 2 2" xfId="61191"/>
    <cellStyle name="Style 2 8 4 3" xfId="39313"/>
    <cellStyle name="Style 2 8 4 3 2" xfId="61192"/>
    <cellStyle name="Style 2 8 4 4" xfId="61193"/>
    <cellStyle name="Style 2 8 4 5" xfId="61194"/>
    <cellStyle name="Style 2 8 5" xfId="39314"/>
    <cellStyle name="Style 2 8 5 2" xfId="39315"/>
    <cellStyle name="Style 2 8 5 2 2" xfId="61195"/>
    <cellStyle name="Style 2 8 5 3" xfId="61196"/>
    <cellStyle name="Style 2 8 6" xfId="39316"/>
    <cellStyle name="Style 2 8 6 2" xfId="39317"/>
    <cellStyle name="Style 2 8 6 2 2" xfId="61197"/>
    <cellStyle name="Style 2 8 6 3" xfId="61198"/>
    <cellStyle name="Style 2 8 7" xfId="39318"/>
    <cellStyle name="Style 2 8 7 2" xfId="61199"/>
    <cellStyle name="Style 2 8 8" xfId="61200"/>
    <cellStyle name="Style 2 9" xfId="39319"/>
    <cellStyle name="Style 2 9 2" xfId="39320"/>
    <cellStyle name="Style 2 9 2 2" xfId="39321"/>
    <cellStyle name="Style 2 9 2 2 2" xfId="39322"/>
    <cellStyle name="Style 2 9 2 2 2 2" xfId="61201"/>
    <cellStyle name="Style 2 9 2 2 3" xfId="39323"/>
    <cellStyle name="Style 2 9 2 2 3 2" xfId="61202"/>
    <cellStyle name="Style 2 9 2 2 4" xfId="61203"/>
    <cellStyle name="Style 2 9 2 2 5" xfId="61204"/>
    <cellStyle name="Style 2 9 2 3" xfId="39324"/>
    <cellStyle name="Style 2 9 2 3 2" xfId="39325"/>
    <cellStyle name="Style 2 9 2 3 2 2" xfId="61205"/>
    <cellStyle name="Style 2 9 2 3 3" xfId="39326"/>
    <cellStyle name="Style 2 9 2 3 3 2" xfId="61206"/>
    <cellStyle name="Style 2 9 2 3 4" xfId="61207"/>
    <cellStyle name="Style 2 9 2 3 5" xfId="61208"/>
    <cellStyle name="Style 2 9 2 4" xfId="39327"/>
    <cellStyle name="Style 2 9 2 4 2" xfId="39328"/>
    <cellStyle name="Style 2 9 2 4 2 2" xfId="61209"/>
    <cellStyle name="Style 2 9 2 4 3" xfId="61210"/>
    <cellStyle name="Style 2 9 2 5" xfId="39329"/>
    <cellStyle name="Style 2 9 2 5 2" xfId="39330"/>
    <cellStyle name="Style 2 9 2 5 2 2" xfId="61211"/>
    <cellStyle name="Style 2 9 2 5 3" xfId="61212"/>
    <cellStyle name="Style 2 9 2 6" xfId="39331"/>
    <cellStyle name="Style 2 9 2 6 2" xfId="61213"/>
    <cellStyle name="Style 2 9 2 7" xfId="61214"/>
    <cellStyle name="Style 2 9 3" xfId="39332"/>
    <cellStyle name="Style 2 9 3 2" xfId="39333"/>
    <cellStyle name="Style 2 9 3 2 2" xfId="39334"/>
    <cellStyle name="Style 2 9 3 2 2 2" xfId="61215"/>
    <cellStyle name="Style 2 9 3 2 3" xfId="39335"/>
    <cellStyle name="Style 2 9 3 2 3 2" xfId="61216"/>
    <cellStyle name="Style 2 9 3 2 4" xfId="61217"/>
    <cellStyle name="Style 2 9 3 2 5" xfId="61218"/>
    <cellStyle name="Style 2 9 3 3" xfId="39336"/>
    <cellStyle name="Style 2 9 3 3 2" xfId="39337"/>
    <cellStyle name="Style 2 9 3 3 2 2" xfId="61219"/>
    <cellStyle name="Style 2 9 3 3 3" xfId="39338"/>
    <cellStyle name="Style 2 9 3 3 3 2" xfId="61220"/>
    <cellStyle name="Style 2 9 3 3 4" xfId="61221"/>
    <cellStyle name="Style 2 9 3 3 5" xfId="61222"/>
    <cellStyle name="Style 2 9 3 4" xfId="39339"/>
    <cellStyle name="Style 2 9 3 4 2" xfId="39340"/>
    <cellStyle name="Style 2 9 3 4 2 2" xfId="61223"/>
    <cellStyle name="Style 2 9 3 4 3" xfId="61224"/>
    <cellStyle name="Style 2 9 3 5" xfId="39341"/>
    <cellStyle name="Style 2 9 3 5 2" xfId="39342"/>
    <cellStyle name="Style 2 9 3 5 2 2" xfId="61225"/>
    <cellStyle name="Style 2 9 3 5 3" xfId="61226"/>
    <cellStyle name="Style 2 9 3 6" xfId="39343"/>
    <cellStyle name="Style 2 9 3 6 2" xfId="61227"/>
    <cellStyle name="Style 2 9 3 7" xfId="61228"/>
    <cellStyle name="Style 2 9 4" xfId="39344"/>
    <cellStyle name="Style 2 9 4 2" xfId="39345"/>
    <cellStyle name="Style 2 9 4 2 2" xfId="61229"/>
    <cellStyle name="Style 2 9 4 3" xfId="39346"/>
    <cellStyle name="Style 2 9 4 3 2" xfId="61230"/>
    <cellStyle name="Style 2 9 4 4" xfId="61231"/>
    <cellStyle name="Style 2 9 4 5" xfId="61232"/>
    <cellStyle name="Style 2 9 5" xfId="39347"/>
    <cellStyle name="Style 2 9 5 2" xfId="39348"/>
    <cellStyle name="Style 2 9 5 2 2" xfId="61233"/>
    <cellStyle name="Style 2 9 5 3" xfId="39349"/>
    <cellStyle name="Style 2 9 5 3 2" xfId="61234"/>
    <cellStyle name="Style 2 9 5 4" xfId="61235"/>
    <cellStyle name="Style 2 9 5 5" xfId="61236"/>
    <cellStyle name="Style 2 9 6" xfId="39350"/>
    <cellStyle name="Style 2 9 6 2" xfId="39351"/>
    <cellStyle name="Style 2 9 6 2 2" xfId="61237"/>
    <cellStyle name="Style 2 9 6 3" xfId="61238"/>
    <cellStyle name="Style 2 9 7" xfId="39352"/>
    <cellStyle name="Style 2 9 7 2" xfId="39353"/>
    <cellStyle name="Style 2 9 7 2 2" xfId="61239"/>
    <cellStyle name="Style 2 9 7 3" xfId="61240"/>
    <cellStyle name="Style 2 9 8" xfId="39354"/>
    <cellStyle name="Style 2 9 8 2" xfId="61241"/>
    <cellStyle name="Style 2 9 9" xfId="61242"/>
    <cellStyle name="Style 2_Adjustments-RSVA" xfId="39355"/>
    <cellStyle name="Style 23" xfId="39356"/>
    <cellStyle name="Style 3" xfId="39357"/>
    <cellStyle name="Style 3 10" xfId="39358"/>
    <cellStyle name="Style 3 10 2" xfId="39359"/>
    <cellStyle name="Style 3 10 2 2" xfId="39360"/>
    <cellStyle name="Style 3 10 2 2 2" xfId="39361"/>
    <cellStyle name="Style 3 10 2 2 2 2" xfId="61243"/>
    <cellStyle name="Style 3 10 2 2 3" xfId="39362"/>
    <cellStyle name="Style 3 10 2 2 3 2" xfId="61244"/>
    <cellStyle name="Style 3 10 2 2 4" xfId="61245"/>
    <cellStyle name="Style 3 10 2 2 5" xfId="61246"/>
    <cellStyle name="Style 3 10 2 3" xfId="39363"/>
    <cellStyle name="Style 3 10 2 3 2" xfId="39364"/>
    <cellStyle name="Style 3 10 2 3 2 2" xfId="61247"/>
    <cellStyle name="Style 3 10 2 3 3" xfId="39365"/>
    <cellStyle name="Style 3 10 2 3 3 2" xfId="61248"/>
    <cellStyle name="Style 3 10 2 3 4" xfId="61249"/>
    <cellStyle name="Style 3 10 2 3 5" xfId="61250"/>
    <cellStyle name="Style 3 10 2 4" xfId="39366"/>
    <cellStyle name="Style 3 10 2 4 2" xfId="39367"/>
    <cellStyle name="Style 3 10 2 4 2 2" xfId="61251"/>
    <cellStyle name="Style 3 10 2 4 3" xfId="61252"/>
    <cellStyle name="Style 3 10 2 5" xfId="39368"/>
    <cellStyle name="Style 3 10 2 5 2" xfId="39369"/>
    <cellStyle name="Style 3 10 2 5 2 2" xfId="61253"/>
    <cellStyle name="Style 3 10 2 5 3" xfId="61254"/>
    <cellStyle name="Style 3 10 2 6" xfId="39370"/>
    <cellStyle name="Style 3 10 2 6 2" xfId="61255"/>
    <cellStyle name="Style 3 10 2 7" xfId="61256"/>
    <cellStyle name="Style 3 10 3" xfId="39371"/>
    <cellStyle name="Style 3 10 3 2" xfId="39372"/>
    <cellStyle name="Style 3 10 3 2 2" xfId="39373"/>
    <cellStyle name="Style 3 10 3 2 2 2" xfId="61257"/>
    <cellStyle name="Style 3 10 3 2 3" xfId="39374"/>
    <cellStyle name="Style 3 10 3 2 3 2" xfId="61258"/>
    <cellStyle name="Style 3 10 3 2 4" xfId="61259"/>
    <cellStyle name="Style 3 10 3 2 5" xfId="61260"/>
    <cellStyle name="Style 3 10 3 3" xfId="39375"/>
    <cellStyle name="Style 3 10 3 3 2" xfId="39376"/>
    <cellStyle name="Style 3 10 3 3 2 2" xfId="61261"/>
    <cellStyle name="Style 3 10 3 3 3" xfId="39377"/>
    <cellStyle name="Style 3 10 3 3 3 2" xfId="61262"/>
    <cellStyle name="Style 3 10 3 3 4" xfId="61263"/>
    <cellStyle name="Style 3 10 3 3 5" xfId="61264"/>
    <cellStyle name="Style 3 10 3 4" xfId="39378"/>
    <cellStyle name="Style 3 10 3 4 2" xfId="39379"/>
    <cellStyle name="Style 3 10 3 4 2 2" xfId="61265"/>
    <cellStyle name="Style 3 10 3 4 3" xfId="61266"/>
    <cellStyle name="Style 3 10 3 5" xfId="39380"/>
    <cellStyle name="Style 3 10 3 5 2" xfId="39381"/>
    <cellStyle name="Style 3 10 3 5 2 2" xfId="61267"/>
    <cellStyle name="Style 3 10 3 5 3" xfId="61268"/>
    <cellStyle name="Style 3 10 3 6" xfId="39382"/>
    <cellStyle name="Style 3 10 3 6 2" xfId="61269"/>
    <cellStyle name="Style 3 10 3 7" xfId="61270"/>
    <cellStyle name="Style 3 10 4" xfId="39383"/>
    <cellStyle name="Style 3 10 4 2" xfId="39384"/>
    <cellStyle name="Style 3 10 4 2 2" xfId="61271"/>
    <cellStyle name="Style 3 10 4 3" xfId="39385"/>
    <cellStyle name="Style 3 10 4 3 2" xfId="61272"/>
    <cellStyle name="Style 3 10 4 4" xfId="61273"/>
    <cellStyle name="Style 3 10 4 5" xfId="61274"/>
    <cellStyle name="Style 3 10 5" xfId="39386"/>
    <cellStyle name="Style 3 10 5 2" xfId="39387"/>
    <cellStyle name="Style 3 10 5 2 2" xfId="61275"/>
    <cellStyle name="Style 3 10 5 3" xfId="39388"/>
    <cellStyle name="Style 3 10 5 3 2" xfId="61276"/>
    <cellStyle name="Style 3 10 5 4" xfId="61277"/>
    <cellStyle name="Style 3 10 5 5" xfId="61278"/>
    <cellStyle name="Style 3 10 6" xfId="39389"/>
    <cellStyle name="Style 3 10 6 2" xfId="39390"/>
    <cellStyle name="Style 3 10 6 2 2" xfId="61279"/>
    <cellStyle name="Style 3 10 6 3" xfId="61280"/>
    <cellStyle name="Style 3 10 7" xfId="39391"/>
    <cellStyle name="Style 3 10 7 2" xfId="39392"/>
    <cellStyle name="Style 3 10 7 2 2" xfId="61281"/>
    <cellStyle name="Style 3 10 7 3" xfId="61282"/>
    <cellStyle name="Style 3 10 8" xfId="39393"/>
    <cellStyle name="Style 3 10 8 2" xfId="61283"/>
    <cellStyle name="Style 3 10 9" xfId="61284"/>
    <cellStyle name="Style 3 11" xfId="39394"/>
    <cellStyle name="Style 3 11 2" xfId="39395"/>
    <cellStyle name="Style 3 11 2 2" xfId="39396"/>
    <cellStyle name="Style 3 11 2 2 2" xfId="39397"/>
    <cellStyle name="Style 3 11 2 2 2 2" xfId="61285"/>
    <cellStyle name="Style 3 11 2 2 3" xfId="61286"/>
    <cellStyle name="Style 3 11 2 3" xfId="39398"/>
    <cellStyle name="Style 3 11 2 3 2" xfId="39399"/>
    <cellStyle name="Style 3 11 2 3 2 2" xfId="61287"/>
    <cellStyle name="Style 3 11 2 3 3" xfId="61288"/>
    <cellStyle name="Style 3 11 2 4" xfId="61289"/>
    <cellStyle name="Style 3 11 2 5" xfId="61290"/>
    <cellStyle name="Style 3 11 3" xfId="39400"/>
    <cellStyle name="Style 3 11 3 2" xfId="39401"/>
    <cellStyle name="Style 3 11 3 2 2" xfId="61291"/>
    <cellStyle name="Style 3 11 3 3" xfId="39402"/>
    <cellStyle name="Style 3 11 3 3 2" xfId="61292"/>
    <cellStyle name="Style 3 11 3 4" xfId="61293"/>
    <cellStyle name="Style 3 11 3 5" xfId="61294"/>
    <cellStyle name="Style 3 11 4" xfId="39403"/>
    <cellStyle name="Style 3 11 4 2" xfId="39404"/>
    <cellStyle name="Style 3 11 4 2 2" xfId="61295"/>
    <cellStyle name="Style 3 11 4 3" xfId="61296"/>
    <cellStyle name="Style 3 11 5" xfId="39405"/>
    <cellStyle name="Style 3 11 5 2" xfId="39406"/>
    <cellStyle name="Style 3 11 5 2 2" xfId="61297"/>
    <cellStyle name="Style 3 11 5 3" xfId="61298"/>
    <cellStyle name="Style 3 11 6" xfId="39407"/>
    <cellStyle name="Style 3 11 6 2" xfId="61299"/>
    <cellStyle name="Style 3 11 7" xfId="61300"/>
    <cellStyle name="Style 3 12" xfId="39408"/>
    <cellStyle name="Style 3 12 2" xfId="39409"/>
    <cellStyle name="Style 3 12 2 2" xfId="39410"/>
    <cellStyle name="Style 3 12 2 2 2" xfId="39411"/>
    <cellStyle name="Style 3 12 2 2 2 2" xfId="61301"/>
    <cellStyle name="Style 3 12 2 2 3" xfId="39412"/>
    <cellStyle name="Style 3 12 2 2 3 2" xfId="61302"/>
    <cellStyle name="Style 3 12 2 2 4" xfId="61303"/>
    <cellStyle name="Style 3 12 2 2 5" xfId="61304"/>
    <cellStyle name="Style 3 12 2 3" xfId="39413"/>
    <cellStyle name="Style 3 12 2 3 2" xfId="39414"/>
    <cellStyle name="Style 3 12 2 3 2 2" xfId="61305"/>
    <cellStyle name="Style 3 12 2 3 3" xfId="39415"/>
    <cellStyle name="Style 3 12 2 3 3 2" xfId="61306"/>
    <cellStyle name="Style 3 12 2 3 4" xfId="61307"/>
    <cellStyle name="Style 3 12 2 3 5" xfId="61308"/>
    <cellStyle name="Style 3 12 2 4" xfId="39416"/>
    <cellStyle name="Style 3 12 2 4 2" xfId="39417"/>
    <cellStyle name="Style 3 12 2 4 2 2" xfId="61309"/>
    <cellStyle name="Style 3 12 2 4 3" xfId="61310"/>
    <cellStyle name="Style 3 12 2 5" xfId="39418"/>
    <cellStyle name="Style 3 12 2 5 2" xfId="61311"/>
    <cellStyle name="Style 3 12 2 6" xfId="39419"/>
    <cellStyle name="Style 3 12 2 6 2" xfId="61312"/>
    <cellStyle name="Style 3 12 2 7" xfId="39420"/>
    <cellStyle name="Style 3 12 2 7 2" xfId="61313"/>
    <cellStyle name="Style 3 12 2 8" xfId="61314"/>
    <cellStyle name="Style 3 12 3" xfId="39421"/>
    <cellStyle name="Style 3 12 3 2" xfId="39422"/>
    <cellStyle name="Style 3 12 3 2 2" xfId="61315"/>
    <cellStyle name="Style 3 12 3 3" xfId="39423"/>
    <cellStyle name="Style 3 12 3 3 2" xfId="61316"/>
    <cellStyle name="Style 3 12 3 4" xfId="61317"/>
    <cellStyle name="Style 3 12 3 5" xfId="61318"/>
    <cellStyle name="Style 3 12 4" xfId="39424"/>
    <cellStyle name="Style 3 12 4 2" xfId="39425"/>
    <cellStyle name="Style 3 12 4 2 2" xfId="61319"/>
    <cellStyle name="Style 3 12 4 3" xfId="39426"/>
    <cellStyle name="Style 3 12 4 3 2" xfId="61320"/>
    <cellStyle name="Style 3 12 4 4" xfId="61321"/>
    <cellStyle name="Style 3 12 4 5" xfId="61322"/>
    <cellStyle name="Style 3 12 5" xfId="39427"/>
    <cellStyle name="Style 3 12 5 2" xfId="39428"/>
    <cellStyle name="Style 3 12 5 2 2" xfId="61323"/>
    <cellStyle name="Style 3 12 5 3" xfId="61324"/>
    <cellStyle name="Style 3 12 6" xfId="39429"/>
    <cellStyle name="Style 3 12 6 2" xfId="39430"/>
    <cellStyle name="Style 3 12 6 2 2" xfId="61325"/>
    <cellStyle name="Style 3 12 6 3" xfId="61326"/>
    <cellStyle name="Style 3 12 7" xfId="39431"/>
    <cellStyle name="Style 3 12 7 2" xfId="61327"/>
    <cellStyle name="Style 3 12 8" xfId="61328"/>
    <cellStyle name="Style 3 13" xfId="39432"/>
    <cellStyle name="Style 3 13 10" xfId="61329"/>
    <cellStyle name="Style 3 13 2" xfId="39433"/>
    <cellStyle name="Style 3 13 2 2" xfId="39434"/>
    <cellStyle name="Style 3 13 2 2 2" xfId="39435"/>
    <cellStyle name="Style 3 13 2 2 2 2" xfId="39436"/>
    <cellStyle name="Style 3 13 2 2 2 2 2" xfId="61330"/>
    <cellStyle name="Style 3 13 2 2 2 3" xfId="61331"/>
    <cellStyle name="Style 3 13 2 2 3" xfId="39437"/>
    <cellStyle name="Style 3 13 2 2 3 2" xfId="61332"/>
    <cellStyle name="Style 3 13 2 2 4" xfId="39438"/>
    <cellStyle name="Style 3 13 2 2 4 2" xfId="61333"/>
    <cellStyle name="Style 3 13 2 2 5" xfId="61334"/>
    <cellStyle name="Style 3 13 2 2 6" xfId="61335"/>
    <cellStyle name="Style 3 13 2 3" xfId="39439"/>
    <cellStyle name="Style 3 13 2 3 2" xfId="39440"/>
    <cellStyle name="Style 3 13 2 3 2 2" xfId="39441"/>
    <cellStyle name="Style 3 13 2 3 2 2 2" xfId="61336"/>
    <cellStyle name="Style 3 13 2 3 2 3" xfId="61337"/>
    <cellStyle name="Style 3 13 2 3 3" xfId="39442"/>
    <cellStyle name="Style 3 13 2 3 3 2" xfId="61338"/>
    <cellStyle name="Style 3 13 2 3 4" xfId="39443"/>
    <cellStyle name="Style 3 13 2 3 4 2" xfId="61339"/>
    <cellStyle name="Style 3 13 2 3 5" xfId="61340"/>
    <cellStyle name="Style 3 13 2 3 6" xfId="61341"/>
    <cellStyle name="Style 3 13 2 4" xfId="39444"/>
    <cellStyle name="Style 3 13 2 4 2" xfId="39445"/>
    <cellStyle name="Style 3 13 2 4 2 2" xfId="61342"/>
    <cellStyle name="Style 3 13 2 4 3" xfId="61343"/>
    <cellStyle name="Style 3 13 2 5" xfId="39446"/>
    <cellStyle name="Style 3 13 2 5 2" xfId="61344"/>
    <cellStyle name="Style 3 13 2 6" xfId="39447"/>
    <cellStyle name="Style 3 13 2 6 2" xfId="61345"/>
    <cellStyle name="Style 3 13 2 7" xfId="39448"/>
    <cellStyle name="Style 3 13 2 7 2" xfId="61346"/>
    <cellStyle name="Style 3 13 2 8" xfId="61347"/>
    <cellStyle name="Style 3 13 3" xfId="39449"/>
    <cellStyle name="Style 3 13 3 2" xfId="39450"/>
    <cellStyle name="Style 3 13 3 2 2" xfId="39451"/>
    <cellStyle name="Style 3 13 3 2 2 2" xfId="61348"/>
    <cellStyle name="Style 3 13 3 2 3" xfId="61349"/>
    <cellStyle name="Style 3 13 3 3" xfId="39452"/>
    <cellStyle name="Style 3 13 3 3 2" xfId="61350"/>
    <cellStyle name="Style 3 13 3 4" xfId="39453"/>
    <cellStyle name="Style 3 13 3 4 2" xfId="61351"/>
    <cellStyle name="Style 3 13 3 5" xfId="61352"/>
    <cellStyle name="Style 3 13 3 6" xfId="61353"/>
    <cellStyle name="Style 3 13 4" xfId="39454"/>
    <cellStyle name="Style 3 13 4 2" xfId="39455"/>
    <cellStyle name="Style 3 13 4 2 2" xfId="61354"/>
    <cellStyle name="Style 3 13 4 3" xfId="39456"/>
    <cellStyle name="Style 3 13 4 3 2" xfId="61355"/>
    <cellStyle name="Style 3 13 4 4" xfId="61356"/>
    <cellStyle name="Style 3 13 4 5" xfId="61357"/>
    <cellStyle name="Style 3 13 5" xfId="39457"/>
    <cellStyle name="Style 3 13 5 2" xfId="39458"/>
    <cellStyle name="Style 3 13 5 2 2" xfId="61358"/>
    <cellStyle name="Style 3 13 5 3" xfId="61359"/>
    <cellStyle name="Style 3 13 6" xfId="39459"/>
    <cellStyle name="Style 3 13 6 2" xfId="61360"/>
    <cellStyle name="Style 3 13 7" xfId="39460"/>
    <cellStyle name="Style 3 13 7 2" xfId="61361"/>
    <cellStyle name="Style 3 13 8" xfId="39461"/>
    <cellStyle name="Style 3 13 8 2" xfId="61362"/>
    <cellStyle name="Style 3 13 9" xfId="61363"/>
    <cellStyle name="Style 3 13 9 2" xfId="61364"/>
    <cellStyle name="Style 3 14" xfId="39462"/>
    <cellStyle name="Style 3 14 2" xfId="39463"/>
    <cellStyle name="Style 3 14 2 2" xfId="39464"/>
    <cellStyle name="Style 3 14 2 2 2" xfId="39465"/>
    <cellStyle name="Style 3 14 2 2 2 2" xfId="61365"/>
    <cellStyle name="Style 3 14 2 2 3" xfId="39466"/>
    <cellStyle name="Style 3 14 2 2 3 2" xfId="61366"/>
    <cellStyle name="Style 3 14 2 2 4" xfId="61367"/>
    <cellStyle name="Style 3 14 2 2 5" xfId="61368"/>
    <cellStyle name="Style 3 14 2 3" xfId="39467"/>
    <cellStyle name="Style 3 14 2 3 2" xfId="39468"/>
    <cellStyle name="Style 3 14 2 3 2 2" xfId="61369"/>
    <cellStyle name="Style 3 14 2 3 3" xfId="39469"/>
    <cellStyle name="Style 3 14 2 3 3 2" xfId="61370"/>
    <cellStyle name="Style 3 14 2 3 4" xfId="61371"/>
    <cellStyle name="Style 3 14 2 3 5" xfId="61372"/>
    <cellStyle name="Style 3 14 2 4" xfId="39470"/>
    <cellStyle name="Style 3 14 2 4 2" xfId="39471"/>
    <cellStyle name="Style 3 14 2 4 2 2" xfId="61373"/>
    <cellStyle name="Style 3 14 2 4 3" xfId="61374"/>
    <cellStyle name="Style 3 14 2 5" xfId="39472"/>
    <cellStyle name="Style 3 14 2 5 2" xfId="61375"/>
    <cellStyle name="Style 3 14 2 6" xfId="39473"/>
    <cellStyle name="Style 3 14 2 6 2" xfId="61376"/>
    <cellStyle name="Style 3 14 2 7" xfId="39474"/>
    <cellStyle name="Style 3 14 2 7 2" xfId="61377"/>
    <cellStyle name="Style 3 14 2 8" xfId="61378"/>
    <cellStyle name="Style 3 14 3" xfId="39475"/>
    <cellStyle name="Style 3 14 3 2" xfId="39476"/>
    <cellStyle name="Style 3 14 3 2 2" xfId="39477"/>
    <cellStyle name="Style 3 14 3 2 2 2" xfId="39478"/>
    <cellStyle name="Style 3 14 3 2 2 2 2" xfId="61379"/>
    <cellStyle name="Style 3 14 3 2 2 3" xfId="61380"/>
    <cellStyle name="Style 3 14 3 2 3" xfId="39479"/>
    <cellStyle name="Style 3 14 3 2 3 2" xfId="61381"/>
    <cellStyle name="Style 3 14 3 2 4" xfId="61382"/>
    <cellStyle name="Style 3 14 3 3" xfId="39480"/>
    <cellStyle name="Style 3 14 3 3 2" xfId="39481"/>
    <cellStyle name="Style 3 14 3 3 2 2" xfId="61383"/>
    <cellStyle name="Style 3 14 3 3 3" xfId="61384"/>
    <cellStyle name="Style 3 14 3 4" xfId="39482"/>
    <cellStyle name="Style 3 14 3 4 2" xfId="61385"/>
    <cellStyle name="Style 3 14 3 5" xfId="39483"/>
    <cellStyle name="Style 3 14 3 5 2" xfId="61386"/>
    <cellStyle name="Style 3 14 3 6" xfId="39484"/>
    <cellStyle name="Style 3 14 3 6 2" xfId="61387"/>
    <cellStyle name="Style 3 14 3 7" xfId="61388"/>
    <cellStyle name="Style 3 14 3 8" xfId="61389"/>
    <cellStyle name="Style 3 14 3 9" xfId="61390"/>
    <cellStyle name="Style 3 14 4" xfId="39485"/>
    <cellStyle name="Style 3 14 4 2" xfId="39486"/>
    <cellStyle name="Style 3 14 4 2 2" xfId="61391"/>
    <cellStyle name="Style 3 14 4 3" xfId="39487"/>
    <cellStyle name="Style 3 14 4 3 2" xfId="61392"/>
    <cellStyle name="Style 3 14 4 4" xfId="61393"/>
    <cellStyle name="Style 3 14 4 5" xfId="61394"/>
    <cellStyle name="Style 3 14 5" xfId="39488"/>
    <cellStyle name="Style 3 14 5 2" xfId="39489"/>
    <cellStyle name="Style 3 14 5 2 2" xfId="61395"/>
    <cellStyle name="Style 3 14 5 3" xfId="61396"/>
    <cellStyle name="Style 3 14 6" xfId="39490"/>
    <cellStyle name="Style 3 14 6 2" xfId="61397"/>
    <cellStyle name="Style 3 14 7" xfId="39491"/>
    <cellStyle name="Style 3 14 7 2" xfId="61398"/>
    <cellStyle name="Style 3 14 8" xfId="39492"/>
    <cellStyle name="Style 3 14 8 2" xfId="61399"/>
    <cellStyle name="Style 3 14 9" xfId="61400"/>
    <cellStyle name="Style 3 15" xfId="39493"/>
    <cellStyle name="Style 3 15 2" xfId="39494"/>
    <cellStyle name="Style 3 15 2 2" xfId="39495"/>
    <cellStyle name="Style 3 15 2 2 2" xfId="39496"/>
    <cellStyle name="Style 3 15 2 2 2 2" xfId="61401"/>
    <cellStyle name="Style 3 15 2 2 3" xfId="61402"/>
    <cellStyle name="Style 3 15 2 3" xfId="39497"/>
    <cellStyle name="Style 3 15 2 3 2" xfId="61403"/>
    <cellStyle name="Style 3 15 2 4" xfId="39498"/>
    <cellStyle name="Style 3 15 2 4 2" xfId="61404"/>
    <cellStyle name="Style 3 15 2 5" xfId="39499"/>
    <cellStyle name="Style 3 15 2 5 2" xfId="61405"/>
    <cellStyle name="Style 3 15 2 6" xfId="61406"/>
    <cellStyle name="Style 3 15 2 7" xfId="61407"/>
    <cellStyle name="Style 3 15 2 8" xfId="61408"/>
    <cellStyle name="Style 3 15 3" xfId="39500"/>
    <cellStyle name="Style 3 15 3 2" xfId="39501"/>
    <cellStyle name="Style 3 15 3 2 2" xfId="39502"/>
    <cellStyle name="Style 3 15 3 2 2 2" xfId="39503"/>
    <cellStyle name="Style 3 15 3 2 2 2 2" xfId="61409"/>
    <cellStyle name="Style 3 15 3 2 2 3" xfId="61410"/>
    <cellStyle name="Style 3 15 3 2 3" xfId="39504"/>
    <cellStyle name="Style 3 15 3 2 3 2" xfId="61411"/>
    <cellStyle name="Style 3 15 3 2 4" xfId="61412"/>
    <cellStyle name="Style 3 15 3 3" xfId="39505"/>
    <cellStyle name="Style 3 15 3 3 2" xfId="39506"/>
    <cellStyle name="Style 3 15 3 3 2 2" xfId="61413"/>
    <cellStyle name="Style 3 15 3 3 3" xfId="61414"/>
    <cellStyle name="Style 3 15 3 4" xfId="39507"/>
    <cellStyle name="Style 3 15 3 4 2" xfId="61415"/>
    <cellStyle name="Style 3 15 3 5" xfId="39508"/>
    <cellStyle name="Style 3 15 3 5 2" xfId="61416"/>
    <cellStyle name="Style 3 15 3 6" xfId="61417"/>
    <cellStyle name="Style 3 15 3 7" xfId="61418"/>
    <cellStyle name="Style 3 15 4" xfId="39509"/>
    <cellStyle name="Style 3 15 4 2" xfId="39510"/>
    <cellStyle name="Style 3 15 4 2 2" xfId="61419"/>
    <cellStyle name="Style 3 15 4 3" xfId="61420"/>
    <cellStyle name="Style 3 15 5" xfId="39511"/>
    <cellStyle name="Style 3 15 5 2" xfId="61421"/>
    <cellStyle name="Style 3 15 6" xfId="39512"/>
    <cellStyle name="Style 3 15 6 2" xfId="61422"/>
    <cellStyle name="Style 3 15 7" xfId="39513"/>
    <cellStyle name="Style 3 15 7 2" xfId="61423"/>
    <cellStyle name="Style 3 15 8" xfId="61424"/>
    <cellStyle name="Style 3 16" xfId="39514"/>
    <cellStyle name="Style 3 16 2" xfId="39515"/>
    <cellStyle name="Style 3 16 2 2" xfId="39516"/>
    <cellStyle name="Style 3 16 2 2 2" xfId="39517"/>
    <cellStyle name="Style 3 16 2 2 2 2" xfId="39518"/>
    <cellStyle name="Style 3 16 2 2 2 2 2" xfId="61425"/>
    <cellStyle name="Style 3 16 2 2 2 3" xfId="61426"/>
    <cellStyle name="Style 3 16 2 2 3" xfId="39519"/>
    <cellStyle name="Style 3 16 2 2 3 2" xfId="61427"/>
    <cellStyle name="Style 3 16 2 2 4" xfId="61428"/>
    <cellStyle name="Style 3 16 2 3" xfId="39520"/>
    <cellStyle name="Style 3 16 2 3 2" xfId="39521"/>
    <cellStyle name="Style 3 16 2 3 2 2" xfId="61429"/>
    <cellStyle name="Style 3 16 2 3 3" xfId="61430"/>
    <cellStyle name="Style 3 16 2 4" xfId="39522"/>
    <cellStyle name="Style 3 16 2 4 2" xfId="61431"/>
    <cellStyle name="Style 3 16 2 5" xfId="61432"/>
    <cellStyle name="Style 3 16 2 6" xfId="61433"/>
    <cellStyle name="Style 3 16 2 7" xfId="61434"/>
    <cellStyle name="Style 3 16 3" xfId="39523"/>
    <cellStyle name="Style 3 16 3 2" xfId="39524"/>
    <cellStyle name="Style 3 16 3 2 2" xfId="39525"/>
    <cellStyle name="Style 3 16 3 2 2 2" xfId="61435"/>
    <cellStyle name="Style 3 16 3 2 3" xfId="61436"/>
    <cellStyle name="Style 3 16 3 3" xfId="39526"/>
    <cellStyle name="Style 3 16 3 3 2" xfId="61437"/>
    <cellStyle name="Style 3 16 3 4" xfId="61438"/>
    <cellStyle name="Style 3 16 4" xfId="39527"/>
    <cellStyle name="Style 3 16 4 2" xfId="39528"/>
    <cellStyle name="Style 3 16 4 2 2" xfId="61439"/>
    <cellStyle name="Style 3 16 4 3" xfId="61440"/>
    <cellStyle name="Style 3 16 5" xfId="39529"/>
    <cellStyle name="Style 3 16 5 2" xfId="61441"/>
    <cellStyle name="Style 3 16 6" xfId="39530"/>
    <cellStyle name="Style 3 16 6 2" xfId="61442"/>
    <cellStyle name="Style 3 16 7" xfId="39531"/>
    <cellStyle name="Style 3 16 7 2" xfId="61443"/>
    <cellStyle name="Style 3 16 8" xfId="61444"/>
    <cellStyle name="Style 3 17" xfId="39532"/>
    <cellStyle name="Style 3 17 2" xfId="39533"/>
    <cellStyle name="Style 3 17 2 2" xfId="39534"/>
    <cellStyle name="Style 3 17 2 2 2" xfId="39535"/>
    <cellStyle name="Style 3 17 2 2 2 2" xfId="61445"/>
    <cellStyle name="Style 3 17 2 2 3" xfId="61446"/>
    <cellStyle name="Style 3 17 2 3" xfId="39536"/>
    <cellStyle name="Style 3 17 2 3 2" xfId="61447"/>
    <cellStyle name="Style 3 17 2 4" xfId="61448"/>
    <cellStyle name="Style 3 17 3" xfId="39537"/>
    <cellStyle name="Style 3 17 3 2" xfId="39538"/>
    <cellStyle name="Style 3 17 3 2 2" xfId="39539"/>
    <cellStyle name="Style 3 17 3 2 2 2" xfId="61449"/>
    <cellStyle name="Style 3 17 3 2 3" xfId="61450"/>
    <cellStyle name="Style 3 17 3 3" xfId="39540"/>
    <cellStyle name="Style 3 17 3 3 2" xfId="61451"/>
    <cellStyle name="Style 3 17 3 4" xfId="61452"/>
    <cellStyle name="Style 3 17 4" xfId="39541"/>
    <cellStyle name="Style 3 17 4 2" xfId="39542"/>
    <cellStyle name="Style 3 17 4 2 2" xfId="61453"/>
    <cellStyle name="Style 3 17 4 3" xfId="61454"/>
    <cellStyle name="Style 3 17 5" xfId="39543"/>
    <cellStyle name="Style 3 17 5 2" xfId="61455"/>
    <cellStyle name="Style 3 17 6" xfId="39544"/>
    <cellStyle name="Style 3 17 6 2" xfId="61456"/>
    <cellStyle name="Style 3 17 7" xfId="39545"/>
    <cellStyle name="Style 3 17 7 2" xfId="61457"/>
    <cellStyle name="Style 3 17 8" xfId="61458"/>
    <cellStyle name="Style 3 17 9" xfId="61459"/>
    <cellStyle name="Style 3 18" xfId="39546"/>
    <cellStyle name="Style 3 18 2" xfId="39547"/>
    <cellStyle name="Style 3 18 2 2" xfId="39548"/>
    <cellStyle name="Style 3 18 2 2 2" xfId="39549"/>
    <cellStyle name="Style 3 18 2 2 2 2" xfId="61460"/>
    <cellStyle name="Style 3 18 2 2 3" xfId="61461"/>
    <cellStyle name="Style 3 18 2 3" xfId="39550"/>
    <cellStyle name="Style 3 18 2 3 2" xfId="61462"/>
    <cellStyle name="Style 3 18 2 4" xfId="39551"/>
    <cellStyle name="Style 3 18 2 4 2" xfId="61463"/>
    <cellStyle name="Style 3 18 2 5" xfId="39552"/>
    <cellStyle name="Style 3 18 2 5 2" xfId="61464"/>
    <cellStyle name="Style 3 18 2 6" xfId="61465"/>
    <cellStyle name="Style 3 18 3" xfId="39553"/>
    <cellStyle name="Style 3 18 3 2" xfId="39554"/>
    <cellStyle name="Style 3 18 3 2 2" xfId="61466"/>
    <cellStyle name="Style 3 18 3 3" xfId="61467"/>
    <cellStyle name="Style 3 18 4" xfId="39555"/>
    <cellStyle name="Style 3 18 4 2" xfId="61468"/>
    <cellStyle name="Style 3 18 5" xfId="39556"/>
    <cellStyle name="Style 3 18 5 2" xfId="61469"/>
    <cellStyle name="Style 3 18 6" xfId="39557"/>
    <cellStyle name="Style 3 18 6 2" xfId="61470"/>
    <cellStyle name="Style 3 18 7" xfId="61471"/>
    <cellStyle name="Style 3 19" xfId="39558"/>
    <cellStyle name="Style 3 19 2" xfId="39559"/>
    <cellStyle name="Style 3 19 2 2" xfId="39560"/>
    <cellStyle name="Style 3 19 2 2 2" xfId="61472"/>
    <cellStyle name="Style 3 19 2 3" xfId="39561"/>
    <cellStyle name="Style 3 19 2 3 2" xfId="61473"/>
    <cellStyle name="Style 3 19 2 4" xfId="61474"/>
    <cellStyle name="Style 3 19 3" xfId="39562"/>
    <cellStyle name="Style 3 19 3 2" xfId="61475"/>
    <cellStyle name="Style 3 19 4" xfId="39563"/>
    <cellStyle name="Style 3 19 4 2" xfId="61476"/>
    <cellStyle name="Style 3 19 5" xfId="39564"/>
    <cellStyle name="Style 3 19 5 2" xfId="61477"/>
    <cellStyle name="Style 3 19 6" xfId="61478"/>
    <cellStyle name="Style 3 2" xfId="39565"/>
    <cellStyle name="Style 3 2 2" xfId="39566"/>
    <cellStyle name="Style 3 2 2 2" xfId="39567"/>
    <cellStyle name="Style 3 2 2 2 2" xfId="39568"/>
    <cellStyle name="Style 3 2 2 2 2 2" xfId="61479"/>
    <cellStyle name="Style 3 2 2 2 3" xfId="39569"/>
    <cellStyle name="Style 3 2 2 2 3 2" xfId="61480"/>
    <cellStyle name="Style 3 2 2 2 4" xfId="61481"/>
    <cellStyle name="Style 3 2 2 2 5" xfId="61482"/>
    <cellStyle name="Style 3 2 2 3" xfId="39570"/>
    <cellStyle name="Style 3 2 2 3 2" xfId="39571"/>
    <cellStyle name="Style 3 2 2 3 2 2" xfId="61483"/>
    <cellStyle name="Style 3 2 2 3 3" xfId="39572"/>
    <cellStyle name="Style 3 2 2 3 3 2" xfId="61484"/>
    <cellStyle name="Style 3 2 2 3 4" xfId="61485"/>
    <cellStyle name="Style 3 2 2 3 5" xfId="61486"/>
    <cellStyle name="Style 3 2 2 4" xfId="39573"/>
    <cellStyle name="Style 3 2 2 4 2" xfId="39574"/>
    <cellStyle name="Style 3 2 2 4 2 2" xfId="61487"/>
    <cellStyle name="Style 3 2 2 4 3" xfId="61488"/>
    <cellStyle name="Style 3 2 2 5" xfId="39575"/>
    <cellStyle name="Style 3 2 2 5 2" xfId="39576"/>
    <cellStyle name="Style 3 2 2 5 2 2" xfId="61489"/>
    <cellStyle name="Style 3 2 2 5 3" xfId="61490"/>
    <cellStyle name="Style 3 2 2 6" xfId="39577"/>
    <cellStyle name="Style 3 2 2 6 2" xfId="61491"/>
    <cellStyle name="Style 3 2 2 7" xfId="61492"/>
    <cellStyle name="Style 3 2 3" xfId="39578"/>
    <cellStyle name="Style 3 2 3 2" xfId="39579"/>
    <cellStyle name="Style 3 2 3 2 2" xfId="61493"/>
    <cellStyle name="Style 3 2 3 3" xfId="39580"/>
    <cellStyle name="Style 3 2 3 3 2" xfId="61494"/>
    <cellStyle name="Style 3 2 3 4" xfId="39581"/>
    <cellStyle name="Style 3 2 3 4 2" xfId="61495"/>
    <cellStyle name="Style 3 2 3 5" xfId="61496"/>
    <cellStyle name="Style 3 2 3 6" xfId="61497"/>
    <cellStyle name="Style 3 2 3 7" xfId="61498"/>
    <cellStyle name="Style 3 2 4" xfId="39582"/>
    <cellStyle name="Style 3 2 4 2" xfId="39583"/>
    <cellStyle name="Style 3 2 4 2 2" xfId="61499"/>
    <cellStyle name="Style 3 2 4 3" xfId="39584"/>
    <cellStyle name="Style 3 2 4 3 2" xfId="61500"/>
    <cellStyle name="Style 3 2 4 4" xfId="61501"/>
    <cellStyle name="Style 3 2 4 5" xfId="61502"/>
    <cellStyle name="Style 3 2 5" xfId="39585"/>
    <cellStyle name="Style 3 2 5 2" xfId="39586"/>
    <cellStyle name="Style 3 2 5 2 2" xfId="61503"/>
    <cellStyle name="Style 3 2 5 3" xfId="61504"/>
    <cellStyle name="Style 3 2 6" xfId="39587"/>
    <cellStyle name="Style 3 2 6 2" xfId="39588"/>
    <cellStyle name="Style 3 2 6 2 2" xfId="61505"/>
    <cellStyle name="Style 3 2 6 3" xfId="61506"/>
    <cellStyle name="Style 3 2 7" xfId="39589"/>
    <cellStyle name="Style 3 2 7 2" xfId="61507"/>
    <cellStyle name="Style 3 2 8" xfId="61508"/>
    <cellStyle name="Style 3 20" xfId="39590"/>
    <cellStyle name="Style 3 20 2" xfId="39591"/>
    <cellStyle name="Style 3 20 2 2" xfId="39592"/>
    <cellStyle name="Style 3 20 2 2 2" xfId="61509"/>
    <cellStyle name="Style 3 20 2 3" xfId="61510"/>
    <cellStyle name="Style 3 20 3" xfId="39593"/>
    <cellStyle name="Style 3 20 3 2" xfId="61511"/>
    <cellStyle name="Style 3 20 4" xfId="39594"/>
    <cellStyle name="Style 3 20 4 2" xfId="61512"/>
    <cellStyle name="Style 3 20 5" xfId="39595"/>
    <cellStyle name="Style 3 20 5 2" xfId="61513"/>
    <cellStyle name="Style 3 20 6" xfId="61514"/>
    <cellStyle name="Style 3 21" xfId="39596"/>
    <cellStyle name="Style 3 21 2" xfId="39597"/>
    <cellStyle name="Style 3 21 2 2" xfId="61515"/>
    <cellStyle name="Style 3 21 3" xfId="39598"/>
    <cellStyle name="Style 3 21 3 2" xfId="61516"/>
    <cellStyle name="Style 3 21 4" xfId="61517"/>
    <cellStyle name="Style 3 22" xfId="39599"/>
    <cellStyle name="Style 3 22 2" xfId="39600"/>
    <cellStyle name="Style 3 22 2 2" xfId="61518"/>
    <cellStyle name="Style 3 22 3" xfId="61519"/>
    <cellStyle name="Style 3 23" xfId="39601"/>
    <cellStyle name="Style 3 23 2" xfId="39602"/>
    <cellStyle name="Style 3 23 2 2" xfId="61520"/>
    <cellStyle name="Style 3 23 3" xfId="61521"/>
    <cellStyle name="Style 3 24" xfId="61522"/>
    <cellStyle name="Style 3 24 2" xfId="61523"/>
    <cellStyle name="Style 3 24 3" xfId="61524"/>
    <cellStyle name="Style 3 3" xfId="39603"/>
    <cellStyle name="Style 3 3 2" xfId="39604"/>
    <cellStyle name="Style 3 3 2 2" xfId="39605"/>
    <cellStyle name="Style 3 3 2 2 2" xfId="39606"/>
    <cellStyle name="Style 3 3 2 2 2 2" xfId="61525"/>
    <cellStyle name="Style 3 3 2 2 3" xfId="39607"/>
    <cellStyle name="Style 3 3 2 2 3 2" xfId="61526"/>
    <cellStyle name="Style 3 3 2 2 4" xfId="61527"/>
    <cellStyle name="Style 3 3 2 2 5" xfId="61528"/>
    <cellStyle name="Style 3 3 2 3" xfId="39608"/>
    <cellStyle name="Style 3 3 2 3 2" xfId="39609"/>
    <cellStyle name="Style 3 3 2 3 2 2" xfId="61529"/>
    <cellStyle name="Style 3 3 2 3 3" xfId="39610"/>
    <cellStyle name="Style 3 3 2 3 3 2" xfId="61530"/>
    <cellStyle name="Style 3 3 2 3 4" xfId="61531"/>
    <cellStyle name="Style 3 3 2 3 5" xfId="61532"/>
    <cellStyle name="Style 3 3 2 4" xfId="39611"/>
    <cellStyle name="Style 3 3 2 4 2" xfId="39612"/>
    <cellStyle name="Style 3 3 2 4 2 2" xfId="61533"/>
    <cellStyle name="Style 3 3 2 4 3" xfId="61534"/>
    <cellStyle name="Style 3 3 2 5" xfId="39613"/>
    <cellStyle name="Style 3 3 2 5 2" xfId="39614"/>
    <cellStyle name="Style 3 3 2 5 2 2" xfId="61535"/>
    <cellStyle name="Style 3 3 2 5 3" xfId="61536"/>
    <cellStyle name="Style 3 3 2 6" xfId="39615"/>
    <cellStyle name="Style 3 3 2 6 2" xfId="61537"/>
    <cellStyle name="Style 3 3 2 7" xfId="61538"/>
    <cellStyle name="Style 3 3 3" xfId="39616"/>
    <cellStyle name="Style 3 3 3 2" xfId="39617"/>
    <cellStyle name="Style 3 3 3 2 2" xfId="61539"/>
    <cellStyle name="Style 3 3 3 3" xfId="39618"/>
    <cellStyle name="Style 3 3 3 3 2" xfId="61540"/>
    <cellStyle name="Style 3 3 3 4" xfId="39619"/>
    <cellStyle name="Style 3 3 3 4 2" xfId="61541"/>
    <cellStyle name="Style 3 3 3 5" xfId="61542"/>
    <cellStyle name="Style 3 3 3 6" xfId="61543"/>
    <cellStyle name="Style 3 3 3 7" xfId="61544"/>
    <cellStyle name="Style 3 3 4" xfId="39620"/>
    <cellStyle name="Style 3 3 4 2" xfId="39621"/>
    <cellStyle name="Style 3 3 4 2 2" xfId="61545"/>
    <cellStyle name="Style 3 3 4 3" xfId="39622"/>
    <cellStyle name="Style 3 3 4 3 2" xfId="61546"/>
    <cellStyle name="Style 3 3 4 4" xfId="61547"/>
    <cellStyle name="Style 3 3 4 5" xfId="61548"/>
    <cellStyle name="Style 3 3 5" xfId="39623"/>
    <cellStyle name="Style 3 3 5 2" xfId="39624"/>
    <cellStyle name="Style 3 3 5 2 2" xfId="61549"/>
    <cellStyle name="Style 3 3 5 3" xfId="61550"/>
    <cellStyle name="Style 3 3 6" xfId="39625"/>
    <cellStyle name="Style 3 3 6 2" xfId="39626"/>
    <cellStyle name="Style 3 3 6 2 2" xfId="61551"/>
    <cellStyle name="Style 3 3 6 3" xfId="61552"/>
    <cellStyle name="Style 3 3 7" xfId="39627"/>
    <cellStyle name="Style 3 3 7 2" xfId="61553"/>
    <cellStyle name="Style 3 3 8" xfId="61554"/>
    <cellStyle name="Style 3 4" xfId="39628"/>
    <cellStyle name="Style 3 4 2" xfId="39629"/>
    <cellStyle name="Style 3 4 2 2" xfId="39630"/>
    <cellStyle name="Style 3 4 2 2 2" xfId="39631"/>
    <cellStyle name="Style 3 4 2 2 2 2" xfId="61555"/>
    <cellStyle name="Style 3 4 2 2 3" xfId="39632"/>
    <cellStyle name="Style 3 4 2 2 3 2" xfId="61556"/>
    <cellStyle name="Style 3 4 2 2 4" xfId="61557"/>
    <cellStyle name="Style 3 4 2 2 5" xfId="61558"/>
    <cellStyle name="Style 3 4 2 3" xfId="39633"/>
    <cellStyle name="Style 3 4 2 3 2" xfId="39634"/>
    <cellStyle name="Style 3 4 2 3 2 2" xfId="61559"/>
    <cellStyle name="Style 3 4 2 3 3" xfId="39635"/>
    <cellStyle name="Style 3 4 2 3 3 2" xfId="61560"/>
    <cellStyle name="Style 3 4 2 3 4" xfId="61561"/>
    <cellStyle name="Style 3 4 2 3 5" xfId="61562"/>
    <cellStyle name="Style 3 4 2 4" xfId="39636"/>
    <cellStyle name="Style 3 4 2 4 2" xfId="39637"/>
    <cellStyle name="Style 3 4 2 4 2 2" xfId="61563"/>
    <cellStyle name="Style 3 4 2 4 3" xfId="61564"/>
    <cellStyle name="Style 3 4 2 5" xfId="39638"/>
    <cellStyle name="Style 3 4 2 5 2" xfId="39639"/>
    <cellStyle name="Style 3 4 2 5 2 2" xfId="61565"/>
    <cellStyle name="Style 3 4 2 5 3" xfId="61566"/>
    <cellStyle name="Style 3 4 2 6" xfId="39640"/>
    <cellStyle name="Style 3 4 2 6 2" xfId="61567"/>
    <cellStyle name="Style 3 4 2 7" xfId="61568"/>
    <cellStyle name="Style 3 4 3" xfId="39641"/>
    <cellStyle name="Style 3 4 3 2" xfId="39642"/>
    <cellStyle name="Style 3 4 3 2 2" xfId="61569"/>
    <cellStyle name="Style 3 4 3 3" xfId="39643"/>
    <cellStyle name="Style 3 4 3 3 2" xfId="61570"/>
    <cellStyle name="Style 3 4 3 4" xfId="39644"/>
    <cellStyle name="Style 3 4 3 4 2" xfId="61571"/>
    <cellStyle name="Style 3 4 3 5" xfId="61572"/>
    <cellStyle name="Style 3 4 3 6" xfId="61573"/>
    <cellStyle name="Style 3 4 3 7" xfId="61574"/>
    <cellStyle name="Style 3 4 4" xfId="39645"/>
    <cellStyle name="Style 3 4 4 2" xfId="39646"/>
    <cellStyle name="Style 3 4 4 2 2" xfId="61575"/>
    <cellStyle name="Style 3 4 4 3" xfId="39647"/>
    <cellStyle name="Style 3 4 4 3 2" xfId="61576"/>
    <cellStyle name="Style 3 4 4 4" xfId="61577"/>
    <cellStyle name="Style 3 4 4 5" xfId="61578"/>
    <cellStyle name="Style 3 4 5" xfId="39648"/>
    <cellStyle name="Style 3 4 5 2" xfId="39649"/>
    <cellStyle name="Style 3 4 5 2 2" xfId="61579"/>
    <cellStyle name="Style 3 4 5 3" xfId="61580"/>
    <cellStyle name="Style 3 4 6" xfId="39650"/>
    <cellStyle name="Style 3 4 6 2" xfId="39651"/>
    <cellStyle name="Style 3 4 6 2 2" xfId="61581"/>
    <cellStyle name="Style 3 4 6 3" xfId="61582"/>
    <cellStyle name="Style 3 4 7" xfId="39652"/>
    <cellStyle name="Style 3 4 7 2" xfId="61583"/>
    <cellStyle name="Style 3 4 8" xfId="61584"/>
    <cellStyle name="Style 3 5" xfId="39653"/>
    <cellStyle name="Style 3 5 2" xfId="39654"/>
    <cellStyle name="Style 3 5 2 2" xfId="39655"/>
    <cellStyle name="Style 3 5 2 2 2" xfId="39656"/>
    <cellStyle name="Style 3 5 2 2 2 2" xfId="61585"/>
    <cellStyle name="Style 3 5 2 2 3" xfId="39657"/>
    <cellStyle name="Style 3 5 2 2 3 2" xfId="61586"/>
    <cellStyle name="Style 3 5 2 2 4" xfId="61587"/>
    <cellStyle name="Style 3 5 2 2 5" xfId="61588"/>
    <cellStyle name="Style 3 5 2 3" xfId="39658"/>
    <cellStyle name="Style 3 5 2 3 2" xfId="39659"/>
    <cellStyle name="Style 3 5 2 3 2 2" xfId="61589"/>
    <cellStyle name="Style 3 5 2 3 3" xfId="39660"/>
    <cellStyle name="Style 3 5 2 3 3 2" xfId="61590"/>
    <cellStyle name="Style 3 5 2 3 4" xfId="61591"/>
    <cellStyle name="Style 3 5 2 3 5" xfId="61592"/>
    <cellStyle name="Style 3 5 2 4" xfId="39661"/>
    <cellStyle name="Style 3 5 2 4 2" xfId="39662"/>
    <cellStyle name="Style 3 5 2 4 2 2" xfId="61593"/>
    <cellStyle name="Style 3 5 2 4 3" xfId="61594"/>
    <cellStyle name="Style 3 5 2 5" xfId="39663"/>
    <cellStyle name="Style 3 5 2 5 2" xfId="39664"/>
    <cellStyle name="Style 3 5 2 5 2 2" xfId="61595"/>
    <cellStyle name="Style 3 5 2 5 3" xfId="61596"/>
    <cellStyle name="Style 3 5 2 6" xfId="39665"/>
    <cellStyle name="Style 3 5 2 6 2" xfId="61597"/>
    <cellStyle name="Style 3 5 2 7" xfId="61598"/>
    <cellStyle name="Style 3 5 3" xfId="39666"/>
    <cellStyle name="Style 3 5 3 2" xfId="39667"/>
    <cellStyle name="Style 3 5 3 2 2" xfId="61599"/>
    <cellStyle name="Style 3 5 3 3" xfId="39668"/>
    <cellStyle name="Style 3 5 3 3 2" xfId="61600"/>
    <cellStyle name="Style 3 5 3 4" xfId="39669"/>
    <cellStyle name="Style 3 5 3 4 2" xfId="61601"/>
    <cellStyle name="Style 3 5 3 5" xfId="61602"/>
    <cellStyle name="Style 3 5 3 6" xfId="61603"/>
    <cellStyle name="Style 3 5 3 7" xfId="61604"/>
    <cellStyle name="Style 3 5 4" xfId="39670"/>
    <cellStyle name="Style 3 5 4 2" xfId="39671"/>
    <cellStyle name="Style 3 5 4 2 2" xfId="61605"/>
    <cellStyle name="Style 3 5 4 3" xfId="39672"/>
    <cellStyle name="Style 3 5 4 3 2" xfId="61606"/>
    <cellStyle name="Style 3 5 4 4" xfId="61607"/>
    <cellStyle name="Style 3 5 4 5" xfId="61608"/>
    <cellStyle name="Style 3 5 5" xfId="39673"/>
    <cellStyle name="Style 3 5 5 2" xfId="39674"/>
    <cellStyle name="Style 3 5 5 2 2" xfId="61609"/>
    <cellStyle name="Style 3 5 5 3" xfId="61610"/>
    <cellStyle name="Style 3 5 6" xfId="39675"/>
    <cellStyle name="Style 3 5 6 2" xfId="39676"/>
    <cellStyle name="Style 3 5 6 2 2" xfId="61611"/>
    <cellStyle name="Style 3 5 6 3" xfId="61612"/>
    <cellStyle name="Style 3 5 7" xfId="39677"/>
    <cellStyle name="Style 3 5 7 2" xfId="61613"/>
    <cellStyle name="Style 3 5 8" xfId="61614"/>
    <cellStyle name="Style 3 6" xfId="39678"/>
    <cellStyle name="Style 3 6 2" xfId="39679"/>
    <cellStyle name="Style 3 6 2 2" xfId="39680"/>
    <cellStyle name="Style 3 6 2 2 2" xfId="39681"/>
    <cellStyle name="Style 3 6 2 2 2 2" xfId="61615"/>
    <cellStyle name="Style 3 6 2 2 3" xfId="39682"/>
    <cellStyle name="Style 3 6 2 2 3 2" xfId="61616"/>
    <cellStyle name="Style 3 6 2 2 4" xfId="61617"/>
    <cellStyle name="Style 3 6 2 2 5" xfId="61618"/>
    <cellStyle name="Style 3 6 2 3" xfId="39683"/>
    <cellStyle name="Style 3 6 2 3 2" xfId="39684"/>
    <cellStyle name="Style 3 6 2 3 2 2" xfId="61619"/>
    <cellStyle name="Style 3 6 2 3 3" xfId="39685"/>
    <cellStyle name="Style 3 6 2 3 3 2" xfId="61620"/>
    <cellStyle name="Style 3 6 2 3 4" xfId="61621"/>
    <cellStyle name="Style 3 6 2 3 5" xfId="61622"/>
    <cellStyle name="Style 3 6 2 4" xfId="39686"/>
    <cellStyle name="Style 3 6 2 4 2" xfId="39687"/>
    <cellStyle name="Style 3 6 2 4 2 2" xfId="61623"/>
    <cellStyle name="Style 3 6 2 4 3" xfId="61624"/>
    <cellStyle name="Style 3 6 2 5" xfId="39688"/>
    <cellStyle name="Style 3 6 2 5 2" xfId="39689"/>
    <cellStyle name="Style 3 6 2 5 2 2" xfId="61625"/>
    <cellStyle name="Style 3 6 2 5 3" xfId="61626"/>
    <cellStyle name="Style 3 6 2 6" xfId="39690"/>
    <cellStyle name="Style 3 6 2 6 2" xfId="61627"/>
    <cellStyle name="Style 3 6 2 7" xfId="61628"/>
    <cellStyle name="Style 3 6 3" xfId="39691"/>
    <cellStyle name="Style 3 6 3 2" xfId="39692"/>
    <cellStyle name="Style 3 6 3 2 2" xfId="61629"/>
    <cellStyle name="Style 3 6 3 3" xfId="39693"/>
    <cellStyle name="Style 3 6 3 3 2" xfId="61630"/>
    <cellStyle name="Style 3 6 3 4" xfId="39694"/>
    <cellStyle name="Style 3 6 3 4 2" xfId="61631"/>
    <cellStyle name="Style 3 6 3 5" xfId="61632"/>
    <cellStyle name="Style 3 6 3 6" xfId="61633"/>
    <cellStyle name="Style 3 6 3 7" xfId="61634"/>
    <cellStyle name="Style 3 6 4" xfId="39695"/>
    <cellStyle name="Style 3 6 4 2" xfId="39696"/>
    <cellStyle name="Style 3 6 4 2 2" xfId="61635"/>
    <cellStyle name="Style 3 6 4 3" xfId="39697"/>
    <cellStyle name="Style 3 6 4 3 2" xfId="61636"/>
    <cellStyle name="Style 3 6 4 4" xfId="61637"/>
    <cellStyle name="Style 3 6 4 5" xfId="61638"/>
    <cellStyle name="Style 3 6 5" xfId="39698"/>
    <cellStyle name="Style 3 6 5 2" xfId="39699"/>
    <cellStyle name="Style 3 6 5 2 2" xfId="61639"/>
    <cellStyle name="Style 3 6 5 3" xfId="61640"/>
    <cellStyle name="Style 3 6 6" xfId="39700"/>
    <cellStyle name="Style 3 6 6 2" xfId="39701"/>
    <cellStyle name="Style 3 6 6 2 2" xfId="61641"/>
    <cellStyle name="Style 3 6 6 3" xfId="61642"/>
    <cellStyle name="Style 3 6 7" xfId="39702"/>
    <cellStyle name="Style 3 6 7 2" xfId="61643"/>
    <cellStyle name="Style 3 6 8" xfId="61644"/>
    <cellStyle name="Style 3 7" xfId="39703"/>
    <cellStyle name="Style 3 7 2" xfId="39704"/>
    <cellStyle name="Style 3 7 2 2" xfId="39705"/>
    <cellStyle name="Style 3 7 2 2 2" xfId="39706"/>
    <cellStyle name="Style 3 7 2 2 2 2" xfId="61645"/>
    <cellStyle name="Style 3 7 2 2 3" xfId="39707"/>
    <cellStyle name="Style 3 7 2 2 3 2" xfId="61646"/>
    <cellStyle name="Style 3 7 2 2 4" xfId="61647"/>
    <cellStyle name="Style 3 7 2 2 5" xfId="61648"/>
    <cellStyle name="Style 3 7 2 3" xfId="39708"/>
    <cellStyle name="Style 3 7 2 3 2" xfId="39709"/>
    <cellStyle name="Style 3 7 2 3 2 2" xfId="61649"/>
    <cellStyle name="Style 3 7 2 3 3" xfId="39710"/>
    <cellStyle name="Style 3 7 2 3 3 2" xfId="61650"/>
    <cellStyle name="Style 3 7 2 3 4" xfId="61651"/>
    <cellStyle name="Style 3 7 2 3 5" xfId="61652"/>
    <cellStyle name="Style 3 7 2 4" xfId="39711"/>
    <cellStyle name="Style 3 7 2 4 2" xfId="39712"/>
    <cellStyle name="Style 3 7 2 4 2 2" xfId="61653"/>
    <cellStyle name="Style 3 7 2 4 3" xfId="61654"/>
    <cellStyle name="Style 3 7 2 5" xfId="39713"/>
    <cellStyle name="Style 3 7 2 5 2" xfId="39714"/>
    <cellStyle name="Style 3 7 2 5 2 2" xfId="61655"/>
    <cellStyle name="Style 3 7 2 5 3" xfId="61656"/>
    <cellStyle name="Style 3 7 2 6" xfId="39715"/>
    <cellStyle name="Style 3 7 2 6 2" xfId="61657"/>
    <cellStyle name="Style 3 7 2 7" xfId="61658"/>
    <cellStyle name="Style 3 7 3" xfId="39716"/>
    <cellStyle name="Style 3 7 3 2" xfId="39717"/>
    <cellStyle name="Style 3 7 3 2 2" xfId="61659"/>
    <cellStyle name="Style 3 7 3 3" xfId="39718"/>
    <cellStyle name="Style 3 7 3 3 2" xfId="61660"/>
    <cellStyle name="Style 3 7 3 4" xfId="39719"/>
    <cellStyle name="Style 3 7 3 4 2" xfId="61661"/>
    <cellStyle name="Style 3 7 3 5" xfId="61662"/>
    <cellStyle name="Style 3 7 3 6" xfId="61663"/>
    <cellStyle name="Style 3 7 3 7" xfId="61664"/>
    <cellStyle name="Style 3 7 4" xfId="39720"/>
    <cellStyle name="Style 3 7 4 2" xfId="39721"/>
    <cellStyle name="Style 3 7 4 2 2" xfId="61665"/>
    <cellStyle name="Style 3 7 4 3" xfId="39722"/>
    <cellStyle name="Style 3 7 4 3 2" xfId="61666"/>
    <cellStyle name="Style 3 7 4 4" xfId="61667"/>
    <cellStyle name="Style 3 7 4 5" xfId="61668"/>
    <cellStyle name="Style 3 7 5" xfId="39723"/>
    <cellStyle name="Style 3 7 5 2" xfId="39724"/>
    <cellStyle name="Style 3 7 5 2 2" xfId="61669"/>
    <cellStyle name="Style 3 7 5 3" xfId="61670"/>
    <cellStyle name="Style 3 7 6" xfId="39725"/>
    <cellStyle name="Style 3 7 6 2" xfId="39726"/>
    <cellStyle name="Style 3 7 6 2 2" xfId="61671"/>
    <cellStyle name="Style 3 7 6 3" xfId="61672"/>
    <cellStyle name="Style 3 7 7" xfId="39727"/>
    <cellStyle name="Style 3 7 7 2" xfId="61673"/>
    <cellStyle name="Style 3 7 8" xfId="61674"/>
    <cellStyle name="Style 3 8" xfId="39728"/>
    <cellStyle name="Style 3 8 2" xfId="39729"/>
    <cellStyle name="Style 3 8 2 2" xfId="39730"/>
    <cellStyle name="Style 3 8 2 2 2" xfId="39731"/>
    <cellStyle name="Style 3 8 2 2 2 2" xfId="39732"/>
    <cellStyle name="Style 3 8 2 2 2 2 2" xfId="61675"/>
    <cellStyle name="Style 3 8 2 2 2 3" xfId="39733"/>
    <cellStyle name="Style 3 8 2 2 2 3 2" xfId="61676"/>
    <cellStyle name="Style 3 8 2 2 2 4" xfId="61677"/>
    <cellStyle name="Style 3 8 2 2 2 5" xfId="61678"/>
    <cellStyle name="Style 3 8 2 2 3" xfId="39734"/>
    <cellStyle name="Style 3 8 2 2 3 2" xfId="39735"/>
    <cellStyle name="Style 3 8 2 2 3 2 2" xfId="61679"/>
    <cellStyle name="Style 3 8 2 2 3 3" xfId="39736"/>
    <cellStyle name="Style 3 8 2 2 3 3 2" xfId="61680"/>
    <cellStyle name="Style 3 8 2 2 3 4" xfId="61681"/>
    <cellStyle name="Style 3 8 2 2 3 5" xfId="61682"/>
    <cellStyle name="Style 3 8 2 2 4" xfId="39737"/>
    <cellStyle name="Style 3 8 2 2 4 2" xfId="39738"/>
    <cellStyle name="Style 3 8 2 2 4 2 2" xfId="61683"/>
    <cellStyle name="Style 3 8 2 2 4 3" xfId="61684"/>
    <cellStyle name="Style 3 8 2 2 5" xfId="39739"/>
    <cellStyle name="Style 3 8 2 2 5 2" xfId="39740"/>
    <cellStyle name="Style 3 8 2 2 5 2 2" xfId="61685"/>
    <cellStyle name="Style 3 8 2 2 5 3" xfId="61686"/>
    <cellStyle name="Style 3 8 2 2 6" xfId="39741"/>
    <cellStyle name="Style 3 8 2 2 6 2" xfId="61687"/>
    <cellStyle name="Style 3 8 2 2 7" xfId="61688"/>
    <cellStyle name="Style 3 8 2 3" xfId="39742"/>
    <cellStyle name="Style 3 8 2 3 2" xfId="39743"/>
    <cellStyle name="Style 3 8 2 3 2 2" xfId="39744"/>
    <cellStyle name="Style 3 8 2 3 2 2 2" xfId="61689"/>
    <cellStyle name="Style 3 8 2 3 2 3" xfId="39745"/>
    <cellStyle name="Style 3 8 2 3 2 3 2" xfId="61690"/>
    <cellStyle name="Style 3 8 2 3 2 4" xfId="61691"/>
    <cellStyle name="Style 3 8 2 3 2 5" xfId="61692"/>
    <cellStyle name="Style 3 8 2 3 3" xfId="39746"/>
    <cellStyle name="Style 3 8 2 3 3 2" xfId="39747"/>
    <cellStyle name="Style 3 8 2 3 3 2 2" xfId="61693"/>
    <cellStyle name="Style 3 8 2 3 3 3" xfId="39748"/>
    <cellStyle name="Style 3 8 2 3 3 3 2" xfId="61694"/>
    <cellStyle name="Style 3 8 2 3 3 4" xfId="61695"/>
    <cellStyle name="Style 3 8 2 3 3 5" xfId="61696"/>
    <cellStyle name="Style 3 8 2 3 4" xfId="39749"/>
    <cellStyle name="Style 3 8 2 3 4 2" xfId="39750"/>
    <cellStyle name="Style 3 8 2 3 4 2 2" xfId="61697"/>
    <cellStyle name="Style 3 8 2 3 4 3" xfId="61698"/>
    <cellStyle name="Style 3 8 2 3 5" xfId="39751"/>
    <cellStyle name="Style 3 8 2 3 5 2" xfId="39752"/>
    <cellStyle name="Style 3 8 2 3 5 2 2" xfId="61699"/>
    <cellStyle name="Style 3 8 2 3 5 3" xfId="61700"/>
    <cellStyle name="Style 3 8 2 3 6" xfId="39753"/>
    <cellStyle name="Style 3 8 2 3 6 2" xfId="61701"/>
    <cellStyle name="Style 3 8 2 3 7" xfId="61702"/>
    <cellStyle name="Style 3 8 2 4" xfId="39754"/>
    <cellStyle name="Style 3 8 2 4 2" xfId="39755"/>
    <cellStyle name="Style 3 8 2 4 2 2" xfId="61703"/>
    <cellStyle name="Style 3 8 2 4 3" xfId="39756"/>
    <cellStyle name="Style 3 8 2 4 3 2" xfId="61704"/>
    <cellStyle name="Style 3 8 2 4 4" xfId="61705"/>
    <cellStyle name="Style 3 8 2 4 5" xfId="61706"/>
    <cellStyle name="Style 3 8 2 5" xfId="39757"/>
    <cellStyle name="Style 3 8 2 5 2" xfId="39758"/>
    <cellStyle name="Style 3 8 2 5 2 2" xfId="61707"/>
    <cellStyle name="Style 3 8 2 5 3" xfId="39759"/>
    <cellStyle name="Style 3 8 2 5 3 2" xfId="61708"/>
    <cellStyle name="Style 3 8 2 5 4" xfId="61709"/>
    <cellStyle name="Style 3 8 2 5 5" xfId="61710"/>
    <cellStyle name="Style 3 8 2 6" xfId="39760"/>
    <cellStyle name="Style 3 8 2 6 2" xfId="39761"/>
    <cellStyle name="Style 3 8 2 6 2 2" xfId="61711"/>
    <cellStyle name="Style 3 8 2 6 3" xfId="61712"/>
    <cellStyle name="Style 3 8 2 7" xfId="39762"/>
    <cellStyle name="Style 3 8 2 7 2" xfId="39763"/>
    <cellStyle name="Style 3 8 2 7 2 2" xfId="61713"/>
    <cellStyle name="Style 3 8 2 7 3" xfId="61714"/>
    <cellStyle name="Style 3 8 2 8" xfId="39764"/>
    <cellStyle name="Style 3 8 2 8 2" xfId="61715"/>
    <cellStyle name="Style 3 8 2 9" xfId="61716"/>
    <cellStyle name="Style 3 8 3" xfId="39765"/>
    <cellStyle name="Style 3 8 3 2" xfId="39766"/>
    <cellStyle name="Style 3 8 3 2 2" xfId="61717"/>
    <cellStyle name="Style 3 8 3 3" xfId="39767"/>
    <cellStyle name="Style 3 8 3 3 2" xfId="61718"/>
    <cellStyle name="Style 3 8 3 4" xfId="61719"/>
    <cellStyle name="Style 3 8 3 5" xfId="61720"/>
    <cellStyle name="Style 3 8 4" xfId="39768"/>
    <cellStyle name="Style 3 8 4 2" xfId="39769"/>
    <cellStyle name="Style 3 8 4 2 2" xfId="61721"/>
    <cellStyle name="Style 3 8 4 3" xfId="39770"/>
    <cellStyle name="Style 3 8 4 3 2" xfId="61722"/>
    <cellStyle name="Style 3 8 4 4" xfId="61723"/>
    <cellStyle name="Style 3 8 4 5" xfId="61724"/>
    <cellStyle name="Style 3 8 5" xfId="39771"/>
    <cellStyle name="Style 3 8 5 2" xfId="39772"/>
    <cellStyle name="Style 3 8 5 2 2" xfId="61725"/>
    <cellStyle name="Style 3 8 5 3" xfId="61726"/>
    <cellStyle name="Style 3 8 6" xfId="39773"/>
    <cellStyle name="Style 3 8 6 2" xfId="39774"/>
    <cellStyle name="Style 3 8 6 2 2" xfId="61727"/>
    <cellStyle name="Style 3 8 6 3" xfId="61728"/>
    <cellStyle name="Style 3 8 7" xfId="39775"/>
    <cellStyle name="Style 3 8 7 2" xfId="61729"/>
    <cellStyle name="Style 3 8 8" xfId="61730"/>
    <cellStyle name="Style 3 9" xfId="39776"/>
    <cellStyle name="Style 3 9 2" xfId="39777"/>
    <cellStyle name="Style 3 9 2 2" xfId="39778"/>
    <cellStyle name="Style 3 9 2 2 2" xfId="39779"/>
    <cellStyle name="Style 3 9 2 2 2 2" xfId="61731"/>
    <cellStyle name="Style 3 9 2 2 3" xfId="39780"/>
    <cellStyle name="Style 3 9 2 2 3 2" xfId="61732"/>
    <cellStyle name="Style 3 9 2 2 4" xfId="61733"/>
    <cellStyle name="Style 3 9 2 2 5" xfId="61734"/>
    <cellStyle name="Style 3 9 2 3" xfId="39781"/>
    <cellStyle name="Style 3 9 2 3 2" xfId="39782"/>
    <cellStyle name="Style 3 9 2 3 2 2" xfId="61735"/>
    <cellStyle name="Style 3 9 2 3 3" xfId="39783"/>
    <cellStyle name="Style 3 9 2 3 3 2" xfId="61736"/>
    <cellStyle name="Style 3 9 2 3 4" xfId="61737"/>
    <cellStyle name="Style 3 9 2 3 5" xfId="61738"/>
    <cellStyle name="Style 3 9 2 4" xfId="39784"/>
    <cellStyle name="Style 3 9 2 4 2" xfId="39785"/>
    <cellStyle name="Style 3 9 2 4 2 2" xfId="61739"/>
    <cellStyle name="Style 3 9 2 4 3" xfId="61740"/>
    <cellStyle name="Style 3 9 2 5" xfId="39786"/>
    <cellStyle name="Style 3 9 2 5 2" xfId="39787"/>
    <cellStyle name="Style 3 9 2 5 2 2" xfId="61741"/>
    <cellStyle name="Style 3 9 2 5 3" xfId="61742"/>
    <cellStyle name="Style 3 9 2 6" xfId="39788"/>
    <cellStyle name="Style 3 9 2 6 2" xfId="61743"/>
    <cellStyle name="Style 3 9 2 7" xfId="61744"/>
    <cellStyle name="Style 3 9 3" xfId="39789"/>
    <cellStyle name="Style 3 9 3 2" xfId="39790"/>
    <cellStyle name="Style 3 9 3 2 2" xfId="39791"/>
    <cellStyle name="Style 3 9 3 2 2 2" xfId="61745"/>
    <cellStyle name="Style 3 9 3 2 3" xfId="39792"/>
    <cellStyle name="Style 3 9 3 2 3 2" xfId="61746"/>
    <cellStyle name="Style 3 9 3 2 4" xfId="61747"/>
    <cellStyle name="Style 3 9 3 2 5" xfId="61748"/>
    <cellStyle name="Style 3 9 3 3" xfId="39793"/>
    <cellStyle name="Style 3 9 3 3 2" xfId="39794"/>
    <cellStyle name="Style 3 9 3 3 2 2" xfId="61749"/>
    <cellStyle name="Style 3 9 3 3 3" xfId="39795"/>
    <cellStyle name="Style 3 9 3 3 3 2" xfId="61750"/>
    <cellStyle name="Style 3 9 3 3 4" xfId="61751"/>
    <cellStyle name="Style 3 9 3 3 5" xfId="61752"/>
    <cellStyle name="Style 3 9 3 4" xfId="39796"/>
    <cellStyle name="Style 3 9 3 4 2" xfId="39797"/>
    <cellStyle name="Style 3 9 3 4 2 2" xfId="61753"/>
    <cellStyle name="Style 3 9 3 4 3" xfId="61754"/>
    <cellStyle name="Style 3 9 3 5" xfId="39798"/>
    <cellStyle name="Style 3 9 3 5 2" xfId="39799"/>
    <cellStyle name="Style 3 9 3 5 2 2" xfId="61755"/>
    <cellStyle name="Style 3 9 3 5 3" xfId="61756"/>
    <cellStyle name="Style 3 9 3 6" xfId="39800"/>
    <cellStyle name="Style 3 9 3 6 2" xfId="61757"/>
    <cellStyle name="Style 3 9 3 7" xfId="61758"/>
    <cellStyle name="Style 3 9 4" xfId="39801"/>
    <cellStyle name="Style 3 9 4 2" xfId="39802"/>
    <cellStyle name="Style 3 9 4 2 2" xfId="61759"/>
    <cellStyle name="Style 3 9 4 3" xfId="39803"/>
    <cellStyle name="Style 3 9 4 3 2" xfId="61760"/>
    <cellStyle name="Style 3 9 4 4" xfId="61761"/>
    <cellStyle name="Style 3 9 4 5" xfId="61762"/>
    <cellStyle name="Style 3 9 5" xfId="39804"/>
    <cellStyle name="Style 3 9 5 2" xfId="39805"/>
    <cellStyle name="Style 3 9 5 2 2" xfId="61763"/>
    <cellStyle name="Style 3 9 5 3" xfId="39806"/>
    <cellStyle name="Style 3 9 5 3 2" xfId="61764"/>
    <cellStyle name="Style 3 9 5 4" xfId="61765"/>
    <cellStyle name="Style 3 9 5 5" xfId="61766"/>
    <cellStyle name="Style 3 9 6" xfId="39807"/>
    <cellStyle name="Style 3 9 6 2" xfId="39808"/>
    <cellStyle name="Style 3 9 6 2 2" xfId="61767"/>
    <cellStyle name="Style 3 9 6 3" xfId="61768"/>
    <cellStyle name="Style 3 9 7" xfId="39809"/>
    <cellStyle name="Style 3 9 7 2" xfId="39810"/>
    <cellStyle name="Style 3 9 7 2 2" xfId="61769"/>
    <cellStyle name="Style 3 9 7 3" xfId="61770"/>
    <cellStyle name="Style 3 9 8" xfId="39811"/>
    <cellStyle name="Style 3 9 8 2" xfId="61771"/>
    <cellStyle name="Style 3 9 9" xfId="61772"/>
    <cellStyle name="Style 3_Adjustments-RSVA" xfId="39812"/>
    <cellStyle name="Subtotal" xfId="61773"/>
    <cellStyle name="Summary Column Name - IBM Cognos" xfId="61774"/>
    <cellStyle name="Summary Column Name - IBM Cognos 2" xfId="61775"/>
    <cellStyle name="Summary Column Name - IBM Cognos 3" xfId="63485"/>
    <cellStyle name="Summary Column Name TM1 - IBM Cognos" xfId="61776"/>
    <cellStyle name="Summary Column Name TM1 - IBM Cognos 2" xfId="61777"/>
    <cellStyle name="Summary Column Name TM1 - IBM Cognos 3" xfId="63511"/>
    <cellStyle name="Summary Row Name - IBM Cognos" xfId="61778"/>
    <cellStyle name="Summary Row Name - IBM Cognos 2" xfId="61779"/>
    <cellStyle name="Summary Row Name - IBM Cognos 3" xfId="63486"/>
    <cellStyle name="Summary Row Name TM1 - IBM Cognos" xfId="61780"/>
    <cellStyle name="Summary Row Name TM1 - IBM Cognos 2" xfId="61781"/>
    <cellStyle name="Summary Row Name TM1 - IBM Cognos 3" xfId="63512"/>
    <cellStyle name="Text" xfId="61782"/>
    <cellStyle name="Thick Line" xfId="61783"/>
    <cellStyle name="Thin Line" xfId="61784"/>
    <cellStyle name="Title 10" xfId="61785"/>
    <cellStyle name="Title 2" xfId="39813"/>
    <cellStyle name="Title 2 2" xfId="39814"/>
    <cellStyle name="Title 2 2 2" xfId="39815"/>
    <cellStyle name="Title 2 2 2 2" xfId="61786"/>
    <cellStyle name="Title 2 2 3" xfId="61787"/>
    <cellStyle name="Title 2 3" xfId="39816"/>
    <cellStyle name="Title 2 3 2" xfId="39817"/>
    <cellStyle name="Title 2 3 2 2" xfId="61788"/>
    <cellStyle name="Title 2 3 3" xfId="61789"/>
    <cellStyle name="Title 2 4" xfId="61790"/>
    <cellStyle name="Title 3" xfId="39818"/>
    <cellStyle name="Title 3 2" xfId="39819"/>
    <cellStyle name="Title 3 2 2" xfId="39820"/>
    <cellStyle name="Title 3 2 2 2" xfId="61791"/>
    <cellStyle name="Title 3 2 3" xfId="61792"/>
    <cellStyle name="Title 3 3" xfId="39821"/>
    <cellStyle name="Title 3 3 2" xfId="39822"/>
    <cellStyle name="Title 3 3 2 2" xfId="61793"/>
    <cellStyle name="Title 3 3 3" xfId="61794"/>
    <cellStyle name="Title 4" xfId="39823"/>
    <cellStyle name="Title 4 2" xfId="39824"/>
    <cellStyle name="Title 4 2 2" xfId="39825"/>
    <cellStyle name="Title 4 2 2 2" xfId="61795"/>
    <cellStyle name="Title 4 2 3" xfId="61796"/>
    <cellStyle name="Title 4 3" xfId="39826"/>
    <cellStyle name="Title 4 3 2" xfId="39827"/>
    <cellStyle name="Title 4 3 2 2" xfId="61797"/>
    <cellStyle name="Title 4 3 3" xfId="61798"/>
    <cellStyle name="Title 5" xfId="39828"/>
    <cellStyle name="Title 5 2" xfId="39829"/>
    <cellStyle name="Title 5 2 2" xfId="39830"/>
    <cellStyle name="Title 5 2 2 2" xfId="61799"/>
    <cellStyle name="Title 5 2 3" xfId="61800"/>
    <cellStyle name="Title 5 3" xfId="39831"/>
    <cellStyle name="Title 5 3 2" xfId="39832"/>
    <cellStyle name="Title 5 3 2 2" xfId="61801"/>
    <cellStyle name="Title 5 3 3" xfId="61802"/>
    <cellStyle name="Title 6" xfId="39833"/>
    <cellStyle name="Title 6 2" xfId="39834"/>
    <cellStyle name="Title 6 2 2" xfId="39835"/>
    <cellStyle name="Title 6 2 2 2" xfId="61803"/>
    <cellStyle name="Title 6 2 3" xfId="61804"/>
    <cellStyle name="Title 6 3" xfId="39836"/>
    <cellStyle name="Title 6 3 2" xfId="39837"/>
    <cellStyle name="Title 6 3 2 2" xfId="61805"/>
    <cellStyle name="Title 6 3 3" xfId="61806"/>
    <cellStyle name="Title 7" xfId="39838"/>
    <cellStyle name="Title 7 2" xfId="39839"/>
    <cellStyle name="Title 7 2 2" xfId="39840"/>
    <cellStyle name="Title 7 2 2 2" xfId="61807"/>
    <cellStyle name="Title 7 2 3" xfId="61808"/>
    <cellStyle name="Title 7 3" xfId="39841"/>
    <cellStyle name="Title 7 4" xfId="39842"/>
    <cellStyle name="Title 7 4 2" xfId="61809"/>
    <cellStyle name="Title 7 5" xfId="39843"/>
    <cellStyle name="Title 7 5 2" xfId="61810"/>
    <cellStyle name="Title 8" xfId="39844"/>
    <cellStyle name="Title 8 2" xfId="39845"/>
    <cellStyle name="Title 8 2 2" xfId="61811"/>
    <cellStyle name="Title 8 3" xfId="61812"/>
    <cellStyle name="Title 9" xfId="39846"/>
    <cellStyle name="Total 10" xfId="39847"/>
    <cellStyle name="Total 11" xfId="39848"/>
    <cellStyle name="Total 12" xfId="39849"/>
    <cellStyle name="Total 13" xfId="39850"/>
    <cellStyle name="Total 14" xfId="39851"/>
    <cellStyle name="Total 15" xfId="39852"/>
    <cellStyle name="Total 2" xfId="39853"/>
    <cellStyle name="Total 2 2" xfId="39854"/>
    <cellStyle name="Total 2 2 2" xfId="39855"/>
    <cellStyle name="Total 2 2 2 2" xfId="61813"/>
    <cellStyle name="Total 2 2 3" xfId="39856"/>
    <cellStyle name="Total 2 3" xfId="39857"/>
    <cellStyle name="Total 2 3 2" xfId="39858"/>
    <cellStyle name="Total 2 3 2 2" xfId="39859"/>
    <cellStyle name="Total 2 3 2 2 2" xfId="39860"/>
    <cellStyle name="Total 2 3 2 3" xfId="39861"/>
    <cellStyle name="Total 2 3 3" xfId="39862"/>
    <cellStyle name="Total 2 3 4" xfId="39863"/>
    <cellStyle name="Total 2 4" xfId="39864"/>
    <cellStyle name="Total 2 5" xfId="39865"/>
    <cellStyle name="Total 3" xfId="39866"/>
    <cellStyle name="Total 3 10" xfId="39867"/>
    <cellStyle name="Total 3 2" xfId="39868"/>
    <cellStyle name="Total 3 2 2" xfId="39869"/>
    <cellStyle name="Total 3 2 2 2" xfId="39870"/>
    <cellStyle name="Total 3 2 2 2 2" xfId="39871"/>
    <cellStyle name="Total 3 2 2 2 2 2" xfId="39872"/>
    <cellStyle name="Total 3 2 2 2 2 2 2" xfId="39873"/>
    <cellStyle name="Total 3 2 2 2 2 2 2 2" xfId="39874"/>
    <cellStyle name="Total 3 2 2 2 2 2 3" xfId="39875"/>
    <cellStyle name="Total 3 2 2 2 2 3" xfId="39876"/>
    <cellStyle name="Total 3 2 2 2 3" xfId="39877"/>
    <cellStyle name="Total 3 2 2 3" xfId="39878"/>
    <cellStyle name="Total 3 2 2 3 2" xfId="39879"/>
    <cellStyle name="Total 3 2 2 3 2 2" xfId="39880"/>
    <cellStyle name="Total 3 2 2 3 2 2 2" xfId="39881"/>
    <cellStyle name="Total 3 2 2 3 2 2 2 2" xfId="39882"/>
    <cellStyle name="Total 3 2 2 3 2 2 3" xfId="39883"/>
    <cellStyle name="Total 3 2 2 3 2 3" xfId="39884"/>
    <cellStyle name="Total 3 2 2 3 3" xfId="39885"/>
    <cellStyle name="Total 3 2 2 4" xfId="39886"/>
    <cellStyle name="Total 3 2 2 4 2" xfId="39887"/>
    <cellStyle name="Total 3 2 2 4 2 2" xfId="39888"/>
    <cellStyle name="Total 3 2 2 4 2 2 2" xfId="39889"/>
    <cellStyle name="Total 3 2 2 4 2 3" xfId="39890"/>
    <cellStyle name="Total 3 2 2 4 3" xfId="39891"/>
    <cellStyle name="Total 3 2 2 5" xfId="39892"/>
    <cellStyle name="Total 3 2 3" xfId="39893"/>
    <cellStyle name="Total 3 2 3 2" xfId="39894"/>
    <cellStyle name="Total 3 2 3 2 2" xfId="39895"/>
    <cellStyle name="Total 3 2 3 2 2 2" xfId="39896"/>
    <cellStyle name="Total 3 2 3 2 2 2 2" xfId="39897"/>
    <cellStyle name="Total 3 2 3 2 2 2 2 2" xfId="39898"/>
    <cellStyle name="Total 3 2 3 2 2 2 3" xfId="39899"/>
    <cellStyle name="Total 3 2 3 2 2 3" xfId="39900"/>
    <cellStyle name="Total 3 2 3 2 3" xfId="39901"/>
    <cellStyle name="Total 3 2 3 3" xfId="39902"/>
    <cellStyle name="Total 3 2 3 3 2" xfId="39903"/>
    <cellStyle name="Total 3 2 3 3 2 2" xfId="39904"/>
    <cellStyle name="Total 3 2 3 3 2 2 2" xfId="39905"/>
    <cellStyle name="Total 3 2 3 3 2 2 2 2" xfId="39906"/>
    <cellStyle name="Total 3 2 3 3 2 2 3" xfId="39907"/>
    <cellStyle name="Total 3 2 3 3 2 3" xfId="39908"/>
    <cellStyle name="Total 3 2 3 3 3" xfId="39909"/>
    <cellStyle name="Total 3 2 3 4" xfId="39910"/>
    <cellStyle name="Total 3 2 3 4 2" xfId="39911"/>
    <cellStyle name="Total 3 2 3 4 2 2" xfId="39912"/>
    <cellStyle name="Total 3 2 3 4 2 2 2" xfId="39913"/>
    <cellStyle name="Total 3 2 3 4 2 3" xfId="39914"/>
    <cellStyle name="Total 3 2 3 4 3" xfId="39915"/>
    <cellStyle name="Total 3 2 3 5" xfId="39916"/>
    <cellStyle name="Total 3 2 4" xfId="39917"/>
    <cellStyle name="Total 3 2 4 2" xfId="39918"/>
    <cellStyle name="Total 3 2 4 2 2" xfId="39919"/>
    <cellStyle name="Total 3 2 4 2 2 2" xfId="39920"/>
    <cellStyle name="Total 3 2 4 2 2 2 2" xfId="39921"/>
    <cellStyle name="Total 3 2 4 2 2 3" xfId="39922"/>
    <cellStyle name="Total 3 2 4 2 3" xfId="39923"/>
    <cellStyle name="Total 3 2 4 3" xfId="39924"/>
    <cellStyle name="Total 3 2 5" xfId="39925"/>
    <cellStyle name="Total 3 2 5 2" xfId="39926"/>
    <cellStyle name="Total 3 2 5 2 2" xfId="39927"/>
    <cellStyle name="Total 3 2 5 2 2 2" xfId="39928"/>
    <cellStyle name="Total 3 2 5 2 2 2 2" xfId="39929"/>
    <cellStyle name="Total 3 2 5 2 2 3" xfId="39930"/>
    <cellStyle name="Total 3 2 5 2 3" xfId="39931"/>
    <cellStyle name="Total 3 2 5 3" xfId="39932"/>
    <cellStyle name="Total 3 2 6" xfId="39933"/>
    <cellStyle name="Total 3 2 6 2" xfId="39934"/>
    <cellStyle name="Total 3 2 6 2 2" xfId="39935"/>
    <cellStyle name="Total 3 2 6 2 2 2" xfId="39936"/>
    <cellStyle name="Total 3 2 6 2 3" xfId="39937"/>
    <cellStyle name="Total 3 2 6 3" xfId="39938"/>
    <cellStyle name="Total 3 2 7" xfId="39939"/>
    <cellStyle name="Total 3 2 8" xfId="39940"/>
    <cellStyle name="Total 3 3" xfId="39941"/>
    <cellStyle name="Total 3 3 2" xfId="39942"/>
    <cellStyle name="Total 3 3 2 2" xfId="39943"/>
    <cellStyle name="Total 3 3 2 2 2" xfId="39944"/>
    <cellStyle name="Total 3 3 2 2 2 2" xfId="39945"/>
    <cellStyle name="Total 3 3 2 2 2 2 2" xfId="39946"/>
    <cellStyle name="Total 3 3 2 2 2 3" xfId="39947"/>
    <cellStyle name="Total 3 3 2 2 3" xfId="39948"/>
    <cellStyle name="Total 3 3 2 3" xfId="39949"/>
    <cellStyle name="Total 3 3 3" xfId="39950"/>
    <cellStyle name="Total 3 3 3 2" xfId="39951"/>
    <cellStyle name="Total 3 3 3 2 2" xfId="39952"/>
    <cellStyle name="Total 3 3 3 2 2 2" xfId="39953"/>
    <cellStyle name="Total 3 3 3 2 2 2 2" xfId="39954"/>
    <cellStyle name="Total 3 3 3 2 2 3" xfId="39955"/>
    <cellStyle name="Total 3 3 3 2 3" xfId="39956"/>
    <cellStyle name="Total 3 3 3 3" xfId="39957"/>
    <cellStyle name="Total 3 3 4" xfId="39958"/>
    <cellStyle name="Total 3 3 4 2" xfId="39959"/>
    <cellStyle name="Total 3 3 4 2 2" xfId="39960"/>
    <cellStyle name="Total 3 3 4 2 2 2" xfId="39961"/>
    <cellStyle name="Total 3 3 4 2 3" xfId="39962"/>
    <cellStyle name="Total 3 3 4 3" xfId="39963"/>
    <cellStyle name="Total 3 3 5" xfId="39964"/>
    <cellStyle name="Total 3 4" xfId="39965"/>
    <cellStyle name="Total 3 4 2" xfId="39966"/>
    <cellStyle name="Total 3 4 2 2" xfId="39967"/>
    <cellStyle name="Total 3 4 2 2 2" xfId="39968"/>
    <cellStyle name="Total 3 4 2 2 2 2" xfId="39969"/>
    <cellStyle name="Total 3 4 2 2 2 2 2" xfId="39970"/>
    <cellStyle name="Total 3 4 2 2 2 3" xfId="39971"/>
    <cellStyle name="Total 3 4 2 2 3" xfId="39972"/>
    <cellStyle name="Total 3 4 2 3" xfId="39973"/>
    <cellStyle name="Total 3 4 3" xfId="39974"/>
    <cellStyle name="Total 3 4 3 2" xfId="39975"/>
    <cellStyle name="Total 3 4 3 2 2" xfId="39976"/>
    <cellStyle name="Total 3 4 3 2 2 2" xfId="39977"/>
    <cellStyle name="Total 3 4 3 2 2 2 2" xfId="39978"/>
    <cellStyle name="Total 3 4 3 2 2 3" xfId="39979"/>
    <cellStyle name="Total 3 4 3 2 3" xfId="39980"/>
    <cellStyle name="Total 3 4 3 3" xfId="39981"/>
    <cellStyle name="Total 3 4 4" xfId="39982"/>
    <cellStyle name="Total 3 4 4 2" xfId="39983"/>
    <cellStyle name="Total 3 4 4 2 2" xfId="39984"/>
    <cellStyle name="Total 3 4 4 2 2 2" xfId="39985"/>
    <cellStyle name="Total 3 4 4 2 3" xfId="39986"/>
    <cellStyle name="Total 3 4 4 3" xfId="39987"/>
    <cellStyle name="Total 3 4 5" xfId="39988"/>
    <cellStyle name="Total 3 5" xfId="39989"/>
    <cellStyle name="Total 3 5 2" xfId="39990"/>
    <cellStyle name="Total 3 5 2 2" xfId="39991"/>
    <cellStyle name="Total 3 5 2 2 2" xfId="39992"/>
    <cellStyle name="Total 3 5 2 2 2 2" xfId="39993"/>
    <cellStyle name="Total 3 5 2 2 2 2 2" xfId="39994"/>
    <cellStyle name="Total 3 5 2 2 2 3" xfId="39995"/>
    <cellStyle name="Total 3 5 2 2 3" xfId="39996"/>
    <cellStyle name="Total 3 5 2 3" xfId="39997"/>
    <cellStyle name="Total 3 5 3" xfId="39998"/>
    <cellStyle name="Total 3 5 3 2" xfId="39999"/>
    <cellStyle name="Total 3 5 3 2 2" xfId="40000"/>
    <cellStyle name="Total 3 5 3 2 2 2" xfId="40001"/>
    <cellStyle name="Total 3 5 3 2 2 2 2" xfId="40002"/>
    <cellStyle name="Total 3 5 3 2 2 3" xfId="40003"/>
    <cellStyle name="Total 3 5 3 2 3" xfId="40004"/>
    <cellStyle name="Total 3 5 3 3" xfId="40005"/>
    <cellStyle name="Total 3 5 4" xfId="40006"/>
    <cellStyle name="Total 3 5 4 2" xfId="40007"/>
    <cellStyle name="Total 3 5 4 2 2" xfId="40008"/>
    <cellStyle name="Total 3 5 4 2 2 2" xfId="40009"/>
    <cellStyle name="Total 3 5 4 2 3" xfId="40010"/>
    <cellStyle name="Total 3 5 4 3" xfId="40011"/>
    <cellStyle name="Total 3 5 5" xfId="40012"/>
    <cellStyle name="Total 3 6" xfId="40013"/>
    <cellStyle name="Total 3 6 2" xfId="40014"/>
    <cellStyle name="Total 3 6 2 2" xfId="40015"/>
    <cellStyle name="Total 3 6 2 2 2" xfId="40016"/>
    <cellStyle name="Total 3 6 2 2 2 2" xfId="40017"/>
    <cellStyle name="Total 3 6 2 2 3" xfId="40018"/>
    <cellStyle name="Total 3 6 2 3" xfId="40019"/>
    <cellStyle name="Total 3 6 3" xfId="40020"/>
    <cellStyle name="Total 3 7" xfId="40021"/>
    <cellStyle name="Total 3 7 2" xfId="40022"/>
    <cellStyle name="Total 3 7 2 2" xfId="40023"/>
    <cellStyle name="Total 3 7 2 2 2" xfId="40024"/>
    <cellStyle name="Total 3 7 2 2 2 2" xfId="40025"/>
    <cellStyle name="Total 3 7 2 2 3" xfId="40026"/>
    <cellStyle name="Total 3 7 2 3" xfId="40027"/>
    <cellStyle name="Total 3 7 3" xfId="40028"/>
    <cellStyle name="Total 3 8" xfId="40029"/>
    <cellStyle name="Total 3 8 2" xfId="40030"/>
    <cellStyle name="Total 3 8 2 2" xfId="40031"/>
    <cellStyle name="Total 3 8 2 2 2" xfId="40032"/>
    <cellStyle name="Total 3 8 2 3" xfId="40033"/>
    <cellStyle name="Total 3 8 3" xfId="40034"/>
    <cellStyle name="Total 3 9" xfId="40035"/>
    <cellStyle name="Total 3_App.2-OA Capital Structure" xfId="40036"/>
    <cellStyle name="Total 4" xfId="40037"/>
    <cellStyle name="Total 4 2" xfId="40038"/>
    <cellStyle name="Total 4 2 2" xfId="40039"/>
    <cellStyle name="Total 4 2 2 2" xfId="61814"/>
    <cellStyle name="Total 4 2 3" xfId="61815"/>
    <cellStyle name="Total 4 3" xfId="40040"/>
    <cellStyle name="Total 4 3 2" xfId="40041"/>
    <cellStyle name="Total 4 3 2 2" xfId="61816"/>
    <cellStyle name="Total 4 3 3" xfId="61817"/>
    <cellStyle name="Total 4 4" xfId="40042"/>
    <cellStyle name="Total 4 5" xfId="40043"/>
    <cellStyle name="Total 5" xfId="40044"/>
    <cellStyle name="Total 5 2" xfId="40045"/>
    <cellStyle name="Total 5 2 2" xfId="40046"/>
    <cellStyle name="Total 5 2 2 2" xfId="61818"/>
    <cellStyle name="Total 5 2 3" xfId="61819"/>
    <cellStyle name="Total 5 3" xfId="40047"/>
    <cellStyle name="Total 5 3 2" xfId="40048"/>
    <cellStyle name="Total 5 3 2 2" xfId="61820"/>
    <cellStyle name="Total 5 3 3" xfId="61821"/>
    <cellStyle name="Total 5 4" xfId="40049"/>
    <cellStyle name="Total 6" xfId="40050"/>
    <cellStyle name="Total 6 2" xfId="40051"/>
    <cellStyle name="Total 6 2 2" xfId="40052"/>
    <cellStyle name="Total 6 2 2 2" xfId="61822"/>
    <cellStyle name="Total 6 2 3" xfId="61823"/>
    <cellStyle name="Total 6 3" xfId="40053"/>
    <cellStyle name="Total 6 3 2" xfId="40054"/>
    <cellStyle name="Total 6 3 2 2" xfId="61824"/>
    <cellStyle name="Total 6 3 3" xfId="61825"/>
    <cellStyle name="Total 6 4" xfId="40055"/>
    <cellStyle name="Total 7" xfId="40056"/>
    <cellStyle name="Total 7 2" xfId="40057"/>
    <cellStyle name="Total 7 2 2" xfId="40058"/>
    <cellStyle name="Total 7 2 2 2" xfId="61826"/>
    <cellStyle name="Total 7 2 3" xfId="61827"/>
    <cellStyle name="Total 7 3" xfId="40059"/>
    <cellStyle name="Total 7 3 2" xfId="61828"/>
    <cellStyle name="Total 7 4" xfId="40060"/>
    <cellStyle name="Total 7 4 2" xfId="61829"/>
    <cellStyle name="Total 7 5" xfId="40061"/>
    <cellStyle name="Total 7 5 2" xfId="61830"/>
    <cellStyle name="Total 7 6" xfId="40062"/>
    <cellStyle name="Total 8" xfId="40063"/>
    <cellStyle name="Total 8 2" xfId="40064"/>
    <cellStyle name="Total 8 2 2" xfId="61831"/>
    <cellStyle name="Total 8 3" xfId="40065"/>
    <cellStyle name="Total 9" xfId="40066"/>
    <cellStyle name="Total 9 2" xfId="40067"/>
    <cellStyle name="Unprotect cells" xfId="61832"/>
    <cellStyle name="Unsaved Change - IBM Cognos" xfId="61833"/>
    <cellStyle name="Unsaved Change - IBM Cognos 2" xfId="61834"/>
    <cellStyle name="Unsaved Change - IBM Cognos 3" xfId="63487"/>
    <cellStyle name="Warning Text 10" xfId="61835"/>
    <cellStyle name="Warning Text 2" xfId="40068"/>
    <cellStyle name="Warning Text 2 2" xfId="40069"/>
    <cellStyle name="Warning Text 2 2 2" xfId="40070"/>
    <cellStyle name="Warning Text 2 2 2 2" xfId="61836"/>
    <cellStyle name="Warning Text 2 2 3" xfId="40071"/>
    <cellStyle name="Warning Text 2 3" xfId="40072"/>
    <cellStyle name="Warning Text 2 3 2" xfId="40073"/>
    <cellStyle name="Warning Text 2 3 2 2" xfId="61837"/>
    <cellStyle name="Warning Text 2 3 3" xfId="61838"/>
    <cellStyle name="Warning Text 2 4" xfId="40074"/>
    <cellStyle name="Warning Text 3" xfId="40075"/>
    <cellStyle name="Warning Text 3 2" xfId="40076"/>
    <cellStyle name="Warning Text 3 2 2" xfId="40077"/>
    <cellStyle name="Warning Text 3 2 2 2" xfId="61839"/>
    <cellStyle name="Warning Text 3 2 3" xfId="40078"/>
    <cellStyle name="Warning Text 3 3" xfId="40079"/>
    <cellStyle name="Warning Text 3 3 2" xfId="40080"/>
    <cellStyle name="Warning Text 3 3 2 2" xfId="61840"/>
    <cellStyle name="Warning Text 3 3 3" xfId="61841"/>
    <cellStyle name="Warning Text 3 4" xfId="40081"/>
    <cellStyle name="Warning Text 3 5" xfId="40082"/>
    <cellStyle name="Warning Text 4" xfId="40083"/>
    <cellStyle name="Warning Text 4 2" xfId="40084"/>
    <cellStyle name="Warning Text 4 2 2" xfId="40085"/>
    <cellStyle name="Warning Text 4 2 2 2" xfId="61842"/>
    <cellStyle name="Warning Text 4 2 3" xfId="61843"/>
    <cellStyle name="Warning Text 4 3" xfId="40086"/>
    <cellStyle name="Warning Text 4 3 2" xfId="40087"/>
    <cellStyle name="Warning Text 4 3 2 2" xfId="61844"/>
    <cellStyle name="Warning Text 4 3 3" xfId="61845"/>
    <cellStyle name="Warning Text 5" xfId="40088"/>
    <cellStyle name="Warning Text 5 2" xfId="40089"/>
    <cellStyle name="Warning Text 5 2 2" xfId="40090"/>
    <cellStyle name="Warning Text 5 2 2 2" xfId="61846"/>
    <cellStyle name="Warning Text 5 2 3" xfId="61847"/>
    <cellStyle name="Warning Text 5 3" xfId="40091"/>
    <cellStyle name="Warning Text 5 3 2" xfId="40092"/>
    <cellStyle name="Warning Text 5 3 2 2" xfId="61848"/>
    <cellStyle name="Warning Text 5 3 3" xfId="61849"/>
    <cellStyle name="Warning Text 6" xfId="40093"/>
    <cellStyle name="Warning Text 6 2" xfId="40094"/>
    <cellStyle name="Warning Text 6 2 2" xfId="40095"/>
    <cellStyle name="Warning Text 6 2 2 2" xfId="61850"/>
    <cellStyle name="Warning Text 6 2 3" xfId="61851"/>
    <cellStyle name="Warning Text 6 3" xfId="40096"/>
    <cellStyle name="Warning Text 6 3 2" xfId="40097"/>
    <cellStyle name="Warning Text 6 3 2 2" xfId="61852"/>
    <cellStyle name="Warning Text 6 3 3" xfId="61853"/>
    <cellStyle name="Warning Text 7" xfId="40098"/>
    <cellStyle name="Warning Text 7 2" xfId="40099"/>
    <cellStyle name="Warning Text 7 2 2" xfId="40100"/>
    <cellStyle name="Warning Text 7 2 2 2" xfId="61854"/>
    <cellStyle name="Warning Text 7 2 3" xfId="61855"/>
    <cellStyle name="Warning Text 7 3" xfId="40101"/>
    <cellStyle name="Warning Text 7 4" xfId="40102"/>
    <cellStyle name="Warning Text 7 4 2" xfId="61856"/>
    <cellStyle name="Warning Text 7 5" xfId="40103"/>
    <cellStyle name="Warning Text 7 5 2" xfId="61857"/>
    <cellStyle name="Warning Text 8" xfId="40104"/>
    <cellStyle name="Warning Text 8 2" xfId="40105"/>
    <cellStyle name="Warning Text 8 2 2" xfId="61858"/>
    <cellStyle name="Warning Text 8 3" xfId="61859"/>
    <cellStyle name="Warning Text 9" xfId="40106"/>
    <cellStyle name="x" xfId="40107"/>
    <cellStyle name="x 10" xfId="40108"/>
    <cellStyle name="x 10 2" xfId="40109"/>
    <cellStyle name="x 10 2 2" xfId="40110"/>
    <cellStyle name="x 10 2 2 2" xfId="40111"/>
    <cellStyle name="x 10 2 2 2 2" xfId="61860"/>
    <cellStyle name="x 10 2 2 3" xfId="40112"/>
    <cellStyle name="x 10 2 2 3 2" xfId="61861"/>
    <cellStyle name="x 10 2 2 4" xfId="61862"/>
    <cellStyle name="x 10 2 2 5" xfId="61863"/>
    <cellStyle name="x 10 2 3" xfId="40113"/>
    <cellStyle name="x 10 2 3 2" xfId="40114"/>
    <cellStyle name="x 10 2 3 2 2" xfId="61864"/>
    <cellStyle name="x 10 2 3 3" xfId="40115"/>
    <cellStyle name="x 10 2 3 3 2" xfId="61865"/>
    <cellStyle name="x 10 2 3 4" xfId="61866"/>
    <cellStyle name="x 10 2 3 5" xfId="61867"/>
    <cellStyle name="x 10 2 4" xfId="40116"/>
    <cellStyle name="x 10 2 4 2" xfId="40117"/>
    <cellStyle name="x 10 2 4 2 2" xfId="61868"/>
    <cellStyle name="x 10 2 4 3" xfId="61869"/>
    <cellStyle name="x 10 2 5" xfId="40118"/>
    <cellStyle name="x 10 2 5 2" xfId="40119"/>
    <cellStyle name="x 10 2 5 2 2" xfId="61870"/>
    <cellStyle name="x 10 2 5 3" xfId="61871"/>
    <cellStyle name="x 10 2 6" xfId="40120"/>
    <cellStyle name="x 10 2 6 2" xfId="61872"/>
    <cellStyle name="x 10 2 7" xfId="61873"/>
    <cellStyle name="x 10 3" xfId="40121"/>
    <cellStyle name="x 10 3 2" xfId="40122"/>
    <cellStyle name="x 10 3 2 2" xfId="40123"/>
    <cellStyle name="x 10 3 2 2 2" xfId="61874"/>
    <cellStyle name="x 10 3 2 3" xfId="40124"/>
    <cellStyle name="x 10 3 2 3 2" xfId="61875"/>
    <cellStyle name="x 10 3 2 4" xfId="61876"/>
    <cellStyle name="x 10 3 2 5" xfId="61877"/>
    <cellStyle name="x 10 3 3" xfId="40125"/>
    <cellStyle name="x 10 3 3 2" xfId="40126"/>
    <cellStyle name="x 10 3 3 2 2" xfId="61878"/>
    <cellStyle name="x 10 3 3 3" xfId="40127"/>
    <cellStyle name="x 10 3 3 3 2" xfId="61879"/>
    <cellStyle name="x 10 3 3 4" xfId="61880"/>
    <cellStyle name="x 10 3 3 5" xfId="61881"/>
    <cellStyle name="x 10 3 4" xfId="40128"/>
    <cellStyle name="x 10 3 4 2" xfId="40129"/>
    <cellStyle name="x 10 3 4 2 2" xfId="61882"/>
    <cellStyle name="x 10 3 4 3" xfId="61883"/>
    <cellStyle name="x 10 3 5" xfId="40130"/>
    <cellStyle name="x 10 3 5 2" xfId="40131"/>
    <cellStyle name="x 10 3 5 2 2" xfId="61884"/>
    <cellStyle name="x 10 3 5 3" xfId="61885"/>
    <cellStyle name="x 10 3 6" xfId="40132"/>
    <cellStyle name="x 10 3 6 2" xfId="61886"/>
    <cellStyle name="x 10 3 7" xfId="61887"/>
    <cellStyle name="x 10 4" xfId="40133"/>
    <cellStyle name="x 10 4 2" xfId="40134"/>
    <cellStyle name="x 10 4 2 2" xfId="61888"/>
    <cellStyle name="x 10 4 3" xfId="40135"/>
    <cellStyle name="x 10 4 3 2" xfId="61889"/>
    <cellStyle name="x 10 4 4" xfId="61890"/>
    <cellStyle name="x 10 4 5" xfId="61891"/>
    <cellStyle name="x 10 5" xfId="40136"/>
    <cellStyle name="x 10 5 2" xfId="40137"/>
    <cellStyle name="x 10 5 2 2" xfId="61892"/>
    <cellStyle name="x 10 5 3" xfId="40138"/>
    <cellStyle name="x 10 5 3 2" xfId="61893"/>
    <cellStyle name="x 10 5 4" xfId="61894"/>
    <cellStyle name="x 10 5 5" xfId="61895"/>
    <cellStyle name="x 10 6" xfId="40139"/>
    <cellStyle name="x 10 6 2" xfId="40140"/>
    <cellStyle name="x 10 6 2 2" xfId="61896"/>
    <cellStyle name="x 10 6 3" xfId="61897"/>
    <cellStyle name="x 10 7" xfId="40141"/>
    <cellStyle name="x 10 7 2" xfId="40142"/>
    <cellStyle name="x 10 7 2 2" xfId="61898"/>
    <cellStyle name="x 10 7 3" xfId="61899"/>
    <cellStyle name="x 10 8" xfId="40143"/>
    <cellStyle name="x 10 8 2" xfId="61900"/>
    <cellStyle name="x 10 9" xfId="61901"/>
    <cellStyle name="x 11" xfId="40144"/>
    <cellStyle name="x 11 2" xfId="40145"/>
    <cellStyle name="x 11 2 2" xfId="40146"/>
    <cellStyle name="x 11 2 2 2" xfId="40147"/>
    <cellStyle name="x 11 2 2 2 2" xfId="61902"/>
    <cellStyle name="x 11 2 2 3" xfId="61903"/>
    <cellStyle name="x 11 2 3" xfId="40148"/>
    <cellStyle name="x 11 2 3 2" xfId="40149"/>
    <cellStyle name="x 11 2 3 2 2" xfId="61904"/>
    <cellStyle name="x 11 2 3 3" xfId="61905"/>
    <cellStyle name="x 11 2 4" xfId="61906"/>
    <cellStyle name="x 11 2 5" xfId="61907"/>
    <cellStyle name="x 11 3" xfId="40150"/>
    <cellStyle name="x 11 3 2" xfId="40151"/>
    <cellStyle name="x 11 3 2 2" xfId="61908"/>
    <cellStyle name="x 11 3 3" xfId="40152"/>
    <cellStyle name="x 11 3 3 2" xfId="61909"/>
    <cellStyle name="x 11 3 4" xfId="61910"/>
    <cellStyle name="x 11 3 5" xfId="61911"/>
    <cellStyle name="x 11 4" xfId="40153"/>
    <cellStyle name="x 11 4 2" xfId="40154"/>
    <cellStyle name="x 11 4 2 2" xfId="61912"/>
    <cellStyle name="x 11 4 3" xfId="61913"/>
    <cellStyle name="x 11 5" xfId="40155"/>
    <cellStyle name="x 11 5 2" xfId="40156"/>
    <cellStyle name="x 11 5 2 2" xfId="61914"/>
    <cellStyle name="x 11 5 3" xfId="61915"/>
    <cellStyle name="x 11 6" xfId="40157"/>
    <cellStyle name="x 11 6 2" xfId="61916"/>
    <cellStyle name="x 11 7" xfId="61917"/>
    <cellStyle name="x 12" xfId="40158"/>
    <cellStyle name="x 12 2" xfId="40159"/>
    <cellStyle name="x 12 2 2" xfId="40160"/>
    <cellStyle name="x 12 2 2 2" xfId="40161"/>
    <cellStyle name="x 12 2 2 2 2" xfId="61918"/>
    <cellStyle name="x 12 2 2 3" xfId="40162"/>
    <cellStyle name="x 12 2 2 3 2" xfId="61919"/>
    <cellStyle name="x 12 2 2 4" xfId="61920"/>
    <cellStyle name="x 12 2 2 5" xfId="61921"/>
    <cellStyle name="x 12 2 3" xfId="40163"/>
    <cellStyle name="x 12 2 3 2" xfId="40164"/>
    <cellStyle name="x 12 2 3 2 2" xfId="61922"/>
    <cellStyle name="x 12 2 3 3" xfId="40165"/>
    <cellStyle name="x 12 2 3 3 2" xfId="61923"/>
    <cellStyle name="x 12 2 3 4" xfId="61924"/>
    <cellStyle name="x 12 2 3 5" xfId="61925"/>
    <cellStyle name="x 12 2 4" xfId="40166"/>
    <cellStyle name="x 12 2 4 2" xfId="40167"/>
    <cellStyle name="x 12 2 4 2 2" xfId="61926"/>
    <cellStyle name="x 12 2 4 3" xfId="61927"/>
    <cellStyle name="x 12 2 5" xfId="40168"/>
    <cellStyle name="x 12 2 5 2" xfId="61928"/>
    <cellStyle name="x 12 2 6" xfId="40169"/>
    <cellStyle name="x 12 2 6 2" xfId="61929"/>
    <cellStyle name="x 12 2 7" xfId="40170"/>
    <cellStyle name="x 12 2 7 2" xfId="61930"/>
    <cellStyle name="x 12 2 8" xfId="61931"/>
    <cellStyle name="x 12 3" xfId="40171"/>
    <cellStyle name="x 12 3 2" xfId="40172"/>
    <cellStyle name="x 12 3 2 2" xfId="61932"/>
    <cellStyle name="x 12 3 3" xfId="40173"/>
    <cellStyle name="x 12 3 3 2" xfId="61933"/>
    <cellStyle name="x 12 3 4" xfId="61934"/>
    <cellStyle name="x 12 3 5" xfId="61935"/>
    <cellStyle name="x 12 4" xfId="40174"/>
    <cellStyle name="x 12 4 2" xfId="40175"/>
    <cellStyle name="x 12 4 2 2" xfId="61936"/>
    <cellStyle name="x 12 4 3" xfId="40176"/>
    <cellStyle name="x 12 4 3 2" xfId="61937"/>
    <cellStyle name="x 12 4 4" xfId="61938"/>
    <cellStyle name="x 12 4 5" xfId="61939"/>
    <cellStyle name="x 12 5" xfId="40177"/>
    <cellStyle name="x 12 5 2" xfId="40178"/>
    <cellStyle name="x 12 5 2 2" xfId="61940"/>
    <cellStyle name="x 12 5 3" xfId="61941"/>
    <cellStyle name="x 12 6" xfId="40179"/>
    <cellStyle name="x 12 6 2" xfId="40180"/>
    <cellStyle name="x 12 6 2 2" xfId="61942"/>
    <cellStyle name="x 12 6 3" xfId="61943"/>
    <cellStyle name="x 12 7" xfId="40181"/>
    <cellStyle name="x 12 7 2" xfId="61944"/>
    <cellStyle name="x 12 8" xfId="61945"/>
    <cellStyle name="x 13" xfId="40182"/>
    <cellStyle name="x 13 10" xfId="61946"/>
    <cellStyle name="x 13 2" xfId="40183"/>
    <cellStyle name="x 13 2 2" xfId="40184"/>
    <cellStyle name="x 13 2 2 2" xfId="40185"/>
    <cellStyle name="x 13 2 2 2 2" xfId="40186"/>
    <cellStyle name="x 13 2 2 2 2 2" xfId="61947"/>
    <cellStyle name="x 13 2 2 2 3" xfId="61948"/>
    <cellStyle name="x 13 2 2 3" xfId="40187"/>
    <cellStyle name="x 13 2 2 3 2" xfId="61949"/>
    <cellStyle name="x 13 2 2 4" xfId="40188"/>
    <cellStyle name="x 13 2 2 4 2" xfId="61950"/>
    <cellStyle name="x 13 2 2 5" xfId="61951"/>
    <cellStyle name="x 13 2 2 6" xfId="61952"/>
    <cellStyle name="x 13 2 3" xfId="40189"/>
    <cellStyle name="x 13 2 3 2" xfId="40190"/>
    <cellStyle name="x 13 2 3 2 2" xfId="40191"/>
    <cellStyle name="x 13 2 3 2 2 2" xfId="61953"/>
    <cellStyle name="x 13 2 3 2 3" xfId="61954"/>
    <cellStyle name="x 13 2 3 3" xfId="40192"/>
    <cellStyle name="x 13 2 3 3 2" xfId="61955"/>
    <cellStyle name="x 13 2 3 4" xfId="40193"/>
    <cellStyle name="x 13 2 3 4 2" xfId="61956"/>
    <cellStyle name="x 13 2 3 5" xfId="61957"/>
    <cellStyle name="x 13 2 3 6" xfId="61958"/>
    <cellStyle name="x 13 2 4" xfId="40194"/>
    <cellStyle name="x 13 2 4 2" xfId="40195"/>
    <cellStyle name="x 13 2 4 2 2" xfId="61959"/>
    <cellStyle name="x 13 2 4 3" xfId="61960"/>
    <cellStyle name="x 13 2 5" xfId="40196"/>
    <cellStyle name="x 13 2 5 2" xfId="61961"/>
    <cellStyle name="x 13 2 6" xfId="40197"/>
    <cellStyle name="x 13 2 6 2" xfId="61962"/>
    <cellStyle name="x 13 2 7" xfId="40198"/>
    <cellStyle name="x 13 2 7 2" xfId="61963"/>
    <cellStyle name="x 13 2 8" xfId="61964"/>
    <cellStyle name="x 13 3" xfId="40199"/>
    <cellStyle name="x 13 3 2" xfId="40200"/>
    <cellStyle name="x 13 3 2 2" xfId="40201"/>
    <cellStyle name="x 13 3 2 2 2" xfId="61965"/>
    <cellStyle name="x 13 3 2 3" xfId="61966"/>
    <cellStyle name="x 13 3 3" xfId="40202"/>
    <cellStyle name="x 13 3 3 2" xfId="61967"/>
    <cellStyle name="x 13 3 4" xfId="40203"/>
    <cellStyle name="x 13 3 4 2" xfId="61968"/>
    <cellStyle name="x 13 3 5" xfId="61969"/>
    <cellStyle name="x 13 3 6" xfId="61970"/>
    <cellStyle name="x 13 4" xfId="40204"/>
    <cellStyle name="x 13 4 2" xfId="40205"/>
    <cellStyle name="x 13 4 2 2" xfId="61971"/>
    <cellStyle name="x 13 4 3" xfId="40206"/>
    <cellStyle name="x 13 4 3 2" xfId="61972"/>
    <cellStyle name="x 13 4 4" xfId="61973"/>
    <cellStyle name="x 13 4 5" xfId="61974"/>
    <cellStyle name="x 13 5" xfId="40207"/>
    <cellStyle name="x 13 5 2" xfId="40208"/>
    <cellStyle name="x 13 5 2 2" xfId="61975"/>
    <cellStyle name="x 13 5 3" xfId="61976"/>
    <cellStyle name="x 13 6" xfId="40209"/>
    <cellStyle name="x 13 6 2" xfId="61977"/>
    <cellStyle name="x 13 7" xfId="40210"/>
    <cellStyle name="x 13 7 2" xfId="61978"/>
    <cellStyle name="x 13 8" xfId="40211"/>
    <cellStyle name="x 13 8 2" xfId="61979"/>
    <cellStyle name="x 13 9" xfId="61980"/>
    <cellStyle name="x 13 9 2" xfId="61981"/>
    <cellStyle name="x 14" xfId="40212"/>
    <cellStyle name="x 14 2" xfId="40213"/>
    <cellStyle name="x 14 2 2" xfId="40214"/>
    <cellStyle name="x 14 2 2 2" xfId="40215"/>
    <cellStyle name="x 14 2 2 2 2" xfId="61982"/>
    <cellStyle name="x 14 2 2 3" xfId="40216"/>
    <cellStyle name="x 14 2 2 3 2" xfId="61983"/>
    <cellStyle name="x 14 2 2 4" xfId="61984"/>
    <cellStyle name="x 14 2 2 5" xfId="61985"/>
    <cellStyle name="x 14 2 3" xfId="40217"/>
    <cellStyle name="x 14 2 3 2" xfId="40218"/>
    <cellStyle name="x 14 2 3 2 2" xfId="61986"/>
    <cellStyle name="x 14 2 3 3" xfId="40219"/>
    <cellStyle name="x 14 2 3 3 2" xfId="61987"/>
    <cellStyle name="x 14 2 3 4" xfId="61988"/>
    <cellStyle name="x 14 2 3 5" xfId="61989"/>
    <cellStyle name="x 14 2 4" xfId="40220"/>
    <cellStyle name="x 14 2 4 2" xfId="40221"/>
    <cellStyle name="x 14 2 4 2 2" xfId="61990"/>
    <cellStyle name="x 14 2 4 3" xfId="61991"/>
    <cellStyle name="x 14 2 5" xfId="40222"/>
    <cellStyle name="x 14 2 5 2" xfId="61992"/>
    <cellStyle name="x 14 2 6" xfId="40223"/>
    <cellStyle name="x 14 2 6 2" xfId="61993"/>
    <cellStyle name="x 14 2 7" xfId="40224"/>
    <cellStyle name="x 14 2 7 2" xfId="61994"/>
    <cellStyle name="x 14 2 8" xfId="61995"/>
    <cellStyle name="x 14 3" xfId="40225"/>
    <cellStyle name="x 14 3 2" xfId="40226"/>
    <cellStyle name="x 14 3 2 2" xfId="40227"/>
    <cellStyle name="x 14 3 2 2 2" xfId="40228"/>
    <cellStyle name="x 14 3 2 2 2 2" xfId="61996"/>
    <cellStyle name="x 14 3 2 2 3" xfId="61997"/>
    <cellStyle name="x 14 3 2 3" xfId="40229"/>
    <cellStyle name="x 14 3 2 3 2" xfId="61998"/>
    <cellStyle name="x 14 3 2 4" xfId="61999"/>
    <cellStyle name="x 14 3 3" xfId="40230"/>
    <cellStyle name="x 14 3 3 2" xfId="40231"/>
    <cellStyle name="x 14 3 3 2 2" xfId="62000"/>
    <cellStyle name="x 14 3 3 3" xfId="62001"/>
    <cellStyle name="x 14 3 4" xfId="40232"/>
    <cellStyle name="x 14 3 4 2" xfId="62002"/>
    <cellStyle name="x 14 3 5" xfId="40233"/>
    <cellStyle name="x 14 3 5 2" xfId="62003"/>
    <cellStyle name="x 14 3 6" xfId="40234"/>
    <cellStyle name="x 14 3 6 2" xfId="62004"/>
    <cellStyle name="x 14 3 7" xfId="62005"/>
    <cellStyle name="x 14 3 8" xfId="62006"/>
    <cellStyle name="x 14 3 9" xfId="62007"/>
    <cellStyle name="x 14 4" xfId="40235"/>
    <cellStyle name="x 14 4 2" xfId="40236"/>
    <cellStyle name="x 14 4 2 2" xfId="62008"/>
    <cellStyle name="x 14 4 3" xfId="40237"/>
    <cellStyle name="x 14 4 3 2" xfId="62009"/>
    <cellStyle name="x 14 4 4" xfId="62010"/>
    <cellStyle name="x 14 4 5" xfId="62011"/>
    <cellStyle name="x 14 5" xfId="40238"/>
    <cellStyle name="x 14 5 2" xfId="40239"/>
    <cellStyle name="x 14 5 2 2" xfId="62012"/>
    <cellStyle name="x 14 5 3" xfId="62013"/>
    <cellStyle name="x 14 6" xfId="40240"/>
    <cellStyle name="x 14 6 2" xfId="62014"/>
    <cellStyle name="x 14 7" xfId="40241"/>
    <cellStyle name="x 14 7 2" xfId="62015"/>
    <cellStyle name="x 14 8" xfId="40242"/>
    <cellStyle name="x 14 8 2" xfId="62016"/>
    <cellStyle name="x 14 9" xfId="62017"/>
    <cellStyle name="x 15" xfId="40243"/>
    <cellStyle name="x 15 2" xfId="40244"/>
    <cellStyle name="x 15 2 2" xfId="40245"/>
    <cellStyle name="x 15 2 2 2" xfId="40246"/>
    <cellStyle name="x 15 2 2 2 2" xfId="62018"/>
    <cellStyle name="x 15 2 2 3" xfId="62019"/>
    <cellStyle name="x 15 2 3" xfId="40247"/>
    <cellStyle name="x 15 2 3 2" xfId="62020"/>
    <cellStyle name="x 15 2 4" xfId="40248"/>
    <cellStyle name="x 15 2 4 2" xfId="62021"/>
    <cellStyle name="x 15 2 5" xfId="40249"/>
    <cellStyle name="x 15 2 5 2" xfId="62022"/>
    <cellStyle name="x 15 2 6" xfId="62023"/>
    <cellStyle name="x 15 2 7" xfId="62024"/>
    <cellStyle name="x 15 2 8" xfId="62025"/>
    <cellStyle name="x 15 3" xfId="40250"/>
    <cellStyle name="x 15 3 2" xfId="40251"/>
    <cellStyle name="x 15 3 2 2" xfId="40252"/>
    <cellStyle name="x 15 3 2 2 2" xfId="40253"/>
    <cellStyle name="x 15 3 2 2 2 2" xfId="62026"/>
    <cellStyle name="x 15 3 2 2 3" xfId="62027"/>
    <cellStyle name="x 15 3 2 3" xfId="40254"/>
    <cellStyle name="x 15 3 2 3 2" xfId="62028"/>
    <cellStyle name="x 15 3 2 4" xfId="62029"/>
    <cellStyle name="x 15 3 3" xfId="40255"/>
    <cellStyle name="x 15 3 3 2" xfId="40256"/>
    <cellStyle name="x 15 3 3 2 2" xfId="62030"/>
    <cellStyle name="x 15 3 3 3" xfId="62031"/>
    <cellStyle name="x 15 3 4" xfId="40257"/>
    <cellStyle name="x 15 3 4 2" xfId="62032"/>
    <cellStyle name="x 15 3 5" xfId="40258"/>
    <cellStyle name="x 15 3 5 2" xfId="62033"/>
    <cellStyle name="x 15 3 6" xfId="62034"/>
    <cellStyle name="x 15 3 7" xfId="62035"/>
    <cellStyle name="x 15 4" xfId="40259"/>
    <cellStyle name="x 15 4 2" xfId="40260"/>
    <cellStyle name="x 15 4 2 2" xfId="62036"/>
    <cellStyle name="x 15 4 3" xfId="62037"/>
    <cellStyle name="x 15 5" xfId="40261"/>
    <cellStyle name="x 15 5 2" xfId="62038"/>
    <cellStyle name="x 15 6" xfId="40262"/>
    <cellStyle name="x 15 6 2" xfId="62039"/>
    <cellStyle name="x 15 7" xfId="40263"/>
    <cellStyle name="x 15 7 2" xfId="62040"/>
    <cellStyle name="x 15 8" xfId="62041"/>
    <cellStyle name="x 16" xfId="40264"/>
    <cellStyle name="x 16 2" xfId="40265"/>
    <cellStyle name="x 16 2 2" xfId="40266"/>
    <cellStyle name="x 16 2 2 2" xfId="40267"/>
    <cellStyle name="x 16 2 2 2 2" xfId="40268"/>
    <cellStyle name="x 16 2 2 2 2 2" xfId="62042"/>
    <cellStyle name="x 16 2 2 2 3" xfId="62043"/>
    <cellStyle name="x 16 2 2 3" xfId="40269"/>
    <cellStyle name="x 16 2 2 3 2" xfId="62044"/>
    <cellStyle name="x 16 2 2 4" xfId="62045"/>
    <cellStyle name="x 16 2 3" xfId="40270"/>
    <cellStyle name="x 16 2 3 2" xfId="40271"/>
    <cellStyle name="x 16 2 3 2 2" xfId="62046"/>
    <cellStyle name="x 16 2 3 3" xfId="62047"/>
    <cellStyle name="x 16 2 4" xfId="40272"/>
    <cellStyle name="x 16 2 4 2" xfId="62048"/>
    <cellStyle name="x 16 2 5" xfId="62049"/>
    <cellStyle name="x 16 2 6" xfId="62050"/>
    <cellStyle name="x 16 2 7" xfId="62051"/>
    <cellStyle name="x 16 3" xfId="40273"/>
    <cellStyle name="x 16 3 2" xfId="40274"/>
    <cellStyle name="x 16 3 2 2" xfId="40275"/>
    <cellStyle name="x 16 3 2 2 2" xfId="62052"/>
    <cellStyle name="x 16 3 2 3" xfId="62053"/>
    <cellStyle name="x 16 3 3" xfId="40276"/>
    <cellStyle name="x 16 3 3 2" xfId="62054"/>
    <cellStyle name="x 16 3 4" xfId="62055"/>
    <cellStyle name="x 16 4" xfId="40277"/>
    <cellStyle name="x 16 4 2" xfId="40278"/>
    <cellStyle name="x 16 4 2 2" xfId="62056"/>
    <cellStyle name="x 16 4 3" xfId="62057"/>
    <cellStyle name="x 16 5" xfId="40279"/>
    <cellStyle name="x 16 5 2" xfId="62058"/>
    <cellStyle name="x 16 6" xfId="40280"/>
    <cellStyle name="x 16 6 2" xfId="62059"/>
    <cellStyle name="x 16 7" xfId="40281"/>
    <cellStyle name="x 16 7 2" xfId="62060"/>
    <cellStyle name="x 16 8" xfId="62061"/>
    <cellStyle name="x 17" xfId="40282"/>
    <cellStyle name="x 17 2" xfId="40283"/>
    <cellStyle name="x 17 2 2" xfId="40284"/>
    <cellStyle name="x 17 2 2 2" xfId="40285"/>
    <cellStyle name="x 17 2 2 2 2" xfId="62062"/>
    <cellStyle name="x 17 2 2 3" xfId="62063"/>
    <cellStyle name="x 17 2 3" xfId="40286"/>
    <cellStyle name="x 17 2 3 2" xfId="62064"/>
    <cellStyle name="x 17 2 4" xfId="62065"/>
    <cellStyle name="x 17 3" xfId="40287"/>
    <cellStyle name="x 17 3 2" xfId="40288"/>
    <cellStyle name="x 17 3 2 2" xfId="40289"/>
    <cellStyle name="x 17 3 2 2 2" xfId="62066"/>
    <cellStyle name="x 17 3 2 3" xfId="62067"/>
    <cellStyle name="x 17 3 3" xfId="40290"/>
    <cellStyle name="x 17 3 3 2" xfId="62068"/>
    <cellStyle name="x 17 3 4" xfId="62069"/>
    <cellStyle name="x 17 4" xfId="40291"/>
    <cellStyle name="x 17 4 2" xfId="40292"/>
    <cellStyle name="x 17 4 2 2" xfId="62070"/>
    <cellStyle name="x 17 4 3" xfId="62071"/>
    <cellStyle name="x 17 5" xfId="40293"/>
    <cellStyle name="x 17 5 2" xfId="62072"/>
    <cellStyle name="x 17 6" xfId="40294"/>
    <cellStyle name="x 17 6 2" xfId="62073"/>
    <cellStyle name="x 17 7" xfId="40295"/>
    <cellStyle name="x 17 7 2" xfId="62074"/>
    <cellStyle name="x 17 8" xfId="62075"/>
    <cellStyle name="x 17 9" xfId="62076"/>
    <cellStyle name="x 18" xfId="40296"/>
    <cellStyle name="x 18 2" xfId="40297"/>
    <cellStyle name="x 18 2 2" xfId="40298"/>
    <cellStyle name="x 18 2 2 2" xfId="40299"/>
    <cellStyle name="x 18 2 2 2 2" xfId="62077"/>
    <cellStyle name="x 18 2 2 3" xfId="62078"/>
    <cellStyle name="x 18 2 3" xfId="40300"/>
    <cellStyle name="x 18 2 3 2" xfId="62079"/>
    <cellStyle name="x 18 2 4" xfId="40301"/>
    <cellStyle name="x 18 2 4 2" xfId="62080"/>
    <cellStyle name="x 18 2 5" xfId="40302"/>
    <cellStyle name="x 18 2 5 2" xfId="62081"/>
    <cellStyle name="x 18 2 6" xfId="62082"/>
    <cellStyle name="x 18 3" xfId="40303"/>
    <cellStyle name="x 18 3 2" xfId="40304"/>
    <cellStyle name="x 18 3 2 2" xfId="62083"/>
    <cellStyle name="x 18 3 3" xfId="62084"/>
    <cellStyle name="x 18 4" xfId="40305"/>
    <cellStyle name="x 18 4 2" xfId="62085"/>
    <cellStyle name="x 18 5" xfId="40306"/>
    <cellStyle name="x 18 5 2" xfId="62086"/>
    <cellStyle name="x 18 6" xfId="40307"/>
    <cellStyle name="x 18 6 2" xfId="62087"/>
    <cellStyle name="x 18 7" xfId="62088"/>
    <cellStyle name="x 19" xfId="40308"/>
    <cellStyle name="x 19 2" xfId="40309"/>
    <cellStyle name="x 19 2 2" xfId="40310"/>
    <cellStyle name="x 19 2 2 2" xfId="62089"/>
    <cellStyle name="x 19 2 3" xfId="40311"/>
    <cellStyle name="x 19 2 3 2" xfId="62090"/>
    <cellStyle name="x 19 2 4" xfId="62091"/>
    <cellStyle name="x 19 3" xfId="40312"/>
    <cellStyle name="x 19 3 2" xfId="62092"/>
    <cellStyle name="x 19 4" xfId="40313"/>
    <cellStyle name="x 19 4 2" xfId="62093"/>
    <cellStyle name="x 19 5" xfId="40314"/>
    <cellStyle name="x 19 5 2" xfId="62094"/>
    <cellStyle name="x 19 6" xfId="62095"/>
    <cellStyle name="x 2" xfId="40315"/>
    <cellStyle name="x 2 2" xfId="40316"/>
    <cellStyle name="x 2 2 2" xfId="40317"/>
    <cellStyle name="x 2 2 2 2" xfId="40318"/>
    <cellStyle name="x 2 2 2 2 2" xfId="62096"/>
    <cellStyle name="x 2 2 2 3" xfId="40319"/>
    <cellStyle name="x 2 2 2 3 2" xfId="62097"/>
    <cellStyle name="x 2 2 2 4" xfId="62098"/>
    <cellStyle name="x 2 2 2 5" xfId="62099"/>
    <cellStyle name="x 2 2 3" xfId="40320"/>
    <cellStyle name="x 2 2 3 2" xfId="40321"/>
    <cellStyle name="x 2 2 3 2 2" xfId="62100"/>
    <cellStyle name="x 2 2 3 3" xfId="40322"/>
    <cellStyle name="x 2 2 3 3 2" xfId="62101"/>
    <cellStyle name="x 2 2 3 4" xfId="62102"/>
    <cellStyle name="x 2 2 3 5" xfId="62103"/>
    <cellStyle name="x 2 2 4" xfId="40323"/>
    <cellStyle name="x 2 2 4 2" xfId="40324"/>
    <cellStyle name="x 2 2 4 2 2" xfId="62104"/>
    <cellStyle name="x 2 2 4 3" xfId="62105"/>
    <cellStyle name="x 2 2 5" xfId="40325"/>
    <cellStyle name="x 2 2 5 2" xfId="40326"/>
    <cellStyle name="x 2 2 5 2 2" xfId="62106"/>
    <cellStyle name="x 2 2 5 3" xfId="62107"/>
    <cellStyle name="x 2 2 6" xfId="40327"/>
    <cellStyle name="x 2 2 6 2" xfId="62108"/>
    <cellStyle name="x 2 2 7" xfId="62109"/>
    <cellStyle name="x 2 3" xfId="40328"/>
    <cellStyle name="x 2 3 2" xfId="40329"/>
    <cellStyle name="x 2 3 2 2" xfId="62110"/>
    <cellStyle name="x 2 3 3" xfId="40330"/>
    <cellStyle name="x 2 3 3 2" xfId="62111"/>
    <cellStyle name="x 2 3 4" xfId="40331"/>
    <cellStyle name="x 2 3 4 2" xfId="62112"/>
    <cellStyle name="x 2 3 5" xfId="62113"/>
    <cellStyle name="x 2 3 6" xfId="62114"/>
    <cellStyle name="x 2 3 7" xfId="62115"/>
    <cellStyle name="x 2 4" xfId="40332"/>
    <cellStyle name="x 2 4 2" xfId="40333"/>
    <cellStyle name="x 2 4 2 2" xfId="62116"/>
    <cellStyle name="x 2 4 3" xfId="40334"/>
    <cellStyle name="x 2 4 3 2" xfId="62117"/>
    <cellStyle name="x 2 4 4" xfId="62118"/>
    <cellStyle name="x 2 4 5" xfId="62119"/>
    <cellStyle name="x 2 5" xfId="40335"/>
    <cellStyle name="x 2 5 2" xfId="40336"/>
    <cellStyle name="x 2 5 2 2" xfId="62120"/>
    <cellStyle name="x 2 5 3" xfId="62121"/>
    <cellStyle name="x 2 6" xfId="40337"/>
    <cellStyle name="x 2 6 2" xfId="40338"/>
    <cellStyle name="x 2 6 2 2" xfId="62122"/>
    <cellStyle name="x 2 6 3" xfId="62123"/>
    <cellStyle name="x 2 7" xfId="40339"/>
    <cellStyle name="x 2 7 2" xfId="62124"/>
    <cellStyle name="x 2 8" xfId="62125"/>
    <cellStyle name="x 20" xfId="40340"/>
    <cellStyle name="x 20 2" xfId="40341"/>
    <cellStyle name="x 20 2 2" xfId="40342"/>
    <cellStyle name="x 20 2 2 2" xfId="62126"/>
    <cellStyle name="x 20 2 3" xfId="62127"/>
    <cellStyle name="x 20 3" xfId="40343"/>
    <cellStyle name="x 20 3 2" xfId="62128"/>
    <cellStyle name="x 20 4" xfId="40344"/>
    <cellStyle name="x 20 4 2" xfId="62129"/>
    <cellStyle name="x 20 5" xfId="40345"/>
    <cellStyle name="x 20 5 2" xfId="62130"/>
    <cellStyle name="x 20 6" xfId="62131"/>
    <cellStyle name="x 21" xfId="40346"/>
    <cellStyle name="x 21 2" xfId="40347"/>
    <cellStyle name="x 21 2 2" xfId="62132"/>
    <cellStyle name="x 21 3" xfId="40348"/>
    <cellStyle name="x 21 3 2" xfId="62133"/>
    <cellStyle name="x 21 4" xfId="62134"/>
    <cellStyle name="x 22" xfId="40349"/>
    <cellStyle name="x 22 2" xfId="40350"/>
    <cellStyle name="x 22 2 2" xfId="62135"/>
    <cellStyle name="x 22 3" xfId="62136"/>
    <cellStyle name="x 23" xfId="40351"/>
    <cellStyle name="x 23 2" xfId="40352"/>
    <cellStyle name="x 23 2 2" xfId="62137"/>
    <cellStyle name="x 23 3" xfId="62138"/>
    <cellStyle name="x 24" xfId="62139"/>
    <cellStyle name="x 24 2" xfId="62140"/>
    <cellStyle name="x 24 3" xfId="62141"/>
    <cellStyle name="x 3" xfId="40353"/>
    <cellStyle name="x 3 2" xfId="40354"/>
    <cellStyle name="x 3 2 2" xfId="40355"/>
    <cellStyle name="x 3 2 2 2" xfId="40356"/>
    <cellStyle name="x 3 2 2 2 2" xfId="62142"/>
    <cellStyle name="x 3 2 2 3" xfId="40357"/>
    <cellStyle name="x 3 2 2 3 2" xfId="62143"/>
    <cellStyle name="x 3 2 2 4" xfId="62144"/>
    <cellStyle name="x 3 2 2 5" xfId="62145"/>
    <cellStyle name="x 3 2 3" xfId="40358"/>
    <cellStyle name="x 3 2 3 2" xfId="40359"/>
    <cellStyle name="x 3 2 3 2 2" xfId="62146"/>
    <cellStyle name="x 3 2 3 3" xfId="40360"/>
    <cellStyle name="x 3 2 3 3 2" xfId="62147"/>
    <cellStyle name="x 3 2 3 4" xfId="62148"/>
    <cellStyle name="x 3 2 3 5" xfId="62149"/>
    <cellStyle name="x 3 2 4" xfId="40361"/>
    <cellStyle name="x 3 2 4 2" xfId="40362"/>
    <cellStyle name="x 3 2 4 2 2" xfId="62150"/>
    <cellStyle name="x 3 2 4 3" xfId="62151"/>
    <cellStyle name="x 3 2 5" xfId="40363"/>
    <cellStyle name="x 3 2 5 2" xfId="40364"/>
    <cellStyle name="x 3 2 5 2 2" xfId="62152"/>
    <cellStyle name="x 3 2 5 3" xfId="62153"/>
    <cellStyle name="x 3 2 6" xfId="40365"/>
    <cellStyle name="x 3 2 6 2" xfId="62154"/>
    <cellStyle name="x 3 2 7" xfId="62155"/>
    <cellStyle name="x 3 3" xfId="40366"/>
    <cellStyle name="x 3 3 2" xfId="40367"/>
    <cellStyle name="x 3 3 2 2" xfId="62156"/>
    <cellStyle name="x 3 3 3" xfId="40368"/>
    <cellStyle name="x 3 3 3 2" xfId="62157"/>
    <cellStyle name="x 3 3 4" xfId="40369"/>
    <cellStyle name="x 3 3 4 2" xfId="62158"/>
    <cellStyle name="x 3 3 5" xfId="62159"/>
    <cellStyle name="x 3 3 6" xfId="62160"/>
    <cellStyle name="x 3 3 7" xfId="62161"/>
    <cellStyle name="x 3 4" xfId="40370"/>
    <cellStyle name="x 3 4 2" xfId="40371"/>
    <cellStyle name="x 3 4 2 2" xfId="62162"/>
    <cellStyle name="x 3 4 3" xfId="40372"/>
    <cellStyle name="x 3 4 3 2" xfId="62163"/>
    <cellStyle name="x 3 4 4" xfId="62164"/>
    <cellStyle name="x 3 4 5" xfId="62165"/>
    <cellStyle name="x 3 5" xfId="40373"/>
    <cellStyle name="x 3 5 2" xfId="40374"/>
    <cellStyle name="x 3 5 2 2" xfId="62166"/>
    <cellStyle name="x 3 5 3" xfId="62167"/>
    <cellStyle name="x 3 6" xfId="40375"/>
    <cellStyle name="x 3 6 2" xfId="40376"/>
    <cellStyle name="x 3 6 2 2" xfId="62168"/>
    <cellStyle name="x 3 6 3" xfId="62169"/>
    <cellStyle name="x 3 7" xfId="40377"/>
    <cellStyle name="x 3 7 2" xfId="62170"/>
    <cellStyle name="x 3 8" xfId="62171"/>
    <cellStyle name="x 4" xfId="40378"/>
    <cellStyle name="x 4 2" xfId="40379"/>
    <cellStyle name="x 4 2 2" xfId="40380"/>
    <cellStyle name="x 4 2 2 2" xfId="40381"/>
    <cellStyle name="x 4 2 2 2 2" xfId="62172"/>
    <cellStyle name="x 4 2 2 3" xfId="40382"/>
    <cellStyle name="x 4 2 2 3 2" xfId="62173"/>
    <cellStyle name="x 4 2 2 4" xfId="62174"/>
    <cellStyle name="x 4 2 2 5" xfId="62175"/>
    <cellStyle name="x 4 2 3" xfId="40383"/>
    <cellStyle name="x 4 2 3 2" xfId="40384"/>
    <cellStyle name="x 4 2 3 2 2" xfId="62176"/>
    <cellStyle name="x 4 2 3 3" xfId="40385"/>
    <cellStyle name="x 4 2 3 3 2" xfId="62177"/>
    <cellStyle name="x 4 2 3 4" xfId="62178"/>
    <cellStyle name="x 4 2 3 5" xfId="62179"/>
    <cellStyle name="x 4 2 4" xfId="40386"/>
    <cellStyle name="x 4 2 4 2" xfId="40387"/>
    <cellStyle name="x 4 2 4 2 2" xfId="62180"/>
    <cellStyle name="x 4 2 4 3" xfId="62181"/>
    <cellStyle name="x 4 2 5" xfId="40388"/>
    <cellStyle name="x 4 2 5 2" xfId="40389"/>
    <cellStyle name="x 4 2 5 2 2" xfId="62182"/>
    <cellStyle name="x 4 2 5 3" xfId="62183"/>
    <cellStyle name="x 4 2 6" xfId="40390"/>
    <cellStyle name="x 4 2 6 2" xfId="62184"/>
    <cellStyle name="x 4 2 7" xfId="62185"/>
    <cellStyle name="x 4 3" xfId="40391"/>
    <cellStyle name="x 4 3 2" xfId="40392"/>
    <cellStyle name="x 4 3 2 2" xfId="62186"/>
    <cellStyle name="x 4 3 3" xfId="40393"/>
    <cellStyle name="x 4 3 3 2" xfId="62187"/>
    <cellStyle name="x 4 3 4" xfId="40394"/>
    <cellStyle name="x 4 3 4 2" xfId="62188"/>
    <cellStyle name="x 4 3 5" xfId="62189"/>
    <cellStyle name="x 4 3 6" xfId="62190"/>
    <cellStyle name="x 4 3 7" xfId="62191"/>
    <cellStyle name="x 4 4" xfId="40395"/>
    <cellStyle name="x 4 4 2" xfId="40396"/>
    <cellStyle name="x 4 4 2 2" xfId="62192"/>
    <cellStyle name="x 4 4 3" xfId="40397"/>
    <cellStyle name="x 4 4 3 2" xfId="62193"/>
    <cellStyle name="x 4 4 4" xfId="62194"/>
    <cellStyle name="x 4 4 5" xfId="62195"/>
    <cellStyle name="x 4 5" xfId="40398"/>
    <cellStyle name="x 4 5 2" xfId="40399"/>
    <cellStyle name="x 4 5 2 2" xfId="62196"/>
    <cellStyle name="x 4 5 3" xfId="62197"/>
    <cellStyle name="x 4 6" xfId="40400"/>
    <cellStyle name="x 4 6 2" xfId="40401"/>
    <cellStyle name="x 4 6 2 2" xfId="62198"/>
    <cellStyle name="x 4 6 3" xfId="62199"/>
    <cellStyle name="x 4 7" xfId="40402"/>
    <cellStyle name="x 4 7 2" xfId="62200"/>
    <cellStyle name="x 4 8" xfId="62201"/>
    <cellStyle name="x 5" xfId="40403"/>
    <cellStyle name="x 5 2" xfId="40404"/>
    <cellStyle name="x 5 2 2" xfId="40405"/>
    <cellStyle name="x 5 2 2 2" xfId="40406"/>
    <cellStyle name="x 5 2 2 2 2" xfId="62202"/>
    <cellStyle name="x 5 2 2 3" xfId="40407"/>
    <cellStyle name="x 5 2 2 3 2" xfId="62203"/>
    <cellStyle name="x 5 2 2 4" xfId="62204"/>
    <cellStyle name="x 5 2 2 5" xfId="62205"/>
    <cellStyle name="x 5 2 3" xfId="40408"/>
    <cellStyle name="x 5 2 3 2" xfId="40409"/>
    <cellStyle name="x 5 2 3 2 2" xfId="62206"/>
    <cellStyle name="x 5 2 3 3" xfId="40410"/>
    <cellStyle name="x 5 2 3 3 2" xfId="62207"/>
    <cellStyle name="x 5 2 3 4" xfId="62208"/>
    <cellStyle name="x 5 2 3 5" xfId="62209"/>
    <cellStyle name="x 5 2 4" xfId="40411"/>
    <cellStyle name="x 5 2 4 2" xfId="40412"/>
    <cellStyle name="x 5 2 4 2 2" xfId="62210"/>
    <cellStyle name="x 5 2 4 3" xfId="62211"/>
    <cellStyle name="x 5 2 5" xfId="40413"/>
    <cellStyle name="x 5 2 5 2" xfId="40414"/>
    <cellStyle name="x 5 2 5 2 2" xfId="62212"/>
    <cellStyle name="x 5 2 5 3" xfId="62213"/>
    <cellStyle name="x 5 2 6" xfId="40415"/>
    <cellStyle name="x 5 2 6 2" xfId="62214"/>
    <cellStyle name="x 5 2 7" xfId="62215"/>
    <cellStyle name="x 5 3" xfId="40416"/>
    <cellStyle name="x 5 3 2" xfId="40417"/>
    <cellStyle name="x 5 3 2 2" xfId="62216"/>
    <cellStyle name="x 5 3 3" xfId="40418"/>
    <cellStyle name="x 5 3 3 2" xfId="62217"/>
    <cellStyle name="x 5 3 4" xfId="40419"/>
    <cellStyle name="x 5 3 4 2" xfId="62218"/>
    <cellStyle name="x 5 3 5" xfId="62219"/>
    <cellStyle name="x 5 3 6" xfId="62220"/>
    <cellStyle name="x 5 3 7" xfId="62221"/>
    <cellStyle name="x 5 4" xfId="40420"/>
    <cellStyle name="x 5 4 2" xfId="40421"/>
    <cellStyle name="x 5 4 2 2" xfId="62222"/>
    <cellStyle name="x 5 4 3" xfId="40422"/>
    <cellStyle name="x 5 4 3 2" xfId="62223"/>
    <cellStyle name="x 5 4 4" xfId="62224"/>
    <cellStyle name="x 5 4 5" xfId="62225"/>
    <cellStyle name="x 5 5" xfId="40423"/>
    <cellStyle name="x 5 5 2" xfId="40424"/>
    <cellStyle name="x 5 5 2 2" xfId="62226"/>
    <cellStyle name="x 5 5 3" xfId="62227"/>
    <cellStyle name="x 5 6" xfId="40425"/>
    <cellStyle name="x 5 6 2" xfId="40426"/>
    <cellStyle name="x 5 6 2 2" xfId="62228"/>
    <cellStyle name="x 5 6 3" xfId="62229"/>
    <cellStyle name="x 5 7" xfId="40427"/>
    <cellStyle name="x 5 7 2" xfId="62230"/>
    <cellStyle name="x 5 8" xfId="62231"/>
    <cellStyle name="x 6" xfId="40428"/>
    <cellStyle name="x 6 2" xfId="40429"/>
    <cellStyle name="x 6 2 2" xfId="40430"/>
    <cellStyle name="x 6 2 2 2" xfId="40431"/>
    <cellStyle name="x 6 2 2 2 2" xfId="62232"/>
    <cellStyle name="x 6 2 2 3" xfId="40432"/>
    <cellStyle name="x 6 2 2 3 2" xfId="62233"/>
    <cellStyle name="x 6 2 2 4" xfId="62234"/>
    <cellStyle name="x 6 2 2 5" xfId="62235"/>
    <cellStyle name="x 6 2 3" xfId="40433"/>
    <cellStyle name="x 6 2 3 2" xfId="40434"/>
    <cellStyle name="x 6 2 3 2 2" xfId="62236"/>
    <cellStyle name="x 6 2 3 3" xfId="40435"/>
    <cellStyle name="x 6 2 3 3 2" xfId="62237"/>
    <cellStyle name="x 6 2 3 4" xfId="62238"/>
    <cellStyle name="x 6 2 3 5" xfId="62239"/>
    <cellStyle name="x 6 2 4" xfId="40436"/>
    <cellStyle name="x 6 2 4 2" xfId="40437"/>
    <cellStyle name="x 6 2 4 2 2" xfId="62240"/>
    <cellStyle name="x 6 2 4 3" xfId="62241"/>
    <cellStyle name="x 6 2 5" xfId="40438"/>
    <cellStyle name="x 6 2 5 2" xfId="40439"/>
    <cellStyle name="x 6 2 5 2 2" xfId="62242"/>
    <cellStyle name="x 6 2 5 3" xfId="62243"/>
    <cellStyle name="x 6 2 6" xfId="40440"/>
    <cellStyle name="x 6 2 6 2" xfId="62244"/>
    <cellStyle name="x 6 2 7" xfId="62245"/>
    <cellStyle name="x 6 3" xfId="40441"/>
    <cellStyle name="x 6 3 2" xfId="40442"/>
    <cellStyle name="x 6 3 2 2" xfId="62246"/>
    <cellStyle name="x 6 3 3" xfId="40443"/>
    <cellStyle name="x 6 3 3 2" xfId="62247"/>
    <cellStyle name="x 6 3 4" xfId="40444"/>
    <cellStyle name="x 6 3 4 2" xfId="62248"/>
    <cellStyle name="x 6 3 5" xfId="62249"/>
    <cellStyle name="x 6 3 6" xfId="62250"/>
    <cellStyle name="x 6 3 7" xfId="62251"/>
    <cellStyle name="x 6 4" xfId="40445"/>
    <cellStyle name="x 6 4 2" xfId="40446"/>
    <cellStyle name="x 6 4 2 2" xfId="62252"/>
    <cellStyle name="x 6 4 3" xfId="40447"/>
    <cellStyle name="x 6 4 3 2" xfId="62253"/>
    <cellStyle name="x 6 4 4" xfId="62254"/>
    <cellStyle name="x 6 4 5" xfId="62255"/>
    <cellStyle name="x 6 5" xfId="40448"/>
    <cellStyle name="x 6 5 2" xfId="40449"/>
    <cellStyle name="x 6 5 2 2" xfId="62256"/>
    <cellStyle name="x 6 5 3" xfId="62257"/>
    <cellStyle name="x 6 6" xfId="40450"/>
    <cellStyle name="x 6 6 2" xfId="40451"/>
    <cellStyle name="x 6 6 2 2" xfId="62258"/>
    <cellStyle name="x 6 6 3" xfId="62259"/>
    <cellStyle name="x 6 7" xfId="40452"/>
    <cellStyle name="x 6 7 2" xfId="62260"/>
    <cellStyle name="x 6 8" xfId="62261"/>
    <cellStyle name="x 7" xfId="40453"/>
    <cellStyle name="x 7 2" xfId="40454"/>
    <cellStyle name="x 7 2 2" xfId="40455"/>
    <cellStyle name="x 7 2 2 2" xfId="40456"/>
    <cellStyle name="x 7 2 2 2 2" xfId="62262"/>
    <cellStyle name="x 7 2 2 3" xfId="40457"/>
    <cellStyle name="x 7 2 2 3 2" xfId="62263"/>
    <cellStyle name="x 7 2 2 4" xfId="62264"/>
    <cellStyle name="x 7 2 2 5" xfId="62265"/>
    <cellStyle name="x 7 2 3" xfId="40458"/>
    <cellStyle name="x 7 2 3 2" xfId="40459"/>
    <cellStyle name="x 7 2 3 2 2" xfId="62266"/>
    <cellStyle name="x 7 2 3 3" xfId="40460"/>
    <cellStyle name="x 7 2 3 3 2" xfId="62267"/>
    <cellStyle name="x 7 2 3 4" xfId="62268"/>
    <cellStyle name="x 7 2 3 5" xfId="62269"/>
    <cellStyle name="x 7 2 4" xfId="40461"/>
    <cellStyle name="x 7 2 4 2" xfId="40462"/>
    <cellStyle name="x 7 2 4 2 2" xfId="62270"/>
    <cellStyle name="x 7 2 4 3" xfId="62271"/>
    <cellStyle name="x 7 2 5" xfId="40463"/>
    <cellStyle name="x 7 2 5 2" xfId="40464"/>
    <cellStyle name="x 7 2 5 2 2" xfId="62272"/>
    <cellStyle name="x 7 2 5 3" xfId="62273"/>
    <cellStyle name="x 7 2 6" xfId="40465"/>
    <cellStyle name="x 7 2 6 2" xfId="62274"/>
    <cellStyle name="x 7 2 7" xfId="62275"/>
    <cellStyle name="x 7 3" xfId="40466"/>
    <cellStyle name="x 7 3 2" xfId="40467"/>
    <cellStyle name="x 7 3 2 2" xfId="62276"/>
    <cellStyle name="x 7 3 3" xfId="40468"/>
    <cellStyle name="x 7 3 3 2" xfId="62277"/>
    <cellStyle name="x 7 3 4" xfId="40469"/>
    <cellStyle name="x 7 3 4 2" xfId="62278"/>
    <cellStyle name="x 7 3 5" xfId="62279"/>
    <cellStyle name="x 7 3 6" xfId="62280"/>
    <cellStyle name="x 7 3 7" xfId="62281"/>
    <cellStyle name="x 7 4" xfId="40470"/>
    <cellStyle name="x 7 4 2" xfId="40471"/>
    <cellStyle name="x 7 4 2 2" xfId="62282"/>
    <cellStyle name="x 7 4 3" xfId="40472"/>
    <cellStyle name="x 7 4 3 2" xfId="62283"/>
    <cellStyle name="x 7 4 4" xfId="62284"/>
    <cellStyle name="x 7 4 5" xfId="62285"/>
    <cellStyle name="x 7 5" xfId="40473"/>
    <cellStyle name="x 7 5 2" xfId="40474"/>
    <cellStyle name="x 7 5 2 2" xfId="62286"/>
    <cellStyle name="x 7 5 3" xfId="62287"/>
    <cellStyle name="x 7 6" xfId="40475"/>
    <cellStyle name="x 7 6 2" xfId="40476"/>
    <cellStyle name="x 7 6 2 2" xfId="62288"/>
    <cellStyle name="x 7 6 3" xfId="62289"/>
    <cellStyle name="x 7 7" xfId="40477"/>
    <cellStyle name="x 7 7 2" xfId="62290"/>
    <cellStyle name="x 7 8" xfId="62291"/>
    <cellStyle name="x 8" xfId="40478"/>
    <cellStyle name="x 8 2" xfId="40479"/>
    <cellStyle name="x 8 2 2" xfId="40480"/>
    <cellStyle name="x 8 2 2 2" xfId="40481"/>
    <cellStyle name="x 8 2 2 2 2" xfId="40482"/>
    <cellStyle name="x 8 2 2 2 2 2" xfId="62292"/>
    <cellStyle name="x 8 2 2 2 3" xfId="40483"/>
    <cellStyle name="x 8 2 2 2 3 2" xfId="62293"/>
    <cellStyle name="x 8 2 2 2 4" xfId="62294"/>
    <cellStyle name="x 8 2 2 2 5" xfId="62295"/>
    <cellStyle name="x 8 2 2 3" xfId="40484"/>
    <cellStyle name="x 8 2 2 3 2" xfId="40485"/>
    <cellStyle name="x 8 2 2 3 2 2" xfId="62296"/>
    <cellStyle name="x 8 2 2 3 3" xfId="40486"/>
    <cellStyle name="x 8 2 2 3 3 2" xfId="62297"/>
    <cellStyle name="x 8 2 2 3 4" xfId="62298"/>
    <cellStyle name="x 8 2 2 3 5" xfId="62299"/>
    <cellStyle name="x 8 2 2 4" xfId="40487"/>
    <cellStyle name="x 8 2 2 4 2" xfId="40488"/>
    <cellStyle name="x 8 2 2 4 2 2" xfId="62300"/>
    <cellStyle name="x 8 2 2 4 3" xfId="62301"/>
    <cellStyle name="x 8 2 2 5" xfId="40489"/>
    <cellStyle name="x 8 2 2 5 2" xfId="40490"/>
    <cellStyle name="x 8 2 2 5 2 2" xfId="62302"/>
    <cellStyle name="x 8 2 2 5 3" xfId="62303"/>
    <cellStyle name="x 8 2 2 6" xfId="40491"/>
    <cellStyle name="x 8 2 2 6 2" xfId="62304"/>
    <cellStyle name="x 8 2 2 7" xfId="62305"/>
    <cellStyle name="x 8 2 3" xfId="40492"/>
    <cellStyle name="x 8 2 3 2" xfId="40493"/>
    <cellStyle name="x 8 2 3 2 2" xfId="40494"/>
    <cellStyle name="x 8 2 3 2 2 2" xfId="62306"/>
    <cellStyle name="x 8 2 3 2 3" xfId="40495"/>
    <cellStyle name="x 8 2 3 2 3 2" xfId="62307"/>
    <cellStyle name="x 8 2 3 2 4" xfId="62308"/>
    <cellStyle name="x 8 2 3 2 5" xfId="62309"/>
    <cellStyle name="x 8 2 3 3" xfId="40496"/>
    <cellStyle name="x 8 2 3 3 2" xfId="40497"/>
    <cellStyle name="x 8 2 3 3 2 2" xfId="62310"/>
    <cellStyle name="x 8 2 3 3 3" xfId="40498"/>
    <cellStyle name="x 8 2 3 3 3 2" xfId="62311"/>
    <cellStyle name="x 8 2 3 3 4" xfId="62312"/>
    <cellStyle name="x 8 2 3 3 5" xfId="62313"/>
    <cellStyle name="x 8 2 3 4" xfId="40499"/>
    <cellStyle name="x 8 2 3 4 2" xfId="40500"/>
    <cellStyle name="x 8 2 3 4 2 2" xfId="62314"/>
    <cellStyle name="x 8 2 3 4 3" xfId="62315"/>
    <cellStyle name="x 8 2 3 5" xfId="40501"/>
    <cellStyle name="x 8 2 3 5 2" xfId="40502"/>
    <cellStyle name="x 8 2 3 5 2 2" xfId="62316"/>
    <cellStyle name="x 8 2 3 5 3" xfId="62317"/>
    <cellStyle name="x 8 2 3 6" xfId="40503"/>
    <cellStyle name="x 8 2 3 6 2" xfId="62318"/>
    <cellStyle name="x 8 2 3 7" xfId="62319"/>
    <cellStyle name="x 8 2 4" xfId="40504"/>
    <cellStyle name="x 8 2 4 2" xfId="40505"/>
    <cellStyle name="x 8 2 4 2 2" xfId="62320"/>
    <cellStyle name="x 8 2 4 3" xfId="40506"/>
    <cellStyle name="x 8 2 4 3 2" xfId="62321"/>
    <cellStyle name="x 8 2 4 4" xfId="62322"/>
    <cellStyle name="x 8 2 4 5" xfId="62323"/>
    <cellStyle name="x 8 2 5" xfId="40507"/>
    <cellStyle name="x 8 2 5 2" xfId="40508"/>
    <cellStyle name="x 8 2 5 2 2" xfId="62324"/>
    <cellStyle name="x 8 2 5 3" xfId="40509"/>
    <cellStyle name="x 8 2 5 3 2" xfId="62325"/>
    <cellStyle name="x 8 2 5 4" xfId="62326"/>
    <cellStyle name="x 8 2 5 5" xfId="62327"/>
    <cellStyle name="x 8 2 6" xfId="40510"/>
    <cellStyle name="x 8 2 6 2" xfId="40511"/>
    <cellStyle name="x 8 2 6 2 2" xfId="62328"/>
    <cellStyle name="x 8 2 6 3" xfId="62329"/>
    <cellStyle name="x 8 2 7" xfId="40512"/>
    <cellStyle name="x 8 2 7 2" xfId="40513"/>
    <cellStyle name="x 8 2 7 2 2" xfId="62330"/>
    <cellStyle name="x 8 2 7 3" xfId="62331"/>
    <cellStyle name="x 8 2 8" xfId="40514"/>
    <cellStyle name="x 8 2 8 2" xfId="62332"/>
    <cellStyle name="x 8 2 9" xfId="62333"/>
    <cellStyle name="x 8 3" xfId="40515"/>
    <cellStyle name="x 8 3 2" xfId="40516"/>
    <cellStyle name="x 8 3 2 2" xfId="62334"/>
    <cellStyle name="x 8 3 3" xfId="40517"/>
    <cellStyle name="x 8 3 3 2" xfId="62335"/>
    <cellStyle name="x 8 3 4" xfId="62336"/>
    <cellStyle name="x 8 3 5" xfId="62337"/>
    <cellStyle name="x 8 4" xfId="40518"/>
    <cellStyle name="x 8 4 2" xfId="40519"/>
    <cellStyle name="x 8 4 2 2" xfId="62338"/>
    <cellStyle name="x 8 4 3" xfId="40520"/>
    <cellStyle name="x 8 4 3 2" xfId="62339"/>
    <cellStyle name="x 8 4 4" xfId="62340"/>
    <cellStyle name="x 8 4 5" xfId="62341"/>
    <cellStyle name="x 8 5" xfId="40521"/>
    <cellStyle name="x 8 5 2" xfId="40522"/>
    <cellStyle name="x 8 5 2 2" xfId="62342"/>
    <cellStyle name="x 8 5 3" xfId="62343"/>
    <cellStyle name="x 8 6" xfId="40523"/>
    <cellStyle name="x 8 6 2" xfId="40524"/>
    <cellStyle name="x 8 6 2 2" xfId="62344"/>
    <cellStyle name="x 8 6 3" xfId="62345"/>
    <cellStyle name="x 8 7" xfId="40525"/>
    <cellStyle name="x 8 7 2" xfId="62346"/>
    <cellStyle name="x 8 8" xfId="62347"/>
    <cellStyle name="x 9" xfId="40526"/>
    <cellStyle name="x 9 2" xfId="40527"/>
    <cellStyle name="x 9 2 2" xfId="40528"/>
    <cellStyle name="x 9 2 2 2" xfId="40529"/>
    <cellStyle name="x 9 2 2 2 2" xfId="62348"/>
    <cellStyle name="x 9 2 2 3" xfId="40530"/>
    <cellStyle name="x 9 2 2 3 2" xfId="62349"/>
    <cellStyle name="x 9 2 2 4" xfId="62350"/>
    <cellStyle name="x 9 2 2 5" xfId="62351"/>
    <cellStyle name="x 9 2 3" xfId="40531"/>
    <cellStyle name="x 9 2 3 2" xfId="40532"/>
    <cellStyle name="x 9 2 3 2 2" xfId="62352"/>
    <cellStyle name="x 9 2 3 3" xfId="40533"/>
    <cellStyle name="x 9 2 3 3 2" xfId="62353"/>
    <cellStyle name="x 9 2 3 4" xfId="62354"/>
    <cellStyle name="x 9 2 3 5" xfId="62355"/>
    <cellStyle name="x 9 2 4" xfId="40534"/>
    <cellStyle name="x 9 2 4 2" xfId="40535"/>
    <cellStyle name="x 9 2 4 2 2" xfId="62356"/>
    <cellStyle name="x 9 2 4 3" xfId="62357"/>
    <cellStyle name="x 9 2 5" xfId="40536"/>
    <cellStyle name="x 9 2 5 2" xfId="40537"/>
    <cellStyle name="x 9 2 5 2 2" xfId="62358"/>
    <cellStyle name="x 9 2 5 3" xfId="62359"/>
    <cellStyle name="x 9 2 6" xfId="40538"/>
    <cellStyle name="x 9 2 6 2" xfId="62360"/>
    <cellStyle name="x 9 2 7" xfId="62361"/>
    <cellStyle name="x 9 3" xfId="40539"/>
    <cellStyle name="x 9 3 2" xfId="40540"/>
    <cellStyle name="x 9 3 2 2" xfId="40541"/>
    <cellStyle name="x 9 3 2 2 2" xfId="62362"/>
    <cellStyle name="x 9 3 2 3" xfId="40542"/>
    <cellStyle name="x 9 3 2 3 2" xfId="62363"/>
    <cellStyle name="x 9 3 2 4" xfId="62364"/>
    <cellStyle name="x 9 3 2 5" xfId="62365"/>
    <cellStyle name="x 9 3 3" xfId="40543"/>
    <cellStyle name="x 9 3 3 2" xfId="40544"/>
    <cellStyle name="x 9 3 3 2 2" xfId="62366"/>
    <cellStyle name="x 9 3 3 3" xfId="40545"/>
    <cellStyle name="x 9 3 3 3 2" xfId="62367"/>
    <cellStyle name="x 9 3 3 4" xfId="62368"/>
    <cellStyle name="x 9 3 3 5" xfId="62369"/>
    <cellStyle name="x 9 3 4" xfId="40546"/>
    <cellStyle name="x 9 3 4 2" xfId="40547"/>
    <cellStyle name="x 9 3 4 2 2" xfId="62370"/>
    <cellStyle name="x 9 3 4 3" xfId="62371"/>
    <cellStyle name="x 9 3 5" xfId="40548"/>
    <cellStyle name="x 9 3 5 2" xfId="40549"/>
    <cellStyle name="x 9 3 5 2 2" xfId="62372"/>
    <cellStyle name="x 9 3 5 3" xfId="62373"/>
    <cellStyle name="x 9 3 6" xfId="40550"/>
    <cellStyle name="x 9 3 6 2" xfId="62374"/>
    <cellStyle name="x 9 3 7" xfId="62375"/>
    <cellStyle name="x 9 4" xfId="40551"/>
    <cellStyle name="x 9 4 2" xfId="40552"/>
    <cellStyle name="x 9 4 2 2" xfId="62376"/>
    <cellStyle name="x 9 4 3" xfId="40553"/>
    <cellStyle name="x 9 4 3 2" xfId="62377"/>
    <cellStyle name="x 9 4 4" xfId="62378"/>
    <cellStyle name="x 9 4 5" xfId="62379"/>
    <cellStyle name="x 9 5" xfId="40554"/>
    <cellStyle name="x 9 5 2" xfId="40555"/>
    <cellStyle name="x 9 5 2 2" xfId="62380"/>
    <cellStyle name="x 9 5 3" xfId="40556"/>
    <cellStyle name="x 9 5 3 2" xfId="62381"/>
    <cellStyle name="x 9 5 4" xfId="62382"/>
    <cellStyle name="x 9 5 5" xfId="62383"/>
    <cellStyle name="x 9 6" xfId="40557"/>
    <cellStyle name="x 9 6 2" xfId="40558"/>
    <cellStyle name="x 9 6 2 2" xfId="62384"/>
    <cellStyle name="x 9 6 3" xfId="62385"/>
    <cellStyle name="x 9 7" xfId="40559"/>
    <cellStyle name="x 9 7 2" xfId="40560"/>
    <cellStyle name="x 9 7 2 2" xfId="62386"/>
    <cellStyle name="x 9 7 3" xfId="62387"/>
    <cellStyle name="x 9 8" xfId="40561"/>
    <cellStyle name="x 9 8 2" xfId="62388"/>
    <cellStyle name="x 9 9" xfId="62389"/>
    <cellStyle name="x_2007 PBR Filing Working File 080115" xfId="40562"/>
    <cellStyle name="x_2008 PBR Filing Working File 090116" xfId="40563"/>
    <cellStyle name="x_2010 RMDx BP090610c-1" xfId="40564"/>
    <cellStyle name="x_2010 RMDx BP091222c-old" xfId="40565"/>
    <cellStyle name="x_Actual vs. Budget Volume" xfId="40566"/>
    <cellStyle name="x_Adjustments-RSVA" xfId="40567"/>
    <cellStyle name="x_Adjustments-RSVA 2" xfId="40568"/>
    <cellStyle name="x_Adjustments-RSVA_Brampton Rev. Tracking" xfId="40569"/>
    <cellStyle name="x_Adjustments-RSVA_Brampton Rev. Tracking 2" xfId="40570"/>
    <cellStyle name="x_Book1" xfId="40571"/>
    <cellStyle name="x_Brampton HOBNI RCOPA Tracking" xfId="40572"/>
    <cellStyle name="x_Brampton Rev. Tracking" xfId="40573"/>
    <cellStyle name="x_Brampton Rev. Tracking 2" xfId="40574"/>
    <cellStyle name="x_CCA-Request_H11bps" xfId="40575"/>
    <cellStyle name="x_CCA-Request_H11bps 10" xfId="40576"/>
    <cellStyle name="x_CCA-Request_H11bps 10 2" xfId="40577"/>
    <cellStyle name="x_CCA-Request_H11bps 10 2 2" xfId="40578"/>
    <cellStyle name="x_CCA-Request_H11bps 10 2 2 2" xfId="40579"/>
    <cellStyle name="x_CCA-Request_H11bps 10 2 2 2 2" xfId="62390"/>
    <cellStyle name="x_CCA-Request_H11bps 10 2 2 3" xfId="40580"/>
    <cellStyle name="x_CCA-Request_H11bps 10 2 2 3 2" xfId="62391"/>
    <cellStyle name="x_CCA-Request_H11bps 10 2 2 4" xfId="62392"/>
    <cellStyle name="x_CCA-Request_H11bps 10 2 2 5" xfId="62393"/>
    <cellStyle name="x_CCA-Request_H11bps 10 2 3" xfId="40581"/>
    <cellStyle name="x_CCA-Request_H11bps 10 2 3 2" xfId="40582"/>
    <cellStyle name="x_CCA-Request_H11bps 10 2 3 2 2" xfId="62394"/>
    <cellStyle name="x_CCA-Request_H11bps 10 2 3 3" xfId="40583"/>
    <cellStyle name="x_CCA-Request_H11bps 10 2 3 3 2" xfId="62395"/>
    <cellStyle name="x_CCA-Request_H11bps 10 2 3 4" xfId="62396"/>
    <cellStyle name="x_CCA-Request_H11bps 10 2 3 5" xfId="62397"/>
    <cellStyle name="x_CCA-Request_H11bps 10 2 4" xfId="40584"/>
    <cellStyle name="x_CCA-Request_H11bps 10 2 4 2" xfId="40585"/>
    <cellStyle name="x_CCA-Request_H11bps 10 2 4 2 2" xfId="62398"/>
    <cellStyle name="x_CCA-Request_H11bps 10 2 4 3" xfId="62399"/>
    <cellStyle name="x_CCA-Request_H11bps 10 2 5" xfId="40586"/>
    <cellStyle name="x_CCA-Request_H11bps 10 2 5 2" xfId="40587"/>
    <cellStyle name="x_CCA-Request_H11bps 10 2 5 2 2" xfId="62400"/>
    <cellStyle name="x_CCA-Request_H11bps 10 2 5 3" xfId="62401"/>
    <cellStyle name="x_CCA-Request_H11bps 10 2 6" xfId="40588"/>
    <cellStyle name="x_CCA-Request_H11bps 10 2 6 2" xfId="62402"/>
    <cellStyle name="x_CCA-Request_H11bps 10 2 7" xfId="62403"/>
    <cellStyle name="x_CCA-Request_H11bps 10 3" xfId="40589"/>
    <cellStyle name="x_CCA-Request_H11bps 10 3 2" xfId="40590"/>
    <cellStyle name="x_CCA-Request_H11bps 10 3 2 2" xfId="40591"/>
    <cellStyle name="x_CCA-Request_H11bps 10 3 2 2 2" xfId="62404"/>
    <cellStyle name="x_CCA-Request_H11bps 10 3 2 3" xfId="40592"/>
    <cellStyle name="x_CCA-Request_H11bps 10 3 2 3 2" xfId="62405"/>
    <cellStyle name="x_CCA-Request_H11bps 10 3 2 4" xfId="62406"/>
    <cellStyle name="x_CCA-Request_H11bps 10 3 2 5" xfId="62407"/>
    <cellStyle name="x_CCA-Request_H11bps 10 3 3" xfId="40593"/>
    <cellStyle name="x_CCA-Request_H11bps 10 3 3 2" xfId="40594"/>
    <cellStyle name="x_CCA-Request_H11bps 10 3 3 2 2" xfId="62408"/>
    <cellStyle name="x_CCA-Request_H11bps 10 3 3 3" xfId="40595"/>
    <cellStyle name="x_CCA-Request_H11bps 10 3 3 3 2" xfId="62409"/>
    <cellStyle name="x_CCA-Request_H11bps 10 3 3 4" xfId="62410"/>
    <cellStyle name="x_CCA-Request_H11bps 10 3 3 5" xfId="62411"/>
    <cellStyle name="x_CCA-Request_H11bps 10 3 4" xfId="40596"/>
    <cellStyle name="x_CCA-Request_H11bps 10 3 4 2" xfId="40597"/>
    <cellStyle name="x_CCA-Request_H11bps 10 3 4 2 2" xfId="62412"/>
    <cellStyle name="x_CCA-Request_H11bps 10 3 4 3" xfId="62413"/>
    <cellStyle name="x_CCA-Request_H11bps 10 3 5" xfId="40598"/>
    <cellStyle name="x_CCA-Request_H11bps 10 3 5 2" xfId="40599"/>
    <cellStyle name="x_CCA-Request_H11bps 10 3 5 2 2" xfId="62414"/>
    <cellStyle name="x_CCA-Request_H11bps 10 3 5 3" xfId="62415"/>
    <cellStyle name="x_CCA-Request_H11bps 10 3 6" xfId="40600"/>
    <cellStyle name="x_CCA-Request_H11bps 10 3 6 2" xfId="62416"/>
    <cellStyle name="x_CCA-Request_H11bps 10 3 7" xfId="62417"/>
    <cellStyle name="x_CCA-Request_H11bps 10 4" xfId="40601"/>
    <cellStyle name="x_CCA-Request_H11bps 10 4 2" xfId="40602"/>
    <cellStyle name="x_CCA-Request_H11bps 10 4 2 2" xfId="62418"/>
    <cellStyle name="x_CCA-Request_H11bps 10 4 3" xfId="40603"/>
    <cellStyle name="x_CCA-Request_H11bps 10 4 3 2" xfId="62419"/>
    <cellStyle name="x_CCA-Request_H11bps 10 4 4" xfId="62420"/>
    <cellStyle name="x_CCA-Request_H11bps 10 4 5" xfId="62421"/>
    <cellStyle name="x_CCA-Request_H11bps 10 5" xfId="40604"/>
    <cellStyle name="x_CCA-Request_H11bps 10 5 2" xfId="40605"/>
    <cellStyle name="x_CCA-Request_H11bps 10 5 2 2" xfId="62422"/>
    <cellStyle name="x_CCA-Request_H11bps 10 5 3" xfId="40606"/>
    <cellStyle name="x_CCA-Request_H11bps 10 5 3 2" xfId="62423"/>
    <cellStyle name="x_CCA-Request_H11bps 10 5 4" xfId="62424"/>
    <cellStyle name="x_CCA-Request_H11bps 10 5 5" xfId="62425"/>
    <cellStyle name="x_CCA-Request_H11bps 10 6" xfId="40607"/>
    <cellStyle name="x_CCA-Request_H11bps 10 6 2" xfId="40608"/>
    <cellStyle name="x_CCA-Request_H11bps 10 6 2 2" xfId="62426"/>
    <cellStyle name="x_CCA-Request_H11bps 10 6 3" xfId="62427"/>
    <cellStyle name="x_CCA-Request_H11bps 10 7" xfId="40609"/>
    <cellStyle name="x_CCA-Request_H11bps 10 7 2" xfId="40610"/>
    <cellStyle name="x_CCA-Request_H11bps 10 7 2 2" xfId="62428"/>
    <cellStyle name="x_CCA-Request_H11bps 10 7 3" xfId="62429"/>
    <cellStyle name="x_CCA-Request_H11bps 10 8" xfId="40611"/>
    <cellStyle name="x_CCA-Request_H11bps 10 8 2" xfId="62430"/>
    <cellStyle name="x_CCA-Request_H11bps 10 9" xfId="62431"/>
    <cellStyle name="x_CCA-Request_H11bps 11" xfId="40612"/>
    <cellStyle name="x_CCA-Request_H11bps 11 2" xfId="40613"/>
    <cellStyle name="x_CCA-Request_H11bps 11 2 2" xfId="40614"/>
    <cellStyle name="x_CCA-Request_H11bps 11 2 2 2" xfId="40615"/>
    <cellStyle name="x_CCA-Request_H11bps 11 2 2 2 2" xfId="62432"/>
    <cellStyle name="x_CCA-Request_H11bps 11 2 2 3" xfId="62433"/>
    <cellStyle name="x_CCA-Request_H11bps 11 2 3" xfId="40616"/>
    <cellStyle name="x_CCA-Request_H11bps 11 2 3 2" xfId="40617"/>
    <cellStyle name="x_CCA-Request_H11bps 11 2 3 2 2" xfId="62434"/>
    <cellStyle name="x_CCA-Request_H11bps 11 2 3 3" xfId="62435"/>
    <cellStyle name="x_CCA-Request_H11bps 11 2 4" xfId="62436"/>
    <cellStyle name="x_CCA-Request_H11bps 11 2 5" xfId="62437"/>
    <cellStyle name="x_CCA-Request_H11bps 11 3" xfId="40618"/>
    <cellStyle name="x_CCA-Request_H11bps 11 3 2" xfId="40619"/>
    <cellStyle name="x_CCA-Request_H11bps 11 3 2 2" xfId="62438"/>
    <cellStyle name="x_CCA-Request_H11bps 11 3 3" xfId="40620"/>
    <cellStyle name="x_CCA-Request_H11bps 11 3 3 2" xfId="62439"/>
    <cellStyle name="x_CCA-Request_H11bps 11 3 4" xfId="62440"/>
    <cellStyle name="x_CCA-Request_H11bps 11 3 5" xfId="62441"/>
    <cellStyle name="x_CCA-Request_H11bps 11 4" xfId="40621"/>
    <cellStyle name="x_CCA-Request_H11bps 11 4 2" xfId="40622"/>
    <cellStyle name="x_CCA-Request_H11bps 11 4 2 2" xfId="62442"/>
    <cellStyle name="x_CCA-Request_H11bps 11 4 3" xfId="62443"/>
    <cellStyle name="x_CCA-Request_H11bps 11 5" xfId="40623"/>
    <cellStyle name="x_CCA-Request_H11bps 11 5 2" xfId="40624"/>
    <cellStyle name="x_CCA-Request_H11bps 11 5 2 2" xfId="62444"/>
    <cellStyle name="x_CCA-Request_H11bps 11 5 3" xfId="62445"/>
    <cellStyle name="x_CCA-Request_H11bps 11 6" xfId="40625"/>
    <cellStyle name="x_CCA-Request_H11bps 11 6 2" xfId="62446"/>
    <cellStyle name="x_CCA-Request_H11bps 11 7" xfId="62447"/>
    <cellStyle name="x_CCA-Request_H11bps 12" xfId="40626"/>
    <cellStyle name="x_CCA-Request_H11bps 12 2" xfId="40627"/>
    <cellStyle name="x_CCA-Request_H11bps 12 2 2" xfId="40628"/>
    <cellStyle name="x_CCA-Request_H11bps 12 2 2 2" xfId="40629"/>
    <cellStyle name="x_CCA-Request_H11bps 12 2 2 2 2" xfId="62448"/>
    <cellStyle name="x_CCA-Request_H11bps 12 2 2 3" xfId="40630"/>
    <cellStyle name="x_CCA-Request_H11bps 12 2 2 3 2" xfId="62449"/>
    <cellStyle name="x_CCA-Request_H11bps 12 2 2 4" xfId="62450"/>
    <cellStyle name="x_CCA-Request_H11bps 12 2 2 5" xfId="62451"/>
    <cellStyle name="x_CCA-Request_H11bps 12 2 3" xfId="40631"/>
    <cellStyle name="x_CCA-Request_H11bps 12 2 3 2" xfId="40632"/>
    <cellStyle name="x_CCA-Request_H11bps 12 2 3 2 2" xfId="62452"/>
    <cellStyle name="x_CCA-Request_H11bps 12 2 3 3" xfId="40633"/>
    <cellStyle name="x_CCA-Request_H11bps 12 2 3 3 2" xfId="62453"/>
    <cellStyle name="x_CCA-Request_H11bps 12 2 3 4" xfId="62454"/>
    <cellStyle name="x_CCA-Request_H11bps 12 2 3 5" xfId="62455"/>
    <cellStyle name="x_CCA-Request_H11bps 12 2 4" xfId="40634"/>
    <cellStyle name="x_CCA-Request_H11bps 12 2 4 2" xfId="40635"/>
    <cellStyle name="x_CCA-Request_H11bps 12 2 4 2 2" xfId="62456"/>
    <cellStyle name="x_CCA-Request_H11bps 12 2 4 3" xfId="62457"/>
    <cellStyle name="x_CCA-Request_H11bps 12 2 5" xfId="40636"/>
    <cellStyle name="x_CCA-Request_H11bps 12 2 5 2" xfId="62458"/>
    <cellStyle name="x_CCA-Request_H11bps 12 2 6" xfId="40637"/>
    <cellStyle name="x_CCA-Request_H11bps 12 2 6 2" xfId="62459"/>
    <cellStyle name="x_CCA-Request_H11bps 12 2 7" xfId="40638"/>
    <cellStyle name="x_CCA-Request_H11bps 12 2 7 2" xfId="62460"/>
    <cellStyle name="x_CCA-Request_H11bps 12 2 8" xfId="62461"/>
    <cellStyle name="x_CCA-Request_H11bps 12 3" xfId="40639"/>
    <cellStyle name="x_CCA-Request_H11bps 12 3 2" xfId="40640"/>
    <cellStyle name="x_CCA-Request_H11bps 12 3 2 2" xfId="62462"/>
    <cellStyle name="x_CCA-Request_H11bps 12 3 3" xfId="40641"/>
    <cellStyle name="x_CCA-Request_H11bps 12 3 3 2" xfId="62463"/>
    <cellStyle name="x_CCA-Request_H11bps 12 3 4" xfId="62464"/>
    <cellStyle name="x_CCA-Request_H11bps 12 3 5" xfId="62465"/>
    <cellStyle name="x_CCA-Request_H11bps 12 4" xfId="40642"/>
    <cellStyle name="x_CCA-Request_H11bps 12 4 2" xfId="40643"/>
    <cellStyle name="x_CCA-Request_H11bps 12 4 2 2" xfId="62466"/>
    <cellStyle name="x_CCA-Request_H11bps 12 4 3" xfId="40644"/>
    <cellStyle name="x_CCA-Request_H11bps 12 4 3 2" xfId="62467"/>
    <cellStyle name="x_CCA-Request_H11bps 12 4 4" xfId="62468"/>
    <cellStyle name="x_CCA-Request_H11bps 12 4 5" xfId="62469"/>
    <cellStyle name="x_CCA-Request_H11bps 12 5" xfId="40645"/>
    <cellStyle name="x_CCA-Request_H11bps 12 5 2" xfId="40646"/>
    <cellStyle name="x_CCA-Request_H11bps 12 5 2 2" xfId="62470"/>
    <cellStyle name="x_CCA-Request_H11bps 12 5 3" xfId="62471"/>
    <cellStyle name="x_CCA-Request_H11bps 12 6" xfId="40647"/>
    <cellStyle name="x_CCA-Request_H11bps 12 6 2" xfId="40648"/>
    <cellStyle name="x_CCA-Request_H11bps 12 6 2 2" xfId="62472"/>
    <cellStyle name="x_CCA-Request_H11bps 12 6 3" xfId="62473"/>
    <cellStyle name="x_CCA-Request_H11bps 12 7" xfId="40649"/>
    <cellStyle name="x_CCA-Request_H11bps 12 7 2" xfId="62474"/>
    <cellStyle name="x_CCA-Request_H11bps 12 8" xfId="62475"/>
    <cellStyle name="x_CCA-Request_H11bps 13" xfId="40650"/>
    <cellStyle name="x_CCA-Request_H11bps 13 10" xfId="62476"/>
    <cellStyle name="x_CCA-Request_H11bps 13 2" xfId="40651"/>
    <cellStyle name="x_CCA-Request_H11bps 13 2 2" xfId="40652"/>
    <cellStyle name="x_CCA-Request_H11bps 13 2 2 2" xfId="40653"/>
    <cellStyle name="x_CCA-Request_H11bps 13 2 2 2 2" xfId="40654"/>
    <cellStyle name="x_CCA-Request_H11bps 13 2 2 2 2 2" xfId="62477"/>
    <cellStyle name="x_CCA-Request_H11bps 13 2 2 2 3" xfId="62478"/>
    <cellStyle name="x_CCA-Request_H11bps 13 2 2 3" xfId="40655"/>
    <cellStyle name="x_CCA-Request_H11bps 13 2 2 3 2" xfId="62479"/>
    <cellStyle name="x_CCA-Request_H11bps 13 2 2 4" xfId="40656"/>
    <cellStyle name="x_CCA-Request_H11bps 13 2 2 4 2" xfId="62480"/>
    <cellStyle name="x_CCA-Request_H11bps 13 2 2 5" xfId="62481"/>
    <cellStyle name="x_CCA-Request_H11bps 13 2 2 6" xfId="62482"/>
    <cellStyle name="x_CCA-Request_H11bps 13 2 3" xfId="40657"/>
    <cellStyle name="x_CCA-Request_H11bps 13 2 3 2" xfId="40658"/>
    <cellStyle name="x_CCA-Request_H11bps 13 2 3 2 2" xfId="40659"/>
    <cellStyle name="x_CCA-Request_H11bps 13 2 3 2 2 2" xfId="62483"/>
    <cellStyle name="x_CCA-Request_H11bps 13 2 3 2 3" xfId="62484"/>
    <cellStyle name="x_CCA-Request_H11bps 13 2 3 3" xfId="40660"/>
    <cellStyle name="x_CCA-Request_H11bps 13 2 3 3 2" xfId="62485"/>
    <cellStyle name="x_CCA-Request_H11bps 13 2 3 4" xfId="40661"/>
    <cellStyle name="x_CCA-Request_H11bps 13 2 3 4 2" xfId="62486"/>
    <cellStyle name="x_CCA-Request_H11bps 13 2 3 5" xfId="62487"/>
    <cellStyle name="x_CCA-Request_H11bps 13 2 3 6" xfId="62488"/>
    <cellStyle name="x_CCA-Request_H11bps 13 2 4" xfId="40662"/>
    <cellStyle name="x_CCA-Request_H11bps 13 2 4 2" xfId="40663"/>
    <cellStyle name="x_CCA-Request_H11bps 13 2 4 2 2" xfId="62489"/>
    <cellStyle name="x_CCA-Request_H11bps 13 2 4 3" xfId="62490"/>
    <cellStyle name="x_CCA-Request_H11bps 13 2 5" xfId="40664"/>
    <cellStyle name="x_CCA-Request_H11bps 13 2 5 2" xfId="62491"/>
    <cellStyle name="x_CCA-Request_H11bps 13 2 6" xfId="40665"/>
    <cellStyle name="x_CCA-Request_H11bps 13 2 6 2" xfId="62492"/>
    <cellStyle name="x_CCA-Request_H11bps 13 2 7" xfId="40666"/>
    <cellStyle name="x_CCA-Request_H11bps 13 2 7 2" xfId="62493"/>
    <cellStyle name="x_CCA-Request_H11bps 13 2 8" xfId="62494"/>
    <cellStyle name="x_CCA-Request_H11bps 13 3" xfId="40667"/>
    <cellStyle name="x_CCA-Request_H11bps 13 3 2" xfId="40668"/>
    <cellStyle name="x_CCA-Request_H11bps 13 3 2 2" xfId="40669"/>
    <cellStyle name="x_CCA-Request_H11bps 13 3 2 2 2" xfId="62495"/>
    <cellStyle name="x_CCA-Request_H11bps 13 3 2 3" xfId="62496"/>
    <cellStyle name="x_CCA-Request_H11bps 13 3 3" xfId="40670"/>
    <cellStyle name="x_CCA-Request_H11bps 13 3 3 2" xfId="62497"/>
    <cellStyle name="x_CCA-Request_H11bps 13 3 4" xfId="40671"/>
    <cellStyle name="x_CCA-Request_H11bps 13 3 4 2" xfId="62498"/>
    <cellStyle name="x_CCA-Request_H11bps 13 3 5" xfId="62499"/>
    <cellStyle name="x_CCA-Request_H11bps 13 3 6" xfId="62500"/>
    <cellStyle name="x_CCA-Request_H11bps 13 4" xfId="40672"/>
    <cellStyle name="x_CCA-Request_H11bps 13 4 2" xfId="40673"/>
    <cellStyle name="x_CCA-Request_H11bps 13 4 2 2" xfId="62501"/>
    <cellStyle name="x_CCA-Request_H11bps 13 4 3" xfId="40674"/>
    <cellStyle name="x_CCA-Request_H11bps 13 4 3 2" xfId="62502"/>
    <cellStyle name="x_CCA-Request_H11bps 13 4 4" xfId="62503"/>
    <cellStyle name="x_CCA-Request_H11bps 13 4 5" xfId="62504"/>
    <cellStyle name="x_CCA-Request_H11bps 13 5" xfId="40675"/>
    <cellStyle name="x_CCA-Request_H11bps 13 5 2" xfId="40676"/>
    <cellStyle name="x_CCA-Request_H11bps 13 5 2 2" xfId="62505"/>
    <cellStyle name="x_CCA-Request_H11bps 13 5 3" xfId="62506"/>
    <cellStyle name="x_CCA-Request_H11bps 13 6" xfId="40677"/>
    <cellStyle name="x_CCA-Request_H11bps 13 6 2" xfId="62507"/>
    <cellStyle name="x_CCA-Request_H11bps 13 7" xfId="40678"/>
    <cellStyle name="x_CCA-Request_H11bps 13 7 2" xfId="62508"/>
    <cellStyle name="x_CCA-Request_H11bps 13 8" xfId="40679"/>
    <cellStyle name="x_CCA-Request_H11bps 13 8 2" xfId="62509"/>
    <cellStyle name="x_CCA-Request_H11bps 13 9" xfId="62510"/>
    <cellStyle name="x_CCA-Request_H11bps 13 9 2" xfId="62511"/>
    <cellStyle name="x_CCA-Request_H11bps 14" xfId="40680"/>
    <cellStyle name="x_CCA-Request_H11bps 14 2" xfId="40681"/>
    <cellStyle name="x_CCA-Request_H11bps 14 2 2" xfId="40682"/>
    <cellStyle name="x_CCA-Request_H11bps 14 2 2 2" xfId="40683"/>
    <cellStyle name="x_CCA-Request_H11bps 14 2 2 2 2" xfId="62512"/>
    <cellStyle name="x_CCA-Request_H11bps 14 2 2 3" xfId="40684"/>
    <cellStyle name="x_CCA-Request_H11bps 14 2 2 3 2" xfId="62513"/>
    <cellStyle name="x_CCA-Request_H11bps 14 2 2 4" xfId="62514"/>
    <cellStyle name="x_CCA-Request_H11bps 14 2 2 5" xfId="62515"/>
    <cellStyle name="x_CCA-Request_H11bps 14 2 3" xfId="40685"/>
    <cellStyle name="x_CCA-Request_H11bps 14 2 3 2" xfId="40686"/>
    <cellStyle name="x_CCA-Request_H11bps 14 2 3 2 2" xfId="62516"/>
    <cellStyle name="x_CCA-Request_H11bps 14 2 3 3" xfId="40687"/>
    <cellStyle name="x_CCA-Request_H11bps 14 2 3 3 2" xfId="62517"/>
    <cellStyle name="x_CCA-Request_H11bps 14 2 3 4" xfId="62518"/>
    <cellStyle name="x_CCA-Request_H11bps 14 2 3 5" xfId="62519"/>
    <cellStyle name="x_CCA-Request_H11bps 14 2 4" xfId="40688"/>
    <cellStyle name="x_CCA-Request_H11bps 14 2 4 2" xfId="40689"/>
    <cellStyle name="x_CCA-Request_H11bps 14 2 4 2 2" xfId="62520"/>
    <cellStyle name="x_CCA-Request_H11bps 14 2 4 3" xfId="62521"/>
    <cellStyle name="x_CCA-Request_H11bps 14 2 5" xfId="40690"/>
    <cellStyle name="x_CCA-Request_H11bps 14 2 5 2" xfId="62522"/>
    <cellStyle name="x_CCA-Request_H11bps 14 2 6" xfId="40691"/>
    <cellStyle name="x_CCA-Request_H11bps 14 2 6 2" xfId="62523"/>
    <cellStyle name="x_CCA-Request_H11bps 14 2 7" xfId="40692"/>
    <cellStyle name="x_CCA-Request_H11bps 14 2 7 2" xfId="62524"/>
    <cellStyle name="x_CCA-Request_H11bps 14 2 8" xfId="62525"/>
    <cellStyle name="x_CCA-Request_H11bps 14 3" xfId="40693"/>
    <cellStyle name="x_CCA-Request_H11bps 14 3 2" xfId="40694"/>
    <cellStyle name="x_CCA-Request_H11bps 14 3 2 2" xfId="40695"/>
    <cellStyle name="x_CCA-Request_H11bps 14 3 2 2 2" xfId="40696"/>
    <cellStyle name="x_CCA-Request_H11bps 14 3 2 2 2 2" xfId="62526"/>
    <cellStyle name="x_CCA-Request_H11bps 14 3 2 2 3" xfId="62527"/>
    <cellStyle name="x_CCA-Request_H11bps 14 3 2 3" xfId="40697"/>
    <cellStyle name="x_CCA-Request_H11bps 14 3 2 3 2" xfId="62528"/>
    <cellStyle name="x_CCA-Request_H11bps 14 3 2 4" xfId="62529"/>
    <cellStyle name="x_CCA-Request_H11bps 14 3 3" xfId="40698"/>
    <cellStyle name="x_CCA-Request_H11bps 14 3 3 2" xfId="40699"/>
    <cellStyle name="x_CCA-Request_H11bps 14 3 3 2 2" xfId="62530"/>
    <cellStyle name="x_CCA-Request_H11bps 14 3 3 3" xfId="62531"/>
    <cellStyle name="x_CCA-Request_H11bps 14 3 4" xfId="40700"/>
    <cellStyle name="x_CCA-Request_H11bps 14 3 4 2" xfId="62532"/>
    <cellStyle name="x_CCA-Request_H11bps 14 3 5" xfId="40701"/>
    <cellStyle name="x_CCA-Request_H11bps 14 3 5 2" xfId="62533"/>
    <cellStyle name="x_CCA-Request_H11bps 14 3 6" xfId="40702"/>
    <cellStyle name="x_CCA-Request_H11bps 14 3 6 2" xfId="62534"/>
    <cellStyle name="x_CCA-Request_H11bps 14 3 7" xfId="62535"/>
    <cellStyle name="x_CCA-Request_H11bps 14 3 8" xfId="62536"/>
    <cellStyle name="x_CCA-Request_H11bps 14 3 9" xfId="62537"/>
    <cellStyle name="x_CCA-Request_H11bps 14 4" xfId="40703"/>
    <cellStyle name="x_CCA-Request_H11bps 14 4 2" xfId="40704"/>
    <cellStyle name="x_CCA-Request_H11bps 14 4 2 2" xfId="62538"/>
    <cellStyle name="x_CCA-Request_H11bps 14 4 3" xfId="40705"/>
    <cellStyle name="x_CCA-Request_H11bps 14 4 3 2" xfId="62539"/>
    <cellStyle name="x_CCA-Request_H11bps 14 4 4" xfId="62540"/>
    <cellStyle name="x_CCA-Request_H11bps 14 4 5" xfId="62541"/>
    <cellStyle name="x_CCA-Request_H11bps 14 5" xfId="40706"/>
    <cellStyle name="x_CCA-Request_H11bps 14 5 2" xfId="40707"/>
    <cellStyle name="x_CCA-Request_H11bps 14 5 2 2" xfId="62542"/>
    <cellStyle name="x_CCA-Request_H11bps 14 5 3" xfId="62543"/>
    <cellStyle name="x_CCA-Request_H11bps 14 6" xfId="40708"/>
    <cellStyle name="x_CCA-Request_H11bps 14 6 2" xfId="62544"/>
    <cellStyle name="x_CCA-Request_H11bps 14 7" xfId="40709"/>
    <cellStyle name="x_CCA-Request_H11bps 14 7 2" xfId="62545"/>
    <cellStyle name="x_CCA-Request_H11bps 14 8" xfId="40710"/>
    <cellStyle name="x_CCA-Request_H11bps 14 8 2" xfId="62546"/>
    <cellStyle name="x_CCA-Request_H11bps 14 9" xfId="62547"/>
    <cellStyle name="x_CCA-Request_H11bps 15" xfId="40711"/>
    <cellStyle name="x_CCA-Request_H11bps 15 2" xfId="40712"/>
    <cellStyle name="x_CCA-Request_H11bps 15 2 2" xfId="40713"/>
    <cellStyle name="x_CCA-Request_H11bps 15 2 2 2" xfId="40714"/>
    <cellStyle name="x_CCA-Request_H11bps 15 2 2 2 2" xfId="62548"/>
    <cellStyle name="x_CCA-Request_H11bps 15 2 2 3" xfId="62549"/>
    <cellStyle name="x_CCA-Request_H11bps 15 2 3" xfId="40715"/>
    <cellStyle name="x_CCA-Request_H11bps 15 2 3 2" xfId="62550"/>
    <cellStyle name="x_CCA-Request_H11bps 15 2 4" xfId="40716"/>
    <cellStyle name="x_CCA-Request_H11bps 15 2 4 2" xfId="62551"/>
    <cellStyle name="x_CCA-Request_H11bps 15 2 5" xfId="40717"/>
    <cellStyle name="x_CCA-Request_H11bps 15 2 5 2" xfId="62552"/>
    <cellStyle name="x_CCA-Request_H11bps 15 2 6" xfId="62553"/>
    <cellStyle name="x_CCA-Request_H11bps 15 2 7" xfId="62554"/>
    <cellStyle name="x_CCA-Request_H11bps 15 2 8" xfId="62555"/>
    <cellStyle name="x_CCA-Request_H11bps 15 3" xfId="40718"/>
    <cellStyle name="x_CCA-Request_H11bps 15 3 2" xfId="40719"/>
    <cellStyle name="x_CCA-Request_H11bps 15 3 2 2" xfId="40720"/>
    <cellStyle name="x_CCA-Request_H11bps 15 3 2 2 2" xfId="40721"/>
    <cellStyle name="x_CCA-Request_H11bps 15 3 2 2 2 2" xfId="62556"/>
    <cellStyle name="x_CCA-Request_H11bps 15 3 2 2 3" xfId="62557"/>
    <cellStyle name="x_CCA-Request_H11bps 15 3 2 3" xfId="40722"/>
    <cellStyle name="x_CCA-Request_H11bps 15 3 2 3 2" xfId="62558"/>
    <cellStyle name="x_CCA-Request_H11bps 15 3 2 4" xfId="62559"/>
    <cellStyle name="x_CCA-Request_H11bps 15 3 3" xfId="40723"/>
    <cellStyle name="x_CCA-Request_H11bps 15 3 3 2" xfId="40724"/>
    <cellStyle name="x_CCA-Request_H11bps 15 3 3 2 2" xfId="62560"/>
    <cellStyle name="x_CCA-Request_H11bps 15 3 3 3" xfId="62561"/>
    <cellStyle name="x_CCA-Request_H11bps 15 3 4" xfId="40725"/>
    <cellStyle name="x_CCA-Request_H11bps 15 3 4 2" xfId="62562"/>
    <cellStyle name="x_CCA-Request_H11bps 15 3 5" xfId="40726"/>
    <cellStyle name="x_CCA-Request_H11bps 15 3 5 2" xfId="62563"/>
    <cellStyle name="x_CCA-Request_H11bps 15 3 6" xfId="62564"/>
    <cellStyle name="x_CCA-Request_H11bps 15 3 7" xfId="62565"/>
    <cellStyle name="x_CCA-Request_H11bps 15 4" xfId="40727"/>
    <cellStyle name="x_CCA-Request_H11bps 15 4 2" xfId="40728"/>
    <cellStyle name="x_CCA-Request_H11bps 15 4 2 2" xfId="62566"/>
    <cellStyle name="x_CCA-Request_H11bps 15 4 3" xfId="62567"/>
    <cellStyle name="x_CCA-Request_H11bps 15 5" xfId="40729"/>
    <cellStyle name="x_CCA-Request_H11bps 15 5 2" xfId="62568"/>
    <cellStyle name="x_CCA-Request_H11bps 15 6" xfId="40730"/>
    <cellStyle name="x_CCA-Request_H11bps 15 6 2" xfId="62569"/>
    <cellStyle name="x_CCA-Request_H11bps 15 7" xfId="40731"/>
    <cellStyle name="x_CCA-Request_H11bps 15 7 2" xfId="62570"/>
    <cellStyle name="x_CCA-Request_H11bps 15 8" xfId="62571"/>
    <cellStyle name="x_CCA-Request_H11bps 16" xfId="40732"/>
    <cellStyle name="x_CCA-Request_H11bps 16 2" xfId="40733"/>
    <cellStyle name="x_CCA-Request_H11bps 16 2 2" xfId="40734"/>
    <cellStyle name="x_CCA-Request_H11bps 16 2 2 2" xfId="40735"/>
    <cellStyle name="x_CCA-Request_H11bps 16 2 2 2 2" xfId="40736"/>
    <cellStyle name="x_CCA-Request_H11bps 16 2 2 2 2 2" xfId="62572"/>
    <cellStyle name="x_CCA-Request_H11bps 16 2 2 2 3" xfId="62573"/>
    <cellStyle name="x_CCA-Request_H11bps 16 2 2 3" xfId="40737"/>
    <cellStyle name="x_CCA-Request_H11bps 16 2 2 3 2" xfId="62574"/>
    <cellStyle name="x_CCA-Request_H11bps 16 2 2 4" xfId="62575"/>
    <cellStyle name="x_CCA-Request_H11bps 16 2 3" xfId="40738"/>
    <cellStyle name="x_CCA-Request_H11bps 16 2 3 2" xfId="40739"/>
    <cellStyle name="x_CCA-Request_H11bps 16 2 3 2 2" xfId="62576"/>
    <cellStyle name="x_CCA-Request_H11bps 16 2 3 3" xfId="62577"/>
    <cellStyle name="x_CCA-Request_H11bps 16 2 4" xfId="40740"/>
    <cellStyle name="x_CCA-Request_H11bps 16 2 4 2" xfId="62578"/>
    <cellStyle name="x_CCA-Request_H11bps 16 2 5" xfId="62579"/>
    <cellStyle name="x_CCA-Request_H11bps 16 2 6" xfId="62580"/>
    <cellStyle name="x_CCA-Request_H11bps 16 2 7" xfId="62581"/>
    <cellStyle name="x_CCA-Request_H11bps 16 3" xfId="40741"/>
    <cellStyle name="x_CCA-Request_H11bps 16 3 2" xfId="40742"/>
    <cellStyle name="x_CCA-Request_H11bps 16 3 2 2" xfId="40743"/>
    <cellStyle name="x_CCA-Request_H11bps 16 3 2 2 2" xfId="62582"/>
    <cellStyle name="x_CCA-Request_H11bps 16 3 2 3" xfId="62583"/>
    <cellStyle name="x_CCA-Request_H11bps 16 3 3" xfId="40744"/>
    <cellStyle name="x_CCA-Request_H11bps 16 3 3 2" xfId="62584"/>
    <cellStyle name="x_CCA-Request_H11bps 16 3 4" xfId="62585"/>
    <cellStyle name="x_CCA-Request_H11bps 16 4" xfId="40745"/>
    <cellStyle name="x_CCA-Request_H11bps 16 4 2" xfId="40746"/>
    <cellStyle name="x_CCA-Request_H11bps 16 4 2 2" xfId="62586"/>
    <cellStyle name="x_CCA-Request_H11bps 16 4 3" xfId="62587"/>
    <cellStyle name="x_CCA-Request_H11bps 16 5" xfId="40747"/>
    <cellStyle name="x_CCA-Request_H11bps 16 5 2" xfId="62588"/>
    <cellStyle name="x_CCA-Request_H11bps 16 6" xfId="40748"/>
    <cellStyle name="x_CCA-Request_H11bps 16 6 2" xfId="62589"/>
    <cellStyle name="x_CCA-Request_H11bps 16 7" xfId="40749"/>
    <cellStyle name="x_CCA-Request_H11bps 16 7 2" xfId="62590"/>
    <cellStyle name="x_CCA-Request_H11bps 16 8" xfId="62591"/>
    <cellStyle name="x_CCA-Request_H11bps 17" xfId="40750"/>
    <cellStyle name="x_CCA-Request_H11bps 17 2" xfId="40751"/>
    <cellStyle name="x_CCA-Request_H11bps 17 2 2" xfId="40752"/>
    <cellStyle name="x_CCA-Request_H11bps 17 2 2 2" xfId="40753"/>
    <cellStyle name="x_CCA-Request_H11bps 17 2 2 2 2" xfId="62592"/>
    <cellStyle name="x_CCA-Request_H11bps 17 2 2 3" xfId="62593"/>
    <cellStyle name="x_CCA-Request_H11bps 17 2 3" xfId="40754"/>
    <cellStyle name="x_CCA-Request_H11bps 17 2 3 2" xfId="62594"/>
    <cellStyle name="x_CCA-Request_H11bps 17 2 4" xfId="62595"/>
    <cellStyle name="x_CCA-Request_H11bps 17 3" xfId="40755"/>
    <cellStyle name="x_CCA-Request_H11bps 17 3 2" xfId="40756"/>
    <cellStyle name="x_CCA-Request_H11bps 17 3 2 2" xfId="40757"/>
    <cellStyle name="x_CCA-Request_H11bps 17 3 2 2 2" xfId="62596"/>
    <cellStyle name="x_CCA-Request_H11bps 17 3 2 3" xfId="62597"/>
    <cellStyle name="x_CCA-Request_H11bps 17 3 3" xfId="40758"/>
    <cellStyle name="x_CCA-Request_H11bps 17 3 3 2" xfId="62598"/>
    <cellStyle name="x_CCA-Request_H11bps 17 3 4" xfId="62599"/>
    <cellStyle name="x_CCA-Request_H11bps 17 4" xfId="40759"/>
    <cellStyle name="x_CCA-Request_H11bps 17 4 2" xfId="40760"/>
    <cellStyle name="x_CCA-Request_H11bps 17 4 2 2" xfId="62600"/>
    <cellStyle name="x_CCA-Request_H11bps 17 4 3" xfId="62601"/>
    <cellStyle name="x_CCA-Request_H11bps 17 5" xfId="40761"/>
    <cellStyle name="x_CCA-Request_H11bps 17 5 2" xfId="62602"/>
    <cellStyle name="x_CCA-Request_H11bps 17 6" xfId="40762"/>
    <cellStyle name="x_CCA-Request_H11bps 17 6 2" xfId="62603"/>
    <cellStyle name="x_CCA-Request_H11bps 17 7" xfId="40763"/>
    <cellStyle name="x_CCA-Request_H11bps 17 7 2" xfId="62604"/>
    <cellStyle name="x_CCA-Request_H11bps 17 8" xfId="62605"/>
    <cellStyle name="x_CCA-Request_H11bps 17 9" xfId="62606"/>
    <cellStyle name="x_CCA-Request_H11bps 18" xfId="40764"/>
    <cellStyle name="x_CCA-Request_H11bps 18 2" xfId="40765"/>
    <cellStyle name="x_CCA-Request_H11bps 18 2 2" xfId="40766"/>
    <cellStyle name="x_CCA-Request_H11bps 18 2 2 2" xfId="40767"/>
    <cellStyle name="x_CCA-Request_H11bps 18 2 2 2 2" xfId="62607"/>
    <cellStyle name="x_CCA-Request_H11bps 18 2 2 3" xfId="62608"/>
    <cellStyle name="x_CCA-Request_H11bps 18 2 3" xfId="40768"/>
    <cellStyle name="x_CCA-Request_H11bps 18 2 3 2" xfId="62609"/>
    <cellStyle name="x_CCA-Request_H11bps 18 2 4" xfId="40769"/>
    <cellStyle name="x_CCA-Request_H11bps 18 2 4 2" xfId="62610"/>
    <cellStyle name="x_CCA-Request_H11bps 18 2 5" xfId="40770"/>
    <cellStyle name="x_CCA-Request_H11bps 18 2 5 2" xfId="62611"/>
    <cellStyle name="x_CCA-Request_H11bps 18 2 6" xfId="62612"/>
    <cellStyle name="x_CCA-Request_H11bps 18 3" xfId="40771"/>
    <cellStyle name="x_CCA-Request_H11bps 18 3 2" xfId="40772"/>
    <cellStyle name="x_CCA-Request_H11bps 18 3 2 2" xfId="62613"/>
    <cellStyle name="x_CCA-Request_H11bps 18 3 3" xfId="62614"/>
    <cellStyle name="x_CCA-Request_H11bps 18 4" xfId="40773"/>
    <cellStyle name="x_CCA-Request_H11bps 18 4 2" xfId="62615"/>
    <cellStyle name="x_CCA-Request_H11bps 18 5" xfId="40774"/>
    <cellStyle name="x_CCA-Request_H11bps 18 5 2" xfId="62616"/>
    <cellStyle name="x_CCA-Request_H11bps 18 6" xfId="40775"/>
    <cellStyle name="x_CCA-Request_H11bps 18 6 2" xfId="62617"/>
    <cellStyle name="x_CCA-Request_H11bps 18 7" xfId="62618"/>
    <cellStyle name="x_CCA-Request_H11bps 19" xfId="40776"/>
    <cellStyle name="x_CCA-Request_H11bps 19 2" xfId="40777"/>
    <cellStyle name="x_CCA-Request_H11bps 19 2 2" xfId="40778"/>
    <cellStyle name="x_CCA-Request_H11bps 19 2 2 2" xfId="62619"/>
    <cellStyle name="x_CCA-Request_H11bps 19 2 3" xfId="40779"/>
    <cellStyle name="x_CCA-Request_H11bps 19 2 3 2" xfId="62620"/>
    <cellStyle name="x_CCA-Request_H11bps 19 2 4" xfId="62621"/>
    <cellStyle name="x_CCA-Request_H11bps 19 3" xfId="40780"/>
    <cellStyle name="x_CCA-Request_H11bps 19 3 2" xfId="62622"/>
    <cellStyle name="x_CCA-Request_H11bps 19 4" xfId="40781"/>
    <cellStyle name="x_CCA-Request_H11bps 19 4 2" xfId="62623"/>
    <cellStyle name="x_CCA-Request_H11bps 19 5" xfId="40782"/>
    <cellStyle name="x_CCA-Request_H11bps 19 5 2" xfId="62624"/>
    <cellStyle name="x_CCA-Request_H11bps 19 6" xfId="62625"/>
    <cellStyle name="x_CCA-Request_H11bps 2" xfId="40783"/>
    <cellStyle name="x_CCA-Request_H11bps 2 2" xfId="40784"/>
    <cellStyle name="x_CCA-Request_H11bps 2 2 2" xfId="40785"/>
    <cellStyle name="x_CCA-Request_H11bps 2 2 2 2" xfId="40786"/>
    <cellStyle name="x_CCA-Request_H11bps 2 2 2 2 2" xfId="62626"/>
    <cellStyle name="x_CCA-Request_H11bps 2 2 2 3" xfId="40787"/>
    <cellStyle name="x_CCA-Request_H11bps 2 2 2 3 2" xfId="62627"/>
    <cellStyle name="x_CCA-Request_H11bps 2 2 2 4" xfId="62628"/>
    <cellStyle name="x_CCA-Request_H11bps 2 2 2 5" xfId="62629"/>
    <cellStyle name="x_CCA-Request_H11bps 2 2 3" xfId="40788"/>
    <cellStyle name="x_CCA-Request_H11bps 2 2 3 2" xfId="40789"/>
    <cellStyle name="x_CCA-Request_H11bps 2 2 3 2 2" xfId="62630"/>
    <cellStyle name="x_CCA-Request_H11bps 2 2 3 3" xfId="40790"/>
    <cellStyle name="x_CCA-Request_H11bps 2 2 3 3 2" xfId="62631"/>
    <cellStyle name="x_CCA-Request_H11bps 2 2 3 4" xfId="62632"/>
    <cellStyle name="x_CCA-Request_H11bps 2 2 3 5" xfId="62633"/>
    <cellStyle name="x_CCA-Request_H11bps 2 2 4" xfId="40791"/>
    <cellStyle name="x_CCA-Request_H11bps 2 2 4 2" xfId="40792"/>
    <cellStyle name="x_CCA-Request_H11bps 2 2 4 2 2" xfId="62634"/>
    <cellStyle name="x_CCA-Request_H11bps 2 2 4 3" xfId="62635"/>
    <cellStyle name="x_CCA-Request_H11bps 2 2 5" xfId="40793"/>
    <cellStyle name="x_CCA-Request_H11bps 2 2 5 2" xfId="40794"/>
    <cellStyle name="x_CCA-Request_H11bps 2 2 5 2 2" xfId="62636"/>
    <cellStyle name="x_CCA-Request_H11bps 2 2 5 3" xfId="62637"/>
    <cellStyle name="x_CCA-Request_H11bps 2 2 6" xfId="40795"/>
    <cellStyle name="x_CCA-Request_H11bps 2 2 6 2" xfId="62638"/>
    <cellStyle name="x_CCA-Request_H11bps 2 2 7" xfId="62639"/>
    <cellStyle name="x_CCA-Request_H11bps 2 3" xfId="40796"/>
    <cellStyle name="x_CCA-Request_H11bps 2 3 2" xfId="40797"/>
    <cellStyle name="x_CCA-Request_H11bps 2 3 2 2" xfId="62640"/>
    <cellStyle name="x_CCA-Request_H11bps 2 3 3" xfId="40798"/>
    <cellStyle name="x_CCA-Request_H11bps 2 3 3 2" xfId="62641"/>
    <cellStyle name="x_CCA-Request_H11bps 2 3 4" xfId="40799"/>
    <cellStyle name="x_CCA-Request_H11bps 2 3 4 2" xfId="62642"/>
    <cellStyle name="x_CCA-Request_H11bps 2 3 5" xfId="62643"/>
    <cellStyle name="x_CCA-Request_H11bps 2 3 6" xfId="62644"/>
    <cellStyle name="x_CCA-Request_H11bps 2 3 7" xfId="62645"/>
    <cellStyle name="x_CCA-Request_H11bps 2 4" xfId="40800"/>
    <cellStyle name="x_CCA-Request_H11bps 2 4 2" xfId="40801"/>
    <cellStyle name="x_CCA-Request_H11bps 2 4 2 2" xfId="62646"/>
    <cellStyle name="x_CCA-Request_H11bps 2 4 3" xfId="40802"/>
    <cellStyle name="x_CCA-Request_H11bps 2 4 3 2" xfId="62647"/>
    <cellStyle name="x_CCA-Request_H11bps 2 4 4" xfId="62648"/>
    <cellStyle name="x_CCA-Request_H11bps 2 4 5" xfId="62649"/>
    <cellStyle name="x_CCA-Request_H11bps 2 5" xfId="40803"/>
    <cellStyle name="x_CCA-Request_H11bps 2 5 2" xfId="40804"/>
    <cellStyle name="x_CCA-Request_H11bps 2 5 2 2" xfId="62650"/>
    <cellStyle name="x_CCA-Request_H11bps 2 5 3" xfId="62651"/>
    <cellStyle name="x_CCA-Request_H11bps 2 6" xfId="40805"/>
    <cellStyle name="x_CCA-Request_H11bps 2 6 2" xfId="40806"/>
    <cellStyle name="x_CCA-Request_H11bps 2 6 2 2" xfId="62652"/>
    <cellStyle name="x_CCA-Request_H11bps 2 6 3" xfId="62653"/>
    <cellStyle name="x_CCA-Request_H11bps 2 7" xfId="40807"/>
    <cellStyle name="x_CCA-Request_H11bps 2 7 2" xfId="62654"/>
    <cellStyle name="x_CCA-Request_H11bps 2 8" xfId="62655"/>
    <cellStyle name="x_CCA-Request_H11bps 20" xfId="40808"/>
    <cellStyle name="x_CCA-Request_H11bps 20 2" xfId="40809"/>
    <cellStyle name="x_CCA-Request_H11bps 20 2 2" xfId="40810"/>
    <cellStyle name="x_CCA-Request_H11bps 20 2 2 2" xfId="62656"/>
    <cellStyle name="x_CCA-Request_H11bps 20 2 3" xfId="62657"/>
    <cellStyle name="x_CCA-Request_H11bps 20 3" xfId="40811"/>
    <cellStyle name="x_CCA-Request_H11bps 20 3 2" xfId="62658"/>
    <cellStyle name="x_CCA-Request_H11bps 20 4" xfId="40812"/>
    <cellStyle name="x_CCA-Request_H11bps 20 4 2" xfId="62659"/>
    <cellStyle name="x_CCA-Request_H11bps 20 5" xfId="40813"/>
    <cellStyle name="x_CCA-Request_H11bps 20 5 2" xfId="62660"/>
    <cellStyle name="x_CCA-Request_H11bps 20 6" xfId="62661"/>
    <cellStyle name="x_CCA-Request_H11bps 21" xfId="40814"/>
    <cellStyle name="x_CCA-Request_H11bps 21 2" xfId="40815"/>
    <cellStyle name="x_CCA-Request_H11bps 21 2 2" xfId="62662"/>
    <cellStyle name="x_CCA-Request_H11bps 21 3" xfId="40816"/>
    <cellStyle name="x_CCA-Request_H11bps 21 3 2" xfId="62663"/>
    <cellStyle name="x_CCA-Request_H11bps 21 4" xfId="62664"/>
    <cellStyle name="x_CCA-Request_H11bps 22" xfId="40817"/>
    <cellStyle name="x_CCA-Request_H11bps 22 2" xfId="40818"/>
    <cellStyle name="x_CCA-Request_H11bps 22 2 2" xfId="62665"/>
    <cellStyle name="x_CCA-Request_H11bps 22 3" xfId="62666"/>
    <cellStyle name="x_CCA-Request_H11bps 23" xfId="40819"/>
    <cellStyle name="x_CCA-Request_H11bps 23 2" xfId="40820"/>
    <cellStyle name="x_CCA-Request_H11bps 23 2 2" xfId="62667"/>
    <cellStyle name="x_CCA-Request_H11bps 23 3" xfId="62668"/>
    <cellStyle name="x_CCA-Request_H11bps 24" xfId="62669"/>
    <cellStyle name="x_CCA-Request_H11bps 24 2" xfId="62670"/>
    <cellStyle name="x_CCA-Request_H11bps 24 3" xfId="62671"/>
    <cellStyle name="x_CCA-Request_H11bps 3" xfId="40821"/>
    <cellStyle name="x_CCA-Request_H11bps 3 2" xfId="40822"/>
    <cellStyle name="x_CCA-Request_H11bps 3 2 2" xfId="40823"/>
    <cellStyle name="x_CCA-Request_H11bps 3 2 2 2" xfId="40824"/>
    <cellStyle name="x_CCA-Request_H11bps 3 2 2 2 2" xfId="62672"/>
    <cellStyle name="x_CCA-Request_H11bps 3 2 2 3" xfId="40825"/>
    <cellStyle name="x_CCA-Request_H11bps 3 2 2 3 2" xfId="62673"/>
    <cellStyle name="x_CCA-Request_H11bps 3 2 2 4" xfId="62674"/>
    <cellStyle name="x_CCA-Request_H11bps 3 2 2 5" xfId="62675"/>
    <cellStyle name="x_CCA-Request_H11bps 3 2 3" xfId="40826"/>
    <cellStyle name="x_CCA-Request_H11bps 3 2 3 2" xfId="40827"/>
    <cellStyle name="x_CCA-Request_H11bps 3 2 3 2 2" xfId="62676"/>
    <cellStyle name="x_CCA-Request_H11bps 3 2 3 3" xfId="40828"/>
    <cellStyle name="x_CCA-Request_H11bps 3 2 3 3 2" xfId="62677"/>
    <cellStyle name="x_CCA-Request_H11bps 3 2 3 4" xfId="62678"/>
    <cellStyle name="x_CCA-Request_H11bps 3 2 3 5" xfId="62679"/>
    <cellStyle name="x_CCA-Request_H11bps 3 2 4" xfId="40829"/>
    <cellStyle name="x_CCA-Request_H11bps 3 2 4 2" xfId="40830"/>
    <cellStyle name="x_CCA-Request_H11bps 3 2 4 2 2" xfId="62680"/>
    <cellStyle name="x_CCA-Request_H11bps 3 2 4 3" xfId="62681"/>
    <cellStyle name="x_CCA-Request_H11bps 3 2 5" xfId="40831"/>
    <cellStyle name="x_CCA-Request_H11bps 3 2 5 2" xfId="40832"/>
    <cellStyle name="x_CCA-Request_H11bps 3 2 5 2 2" xfId="62682"/>
    <cellStyle name="x_CCA-Request_H11bps 3 2 5 3" xfId="62683"/>
    <cellStyle name="x_CCA-Request_H11bps 3 2 6" xfId="40833"/>
    <cellStyle name="x_CCA-Request_H11bps 3 2 6 2" xfId="62684"/>
    <cellStyle name="x_CCA-Request_H11bps 3 2 7" xfId="62685"/>
    <cellStyle name="x_CCA-Request_H11bps 3 3" xfId="40834"/>
    <cellStyle name="x_CCA-Request_H11bps 3 3 2" xfId="40835"/>
    <cellStyle name="x_CCA-Request_H11bps 3 3 2 2" xfId="62686"/>
    <cellStyle name="x_CCA-Request_H11bps 3 3 3" xfId="40836"/>
    <cellStyle name="x_CCA-Request_H11bps 3 3 3 2" xfId="62687"/>
    <cellStyle name="x_CCA-Request_H11bps 3 3 4" xfId="40837"/>
    <cellStyle name="x_CCA-Request_H11bps 3 3 4 2" xfId="62688"/>
    <cellStyle name="x_CCA-Request_H11bps 3 3 5" xfId="62689"/>
    <cellStyle name="x_CCA-Request_H11bps 3 3 6" xfId="62690"/>
    <cellStyle name="x_CCA-Request_H11bps 3 3 7" xfId="62691"/>
    <cellStyle name="x_CCA-Request_H11bps 3 4" xfId="40838"/>
    <cellStyle name="x_CCA-Request_H11bps 3 4 2" xfId="40839"/>
    <cellStyle name="x_CCA-Request_H11bps 3 4 2 2" xfId="62692"/>
    <cellStyle name="x_CCA-Request_H11bps 3 4 3" xfId="40840"/>
    <cellStyle name="x_CCA-Request_H11bps 3 4 3 2" xfId="62693"/>
    <cellStyle name="x_CCA-Request_H11bps 3 4 4" xfId="62694"/>
    <cellStyle name="x_CCA-Request_H11bps 3 4 5" xfId="62695"/>
    <cellStyle name="x_CCA-Request_H11bps 3 5" xfId="40841"/>
    <cellStyle name="x_CCA-Request_H11bps 3 5 2" xfId="40842"/>
    <cellStyle name="x_CCA-Request_H11bps 3 5 2 2" xfId="62696"/>
    <cellStyle name="x_CCA-Request_H11bps 3 5 3" xfId="62697"/>
    <cellStyle name="x_CCA-Request_H11bps 3 6" xfId="40843"/>
    <cellStyle name="x_CCA-Request_H11bps 3 6 2" xfId="40844"/>
    <cellStyle name="x_CCA-Request_H11bps 3 6 2 2" xfId="62698"/>
    <cellStyle name="x_CCA-Request_H11bps 3 6 3" xfId="62699"/>
    <cellStyle name="x_CCA-Request_H11bps 3 7" xfId="40845"/>
    <cellStyle name="x_CCA-Request_H11bps 3 7 2" xfId="62700"/>
    <cellStyle name="x_CCA-Request_H11bps 3 8" xfId="62701"/>
    <cellStyle name="x_CCA-Request_H11bps 4" xfId="40846"/>
    <cellStyle name="x_CCA-Request_H11bps 4 2" xfId="40847"/>
    <cellStyle name="x_CCA-Request_H11bps 4 2 2" xfId="40848"/>
    <cellStyle name="x_CCA-Request_H11bps 4 2 2 2" xfId="40849"/>
    <cellStyle name="x_CCA-Request_H11bps 4 2 2 2 2" xfId="62702"/>
    <cellStyle name="x_CCA-Request_H11bps 4 2 2 3" xfId="40850"/>
    <cellStyle name="x_CCA-Request_H11bps 4 2 2 3 2" xfId="62703"/>
    <cellStyle name="x_CCA-Request_H11bps 4 2 2 4" xfId="62704"/>
    <cellStyle name="x_CCA-Request_H11bps 4 2 2 5" xfId="62705"/>
    <cellStyle name="x_CCA-Request_H11bps 4 2 3" xfId="40851"/>
    <cellStyle name="x_CCA-Request_H11bps 4 2 3 2" xfId="40852"/>
    <cellStyle name="x_CCA-Request_H11bps 4 2 3 2 2" xfId="62706"/>
    <cellStyle name="x_CCA-Request_H11bps 4 2 3 3" xfId="40853"/>
    <cellStyle name="x_CCA-Request_H11bps 4 2 3 3 2" xfId="62707"/>
    <cellStyle name="x_CCA-Request_H11bps 4 2 3 4" xfId="62708"/>
    <cellStyle name="x_CCA-Request_H11bps 4 2 3 5" xfId="62709"/>
    <cellStyle name="x_CCA-Request_H11bps 4 2 4" xfId="40854"/>
    <cellStyle name="x_CCA-Request_H11bps 4 2 4 2" xfId="40855"/>
    <cellStyle name="x_CCA-Request_H11bps 4 2 4 2 2" xfId="62710"/>
    <cellStyle name="x_CCA-Request_H11bps 4 2 4 3" xfId="62711"/>
    <cellStyle name="x_CCA-Request_H11bps 4 2 5" xfId="40856"/>
    <cellStyle name="x_CCA-Request_H11bps 4 2 5 2" xfId="40857"/>
    <cellStyle name="x_CCA-Request_H11bps 4 2 5 2 2" xfId="62712"/>
    <cellStyle name="x_CCA-Request_H11bps 4 2 5 3" xfId="62713"/>
    <cellStyle name="x_CCA-Request_H11bps 4 2 6" xfId="40858"/>
    <cellStyle name="x_CCA-Request_H11bps 4 2 6 2" xfId="62714"/>
    <cellStyle name="x_CCA-Request_H11bps 4 2 7" xfId="62715"/>
    <cellStyle name="x_CCA-Request_H11bps 4 3" xfId="40859"/>
    <cellStyle name="x_CCA-Request_H11bps 4 3 2" xfId="40860"/>
    <cellStyle name="x_CCA-Request_H11bps 4 3 2 2" xfId="62716"/>
    <cellStyle name="x_CCA-Request_H11bps 4 3 3" xfId="40861"/>
    <cellStyle name="x_CCA-Request_H11bps 4 3 3 2" xfId="62717"/>
    <cellStyle name="x_CCA-Request_H11bps 4 3 4" xfId="40862"/>
    <cellStyle name="x_CCA-Request_H11bps 4 3 4 2" xfId="62718"/>
    <cellStyle name="x_CCA-Request_H11bps 4 3 5" xfId="62719"/>
    <cellStyle name="x_CCA-Request_H11bps 4 3 6" xfId="62720"/>
    <cellStyle name="x_CCA-Request_H11bps 4 3 7" xfId="62721"/>
    <cellStyle name="x_CCA-Request_H11bps 4 4" xfId="40863"/>
    <cellStyle name="x_CCA-Request_H11bps 4 4 2" xfId="40864"/>
    <cellStyle name="x_CCA-Request_H11bps 4 4 2 2" xfId="62722"/>
    <cellStyle name="x_CCA-Request_H11bps 4 4 3" xfId="40865"/>
    <cellStyle name="x_CCA-Request_H11bps 4 4 3 2" xfId="62723"/>
    <cellStyle name="x_CCA-Request_H11bps 4 4 4" xfId="62724"/>
    <cellStyle name="x_CCA-Request_H11bps 4 4 5" xfId="62725"/>
    <cellStyle name="x_CCA-Request_H11bps 4 5" xfId="40866"/>
    <cellStyle name="x_CCA-Request_H11bps 4 5 2" xfId="40867"/>
    <cellStyle name="x_CCA-Request_H11bps 4 5 2 2" xfId="62726"/>
    <cellStyle name="x_CCA-Request_H11bps 4 5 3" xfId="62727"/>
    <cellStyle name="x_CCA-Request_H11bps 4 6" xfId="40868"/>
    <cellStyle name="x_CCA-Request_H11bps 4 6 2" xfId="40869"/>
    <cellStyle name="x_CCA-Request_H11bps 4 6 2 2" xfId="62728"/>
    <cellStyle name="x_CCA-Request_H11bps 4 6 3" xfId="62729"/>
    <cellStyle name="x_CCA-Request_H11bps 4 7" xfId="40870"/>
    <cellStyle name="x_CCA-Request_H11bps 4 7 2" xfId="62730"/>
    <cellStyle name="x_CCA-Request_H11bps 4 8" xfId="62731"/>
    <cellStyle name="x_CCA-Request_H11bps 5" xfId="40871"/>
    <cellStyle name="x_CCA-Request_H11bps 5 2" xfId="40872"/>
    <cellStyle name="x_CCA-Request_H11bps 5 2 2" xfId="40873"/>
    <cellStyle name="x_CCA-Request_H11bps 5 2 2 2" xfId="40874"/>
    <cellStyle name="x_CCA-Request_H11bps 5 2 2 2 2" xfId="62732"/>
    <cellStyle name="x_CCA-Request_H11bps 5 2 2 3" xfId="40875"/>
    <cellStyle name="x_CCA-Request_H11bps 5 2 2 3 2" xfId="62733"/>
    <cellStyle name="x_CCA-Request_H11bps 5 2 2 4" xfId="62734"/>
    <cellStyle name="x_CCA-Request_H11bps 5 2 2 5" xfId="62735"/>
    <cellStyle name="x_CCA-Request_H11bps 5 2 3" xfId="40876"/>
    <cellStyle name="x_CCA-Request_H11bps 5 2 3 2" xfId="40877"/>
    <cellStyle name="x_CCA-Request_H11bps 5 2 3 2 2" xfId="62736"/>
    <cellStyle name="x_CCA-Request_H11bps 5 2 3 3" xfId="40878"/>
    <cellStyle name="x_CCA-Request_H11bps 5 2 3 3 2" xfId="62737"/>
    <cellStyle name="x_CCA-Request_H11bps 5 2 3 4" xfId="62738"/>
    <cellStyle name="x_CCA-Request_H11bps 5 2 3 5" xfId="62739"/>
    <cellStyle name="x_CCA-Request_H11bps 5 2 4" xfId="40879"/>
    <cellStyle name="x_CCA-Request_H11bps 5 2 4 2" xfId="40880"/>
    <cellStyle name="x_CCA-Request_H11bps 5 2 4 2 2" xfId="62740"/>
    <cellStyle name="x_CCA-Request_H11bps 5 2 4 3" xfId="62741"/>
    <cellStyle name="x_CCA-Request_H11bps 5 2 5" xfId="40881"/>
    <cellStyle name="x_CCA-Request_H11bps 5 2 5 2" xfId="40882"/>
    <cellStyle name="x_CCA-Request_H11bps 5 2 5 2 2" xfId="62742"/>
    <cellStyle name="x_CCA-Request_H11bps 5 2 5 3" xfId="62743"/>
    <cellStyle name="x_CCA-Request_H11bps 5 2 6" xfId="40883"/>
    <cellStyle name="x_CCA-Request_H11bps 5 2 6 2" xfId="62744"/>
    <cellStyle name="x_CCA-Request_H11bps 5 2 7" xfId="62745"/>
    <cellStyle name="x_CCA-Request_H11bps 5 3" xfId="40884"/>
    <cellStyle name="x_CCA-Request_H11bps 5 3 2" xfId="40885"/>
    <cellStyle name="x_CCA-Request_H11bps 5 3 2 2" xfId="62746"/>
    <cellStyle name="x_CCA-Request_H11bps 5 3 3" xfId="40886"/>
    <cellStyle name="x_CCA-Request_H11bps 5 3 3 2" xfId="62747"/>
    <cellStyle name="x_CCA-Request_H11bps 5 3 4" xfId="40887"/>
    <cellStyle name="x_CCA-Request_H11bps 5 3 4 2" xfId="62748"/>
    <cellStyle name="x_CCA-Request_H11bps 5 3 5" xfId="62749"/>
    <cellStyle name="x_CCA-Request_H11bps 5 3 6" xfId="62750"/>
    <cellStyle name="x_CCA-Request_H11bps 5 3 7" xfId="62751"/>
    <cellStyle name="x_CCA-Request_H11bps 5 4" xfId="40888"/>
    <cellStyle name="x_CCA-Request_H11bps 5 4 2" xfId="40889"/>
    <cellStyle name="x_CCA-Request_H11bps 5 4 2 2" xfId="62752"/>
    <cellStyle name="x_CCA-Request_H11bps 5 4 3" xfId="40890"/>
    <cellStyle name="x_CCA-Request_H11bps 5 4 3 2" xfId="62753"/>
    <cellStyle name="x_CCA-Request_H11bps 5 4 4" xfId="62754"/>
    <cellStyle name="x_CCA-Request_H11bps 5 4 5" xfId="62755"/>
    <cellStyle name="x_CCA-Request_H11bps 5 5" xfId="40891"/>
    <cellStyle name="x_CCA-Request_H11bps 5 5 2" xfId="40892"/>
    <cellStyle name="x_CCA-Request_H11bps 5 5 2 2" xfId="62756"/>
    <cellStyle name="x_CCA-Request_H11bps 5 5 3" xfId="62757"/>
    <cellStyle name="x_CCA-Request_H11bps 5 6" xfId="40893"/>
    <cellStyle name="x_CCA-Request_H11bps 5 6 2" xfId="40894"/>
    <cellStyle name="x_CCA-Request_H11bps 5 6 2 2" xfId="62758"/>
    <cellStyle name="x_CCA-Request_H11bps 5 6 3" xfId="62759"/>
    <cellStyle name="x_CCA-Request_H11bps 5 7" xfId="40895"/>
    <cellStyle name="x_CCA-Request_H11bps 5 7 2" xfId="62760"/>
    <cellStyle name="x_CCA-Request_H11bps 5 8" xfId="62761"/>
    <cellStyle name="x_CCA-Request_H11bps 6" xfId="40896"/>
    <cellStyle name="x_CCA-Request_H11bps 6 2" xfId="40897"/>
    <cellStyle name="x_CCA-Request_H11bps 6 2 2" xfId="40898"/>
    <cellStyle name="x_CCA-Request_H11bps 6 2 2 2" xfId="40899"/>
    <cellStyle name="x_CCA-Request_H11bps 6 2 2 2 2" xfId="62762"/>
    <cellStyle name="x_CCA-Request_H11bps 6 2 2 3" xfId="40900"/>
    <cellStyle name="x_CCA-Request_H11bps 6 2 2 3 2" xfId="62763"/>
    <cellStyle name="x_CCA-Request_H11bps 6 2 2 4" xfId="62764"/>
    <cellStyle name="x_CCA-Request_H11bps 6 2 2 5" xfId="62765"/>
    <cellStyle name="x_CCA-Request_H11bps 6 2 3" xfId="40901"/>
    <cellStyle name="x_CCA-Request_H11bps 6 2 3 2" xfId="40902"/>
    <cellStyle name="x_CCA-Request_H11bps 6 2 3 2 2" xfId="62766"/>
    <cellStyle name="x_CCA-Request_H11bps 6 2 3 3" xfId="40903"/>
    <cellStyle name="x_CCA-Request_H11bps 6 2 3 3 2" xfId="62767"/>
    <cellStyle name="x_CCA-Request_H11bps 6 2 3 4" xfId="62768"/>
    <cellStyle name="x_CCA-Request_H11bps 6 2 3 5" xfId="62769"/>
    <cellStyle name="x_CCA-Request_H11bps 6 2 4" xfId="40904"/>
    <cellStyle name="x_CCA-Request_H11bps 6 2 4 2" xfId="40905"/>
    <cellStyle name="x_CCA-Request_H11bps 6 2 4 2 2" xfId="62770"/>
    <cellStyle name="x_CCA-Request_H11bps 6 2 4 3" xfId="62771"/>
    <cellStyle name="x_CCA-Request_H11bps 6 2 5" xfId="40906"/>
    <cellStyle name="x_CCA-Request_H11bps 6 2 5 2" xfId="40907"/>
    <cellStyle name="x_CCA-Request_H11bps 6 2 5 2 2" xfId="62772"/>
    <cellStyle name="x_CCA-Request_H11bps 6 2 5 3" xfId="62773"/>
    <cellStyle name="x_CCA-Request_H11bps 6 2 6" xfId="40908"/>
    <cellStyle name="x_CCA-Request_H11bps 6 2 6 2" xfId="62774"/>
    <cellStyle name="x_CCA-Request_H11bps 6 2 7" xfId="62775"/>
    <cellStyle name="x_CCA-Request_H11bps 6 3" xfId="40909"/>
    <cellStyle name="x_CCA-Request_H11bps 6 3 2" xfId="40910"/>
    <cellStyle name="x_CCA-Request_H11bps 6 3 2 2" xfId="62776"/>
    <cellStyle name="x_CCA-Request_H11bps 6 3 3" xfId="40911"/>
    <cellStyle name="x_CCA-Request_H11bps 6 3 3 2" xfId="62777"/>
    <cellStyle name="x_CCA-Request_H11bps 6 3 4" xfId="40912"/>
    <cellStyle name="x_CCA-Request_H11bps 6 3 4 2" xfId="62778"/>
    <cellStyle name="x_CCA-Request_H11bps 6 3 5" xfId="62779"/>
    <cellStyle name="x_CCA-Request_H11bps 6 3 6" xfId="62780"/>
    <cellStyle name="x_CCA-Request_H11bps 6 3 7" xfId="62781"/>
    <cellStyle name="x_CCA-Request_H11bps 6 4" xfId="40913"/>
    <cellStyle name="x_CCA-Request_H11bps 6 4 2" xfId="40914"/>
    <cellStyle name="x_CCA-Request_H11bps 6 4 2 2" xfId="62782"/>
    <cellStyle name="x_CCA-Request_H11bps 6 4 3" xfId="40915"/>
    <cellStyle name="x_CCA-Request_H11bps 6 4 3 2" xfId="62783"/>
    <cellStyle name="x_CCA-Request_H11bps 6 4 4" xfId="62784"/>
    <cellStyle name="x_CCA-Request_H11bps 6 4 5" xfId="62785"/>
    <cellStyle name="x_CCA-Request_H11bps 6 5" xfId="40916"/>
    <cellStyle name="x_CCA-Request_H11bps 6 5 2" xfId="40917"/>
    <cellStyle name="x_CCA-Request_H11bps 6 5 2 2" xfId="62786"/>
    <cellStyle name="x_CCA-Request_H11bps 6 5 3" xfId="62787"/>
    <cellStyle name="x_CCA-Request_H11bps 6 6" xfId="40918"/>
    <cellStyle name="x_CCA-Request_H11bps 6 6 2" xfId="40919"/>
    <cellStyle name="x_CCA-Request_H11bps 6 6 2 2" xfId="62788"/>
    <cellStyle name="x_CCA-Request_H11bps 6 6 3" xfId="62789"/>
    <cellStyle name="x_CCA-Request_H11bps 6 7" xfId="40920"/>
    <cellStyle name="x_CCA-Request_H11bps 6 7 2" xfId="62790"/>
    <cellStyle name="x_CCA-Request_H11bps 6 8" xfId="62791"/>
    <cellStyle name="x_CCA-Request_H11bps 7" xfId="40921"/>
    <cellStyle name="x_CCA-Request_H11bps 7 2" xfId="40922"/>
    <cellStyle name="x_CCA-Request_H11bps 7 2 2" xfId="40923"/>
    <cellStyle name="x_CCA-Request_H11bps 7 2 2 2" xfId="40924"/>
    <cellStyle name="x_CCA-Request_H11bps 7 2 2 2 2" xfId="62792"/>
    <cellStyle name="x_CCA-Request_H11bps 7 2 2 3" xfId="40925"/>
    <cellStyle name="x_CCA-Request_H11bps 7 2 2 3 2" xfId="62793"/>
    <cellStyle name="x_CCA-Request_H11bps 7 2 2 4" xfId="62794"/>
    <cellStyle name="x_CCA-Request_H11bps 7 2 2 5" xfId="62795"/>
    <cellStyle name="x_CCA-Request_H11bps 7 2 3" xfId="40926"/>
    <cellStyle name="x_CCA-Request_H11bps 7 2 3 2" xfId="40927"/>
    <cellStyle name="x_CCA-Request_H11bps 7 2 3 2 2" xfId="62796"/>
    <cellStyle name="x_CCA-Request_H11bps 7 2 3 3" xfId="40928"/>
    <cellStyle name="x_CCA-Request_H11bps 7 2 3 3 2" xfId="62797"/>
    <cellStyle name="x_CCA-Request_H11bps 7 2 3 4" xfId="62798"/>
    <cellStyle name="x_CCA-Request_H11bps 7 2 3 5" xfId="62799"/>
    <cellStyle name="x_CCA-Request_H11bps 7 2 4" xfId="40929"/>
    <cellStyle name="x_CCA-Request_H11bps 7 2 4 2" xfId="40930"/>
    <cellStyle name="x_CCA-Request_H11bps 7 2 4 2 2" xfId="62800"/>
    <cellStyle name="x_CCA-Request_H11bps 7 2 4 3" xfId="62801"/>
    <cellStyle name="x_CCA-Request_H11bps 7 2 5" xfId="40931"/>
    <cellStyle name="x_CCA-Request_H11bps 7 2 5 2" xfId="40932"/>
    <cellStyle name="x_CCA-Request_H11bps 7 2 5 2 2" xfId="62802"/>
    <cellStyle name="x_CCA-Request_H11bps 7 2 5 3" xfId="62803"/>
    <cellStyle name="x_CCA-Request_H11bps 7 2 6" xfId="40933"/>
    <cellStyle name="x_CCA-Request_H11bps 7 2 6 2" xfId="62804"/>
    <cellStyle name="x_CCA-Request_H11bps 7 2 7" xfId="62805"/>
    <cellStyle name="x_CCA-Request_H11bps 7 3" xfId="40934"/>
    <cellStyle name="x_CCA-Request_H11bps 7 3 2" xfId="40935"/>
    <cellStyle name="x_CCA-Request_H11bps 7 3 2 2" xfId="62806"/>
    <cellStyle name="x_CCA-Request_H11bps 7 3 3" xfId="40936"/>
    <cellStyle name="x_CCA-Request_H11bps 7 3 3 2" xfId="62807"/>
    <cellStyle name="x_CCA-Request_H11bps 7 3 4" xfId="40937"/>
    <cellStyle name="x_CCA-Request_H11bps 7 3 4 2" xfId="62808"/>
    <cellStyle name="x_CCA-Request_H11bps 7 3 5" xfId="62809"/>
    <cellStyle name="x_CCA-Request_H11bps 7 3 6" xfId="62810"/>
    <cellStyle name="x_CCA-Request_H11bps 7 3 7" xfId="62811"/>
    <cellStyle name="x_CCA-Request_H11bps 7 4" xfId="40938"/>
    <cellStyle name="x_CCA-Request_H11bps 7 4 2" xfId="40939"/>
    <cellStyle name="x_CCA-Request_H11bps 7 4 2 2" xfId="62812"/>
    <cellStyle name="x_CCA-Request_H11bps 7 4 3" xfId="40940"/>
    <cellStyle name="x_CCA-Request_H11bps 7 4 3 2" xfId="62813"/>
    <cellStyle name="x_CCA-Request_H11bps 7 4 4" xfId="62814"/>
    <cellStyle name="x_CCA-Request_H11bps 7 4 5" xfId="62815"/>
    <cellStyle name="x_CCA-Request_H11bps 7 5" xfId="40941"/>
    <cellStyle name="x_CCA-Request_H11bps 7 5 2" xfId="40942"/>
    <cellStyle name="x_CCA-Request_H11bps 7 5 2 2" xfId="62816"/>
    <cellStyle name="x_CCA-Request_H11bps 7 5 3" xfId="62817"/>
    <cellStyle name="x_CCA-Request_H11bps 7 6" xfId="40943"/>
    <cellStyle name="x_CCA-Request_H11bps 7 6 2" xfId="40944"/>
    <cellStyle name="x_CCA-Request_H11bps 7 6 2 2" xfId="62818"/>
    <cellStyle name="x_CCA-Request_H11bps 7 6 3" xfId="62819"/>
    <cellStyle name="x_CCA-Request_H11bps 7 7" xfId="40945"/>
    <cellStyle name="x_CCA-Request_H11bps 7 7 2" xfId="62820"/>
    <cellStyle name="x_CCA-Request_H11bps 7 8" xfId="62821"/>
    <cellStyle name="x_CCA-Request_H11bps 8" xfId="40946"/>
    <cellStyle name="x_CCA-Request_H11bps 8 2" xfId="40947"/>
    <cellStyle name="x_CCA-Request_H11bps 8 2 2" xfId="40948"/>
    <cellStyle name="x_CCA-Request_H11bps 8 2 2 2" xfId="40949"/>
    <cellStyle name="x_CCA-Request_H11bps 8 2 2 2 2" xfId="40950"/>
    <cellStyle name="x_CCA-Request_H11bps 8 2 2 2 2 2" xfId="62822"/>
    <cellStyle name="x_CCA-Request_H11bps 8 2 2 2 3" xfId="40951"/>
    <cellStyle name="x_CCA-Request_H11bps 8 2 2 2 3 2" xfId="62823"/>
    <cellStyle name="x_CCA-Request_H11bps 8 2 2 2 4" xfId="62824"/>
    <cellStyle name="x_CCA-Request_H11bps 8 2 2 2 5" xfId="62825"/>
    <cellStyle name="x_CCA-Request_H11bps 8 2 2 3" xfId="40952"/>
    <cellStyle name="x_CCA-Request_H11bps 8 2 2 3 2" xfId="40953"/>
    <cellStyle name="x_CCA-Request_H11bps 8 2 2 3 2 2" xfId="62826"/>
    <cellStyle name="x_CCA-Request_H11bps 8 2 2 3 3" xfId="40954"/>
    <cellStyle name="x_CCA-Request_H11bps 8 2 2 3 3 2" xfId="62827"/>
    <cellStyle name="x_CCA-Request_H11bps 8 2 2 3 4" xfId="62828"/>
    <cellStyle name="x_CCA-Request_H11bps 8 2 2 3 5" xfId="62829"/>
    <cellStyle name="x_CCA-Request_H11bps 8 2 2 4" xfId="40955"/>
    <cellStyle name="x_CCA-Request_H11bps 8 2 2 4 2" xfId="40956"/>
    <cellStyle name="x_CCA-Request_H11bps 8 2 2 4 2 2" xfId="62830"/>
    <cellStyle name="x_CCA-Request_H11bps 8 2 2 4 3" xfId="62831"/>
    <cellStyle name="x_CCA-Request_H11bps 8 2 2 5" xfId="40957"/>
    <cellStyle name="x_CCA-Request_H11bps 8 2 2 5 2" xfId="40958"/>
    <cellStyle name="x_CCA-Request_H11bps 8 2 2 5 2 2" xfId="62832"/>
    <cellStyle name="x_CCA-Request_H11bps 8 2 2 5 3" xfId="62833"/>
    <cellStyle name="x_CCA-Request_H11bps 8 2 2 6" xfId="40959"/>
    <cellStyle name="x_CCA-Request_H11bps 8 2 2 6 2" xfId="62834"/>
    <cellStyle name="x_CCA-Request_H11bps 8 2 2 7" xfId="62835"/>
    <cellStyle name="x_CCA-Request_H11bps 8 2 3" xfId="40960"/>
    <cellStyle name="x_CCA-Request_H11bps 8 2 3 2" xfId="40961"/>
    <cellStyle name="x_CCA-Request_H11bps 8 2 3 2 2" xfId="40962"/>
    <cellStyle name="x_CCA-Request_H11bps 8 2 3 2 2 2" xfId="62836"/>
    <cellStyle name="x_CCA-Request_H11bps 8 2 3 2 3" xfId="40963"/>
    <cellStyle name="x_CCA-Request_H11bps 8 2 3 2 3 2" xfId="62837"/>
    <cellStyle name="x_CCA-Request_H11bps 8 2 3 2 4" xfId="62838"/>
    <cellStyle name="x_CCA-Request_H11bps 8 2 3 2 5" xfId="62839"/>
    <cellStyle name="x_CCA-Request_H11bps 8 2 3 3" xfId="40964"/>
    <cellStyle name="x_CCA-Request_H11bps 8 2 3 3 2" xfId="40965"/>
    <cellStyle name="x_CCA-Request_H11bps 8 2 3 3 2 2" xfId="62840"/>
    <cellStyle name="x_CCA-Request_H11bps 8 2 3 3 3" xfId="40966"/>
    <cellStyle name="x_CCA-Request_H11bps 8 2 3 3 3 2" xfId="62841"/>
    <cellStyle name="x_CCA-Request_H11bps 8 2 3 3 4" xfId="62842"/>
    <cellStyle name="x_CCA-Request_H11bps 8 2 3 3 5" xfId="62843"/>
    <cellStyle name="x_CCA-Request_H11bps 8 2 3 4" xfId="40967"/>
    <cellStyle name="x_CCA-Request_H11bps 8 2 3 4 2" xfId="40968"/>
    <cellStyle name="x_CCA-Request_H11bps 8 2 3 4 2 2" xfId="62844"/>
    <cellStyle name="x_CCA-Request_H11bps 8 2 3 4 3" xfId="62845"/>
    <cellStyle name="x_CCA-Request_H11bps 8 2 3 5" xfId="40969"/>
    <cellStyle name="x_CCA-Request_H11bps 8 2 3 5 2" xfId="40970"/>
    <cellStyle name="x_CCA-Request_H11bps 8 2 3 5 2 2" xfId="62846"/>
    <cellStyle name="x_CCA-Request_H11bps 8 2 3 5 3" xfId="62847"/>
    <cellStyle name="x_CCA-Request_H11bps 8 2 3 6" xfId="40971"/>
    <cellStyle name="x_CCA-Request_H11bps 8 2 3 6 2" xfId="62848"/>
    <cellStyle name="x_CCA-Request_H11bps 8 2 3 7" xfId="62849"/>
    <cellStyle name="x_CCA-Request_H11bps 8 2 4" xfId="40972"/>
    <cellStyle name="x_CCA-Request_H11bps 8 2 4 2" xfId="40973"/>
    <cellStyle name="x_CCA-Request_H11bps 8 2 4 2 2" xfId="62850"/>
    <cellStyle name="x_CCA-Request_H11bps 8 2 4 3" xfId="40974"/>
    <cellStyle name="x_CCA-Request_H11bps 8 2 4 3 2" xfId="62851"/>
    <cellStyle name="x_CCA-Request_H11bps 8 2 4 4" xfId="62852"/>
    <cellStyle name="x_CCA-Request_H11bps 8 2 4 5" xfId="62853"/>
    <cellStyle name="x_CCA-Request_H11bps 8 2 5" xfId="40975"/>
    <cellStyle name="x_CCA-Request_H11bps 8 2 5 2" xfId="40976"/>
    <cellStyle name="x_CCA-Request_H11bps 8 2 5 2 2" xfId="62854"/>
    <cellStyle name="x_CCA-Request_H11bps 8 2 5 3" xfId="40977"/>
    <cellStyle name="x_CCA-Request_H11bps 8 2 5 3 2" xfId="62855"/>
    <cellStyle name="x_CCA-Request_H11bps 8 2 5 4" xfId="62856"/>
    <cellStyle name="x_CCA-Request_H11bps 8 2 5 5" xfId="62857"/>
    <cellStyle name="x_CCA-Request_H11bps 8 2 6" xfId="40978"/>
    <cellStyle name="x_CCA-Request_H11bps 8 2 6 2" xfId="40979"/>
    <cellStyle name="x_CCA-Request_H11bps 8 2 6 2 2" xfId="62858"/>
    <cellStyle name="x_CCA-Request_H11bps 8 2 6 3" xfId="62859"/>
    <cellStyle name="x_CCA-Request_H11bps 8 2 7" xfId="40980"/>
    <cellStyle name="x_CCA-Request_H11bps 8 2 7 2" xfId="40981"/>
    <cellStyle name="x_CCA-Request_H11bps 8 2 7 2 2" xfId="62860"/>
    <cellStyle name="x_CCA-Request_H11bps 8 2 7 3" xfId="62861"/>
    <cellStyle name="x_CCA-Request_H11bps 8 2 8" xfId="40982"/>
    <cellStyle name="x_CCA-Request_H11bps 8 2 8 2" xfId="62862"/>
    <cellStyle name="x_CCA-Request_H11bps 8 2 9" xfId="62863"/>
    <cellStyle name="x_CCA-Request_H11bps 8 3" xfId="40983"/>
    <cellStyle name="x_CCA-Request_H11bps 8 3 2" xfId="40984"/>
    <cellStyle name="x_CCA-Request_H11bps 8 3 2 2" xfId="62864"/>
    <cellStyle name="x_CCA-Request_H11bps 8 3 3" xfId="40985"/>
    <cellStyle name="x_CCA-Request_H11bps 8 3 3 2" xfId="62865"/>
    <cellStyle name="x_CCA-Request_H11bps 8 3 4" xfId="62866"/>
    <cellStyle name="x_CCA-Request_H11bps 8 3 5" xfId="62867"/>
    <cellStyle name="x_CCA-Request_H11bps 8 4" xfId="40986"/>
    <cellStyle name="x_CCA-Request_H11bps 8 4 2" xfId="40987"/>
    <cellStyle name="x_CCA-Request_H11bps 8 4 2 2" xfId="62868"/>
    <cellStyle name="x_CCA-Request_H11bps 8 4 3" xfId="40988"/>
    <cellStyle name="x_CCA-Request_H11bps 8 4 3 2" xfId="62869"/>
    <cellStyle name="x_CCA-Request_H11bps 8 4 4" xfId="62870"/>
    <cellStyle name="x_CCA-Request_H11bps 8 4 5" xfId="62871"/>
    <cellStyle name="x_CCA-Request_H11bps 8 5" xfId="40989"/>
    <cellStyle name="x_CCA-Request_H11bps 8 5 2" xfId="40990"/>
    <cellStyle name="x_CCA-Request_H11bps 8 5 2 2" xfId="62872"/>
    <cellStyle name="x_CCA-Request_H11bps 8 5 3" xfId="62873"/>
    <cellStyle name="x_CCA-Request_H11bps 8 6" xfId="40991"/>
    <cellStyle name="x_CCA-Request_H11bps 8 6 2" xfId="40992"/>
    <cellStyle name="x_CCA-Request_H11bps 8 6 2 2" xfId="62874"/>
    <cellStyle name="x_CCA-Request_H11bps 8 6 3" xfId="62875"/>
    <cellStyle name="x_CCA-Request_H11bps 8 7" xfId="40993"/>
    <cellStyle name="x_CCA-Request_H11bps 8 7 2" xfId="62876"/>
    <cellStyle name="x_CCA-Request_H11bps 8 8" xfId="62877"/>
    <cellStyle name="x_CCA-Request_H11bps 9" xfId="40994"/>
    <cellStyle name="x_CCA-Request_H11bps 9 2" xfId="40995"/>
    <cellStyle name="x_CCA-Request_H11bps 9 2 2" xfId="40996"/>
    <cellStyle name="x_CCA-Request_H11bps 9 2 2 2" xfId="40997"/>
    <cellStyle name="x_CCA-Request_H11bps 9 2 2 2 2" xfId="62878"/>
    <cellStyle name="x_CCA-Request_H11bps 9 2 2 3" xfId="40998"/>
    <cellStyle name="x_CCA-Request_H11bps 9 2 2 3 2" xfId="62879"/>
    <cellStyle name="x_CCA-Request_H11bps 9 2 2 4" xfId="62880"/>
    <cellStyle name="x_CCA-Request_H11bps 9 2 2 5" xfId="62881"/>
    <cellStyle name="x_CCA-Request_H11bps 9 2 3" xfId="40999"/>
    <cellStyle name="x_CCA-Request_H11bps 9 2 3 2" xfId="41000"/>
    <cellStyle name="x_CCA-Request_H11bps 9 2 3 2 2" xfId="62882"/>
    <cellStyle name="x_CCA-Request_H11bps 9 2 3 3" xfId="41001"/>
    <cellStyle name="x_CCA-Request_H11bps 9 2 3 3 2" xfId="62883"/>
    <cellStyle name="x_CCA-Request_H11bps 9 2 3 4" xfId="62884"/>
    <cellStyle name="x_CCA-Request_H11bps 9 2 3 5" xfId="62885"/>
    <cellStyle name="x_CCA-Request_H11bps 9 2 4" xfId="41002"/>
    <cellStyle name="x_CCA-Request_H11bps 9 2 4 2" xfId="41003"/>
    <cellStyle name="x_CCA-Request_H11bps 9 2 4 2 2" xfId="62886"/>
    <cellStyle name="x_CCA-Request_H11bps 9 2 4 3" xfId="62887"/>
    <cellStyle name="x_CCA-Request_H11bps 9 2 5" xfId="41004"/>
    <cellStyle name="x_CCA-Request_H11bps 9 2 5 2" xfId="41005"/>
    <cellStyle name="x_CCA-Request_H11bps 9 2 5 2 2" xfId="62888"/>
    <cellStyle name="x_CCA-Request_H11bps 9 2 5 3" xfId="62889"/>
    <cellStyle name="x_CCA-Request_H11bps 9 2 6" xfId="41006"/>
    <cellStyle name="x_CCA-Request_H11bps 9 2 6 2" xfId="62890"/>
    <cellStyle name="x_CCA-Request_H11bps 9 2 7" xfId="62891"/>
    <cellStyle name="x_CCA-Request_H11bps 9 3" xfId="41007"/>
    <cellStyle name="x_CCA-Request_H11bps 9 3 2" xfId="41008"/>
    <cellStyle name="x_CCA-Request_H11bps 9 3 2 2" xfId="41009"/>
    <cellStyle name="x_CCA-Request_H11bps 9 3 2 2 2" xfId="62892"/>
    <cellStyle name="x_CCA-Request_H11bps 9 3 2 3" xfId="41010"/>
    <cellStyle name="x_CCA-Request_H11bps 9 3 2 3 2" xfId="62893"/>
    <cellStyle name="x_CCA-Request_H11bps 9 3 2 4" xfId="62894"/>
    <cellStyle name="x_CCA-Request_H11bps 9 3 2 5" xfId="62895"/>
    <cellStyle name="x_CCA-Request_H11bps 9 3 3" xfId="41011"/>
    <cellStyle name="x_CCA-Request_H11bps 9 3 3 2" xfId="41012"/>
    <cellStyle name="x_CCA-Request_H11bps 9 3 3 2 2" xfId="62896"/>
    <cellStyle name="x_CCA-Request_H11bps 9 3 3 3" xfId="41013"/>
    <cellStyle name="x_CCA-Request_H11bps 9 3 3 3 2" xfId="62897"/>
    <cellStyle name="x_CCA-Request_H11bps 9 3 3 4" xfId="62898"/>
    <cellStyle name="x_CCA-Request_H11bps 9 3 3 5" xfId="62899"/>
    <cellStyle name="x_CCA-Request_H11bps 9 3 4" xfId="41014"/>
    <cellStyle name="x_CCA-Request_H11bps 9 3 4 2" xfId="41015"/>
    <cellStyle name="x_CCA-Request_H11bps 9 3 4 2 2" xfId="62900"/>
    <cellStyle name="x_CCA-Request_H11bps 9 3 4 3" xfId="62901"/>
    <cellStyle name="x_CCA-Request_H11bps 9 3 5" xfId="41016"/>
    <cellStyle name="x_CCA-Request_H11bps 9 3 5 2" xfId="41017"/>
    <cellStyle name="x_CCA-Request_H11bps 9 3 5 2 2" xfId="62902"/>
    <cellStyle name="x_CCA-Request_H11bps 9 3 5 3" xfId="62903"/>
    <cellStyle name="x_CCA-Request_H11bps 9 3 6" xfId="41018"/>
    <cellStyle name="x_CCA-Request_H11bps 9 3 6 2" xfId="62904"/>
    <cellStyle name="x_CCA-Request_H11bps 9 3 7" xfId="62905"/>
    <cellStyle name="x_CCA-Request_H11bps 9 4" xfId="41019"/>
    <cellStyle name="x_CCA-Request_H11bps 9 4 2" xfId="41020"/>
    <cellStyle name="x_CCA-Request_H11bps 9 4 2 2" xfId="62906"/>
    <cellStyle name="x_CCA-Request_H11bps 9 4 3" xfId="41021"/>
    <cellStyle name="x_CCA-Request_H11bps 9 4 3 2" xfId="62907"/>
    <cellStyle name="x_CCA-Request_H11bps 9 4 4" xfId="62908"/>
    <cellStyle name="x_CCA-Request_H11bps 9 4 5" xfId="62909"/>
    <cellStyle name="x_CCA-Request_H11bps 9 5" xfId="41022"/>
    <cellStyle name="x_CCA-Request_H11bps 9 5 2" xfId="41023"/>
    <cellStyle name="x_CCA-Request_H11bps 9 5 2 2" xfId="62910"/>
    <cellStyle name="x_CCA-Request_H11bps 9 5 3" xfId="41024"/>
    <cellStyle name="x_CCA-Request_H11bps 9 5 3 2" xfId="62911"/>
    <cellStyle name="x_CCA-Request_H11bps 9 5 4" xfId="62912"/>
    <cellStyle name="x_CCA-Request_H11bps 9 5 5" xfId="62913"/>
    <cellStyle name="x_CCA-Request_H11bps 9 6" xfId="41025"/>
    <cellStyle name="x_CCA-Request_H11bps 9 6 2" xfId="41026"/>
    <cellStyle name="x_CCA-Request_H11bps 9 6 2 2" xfId="62914"/>
    <cellStyle name="x_CCA-Request_H11bps 9 6 3" xfId="62915"/>
    <cellStyle name="x_CCA-Request_H11bps 9 7" xfId="41027"/>
    <cellStyle name="x_CCA-Request_H11bps 9 7 2" xfId="41028"/>
    <cellStyle name="x_CCA-Request_H11bps 9 7 2 2" xfId="62916"/>
    <cellStyle name="x_CCA-Request_H11bps 9 7 3" xfId="62917"/>
    <cellStyle name="x_CCA-Request_H11bps 9 8" xfId="41029"/>
    <cellStyle name="x_CCA-Request_H11bps 9 8 2" xfId="62918"/>
    <cellStyle name="x_CCA-Request_H11bps 9 9" xfId="62919"/>
    <cellStyle name="x_CCA-Request_H11bps July 9" xfId="41030"/>
    <cellStyle name="x_CCA-Request_H11bps July 9 10" xfId="41031"/>
    <cellStyle name="x_CCA-Request_H11bps July 9 10 2" xfId="41032"/>
    <cellStyle name="x_CCA-Request_H11bps July 9 10 2 2" xfId="41033"/>
    <cellStyle name="x_CCA-Request_H11bps July 9 10 2 2 2" xfId="41034"/>
    <cellStyle name="x_CCA-Request_H11bps July 9 10 2 2 2 2" xfId="62920"/>
    <cellStyle name="x_CCA-Request_H11bps July 9 10 2 2 3" xfId="41035"/>
    <cellStyle name="x_CCA-Request_H11bps July 9 10 2 2 3 2" xfId="62921"/>
    <cellStyle name="x_CCA-Request_H11bps July 9 10 2 2 4" xfId="62922"/>
    <cellStyle name="x_CCA-Request_H11bps July 9 10 2 2 5" xfId="62923"/>
    <cellStyle name="x_CCA-Request_H11bps July 9 10 2 3" xfId="41036"/>
    <cellStyle name="x_CCA-Request_H11bps July 9 10 2 3 2" xfId="41037"/>
    <cellStyle name="x_CCA-Request_H11bps July 9 10 2 3 2 2" xfId="62924"/>
    <cellStyle name="x_CCA-Request_H11bps July 9 10 2 3 3" xfId="41038"/>
    <cellStyle name="x_CCA-Request_H11bps July 9 10 2 3 3 2" xfId="62925"/>
    <cellStyle name="x_CCA-Request_H11bps July 9 10 2 3 4" xfId="62926"/>
    <cellStyle name="x_CCA-Request_H11bps July 9 10 2 3 5" xfId="62927"/>
    <cellStyle name="x_CCA-Request_H11bps July 9 10 2 4" xfId="41039"/>
    <cellStyle name="x_CCA-Request_H11bps July 9 10 2 4 2" xfId="41040"/>
    <cellStyle name="x_CCA-Request_H11bps July 9 10 2 4 2 2" xfId="62928"/>
    <cellStyle name="x_CCA-Request_H11bps July 9 10 2 4 3" xfId="62929"/>
    <cellStyle name="x_CCA-Request_H11bps July 9 10 2 5" xfId="41041"/>
    <cellStyle name="x_CCA-Request_H11bps July 9 10 2 5 2" xfId="41042"/>
    <cellStyle name="x_CCA-Request_H11bps July 9 10 2 5 2 2" xfId="62930"/>
    <cellStyle name="x_CCA-Request_H11bps July 9 10 2 5 3" xfId="62931"/>
    <cellStyle name="x_CCA-Request_H11bps July 9 10 2 6" xfId="41043"/>
    <cellStyle name="x_CCA-Request_H11bps July 9 10 2 6 2" xfId="62932"/>
    <cellStyle name="x_CCA-Request_H11bps July 9 10 2 7" xfId="62933"/>
    <cellStyle name="x_CCA-Request_H11bps July 9 10 3" xfId="41044"/>
    <cellStyle name="x_CCA-Request_H11bps July 9 10 3 2" xfId="41045"/>
    <cellStyle name="x_CCA-Request_H11bps July 9 10 3 2 2" xfId="41046"/>
    <cellStyle name="x_CCA-Request_H11bps July 9 10 3 2 2 2" xfId="62934"/>
    <cellStyle name="x_CCA-Request_H11bps July 9 10 3 2 3" xfId="41047"/>
    <cellStyle name="x_CCA-Request_H11bps July 9 10 3 2 3 2" xfId="62935"/>
    <cellStyle name="x_CCA-Request_H11bps July 9 10 3 2 4" xfId="62936"/>
    <cellStyle name="x_CCA-Request_H11bps July 9 10 3 2 5" xfId="62937"/>
    <cellStyle name="x_CCA-Request_H11bps July 9 10 3 3" xfId="41048"/>
    <cellStyle name="x_CCA-Request_H11bps July 9 10 3 3 2" xfId="41049"/>
    <cellStyle name="x_CCA-Request_H11bps July 9 10 3 3 2 2" xfId="62938"/>
    <cellStyle name="x_CCA-Request_H11bps July 9 10 3 3 3" xfId="41050"/>
    <cellStyle name="x_CCA-Request_H11bps July 9 10 3 3 3 2" xfId="62939"/>
    <cellStyle name="x_CCA-Request_H11bps July 9 10 3 3 4" xfId="62940"/>
    <cellStyle name="x_CCA-Request_H11bps July 9 10 3 3 5" xfId="62941"/>
    <cellStyle name="x_CCA-Request_H11bps July 9 10 3 4" xfId="41051"/>
    <cellStyle name="x_CCA-Request_H11bps July 9 10 3 4 2" xfId="41052"/>
    <cellStyle name="x_CCA-Request_H11bps July 9 10 3 4 2 2" xfId="62942"/>
    <cellStyle name="x_CCA-Request_H11bps July 9 10 3 4 3" xfId="62943"/>
    <cellStyle name="x_CCA-Request_H11bps July 9 10 3 5" xfId="41053"/>
    <cellStyle name="x_CCA-Request_H11bps July 9 10 3 5 2" xfId="41054"/>
    <cellStyle name="x_CCA-Request_H11bps July 9 10 3 5 2 2" xfId="62944"/>
    <cellStyle name="x_CCA-Request_H11bps July 9 10 3 5 3" xfId="62945"/>
    <cellStyle name="x_CCA-Request_H11bps July 9 10 3 6" xfId="41055"/>
    <cellStyle name="x_CCA-Request_H11bps July 9 10 3 6 2" xfId="62946"/>
    <cellStyle name="x_CCA-Request_H11bps July 9 10 3 7" xfId="62947"/>
    <cellStyle name="x_CCA-Request_H11bps July 9 10 4" xfId="41056"/>
    <cellStyle name="x_CCA-Request_H11bps July 9 10 4 2" xfId="41057"/>
    <cellStyle name="x_CCA-Request_H11bps July 9 10 4 2 2" xfId="62948"/>
    <cellStyle name="x_CCA-Request_H11bps July 9 10 4 3" xfId="41058"/>
    <cellStyle name="x_CCA-Request_H11bps July 9 10 4 3 2" xfId="62949"/>
    <cellStyle name="x_CCA-Request_H11bps July 9 10 4 4" xfId="62950"/>
    <cellStyle name="x_CCA-Request_H11bps July 9 10 4 5" xfId="62951"/>
    <cellStyle name="x_CCA-Request_H11bps July 9 10 5" xfId="41059"/>
    <cellStyle name="x_CCA-Request_H11bps July 9 10 5 2" xfId="41060"/>
    <cellStyle name="x_CCA-Request_H11bps July 9 10 5 2 2" xfId="62952"/>
    <cellStyle name="x_CCA-Request_H11bps July 9 10 5 3" xfId="41061"/>
    <cellStyle name="x_CCA-Request_H11bps July 9 10 5 3 2" xfId="62953"/>
    <cellStyle name="x_CCA-Request_H11bps July 9 10 5 4" xfId="62954"/>
    <cellStyle name="x_CCA-Request_H11bps July 9 10 5 5" xfId="62955"/>
    <cellStyle name="x_CCA-Request_H11bps July 9 10 6" xfId="41062"/>
    <cellStyle name="x_CCA-Request_H11bps July 9 10 6 2" xfId="41063"/>
    <cellStyle name="x_CCA-Request_H11bps July 9 10 6 2 2" xfId="62956"/>
    <cellStyle name="x_CCA-Request_H11bps July 9 10 6 3" xfId="62957"/>
    <cellStyle name="x_CCA-Request_H11bps July 9 10 7" xfId="41064"/>
    <cellStyle name="x_CCA-Request_H11bps July 9 10 7 2" xfId="41065"/>
    <cellStyle name="x_CCA-Request_H11bps July 9 10 7 2 2" xfId="62958"/>
    <cellStyle name="x_CCA-Request_H11bps July 9 10 7 3" xfId="62959"/>
    <cellStyle name="x_CCA-Request_H11bps July 9 10 8" xfId="41066"/>
    <cellStyle name="x_CCA-Request_H11bps July 9 10 8 2" xfId="62960"/>
    <cellStyle name="x_CCA-Request_H11bps July 9 10 9" xfId="62961"/>
    <cellStyle name="x_CCA-Request_H11bps July 9 11" xfId="41067"/>
    <cellStyle name="x_CCA-Request_H11bps July 9 11 2" xfId="41068"/>
    <cellStyle name="x_CCA-Request_H11bps July 9 11 2 2" xfId="41069"/>
    <cellStyle name="x_CCA-Request_H11bps July 9 11 2 2 2" xfId="41070"/>
    <cellStyle name="x_CCA-Request_H11bps July 9 11 2 2 2 2" xfId="62962"/>
    <cellStyle name="x_CCA-Request_H11bps July 9 11 2 2 3" xfId="62963"/>
    <cellStyle name="x_CCA-Request_H11bps July 9 11 2 3" xfId="41071"/>
    <cellStyle name="x_CCA-Request_H11bps July 9 11 2 3 2" xfId="41072"/>
    <cellStyle name="x_CCA-Request_H11bps July 9 11 2 3 2 2" xfId="62964"/>
    <cellStyle name="x_CCA-Request_H11bps July 9 11 2 3 3" xfId="62965"/>
    <cellStyle name="x_CCA-Request_H11bps July 9 11 2 4" xfId="62966"/>
    <cellStyle name="x_CCA-Request_H11bps July 9 11 2 5" xfId="62967"/>
    <cellStyle name="x_CCA-Request_H11bps July 9 11 3" xfId="41073"/>
    <cellStyle name="x_CCA-Request_H11bps July 9 11 3 2" xfId="41074"/>
    <cellStyle name="x_CCA-Request_H11bps July 9 11 3 2 2" xfId="62968"/>
    <cellStyle name="x_CCA-Request_H11bps July 9 11 3 3" xfId="41075"/>
    <cellStyle name="x_CCA-Request_H11bps July 9 11 3 3 2" xfId="62969"/>
    <cellStyle name="x_CCA-Request_H11bps July 9 11 3 4" xfId="62970"/>
    <cellStyle name="x_CCA-Request_H11bps July 9 11 3 5" xfId="62971"/>
    <cellStyle name="x_CCA-Request_H11bps July 9 11 4" xfId="41076"/>
    <cellStyle name="x_CCA-Request_H11bps July 9 11 4 2" xfId="41077"/>
    <cellStyle name="x_CCA-Request_H11bps July 9 11 4 2 2" xfId="62972"/>
    <cellStyle name="x_CCA-Request_H11bps July 9 11 4 3" xfId="62973"/>
    <cellStyle name="x_CCA-Request_H11bps July 9 11 5" xfId="41078"/>
    <cellStyle name="x_CCA-Request_H11bps July 9 11 5 2" xfId="41079"/>
    <cellStyle name="x_CCA-Request_H11bps July 9 11 5 2 2" xfId="62974"/>
    <cellStyle name="x_CCA-Request_H11bps July 9 11 5 3" xfId="62975"/>
    <cellStyle name="x_CCA-Request_H11bps July 9 11 6" xfId="41080"/>
    <cellStyle name="x_CCA-Request_H11bps July 9 11 6 2" xfId="62976"/>
    <cellStyle name="x_CCA-Request_H11bps July 9 11 7" xfId="62977"/>
    <cellStyle name="x_CCA-Request_H11bps July 9 12" xfId="41081"/>
    <cellStyle name="x_CCA-Request_H11bps July 9 12 2" xfId="41082"/>
    <cellStyle name="x_CCA-Request_H11bps July 9 12 2 2" xfId="41083"/>
    <cellStyle name="x_CCA-Request_H11bps July 9 12 2 2 2" xfId="41084"/>
    <cellStyle name="x_CCA-Request_H11bps July 9 12 2 2 2 2" xfId="62978"/>
    <cellStyle name="x_CCA-Request_H11bps July 9 12 2 2 3" xfId="41085"/>
    <cellStyle name="x_CCA-Request_H11bps July 9 12 2 2 3 2" xfId="62979"/>
    <cellStyle name="x_CCA-Request_H11bps July 9 12 2 2 4" xfId="62980"/>
    <cellStyle name="x_CCA-Request_H11bps July 9 12 2 2 5" xfId="62981"/>
    <cellStyle name="x_CCA-Request_H11bps July 9 12 2 3" xfId="41086"/>
    <cellStyle name="x_CCA-Request_H11bps July 9 12 2 3 2" xfId="41087"/>
    <cellStyle name="x_CCA-Request_H11bps July 9 12 2 3 2 2" xfId="62982"/>
    <cellStyle name="x_CCA-Request_H11bps July 9 12 2 3 3" xfId="41088"/>
    <cellStyle name="x_CCA-Request_H11bps July 9 12 2 3 3 2" xfId="62983"/>
    <cellStyle name="x_CCA-Request_H11bps July 9 12 2 3 4" xfId="62984"/>
    <cellStyle name="x_CCA-Request_H11bps July 9 12 2 3 5" xfId="62985"/>
    <cellStyle name="x_CCA-Request_H11bps July 9 12 2 4" xfId="41089"/>
    <cellStyle name="x_CCA-Request_H11bps July 9 12 2 4 2" xfId="41090"/>
    <cellStyle name="x_CCA-Request_H11bps July 9 12 2 4 2 2" xfId="62986"/>
    <cellStyle name="x_CCA-Request_H11bps July 9 12 2 4 3" xfId="62987"/>
    <cellStyle name="x_CCA-Request_H11bps July 9 12 2 5" xfId="41091"/>
    <cellStyle name="x_CCA-Request_H11bps July 9 12 2 5 2" xfId="62988"/>
    <cellStyle name="x_CCA-Request_H11bps July 9 12 2 6" xfId="41092"/>
    <cellStyle name="x_CCA-Request_H11bps July 9 12 2 6 2" xfId="62989"/>
    <cellStyle name="x_CCA-Request_H11bps July 9 12 2 7" xfId="41093"/>
    <cellStyle name="x_CCA-Request_H11bps July 9 12 2 7 2" xfId="62990"/>
    <cellStyle name="x_CCA-Request_H11bps July 9 12 2 8" xfId="62991"/>
    <cellStyle name="x_CCA-Request_H11bps July 9 12 3" xfId="41094"/>
    <cellStyle name="x_CCA-Request_H11bps July 9 12 3 2" xfId="41095"/>
    <cellStyle name="x_CCA-Request_H11bps July 9 12 3 2 2" xfId="62992"/>
    <cellStyle name="x_CCA-Request_H11bps July 9 12 3 3" xfId="41096"/>
    <cellStyle name="x_CCA-Request_H11bps July 9 12 3 3 2" xfId="62993"/>
    <cellStyle name="x_CCA-Request_H11bps July 9 12 3 4" xfId="62994"/>
    <cellStyle name="x_CCA-Request_H11bps July 9 12 3 5" xfId="62995"/>
    <cellStyle name="x_CCA-Request_H11bps July 9 12 4" xfId="41097"/>
    <cellStyle name="x_CCA-Request_H11bps July 9 12 4 2" xfId="41098"/>
    <cellStyle name="x_CCA-Request_H11bps July 9 12 4 2 2" xfId="62996"/>
    <cellStyle name="x_CCA-Request_H11bps July 9 12 4 3" xfId="41099"/>
    <cellStyle name="x_CCA-Request_H11bps July 9 12 4 3 2" xfId="62997"/>
    <cellStyle name="x_CCA-Request_H11bps July 9 12 4 4" xfId="62998"/>
    <cellStyle name="x_CCA-Request_H11bps July 9 12 4 5" xfId="62999"/>
    <cellStyle name="x_CCA-Request_H11bps July 9 12 5" xfId="41100"/>
    <cellStyle name="x_CCA-Request_H11bps July 9 12 5 2" xfId="41101"/>
    <cellStyle name="x_CCA-Request_H11bps July 9 12 5 2 2" xfId="63000"/>
    <cellStyle name="x_CCA-Request_H11bps July 9 12 5 3" xfId="63001"/>
    <cellStyle name="x_CCA-Request_H11bps July 9 12 6" xfId="41102"/>
    <cellStyle name="x_CCA-Request_H11bps July 9 12 6 2" xfId="41103"/>
    <cellStyle name="x_CCA-Request_H11bps July 9 12 6 2 2" xfId="63002"/>
    <cellStyle name="x_CCA-Request_H11bps July 9 12 6 3" xfId="63003"/>
    <cellStyle name="x_CCA-Request_H11bps July 9 12 7" xfId="41104"/>
    <cellStyle name="x_CCA-Request_H11bps July 9 12 7 2" xfId="63004"/>
    <cellStyle name="x_CCA-Request_H11bps July 9 12 8" xfId="63005"/>
    <cellStyle name="x_CCA-Request_H11bps July 9 13" xfId="41105"/>
    <cellStyle name="x_CCA-Request_H11bps July 9 13 10" xfId="63006"/>
    <cellStyle name="x_CCA-Request_H11bps July 9 13 2" xfId="41106"/>
    <cellStyle name="x_CCA-Request_H11bps July 9 13 2 2" xfId="41107"/>
    <cellStyle name="x_CCA-Request_H11bps July 9 13 2 2 2" xfId="41108"/>
    <cellStyle name="x_CCA-Request_H11bps July 9 13 2 2 2 2" xfId="41109"/>
    <cellStyle name="x_CCA-Request_H11bps July 9 13 2 2 2 2 2" xfId="63007"/>
    <cellStyle name="x_CCA-Request_H11bps July 9 13 2 2 2 3" xfId="63008"/>
    <cellStyle name="x_CCA-Request_H11bps July 9 13 2 2 3" xfId="41110"/>
    <cellStyle name="x_CCA-Request_H11bps July 9 13 2 2 3 2" xfId="63009"/>
    <cellStyle name="x_CCA-Request_H11bps July 9 13 2 2 4" xfId="41111"/>
    <cellStyle name="x_CCA-Request_H11bps July 9 13 2 2 4 2" xfId="63010"/>
    <cellStyle name="x_CCA-Request_H11bps July 9 13 2 2 5" xfId="63011"/>
    <cellStyle name="x_CCA-Request_H11bps July 9 13 2 2 6" xfId="63012"/>
    <cellStyle name="x_CCA-Request_H11bps July 9 13 2 3" xfId="41112"/>
    <cellStyle name="x_CCA-Request_H11bps July 9 13 2 3 2" xfId="41113"/>
    <cellStyle name="x_CCA-Request_H11bps July 9 13 2 3 2 2" xfId="41114"/>
    <cellStyle name="x_CCA-Request_H11bps July 9 13 2 3 2 2 2" xfId="63013"/>
    <cellStyle name="x_CCA-Request_H11bps July 9 13 2 3 2 3" xfId="63014"/>
    <cellStyle name="x_CCA-Request_H11bps July 9 13 2 3 3" xfId="41115"/>
    <cellStyle name="x_CCA-Request_H11bps July 9 13 2 3 3 2" xfId="63015"/>
    <cellStyle name="x_CCA-Request_H11bps July 9 13 2 3 4" xfId="41116"/>
    <cellStyle name="x_CCA-Request_H11bps July 9 13 2 3 4 2" xfId="63016"/>
    <cellStyle name="x_CCA-Request_H11bps July 9 13 2 3 5" xfId="63017"/>
    <cellStyle name="x_CCA-Request_H11bps July 9 13 2 3 6" xfId="63018"/>
    <cellStyle name="x_CCA-Request_H11bps July 9 13 2 4" xfId="41117"/>
    <cellStyle name="x_CCA-Request_H11bps July 9 13 2 4 2" xfId="41118"/>
    <cellStyle name="x_CCA-Request_H11bps July 9 13 2 4 2 2" xfId="63019"/>
    <cellStyle name="x_CCA-Request_H11bps July 9 13 2 4 3" xfId="63020"/>
    <cellStyle name="x_CCA-Request_H11bps July 9 13 2 5" xfId="41119"/>
    <cellStyle name="x_CCA-Request_H11bps July 9 13 2 5 2" xfId="63021"/>
    <cellStyle name="x_CCA-Request_H11bps July 9 13 2 6" xfId="41120"/>
    <cellStyle name="x_CCA-Request_H11bps July 9 13 2 6 2" xfId="63022"/>
    <cellStyle name="x_CCA-Request_H11bps July 9 13 2 7" xfId="41121"/>
    <cellStyle name="x_CCA-Request_H11bps July 9 13 2 7 2" xfId="63023"/>
    <cellStyle name="x_CCA-Request_H11bps July 9 13 2 8" xfId="63024"/>
    <cellStyle name="x_CCA-Request_H11bps July 9 13 3" xfId="41122"/>
    <cellStyle name="x_CCA-Request_H11bps July 9 13 3 2" xfId="41123"/>
    <cellStyle name="x_CCA-Request_H11bps July 9 13 3 2 2" xfId="41124"/>
    <cellStyle name="x_CCA-Request_H11bps July 9 13 3 2 2 2" xfId="63025"/>
    <cellStyle name="x_CCA-Request_H11bps July 9 13 3 2 3" xfId="63026"/>
    <cellStyle name="x_CCA-Request_H11bps July 9 13 3 3" xfId="41125"/>
    <cellStyle name="x_CCA-Request_H11bps July 9 13 3 3 2" xfId="63027"/>
    <cellStyle name="x_CCA-Request_H11bps July 9 13 3 4" xfId="41126"/>
    <cellStyle name="x_CCA-Request_H11bps July 9 13 3 4 2" xfId="63028"/>
    <cellStyle name="x_CCA-Request_H11bps July 9 13 3 5" xfId="63029"/>
    <cellStyle name="x_CCA-Request_H11bps July 9 13 3 6" xfId="63030"/>
    <cellStyle name="x_CCA-Request_H11bps July 9 13 4" xfId="41127"/>
    <cellStyle name="x_CCA-Request_H11bps July 9 13 4 2" xfId="41128"/>
    <cellStyle name="x_CCA-Request_H11bps July 9 13 4 2 2" xfId="63031"/>
    <cellStyle name="x_CCA-Request_H11bps July 9 13 4 3" xfId="41129"/>
    <cellStyle name="x_CCA-Request_H11bps July 9 13 4 3 2" xfId="63032"/>
    <cellStyle name="x_CCA-Request_H11bps July 9 13 4 4" xfId="63033"/>
    <cellStyle name="x_CCA-Request_H11bps July 9 13 4 5" xfId="63034"/>
    <cellStyle name="x_CCA-Request_H11bps July 9 13 5" xfId="41130"/>
    <cellStyle name="x_CCA-Request_H11bps July 9 13 5 2" xfId="41131"/>
    <cellStyle name="x_CCA-Request_H11bps July 9 13 5 2 2" xfId="63035"/>
    <cellStyle name="x_CCA-Request_H11bps July 9 13 5 3" xfId="63036"/>
    <cellStyle name="x_CCA-Request_H11bps July 9 13 6" xfId="41132"/>
    <cellStyle name="x_CCA-Request_H11bps July 9 13 6 2" xfId="63037"/>
    <cellStyle name="x_CCA-Request_H11bps July 9 13 7" xfId="41133"/>
    <cellStyle name="x_CCA-Request_H11bps July 9 13 7 2" xfId="63038"/>
    <cellStyle name="x_CCA-Request_H11bps July 9 13 8" xfId="41134"/>
    <cellStyle name="x_CCA-Request_H11bps July 9 13 8 2" xfId="63039"/>
    <cellStyle name="x_CCA-Request_H11bps July 9 13 9" xfId="63040"/>
    <cellStyle name="x_CCA-Request_H11bps July 9 13 9 2" xfId="63041"/>
    <cellStyle name="x_CCA-Request_H11bps July 9 14" xfId="41135"/>
    <cellStyle name="x_CCA-Request_H11bps July 9 14 2" xfId="41136"/>
    <cellStyle name="x_CCA-Request_H11bps July 9 14 2 2" xfId="41137"/>
    <cellStyle name="x_CCA-Request_H11bps July 9 14 2 2 2" xfId="41138"/>
    <cellStyle name="x_CCA-Request_H11bps July 9 14 2 2 2 2" xfId="63042"/>
    <cellStyle name="x_CCA-Request_H11bps July 9 14 2 2 3" xfId="41139"/>
    <cellStyle name="x_CCA-Request_H11bps July 9 14 2 2 3 2" xfId="63043"/>
    <cellStyle name="x_CCA-Request_H11bps July 9 14 2 2 4" xfId="63044"/>
    <cellStyle name="x_CCA-Request_H11bps July 9 14 2 2 5" xfId="63045"/>
    <cellStyle name="x_CCA-Request_H11bps July 9 14 2 3" xfId="41140"/>
    <cellStyle name="x_CCA-Request_H11bps July 9 14 2 3 2" xfId="41141"/>
    <cellStyle name="x_CCA-Request_H11bps July 9 14 2 3 2 2" xfId="63046"/>
    <cellStyle name="x_CCA-Request_H11bps July 9 14 2 3 3" xfId="41142"/>
    <cellStyle name="x_CCA-Request_H11bps July 9 14 2 3 3 2" xfId="63047"/>
    <cellStyle name="x_CCA-Request_H11bps July 9 14 2 3 4" xfId="63048"/>
    <cellStyle name="x_CCA-Request_H11bps July 9 14 2 3 5" xfId="63049"/>
    <cellStyle name="x_CCA-Request_H11bps July 9 14 2 4" xfId="41143"/>
    <cellStyle name="x_CCA-Request_H11bps July 9 14 2 4 2" xfId="41144"/>
    <cellStyle name="x_CCA-Request_H11bps July 9 14 2 4 2 2" xfId="63050"/>
    <cellStyle name="x_CCA-Request_H11bps July 9 14 2 4 3" xfId="63051"/>
    <cellStyle name="x_CCA-Request_H11bps July 9 14 2 5" xfId="41145"/>
    <cellStyle name="x_CCA-Request_H11bps July 9 14 2 5 2" xfId="63052"/>
    <cellStyle name="x_CCA-Request_H11bps July 9 14 2 6" xfId="41146"/>
    <cellStyle name="x_CCA-Request_H11bps July 9 14 2 6 2" xfId="63053"/>
    <cellStyle name="x_CCA-Request_H11bps July 9 14 2 7" xfId="41147"/>
    <cellStyle name="x_CCA-Request_H11bps July 9 14 2 7 2" xfId="63054"/>
    <cellStyle name="x_CCA-Request_H11bps July 9 14 2 8" xfId="63055"/>
    <cellStyle name="x_CCA-Request_H11bps July 9 14 3" xfId="41148"/>
    <cellStyle name="x_CCA-Request_H11bps July 9 14 3 2" xfId="41149"/>
    <cellStyle name="x_CCA-Request_H11bps July 9 14 3 2 2" xfId="41150"/>
    <cellStyle name="x_CCA-Request_H11bps July 9 14 3 2 2 2" xfId="41151"/>
    <cellStyle name="x_CCA-Request_H11bps July 9 14 3 2 2 2 2" xfId="63056"/>
    <cellStyle name="x_CCA-Request_H11bps July 9 14 3 2 2 3" xfId="63057"/>
    <cellStyle name="x_CCA-Request_H11bps July 9 14 3 2 3" xfId="41152"/>
    <cellStyle name="x_CCA-Request_H11bps July 9 14 3 2 3 2" xfId="63058"/>
    <cellStyle name="x_CCA-Request_H11bps July 9 14 3 2 4" xfId="63059"/>
    <cellStyle name="x_CCA-Request_H11bps July 9 14 3 3" xfId="41153"/>
    <cellStyle name="x_CCA-Request_H11bps July 9 14 3 3 2" xfId="41154"/>
    <cellStyle name="x_CCA-Request_H11bps July 9 14 3 3 2 2" xfId="63060"/>
    <cellStyle name="x_CCA-Request_H11bps July 9 14 3 3 3" xfId="63061"/>
    <cellStyle name="x_CCA-Request_H11bps July 9 14 3 4" xfId="41155"/>
    <cellStyle name="x_CCA-Request_H11bps July 9 14 3 4 2" xfId="63062"/>
    <cellStyle name="x_CCA-Request_H11bps July 9 14 3 5" xfId="41156"/>
    <cellStyle name="x_CCA-Request_H11bps July 9 14 3 5 2" xfId="63063"/>
    <cellStyle name="x_CCA-Request_H11bps July 9 14 3 6" xfId="41157"/>
    <cellStyle name="x_CCA-Request_H11bps July 9 14 3 6 2" xfId="63064"/>
    <cellStyle name="x_CCA-Request_H11bps July 9 14 3 7" xfId="63065"/>
    <cellStyle name="x_CCA-Request_H11bps July 9 14 3 8" xfId="63066"/>
    <cellStyle name="x_CCA-Request_H11bps July 9 14 3 9" xfId="63067"/>
    <cellStyle name="x_CCA-Request_H11bps July 9 14 4" xfId="41158"/>
    <cellStyle name="x_CCA-Request_H11bps July 9 14 4 2" xfId="41159"/>
    <cellStyle name="x_CCA-Request_H11bps July 9 14 4 2 2" xfId="63068"/>
    <cellStyle name="x_CCA-Request_H11bps July 9 14 4 3" xfId="41160"/>
    <cellStyle name="x_CCA-Request_H11bps July 9 14 4 3 2" xfId="63069"/>
    <cellStyle name="x_CCA-Request_H11bps July 9 14 4 4" xfId="63070"/>
    <cellStyle name="x_CCA-Request_H11bps July 9 14 4 5" xfId="63071"/>
    <cellStyle name="x_CCA-Request_H11bps July 9 14 5" xfId="41161"/>
    <cellStyle name="x_CCA-Request_H11bps July 9 14 5 2" xfId="41162"/>
    <cellStyle name="x_CCA-Request_H11bps July 9 14 5 2 2" xfId="63072"/>
    <cellStyle name="x_CCA-Request_H11bps July 9 14 5 3" xfId="63073"/>
    <cellStyle name="x_CCA-Request_H11bps July 9 14 6" xfId="41163"/>
    <cellStyle name="x_CCA-Request_H11bps July 9 14 6 2" xfId="63074"/>
    <cellStyle name="x_CCA-Request_H11bps July 9 14 7" xfId="41164"/>
    <cellStyle name="x_CCA-Request_H11bps July 9 14 7 2" xfId="63075"/>
    <cellStyle name="x_CCA-Request_H11bps July 9 14 8" xfId="41165"/>
    <cellStyle name="x_CCA-Request_H11bps July 9 14 8 2" xfId="63076"/>
    <cellStyle name="x_CCA-Request_H11bps July 9 14 9" xfId="63077"/>
    <cellStyle name="x_CCA-Request_H11bps July 9 15" xfId="41166"/>
    <cellStyle name="x_CCA-Request_H11bps July 9 15 2" xfId="41167"/>
    <cellStyle name="x_CCA-Request_H11bps July 9 15 2 2" xfId="41168"/>
    <cellStyle name="x_CCA-Request_H11bps July 9 15 2 2 2" xfId="41169"/>
    <cellStyle name="x_CCA-Request_H11bps July 9 15 2 2 2 2" xfId="63078"/>
    <cellStyle name="x_CCA-Request_H11bps July 9 15 2 2 3" xfId="63079"/>
    <cellStyle name="x_CCA-Request_H11bps July 9 15 2 3" xfId="41170"/>
    <cellStyle name="x_CCA-Request_H11bps July 9 15 2 3 2" xfId="63080"/>
    <cellStyle name="x_CCA-Request_H11bps July 9 15 2 4" xfId="41171"/>
    <cellStyle name="x_CCA-Request_H11bps July 9 15 2 4 2" xfId="63081"/>
    <cellStyle name="x_CCA-Request_H11bps July 9 15 2 5" xfId="41172"/>
    <cellStyle name="x_CCA-Request_H11bps July 9 15 2 5 2" xfId="63082"/>
    <cellStyle name="x_CCA-Request_H11bps July 9 15 2 6" xfId="63083"/>
    <cellStyle name="x_CCA-Request_H11bps July 9 15 2 7" xfId="63084"/>
    <cellStyle name="x_CCA-Request_H11bps July 9 15 2 8" xfId="63085"/>
    <cellStyle name="x_CCA-Request_H11bps July 9 15 3" xfId="41173"/>
    <cellStyle name="x_CCA-Request_H11bps July 9 15 3 2" xfId="41174"/>
    <cellStyle name="x_CCA-Request_H11bps July 9 15 3 2 2" xfId="41175"/>
    <cellStyle name="x_CCA-Request_H11bps July 9 15 3 2 2 2" xfId="41176"/>
    <cellStyle name="x_CCA-Request_H11bps July 9 15 3 2 2 2 2" xfId="63086"/>
    <cellStyle name="x_CCA-Request_H11bps July 9 15 3 2 2 3" xfId="63087"/>
    <cellStyle name="x_CCA-Request_H11bps July 9 15 3 2 3" xfId="41177"/>
    <cellStyle name="x_CCA-Request_H11bps July 9 15 3 2 3 2" xfId="63088"/>
    <cellStyle name="x_CCA-Request_H11bps July 9 15 3 2 4" xfId="63089"/>
    <cellStyle name="x_CCA-Request_H11bps July 9 15 3 3" xfId="41178"/>
    <cellStyle name="x_CCA-Request_H11bps July 9 15 3 3 2" xfId="41179"/>
    <cellStyle name="x_CCA-Request_H11bps July 9 15 3 3 2 2" xfId="63090"/>
    <cellStyle name="x_CCA-Request_H11bps July 9 15 3 3 3" xfId="63091"/>
    <cellStyle name="x_CCA-Request_H11bps July 9 15 3 4" xfId="41180"/>
    <cellStyle name="x_CCA-Request_H11bps July 9 15 3 4 2" xfId="63092"/>
    <cellStyle name="x_CCA-Request_H11bps July 9 15 3 5" xfId="41181"/>
    <cellStyle name="x_CCA-Request_H11bps July 9 15 3 5 2" xfId="63093"/>
    <cellStyle name="x_CCA-Request_H11bps July 9 15 3 6" xfId="63094"/>
    <cellStyle name="x_CCA-Request_H11bps July 9 15 3 7" xfId="63095"/>
    <cellStyle name="x_CCA-Request_H11bps July 9 15 4" xfId="41182"/>
    <cellStyle name="x_CCA-Request_H11bps July 9 15 4 2" xfId="41183"/>
    <cellStyle name="x_CCA-Request_H11bps July 9 15 4 2 2" xfId="63096"/>
    <cellStyle name="x_CCA-Request_H11bps July 9 15 4 3" xfId="63097"/>
    <cellStyle name="x_CCA-Request_H11bps July 9 15 5" xfId="41184"/>
    <cellStyle name="x_CCA-Request_H11bps July 9 15 5 2" xfId="63098"/>
    <cellStyle name="x_CCA-Request_H11bps July 9 15 6" xfId="41185"/>
    <cellStyle name="x_CCA-Request_H11bps July 9 15 6 2" xfId="63099"/>
    <cellStyle name="x_CCA-Request_H11bps July 9 15 7" xfId="41186"/>
    <cellStyle name="x_CCA-Request_H11bps July 9 15 7 2" xfId="63100"/>
    <cellStyle name="x_CCA-Request_H11bps July 9 15 8" xfId="63101"/>
    <cellStyle name="x_CCA-Request_H11bps July 9 16" xfId="41187"/>
    <cellStyle name="x_CCA-Request_H11bps July 9 16 2" xfId="41188"/>
    <cellStyle name="x_CCA-Request_H11bps July 9 16 2 2" xfId="41189"/>
    <cellStyle name="x_CCA-Request_H11bps July 9 16 2 2 2" xfId="41190"/>
    <cellStyle name="x_CCA-Request_H11bps July 9 16 2 2 2 2" xfId="41191"/>
    <cellStyle name="x_CCA-Request_H11bps July 9 16 2 2 2 2 2" xfId="63102"/>
    <cellStyle name="x_CCA-Request_H11bps July 9 16 2 2 2 3" xfId="63103"/>
    <cellStyle name="x_CCA-Request_H11bps July 9 16 2 2 3" xfId="41192"/>
    <cellStyle name="x_CCA-Request_H11bps July 9 16 2 2 3 2" xfId="63104"/>
    <cellStyle name="x_CCA-Request_H11bps July 9 16 2 2 4" xfId="63105"/>
    <cellStyle name="x_CCA-Request_H11bps July 9 16 2 3" xfId="41193"/>
    <cellStyle name="x_CCA-Request_H11bps July 9 16 2 3 2" xfId="41194"/>
    <cellStyle name="x_CCA-Request_H11bps July 9 16 2 3 2 2" xfId="63106"/>
    <cellStyle name="x_CCA-Request_H11bps July 9 16 2 3 3" xfId="63107"/>
    <cellStyle name="x_CCA-Request_H11bps July 9 16 2 4" xfId="41195"/>
    <cellStyle name="x_CCA-Request_H11bps July 9 16 2 4 2" xfId="63108"/>
    <cellStyle name="x_CCA-Request_H11bps July 9 16 2 5" xfId="63109"/>
    <cellStyle name="x_CCA-Request_H11bps July 9 16 2 6" xfId="63110"/>
    <cellStyle name="x_CCA-Request_H11bps July 9 16 2 7" xfId="63111"/>
    <cellStyle name="x_CCA-Request_H11bps July 9 16 3" xfId="41196"/>
    <cellStyle name="x_CCA-Request_H11bps July 9 16 3 2" xfId="41197"/>
    <cellStyle name="x_CCA-Request_H11bps July 9 16 3 2 2" xfId="41198"/>
    <cellStyle name="x_CCA-Request_H11bps July 9 16 3 2 2 2" xfId="63112"/>
    <cellStyle name="x_CCA-Request_H11bps July 9 16 3 2 3" xfId="63113"/>
    <cellStyle name="x_CCA-Request_H11bps July 9 16 3 3" xfId="41199"/>
    <cellStyle name="x_CCA-Request_H11bps July 9 16 3 3 2" xfId="63114"/>
    <cellStyle name="x_CCA-Request_H11bps July 9 16 3 4" xfId="63115"/>
    <cellStyle name="x_CCA-Request_H11bps July 9 16 4" xfId="41200"/>
    <cellStyle name="x_CCA-Request_H11bps July 9 16 4 2" xfId="41201"/>
    <cellStyle name="x_CCA-Request_H11bps July 9 16 4 2 2" xfId="63116"/>
    <cellStyle name="x_CCA-Request_H11bps July 9 16 4 3" xfId="63117"/>
    <cellStyle name="x_CCA-Request_H11bps July 9 16 5" xfId="41202"/>
    <cellStyle name="x_CCA-Request_H11bps July 9 16 5 2" xfId="63118"/>
    <cellStyle name="x_CCA-Request_H11bps July 9 16 6" xfId="41203"/>
    <cellStyle name="x_CCA-Request_H11bps July 9 16 6 2" xfId="63119"/>
    <cellStyle name="x_CCA-Request_H11bps July 9 16 7" xfId="41204"/>
    <cellStyle name="x_CCA-Request_H11bps July 9 16 7 2" xfId="63120"/>
    <cellStyle name="x_CCA-Request_H11bps July 9 16 8" xfId="63121"/>
    <cellStyle name="x_CCA-Request_H11bps July 9 17" xfId="41205"/>
    <cellStyle name="x_CCA-Request_H11bps July 9 17 2" xfId="41206"/>
    <cellStyle name="x_CCA-Request_H11bps July 9 17 2 2" xfId="41207"/>
    <cellStyle name="x_CCA-Request_H11bps July 9 17 2 2 2" xfId="41208"/>
    <cellStyle name="x_CCA-Request_H11bps July 9 17 2 2 2 2" xfId="63122"/>
    <cellStyle name="x_CCA-Request_H11bps July 9 17 2 2 3" xfId="63123"/>
    <cellStyle name="x_CCA-Request_H11bps July 9 17 2 3" xfId="41209"/>
    <cellStyle name="x_CCA-Request_H11bps July 9 17 2 3 2" xfId="63124"/>
    <cellStyle name="x_CCA-Request_H11bps July 9 17 2 4" xfId="63125"/>
    <cellStyle name="x_CCA-Request_H11bps July 9 17 3" xfId="41210"/>
    <cellStyle name="x_CCA-Request_H11bps July 9 17 3 2" xfId="41211"/>
    <cellStyle name="x_CCA-Request_H11bps July 9 17 3 2 2" xfId="41212"/>
    <cellStyle name="x_CCA-Request_H11bps July 9 17 3 2 2 2" xfId="63126"/>
    <cellStyle name="x_CCA-Request_H11bps July 9 17 3 2 3" xfId="63127"/>
    <cellStyle name="x_CCA-Request_H11bps July 9 17 3 3" xfId="41213"/>
    <cellStyle name="x_CCA-Request_H11bps July 9 17 3 3 2" xfId="63128"/>
    <cellStyle name="x_CCA-Request_H11bps July 9 17 3 4" xfId="63129"/>
    <cellStyle name="x_CCA-Request_H11bps July 9 17 4" xfId="41214"/>
    <cellStyle name="x_CCA-Request_H11bps July 9 17 4 2" xfId="41215"/>
    <cellStyle name="x_CCA-Request_H11bps July 9 17 4 2 2" xfId="63130"/>
    <cellStyle name="x_CCA-Request_H11bps July 9 17 4 3" xfId="63131"/>
    <cellStyle name="x_CCA-Request_H11bps July 9 17 5" xfId="41216"/>
    <cellStyle name="x_CCA-Request_H11bps July 9 17 5 2" xfId="63132"/>
    <cellStyle name="x_CCA-Request_H11bps July 9 17 6" xfId="41217"/>
    <cellStyle name="x_CCA-Request_H11bps July 9 17 6 2" xfId="63133"/>
    <cellStyle name="x_CCA-Request_H11bps July 9 17 7" xfId="41218"/>
    <cellStyle name="x_CCA-Request_H11bps July 9 17 7 2" xfId="63134"/>
    <cellStyle name="x_CCA-Request_H11bps July 9 17 8" xfId="63135"/>
    <cellStyle name="x_CCA-Request_H11bps July 9 17 9" xfId="63136"/>
    <cellStyle name="x_CCA-Request_H11bps July 9 18" xfId="41219"/>
    <cellStyle name="x_CCA-Request_H11bps July 9 18 2" xfId="41220"/>
    <cellStyle name="x_CCA-Request_H11bps July 9 18 2 2" xfId="41221"/>
    <cellStyle name="x_CCA-Request_H11bps July 9 18 2 2 2" xfId="41222"/>
    <cellStyle name="x_CCA-Request_H11bps July 9 18 2 2 2 2" xfId="63137"/>
    <cellStyle name="x_CCA-Request_H11bps July 9 18 2 2 3" xfId="63138"/>
    <cellStyle name="x_CCA-Request_H11bps July 9 18 2 3" xfId="41223"/>
    <cellStyle name="x_CCA-Request_H11bps July 9 18 2 3 2" xfId="63139"/>
    <cellStyle name="x_CCA-Request_H11bps July 9 18 2 4" xfId="41224"/>
    <cellStyle name="x_CCA-Request_H11bps July 9 18 2 4 2" xfId="63140"/>
    <cellStyle name="x_CCA-Request_H11bps July 9 18 2 5" xfId="41225"/>
    <cellStyle name="x_CCA-Request_H11bps July 9 18 2 5 2" xfId="63141"/>
    <cellStyle name="x_CCA-Request_H11bps July 9 18 2 6" xfId="63142"/>
    <cellStyle name="x_CCA-Request_H11bps July 9 18 3" xfId="41226"/>
    <cellStyle name="x_CCA-Request_H11bps July 9 18 3 2" xfId="41227"/>
    <cellStyle name="x_CCA-Request_H11bps July 9 18 3 2 2" xfId="63143"/>
    <cellStyle name="x_CCA-Request_H11bps July 9 18 3 3" xfId="63144"/>
    <cellStyle name="x_CCA-Request_H11bps July 9 18 4" xfId="41228"/>
    <cellStyle name="x_CCA-Request_H11bps July 9 18 4 2" xfId="63145"/>
    <cellStyle name="x_CCA-Request_H11bps July 9 18 5" xfId="41229"/>
    <cellStyle name="x_CCA-Request_H11bps July 9 18 5 2" xfId="63146"/>
    <cellStyle name="x_CCA-Request_H11bps July 9 18 6" xfId="41230"/>
    <cellStyle name="x_CCA-Request_H11bps July 9 18 6 2" xfId="63147"/>
    <cellStyle name="x_CCA-Request_H11bps July 9 18 7" xfId="63148"/>
    <cellStyle name="x_CCA-Request_H11bps July 9 19" xfId="41231"/>
    <cellStyle name="x_CCA-Request_H11bps July 9 19 2" xfId="41232"/>
    <cellStyle name="x_CCA-Request_H11bps July 9 19 2 2" xfId="41233"/>
    <cellStyle name="x_CCA-Request_H11bps July 9 19 2 2 2" xfId="63149"/>
    <cellStyle name="x_CCA-Request_H11bps July 9 19 2 3" xfId="41234"/>
    <cellStyle name="x_CCA-Request_H11bps July 9 19 2 3 2" xfId="63150"/>
    <cellStyle name="x_CCA-Request_H11bps July 9 19 2 4" xfId="63151"/>
    <cellStyle name="x_CCA-Request_H11bps July 9 19 3" xfId="41235"/>
    <cellStyle name="x_CCA-Request_H11bps July 9 19 3 2" xfId="63152"/>
    <cellStyle name="x_CCA-Request_H11bps July 9 19 4" xfId="41236"/>
    <cellStyle name="x_CCA-Request_H11bps July 9 19 4 2" xfId="63153"/>
    <cellStyle name="x_CCA-Request_H11bps July 9 19 5" xfId="41237"/>
    <cellStyle name="x_CCA-Request_H11bps July 9 19 5 2" xfId="63154"/>
    <cellStyle name="x_CCA-Request_H11bps July 9 19 6" xfId="63155"/>
    <cellStyle name="x_CCA-Request_H11bps July 9 2" xfId="41238"/>
    <cellStyle name="x_CCA-Request_H11bps July 9 2 2" xfId="41239"/>
    <cellStyle name="x_CCA-Request_H11bps July 9 2 2 2" xfId="41240"/>
    <cellStyle name="x_CCA-Request_H11bps July 9 2 2 2 2" xfId="41241"/>
    <cellStyle name="x_CCA-Request_H11bps July 9 2 2 2 2 2" xfId="63156"/>
    <cellStyle name="x_CCA-Request_H11bps July 9 2 2 2 3" xfId="41242"/>
    <cellStyle name="x_CCA-Request_H11bps July 9 2 2 2 3 2" xfId="63157"/>
    <cellStyle name="x_CCA-Request_H11bps July 9 2 2 2 4" xfId="63158"/>
    <cellStyle name="x_CCA-Request_H11bps July 9 2 2 2 5" xfId="63159"/>
    <cellStyle name="x_CCA-Request_H11bps July 9 2 2 3" xfId="41243"/>
    <cellStyle name="x_CCA-Request_H11bps July 9 2 2 3 2" xfId="41244"/>
    <cellStyle name="x_CCA-Request_H11bps July 9 2 2 3 2 2" xfId="63160"/>
    <cellStyle name="x_CCA-Request_H11bps July 9 2 2 3 3" xfId="41245"/>
    <cellStyle name="x_CCA-Request_H11bps July 9 2 2 3 3 2" xfId="63161"/>
    <cellStyle name="x_CCA-Request_H11bps July 9 2 2 3 4" xfId="63162"/>
    <cellStyle name="x_CCA-Request_H11bps July 9 2 2 3 5" xfId="63163"/>
    <cellStyle name="x_CCA-Request_H11bps July 9 2 2 4" xfId="41246"/>
    <cellStyle name="x_CCA-Request_H11bps July 9 2 2 4 2" xfId="41247"/>
    <cellStyle name="x_CCA-Request_H11bps July 9 2 2 4 2 2" xfId="63164"/>
    <cellStyle name="x_CCA-Request_H11bps July 9 2 2 4 3" xfId="63165"/>
    <cellStyle name="x_CCA-Request_H11bps July 9 2 2 5" xfId="41248"/>
    <cellStyle name="x_CCA-Request_H11bps July 9 2 2 5 2" xfId="41249"/>
    <cellStyle name="x_CCA-Request_H11bps July 9 2 2 5 2 2" xfId="63166"/>
    <cellStyle name="x_CCA-Request_H11bps July 9 2 2 5 3" xfId="63167"/>
    <cellStyle name="x_CCA-Request_H11bps July 9 2 2 6" xfId="41250"/>
    <cellStyle name="x_CCA-Request_H11bps July 9 2 2 6 2" xfId="63168"/>
    <cellStyle name="x_CCA-Request_H11bps July 9 2 2 7" xfId="63169"/>
    <cellStyle name="x_CCA-Request_H11bps July 9 2 3" xfId="41251"/>
    <cellStyle name="x_CCA-Request_H11bps July 9 2 3 2" xfId="41252"/>
    <cellStyle name="x_CCA-Request_H11bps July 9 2 3 2 2" xfId="63170"/>
    <cellStyle name="x_CCA-Request_H11bps July 9 2 3 3" xfId="41253"/>
    <cellStyle name="x_CCA-Request_H11bps July 9 2 3 3 2" xfId="63171"/>
    <cellStyle name="x_CCA-Request_H11bps July 9 2 3 4" xfId="41254"/>
    <cellStyle name="x_CCA-Request_H11bps July 9 2 3 4 2" xfId="63172"/>
    <cellStyle name="x_CCA-Request_H11bps July 9 2 3 5" xfId="63173"/>
    <cellStyle name="x_CCA-Request_H11bps July 9 2 3 6" xfId="63174"/>
    <cellStyle name="x_CCA-Request_H11bps July 9 2 3 7" xfId="63175"/>
    <cellStyle name="x_CCA-Request_H11bps July 9 2 4" xfId="41255"/>
    <cellStyle name="x_CCA-Request_H11bps July 9 2 4 2" xfId="41256"/>
    <cellStyle name="x_CCA-Request_H11bps July 9 2 4 2 2" xfId="63176"/>
    <cellStyle name="x_CCA-Request_H11bps July 9 2 4 3" xfId="41257"/>
    <cellStyle name="x_CCA-Request_H11bps July 9 2 4 3 2" xfId="63177"/>
    <cellStyle name="x_CCA-Request_H11bps July 9 2 4 4" xfId="63178"/>
    <cellStyle name="x_CCA-Request_H11bps July 9 2 4 5" xfId="63179"/>
    <cellStyle name="x_CCA-Request_H11bps July 9 2 5" xfId="41258"/>
    <cellStyle name="x_CCA-Request_H11bps July 9 2 5 2" xfId="41259"/>
    <cellStyle name="x_CCA-Request_H11bps July 9 2 5 2 2" xfId="63180"/>
    <cellStyle name="x_CCA-Request_H11bps July 9 2 5 3" xfId="63181"/>
    <cellStyle name="x_CCA-Request_H11bps July 9 2 6" xfId="41260"/>
    <cellStyle name="x_CCA-Request_H11bps July 9 2 6 2" xfId="41261"/>
    <cellStyle name="x_CCA-Request_H11bps July 9 2 6 2 2" xfId="63182"/>
    <cellStyle name="x_CCA-Request_H11bps July 9 2 6 3" xfId="63183"/>
    <cellStyle name="x_CCA-Request_H11bps July 9 2 7" xfId="41262"/>
    <cellStyle name="x_CCA-Request_H11bps July 9 2 7 2" xfId="63184"/>
    <cellStyle name="x_CCA-Request_H11bps July 9 2 8" xfId="63185"/>
    <cellStyle name="x_CCA-Request_H11bps July 9 20" xfId="41263"/>
    <cellStyle name="x_CCA-Request_H11bps July 9 20 2" xfId="41264"/>
    <cellStyle name="x_CCA-Request_H11bps July 9 20 2 2" xfId="41265"/>
    <cellStyle name="x_CCA-Request_H11bps July 9 20 2 2 2" xfId="63186"/>
    <cellStyle name="x_CCA-Request_H11bps July 9 20 2 3" xfId="63187"/>
    <cellStyle name="x_CCA-Request_H11bps July 9 20 3" xfId="41266"/>
    <cellStyle name="x_CCA-Request_H11bps July 9 20 3 2" xfId="63188"/>
    <cellStyle name="x_CCA-Request_H11bps July 9 20 4" xfId="41267"/>
    <cellStyle name="x_CCA-Request_H11bps July 9 20 4 2" xfId="63189"/>
    <cellStyle name="x_CCA-Request_H11bps July 9 20 5" xfId="41268"/>
    <cellStyle name="x_CCA-Request_H11bps July 9 20 5 2" xfId="63190"/>
    <cellStyle name="x_CCA-Request_H11bps July 9 20 6" xfId="63191"/>
    <cellStyle name="x_CCA-Request_H11bps July 9 21" xfId="41269"/>
    <cellStyle name="x_CCA-Request_H11bps July 9 21 2" xfId="41270"/>
    <cellStyle name="x_CCA-Request_H11bps July 9 21 2 2" xfId="63192"/>
    <cellStyle name="x_CCA-Request_H11bps July 9 21 3" xfId="41271"/>
    <cellStyle name="x_CCA-Request_H11bps July 9 21 3 2" xfId="63193"/>
    <cellStyle name="x_CCA-Request_H11bps July 9 21 4" xfId="63194"/>
    <cellStyle name="x_CCA-Request_H11bps July 9 22" xfId="41272"/>
    <cellStyle name="x_CCA-Request_H11bps July 9 22 2" xfId="41273"/>
    <cellStyle name="x_CCA-Request_H11bps July 9 22 2 2" xfId="63195"/>
    <cellStyle name="x_CCA-Request_H11bps July 9 22 3" xfId="63196"/>
    <cellStyle name="x_CCA-Request_H11bps July 9 23" xfId="41274"/>
    <cellStyle name="x_CCA-Request_H11bps July 9 23 2" xfId="41275"/>
    <cellStyle name="x_CCA-Request_H11bps July 9 23 2 2" xfId="63197"/>
    <cellStyle name="x_CCA-Request_H11bps July 9 23 3" xfId="63198"/>
    <cellStyle name="x_CCA-Request_H11bps July 9 24" xfId="63199"/>
    <cellStyle name="x_CCA-Request_H11bps July 9 24 2" xfId="63200"/>
    <cellStyle name="x_CCA-Request_H11bps July 9 24 3" xfId="63201"/>
    <cellStyle name="x_CCA-Request_H11bps July 9 3" xfId="41276"/>
    <cellStyle name="x_CCA-Request_H11bps July 9 3 2" xfId="41277"/>
    <cellStyle name="x_CCA-Request_H11bps July 9 3 2 2" xfId="41278"/>
    <cellStyle name="x_CCA-Request_H11bps July 9 3 2 2 2" xfId="41279"/>
    <cellStyle name="x_CCA-Request_H11bps July 9 3 2 2 2 2" xfId="63202"/>
    <cellStyle name="x_CCA-Request_H11bps July 9 3 2 2 3" xfId="41280"/>
    <cellStyle name="x_CCA-Request_H11bps July 9 3 2 2 3 2" xfId="63203"/>
    <cellStyle name="x_CCA-Request_H11bps July 9 3 2 2 4" xfId="63204"/>
    <cellStyle name="x_CCA-Request_H11bps July 9 3 2 2 5" xfId="63205"/>
    <cellStyle name="x_CCA-Request_H11bps July 9 3 2 3" xfId="41281"/>
    <cellStyle name="x_CCA-Request_H11bps July 9 3 2 3 2" xfId="41282"/>
    <cellStyle name="x_CCA-Request_H11bps July 9 3 2 3 2 2" xfId="63206"/>
    <cellStyle name="x_CCA-Request_H11bps July 9 3 2 3 3" xfId="41283"/>
    <cellStyle name="x_CCA-Request_H11bps July 9 3 2 3 3 2" xfId="63207"/>
    <cellStyle name="x_CCA-Request_H11bps July 9 3 2 3 4" xfId="63208"/>
    <cellStyle name="x_CCA-Request_H11bps July 9 3 2 3 5" xfId="63209"/>
    <cellStyle name="x_CCA-Request_H11bps July 9 3 2 4" xfId="41284"/>
    <cellStyle name="x_CCA-Request_H11bps July 9 3 2 4 2" xfId="41285"/>
    <cellStyle name="x_CCA-Request_H11bps July 9 3 2 4 2 2" xfId="63210"/>
    <cellStyle name="x_CCA-Request_H11bps July 9 3 2 4 3" xfId="63211"/>
    <cellStyle name="x_CCA-Request_H11bps July 9 3 2 5" xfId="41286"/>
    <cellStyle name="x_CCA-Request_H11bps July 9 3 2 5 2" xfId="41287"/>
    <cellStyle name="x_CCA-Request_H11bps July 9 3 2 5 2 2" xfId="63212"/>
    <cellStyle name="x_CCA-Request_H11bps July 9 3 2 5 3" xfId="63213"/>
    <cellStyle name="x_CCA-Request_H11bps July 9 3 2 6" xfId="41288"/>
    <cellStyle name="x_CCA-Request_H11bps July 9 3 2 6 2" xfId="63214"/>
    <cellStyle name="x_CCA-Request_H11bps July 9 3 2 7" xfId="63215"/>
    <cellStyle name="x_CCA-Request_H11bps July 9 3 3" xfId="41289"/>
    <cellStyle name="x_CCA-Request_H11bps July 9 3 3 2" xfId="41290"/>
    <cellStyle name="x_CCA-Request_H11bps July 9 3 3 2 2" xfId="63216"/>
    <cellStyle name="x_CCA-Request_H11bps July 9 3 3 3" xfId="41291"/>
    <cellStyle name="x_CCA-Request_H11bps July 9 3 3 3 2" xfId="63217"/>
    <cellStyle name="x_CCA-Request_H11bps July 9 3 3 4" xfId="41292"/>
    <cellStyle name="x_CCA-Request_H11bps July 9 3 3 4 2" xfId="63218"/>
    <cellStyle name="x_CCA-Request_H11bps July 9 3 3 5" xfId="63219"/>
    <cellStyle name="x_CCA-Request_H11bps July 9 3 3 6" xfId="63220"/>
    <cellStyle name="x_CCA-Request_H11bps July 9 3 3 7" xfId="63221"/>
    <cellStyle name="x_CCA-Request_H11bps July 9 3 4" xfId="41293"/>
    <cellStyle name="x_CCA-Request_H11bps July 9 3 4 2" xfId="41294"/>
    <cellStyle name="x_CCA-Request_H11bps July 9 3 4 2 2" xfId="63222"/>
    <cellStyle name="x_CCA-Request_H11bps July 9 3 4 3" xfId="41295"/>
    <cellStyle name="x_CCA-Request_H11bps July 9 3 4 3 2" xfId="63223"/>
    <cellStyle name="x_CCA-Request_H11bps July 9 3 4 4" xfId="63224"/>
    <cellStyle name="x_CCA-Request_H11bps July 9 3 4 5" xfId="63225"/>
    <cellStyle name="x_CCA-Request_H11bps July 9 3 5" xfId="41296"/>
    <cellStyle name="x_CCA-Request_H11bps July 9 3 5 2" xfId="41297"/>
    <cellStyle name="x_CCA-Request_H11bps July 9 3 5 2 2" xfId="63226"/>
    <cellStyle name="x_CCA-Request_H11bps July 9 3 5 3" xfId="63227"/>
    <cellStyle name="x_CCA-Request_H11bps July 9 3 6" xfId="41298"/>
    <cellStyle name="x_CCA-Request_H11bps July 9 3 6 2" xfId="41299"/>
    <cellStyle name="x_CCA-Request_H11bps July 9 3 6 2 2" xfId="63228"/>
    <cellStyle name="x_CCA-Request_H11bps July 9 3 6 3" xfId="63229"/>
    <cellStyle name="x_CCA-Request_H11bps July 9 3 7" xfId="41300"/>
    <cellStyle name="x_CCA-Request_H11bps July 9 3 7 2" xfId="63230"/>
    <cellStyle name="x_CCA-Request_H11bps July 9 3 8" xfId="63231"/>
    <cellStyle name="x_CCA-Request_H11bps July 9 4" xfId="41301"/>
    <cellStyle name="x_CCA-Request_H11bps July 9 4 2" xfId="41302"/>
    <cellStyle name="x_CCA-Request_H11bps July 9 4 2 2" xfId="41303"/>
    <cellStyle name="x_CCA-Request_H11bps July 9 4 2 2 2" xfId="41304"/>
    <cellStyle name="x_CCA-Request_H11bps July 9 4 2 2 2 2" xfId="63232"/>
    <cellStyle name="x_CCA-Request_H11bps July 9 4 2 2 3" xfId="41305"/>
    <cellStyle name="x_CCA-Request_H11bps July 9 4 2 2 3 2" xfId="63233"/>
    <cellStyle name="x_CCA-Request_H11bps July 9 4 2 2 4" xfId="63234"/>
    <cellStyle name="x_CCA-Request_H11bps July 9 4 2 2 5" xfId="63235"/>
    <cellStyle name="x_CCA-Request_H11bps July 9 4 2 3" xfId="41306"/>
    <cellStyle name="x_CCA-Request_H11bps July 9 4 2 3 2" xfId="41307"/>
    <cellStyle name="x_CCA-Request_H11bps July 9 4 2 3 2 2" xfId="63236"/>
    <cellStyle name="x_CCA-Request_H11bps July 9 4 2 3 3" xfId="41308"/>
    <cellStyle name="x_CCA-Request_H11bps July 9 4 2 3 3 2" xfId="63237"/>
    <cellStyle name="x_CCA-Request_H11bps July 9 4 2 3 4" xfId="63238"/>
    <cellStyle name="x_CCA-Request_H11bps July 9 4 2 3 5" xfId="63239"/>
    <cellStyle name="x_CCA-Request_H11bps July 9 4 2 4" xfId="41309"/>
    <cellStyle name="x_CCA-Request_H11bps July 9 4 2 4 2" xfId="41310"/>
    <cellStyle name="x_CCA-Request_H11bps July 9 4 2 4 2 2" xfId="63240"/>
    <cellStyle name="x_CCA-Request_H11bps July 9 4 2 4 3" xfId="63241"/>
    <cellStyle name="x_CCA-Request_H11bps July 9 4 2 5" xfId="41311"/>
    <cellStyle name="x_CCA-Request_H11bps July 9 4 2 5 2" xfId="41312"/>
    <cellStyle name="x_CCA-Request_H11bps July 9 4 2 5 2 2" xfId="63242"/>
    <cellStyle name="x_CCA-Request_H11bps July 9 4 2 5 3" xfId="63243"/>
    <cellStyle name="x_CCA-Request_H11bps July 9 4 2 6" xfId="41313"/>
    <cellStyle name="x_CCA-Request_H11bps July 9 4 2 6 2" xfId="63244"/>
    <cellStyle name="x_CCA-Request_H11bps July 9 4 2 7" xfId="63245"/>
    <cellStyle name="x_CCA-Request_H11bps July 9 4 3" xfId="41314"/>
    <cellStyle name="x_CCA-Request_H11bps July 9 4 3 2" xfId="41315"/>
    <cellStyle name="x_CCA-Request_H11bps July 9 4 3 2 2" xfId="63246"/>
    <cellStyle name="x_CCA-Request_H11bps July 9 4 3 3" xfId="41316"/>
    <cellStyle name="x_CCA-Request_H11bps July 9 4 3 3 2" xfId="63247"/>
    <cellStyle name="x_CCA-Request_H11bps July 9 4 3 4" xfId="41317"/>
    <cellStyle name="x_CCA-Request_H11bps July 9 4 3 4 2" xfId="63248"/>
    <cellStyle name="x_CCA-Request_H11bps July 9 4 3 5" xfId="63249"/>
    <cellStyle name="x_CCA-Request_H11bps July 9 4 3 6" xfId="63250"/>
    <cellStyle name="x_CCA-Request_H11bps July 9 4 3 7" xfId="63251"/>
    <cellStyle name="x_CCA-Request_H11bps July 9 4 4" xfId="41318"/>
    <cellStyle name="x_CCA-Request_H11bps July 9 4 4 2" xfId="41319"/>
    <cellStyle name="x_CCA-Request_H11bps July 9 4 4 2 2" xfId="63252"/>
    <cellStyle name="x_CCA-Request_H11bps July 9 4 4 3" xfId="41320"/>
    <cellStyle name="x_CCA-Request_H11bps July 9 4 4 3 2" xfId="63253"/>
    <cellStyle name="x_CCA-Request_H11bps July 9 4 4 4" xfId="63254"/>
    <cellStyle name="x_CCA-Request_H11bps July 9 4 4 5" xfId="63255"/>
    <cellStyle name="x_CCA-Request_H11bps July 9 4 5" xfId="41321"/>
    <cellStyle name="x_CCA-Request_H11bps July 9 4 5 2" xfId="41322"/>
    <cellStyle name="x_CCA-Request_H11bps July 9 4 5 2 2" xfId="63256"/>
    <cellStyle name="x_CCA-Request_H11bps July 9 4 5 3" xfId="63257"/>
    <cellStyle name="x_CCA-Request_H11bps July 9 4 6" xfId="41323"/>
    <cellStyle name="x_CCA-Request_H11bps July 9 4 6 2" xfId="41324"/>
    <cellStyle name="x_CCA-Request_H11bps July 9 4 6 2 2" xfId="63258"/>
    <cellStyle name="x_CCA-Request_H11bps July 9 4 6 3" xfId="63259"/>
    <cellStyle name="x_CCA-Request_H11bps July 9 4 7" xfId="41325"/>
    <cellStyle name="x_CCA-Request_H11bps July 9 4 7 2" xfId="63260"/>
    <cellStyle name="x_CCA-Request_H11bps July 9 4 8" xfId="63261"/>
    <cellStyle name="x_CCA-Request_H11bps July 9 5" xfId="41326"/>
    <cellStyle name="x_CCA-Request_H11bps July 9 5 2" xfId="41327"/>
    <cellStyle name="x_CCA-Request_H11bps July 9 5 2 2" xfId="41328"/>
    <cellStyle name="x_CCA-Request_H11bps July 9 5 2 2 2" xfId="41329"/>
    <cellStyle name="x_CCA-Request_H11bps July 9 5 2 2 2 2" xfId="63262"/>
    <cellStyle name="x_CCA-Request_H11bps July 9 5 2 2 3" xfId="41330"/>
    <cellStyle name="x_CCA-Request_H11bps July 9 5 2 2 3 2" xfId="63263"/>
    <cellStyle name="x_CCA-Request_H11bps July 9 5 2 2 4" xfId="63264"/>
    <cellStyle name="x_CCA-Request_H11bps July 9 5 2 2 5" xfId="63265"/>
    <cellStyle name="x_CCA-Request_H11bps July 9 5 2 3" xfId="41331"/>
    <cellStyle name="x_CCA-Request_H11bps July 9 5 2 3 2" xfId="41332"/>
    <cellStyle name="x_CCA-Request_H11bps July 9 5 2 3 2 2" xfId="63266"/>
    <cellStyle name="x_CCA-Request_H11bps July 9 5 2 3 3" xfId="41333"/>
    <cellStyle name="x_CCA-Request_H11bps July 9 5 2 3 3 2" xfId="63267"/>
    <cellStyle name="x_CCA-Request_H11bps July 9 5 2 3 4" xfId="63268"/>
    <cellStyle name="x_CCA-Request_H11bps July 9 5 2 3 5" xfId="63269"/>
    <cellStyle name="x_CCA-Request_H11bps July 9 5 2 4" xfId="41334"/>
    <cellStyle name="x_CCA-Request_H11bps July 9 5 2 4 2" xfId="41335"/>
    <cellStyle name="x_CCA-Request_H11bps July 9 5 2 4 2 2" xfId="63270"/>
    <cellStyle name="x_CCA-Request_H11bps July 9 5 2 4 3" xfId="63271"/>
    <cellStyle name="x_CCA-Request_H11bps July 9 5 2 5" xfId="41336"/>
    <cellStyle name="x_CCA-Request_H11bps July 9 5 2 5 2" xfId="41337"/>
    <cellStyle name="x_CCA-Request_H11bps July 9 5 2 5 2 2" xfId="63272"/>
    <cellStyle name="x_CCA-Request_H11bps July 9 5 2 5 3" xfId="63273"/>
    <cellStyle name="x_CCA-Request_H11bps July 9 5 2 6" xfId="41338"/>
    <cellStyle name="x_CCA-Request_H11bps July 9 5 2 6 2" xfId="63274"/>
    <cellStyle name="x_CCA-Request_H11bps July 9 5 2 7" xfId="63275"/>
    <cellStyle name="x_CCA-Request_H11bps July 9 5 3" xfId="41339"/>
    <cellStyle name="x_CCA-Request_H11bps July 9 5 3 2" xfId="41340"/>
    <cellStyle name="x_CCA-Request_H11bps July 9 5 3 2 2" xfId="63276"/>
    <cellStyle name="x_CCA-Request_H11bps July 9 5 3 3" xfId="41341"/>
    <cellStyle name="x_CCA-Request_H11bps July 9 5 3 3 2" xfId="63277"/>
    <cellStyle name="x_CCA-Request_H11bps July 9 5 3 4" xfId="41342"/>
    <cellStyle name="x_CCA-Request_H11bps July 9 5 3 4 2" xfId="63278"/>
    <cellStyle name="x_CCA-Request_H11bps July 9 5 3 5" xfId="63279"/>
    <cellStyle name="x_CCA-Request_H11bps July 9 5 3 6" xfId="63280"/>
    <cellStyle name="x_CCA-Request_H11bps July 9 5 3 7" xfId="63281"/>
    <cellStyle name="x_CCA-Request_H11bps July 9 5 4" xfId="41343"/>
    <cellStyle name="x_CCA-Request_H11bps July 9 5 4 2" xfId="41344"/>
    <cellStyle name="x_CCA-Request_H11bps July 9 5 4 2 2" xfId="63282"/>
    <cellStyle name="x_CCA-Request_H11bps July 9 5 4 3" xfId="41345"/>
    <cellStyle name="x_CCA-Request_H11bps July 9 5 4 3 2" xfId="63283"/>
    <cellStyle name="x_CCA-Request_H11bps July 9 5 4 4" xfId="63284"/>
    <cellStyle name="x_CCA-Request_H11bps July 9 5 4 5" xfId="63285"/>
    <cellStyle name="x_CCA-Request_H11bps July 9 5 5" xfId="41346"/>
    <cellStyle name="x_CCA-Request_H11bps July 9 5 5 2" xfId="41347"/>
    <cellStyle name="x_CCA-Request_H11bps July 9 5 5 2 2" xfId="63286"/>
    <cellStyle name="x_CCA-Request_H11bps July 9 5 5 3" xfId="63287"/>
    <cellStyle name="x_CCA-Request_H11bps July 9 5 6" xfId="41348"/>
    <cellStyle name="x_CCA-Request_H11bps July 9 5 6 2" xfId="41349"/>
    <cellStyle name="x_CCA-Request_H11bps July 9 5 6 2 2" xfId="63288"/>
    <cellStyle name="x_CCA-Request_H11bps July 9 5 6 3" xfId="63289"/>
    <cellStyle name="x_CCA-Request_H11bps July 9 5 7" xfId="41350"/>
    <cellStyle name="x_CCA-Request_H11bps July 9 5 7 2" xfId="63290"/>
    <cellStyle name="x_CCA-Request_H11bps July 9 5 8" xfId="63291"/>
    <cellStyle name="x_CCA-Request_H11bps July 9 6" xfId="41351"/>
    <cellStyle name="x_CCA-Request_H11bps July 9 6 2" xfId="41352"/>
    <cellStyle name="x_CCA-Request_H11bps July 9 6 2 2" xfId="41353"/>
    <cellStyle name="x_CCA-Request_H11bps July 9 6 2 2 2" xfId="41354"/>
    <cellStyle name="x_CCA-Request_H11bps July 9 6 2 2 2 2" xfId="63292"/>
    <cellStyle name="x_CCA-Request_H11bps July 9 6 2 2 3" xfId="41355"/>
    <cellStyle name="x_CCA-Request_H11bps July 9 6 2 2 3 2" xfId="63293"/>
    <cellStyle name="x_CCA-Request_H11bps July 9 6 2 2 4" xfId="63294"/>
    <cellStyle name="x_CCA-Request_H11bps July 9 6 2 2 5" xfId="63295"/>
    <cellStyle name="x_CCA-Request_H11bps July 9 6 2 3" xfId="41356"/>
    <cellStyle name="x_CCA-Request_H11bps July 9 6 2 3 2" xfId="41357"/>
    <cellStyle name="x_CCA-Request_H11bps July 9 6 2 3 2 2" xfId="63296"/>
    <cellStyle name="x_CCA-Request_H11bps July 9 6 2 3 3" xfId="41358"/>
    <cellStyle name="x_CCA-Request_H11bps July 9 6 2 3 3 2" xfId="63297"/>
    <cellStyle name="x_CCA-Request_H11bps July 9 6 2 3 4" xfId="63298"/>
    <cellStyle name="x_CCA-Request_H11bps July 9 6 2 3 5" xfId="63299"/>
    <cellStyle name="x_CCA-Request_H11bps July 9 6 2 4" xfId="41359"/>
    <cellStyle name="x_CCA-Request_H11bps July 9 6 2 4 2" xfId="41360"/>
    <cellStyle name="x_CCA-Request_H11bps July 9 6 2 4 2 2" xfId="63300"/>
    <cellStyle name="x_CCA-Request_H11bps July 9 6 2 4 3" xfId="63301"/>
    <cellStyle name="x_CCA-Request_H11bps July 9 6 2 5" xfId="41361"/>
    <cellStyle name="x_CCA-Request_H11bps July 9 6 2 5 2" xfId="41362"/>
    <cellStyle name="x_CCA-Request_H11bps July 9 6 2 5 2 2" xfId="63302"/>
    <cellStyle name="x_CCA-Request_H11bps July 9 6 2 5 3" xfId="63303"/>
    <cellStyle name="x_CCA-Request_H11bps July 9 6 2 6" xfId="41363"/>
    <cellStyle name="x_CCA-Request_H11bps July 9 6 2 6 2" xfId="63304"/>
    <cellStyle name="x_CCA-Request_H11bps July 9 6 2 7" xfId="63305"/>
    <cellStyle name="x_CCA-Request_H11bps July 9 6 3" xfId="41364"/>
    <cellStyle name="x_CCA-Request_H11bps July 9 6 3 2" xfId="41365"/>
    <cellStyle name="x_CCA-Request_H11bps July 9 6 3 2 2" xfId="63306"/>
    <cellStyle name="x_CCA-Request_H11bps July 9 6 3 3" xfId="41366"/>
    <cellStyle name="x_CCA-Request_H11bps July 9 6 3 3 2" xfId="63307"/>
    <cellStyle name="x_CCA-Request_H11bps July 9 6 3 4" xfId="41367"/>
    <cellStyle name="x_CCA-Request_H11bps July 9 6 3 4 2" xfId="63308"/>
    <cellStyle name="x_CCA-Request_H11bps July 9 6 3 5" xfId="63309"/>
    <cellStyle name="x_CCA-Request_H11bps July 9 6 3 6" xfId="63310"/>
    <cellStyle name="x_CCA-Request_H11bps July 9 6 3 7" xfId="63311"/>
    <cellStyle name="x_CCA-Request_H11bps July 9 6 4" xfId="41368"/>
    <cellStyle name="x_CCA-Request_H11bps July 9 6 4 2" xfId="41369"/>
    <cellStyle name="x_CCA-Request_H11bps July 9 6 4 2 2" xfId="63312"/>
    <cellStyle name="x_CCA-Request_H11bps July 9 6 4 3" xfId="41370"/>
    <cellStyle name="x_CCA-Request_H11bps July 9 6 4 3 2" xfId="63313"/>
    <cellStyle name="x_CCA-Request_H11bps July 9 6 4 4" xfId="63314"/>
    <cellStyle name="x_CCA-Request_H11bps July 9 6 4 5" xfId="63315"/>
    <cellStyle name="x_CCA-Request_H11bps July 9 6 5" xfId="41371"/>
    <cellStyle name="x_CCA-Request_H11bps July 9 6 5 2" xfId="41372"/>
    <cellStyle name="x_CCA-Request_H11bps July 9 6 5 2 2" xfId="63316"/>
    <cellStyle name="x_CCA-Request_H11bps July 9 6 5 3" xfId="63317"/>
    <cellStyle name="x_CCA-Request_H11bps July 9 6 6" xfId="41373"/>
    <cellStyle name="x_CCA-Request_H11bps July 9 6 6 2" xfId="41374"/>
    <cellStyle name="x_CCA-Request_H11bps July 9 6 6 2 2" xfId="63318"/>
    <cellStyle name="x_CCA-Request_H11bps July 9 6 6 3" xfId="63319"/>
    <cellStyle name="x_CCA-Request_H11bps July 9 6 7" xfId="41375"/>
    <cellStyle name="x_CCA-Request_H11bps July 9 6 7 2" xfId="63320"/>
    <cellStyle name="x_CCA-Request_H11bps July 9 6 8" xfId="63321"/>
    <cellStyle name="x_CCA-Request_H11bps July 9 7" xfId="41376"/>
    <cellStyle name="x_CCA-Request_H11bps July 9 7 2" xfId="41377"/>
    <cellStyle name="x_CCA-Request_H11bps July 9 7 2 2" xfId="41378"/>
    <cellStyle name="x_CCA-Request_H11bps July 9 7 2 2 2" xfId="41379"/>
    <cellStyle name="x_CCA-Request_H11bps July 9 7 2 2 2 2" xfId="63322"/>
    <cellStyle name="x_CCA-Request_H11bps July 9 7 2 2 3" xfId="41380"/>
    <cellStyle name="x_CCA-Request_H11bps July 9 7 2 2 3 2" xfId="63323"/>
    <cellStyle name="x_CCA-Request_H11bps July 9 7 2 2 4" xfId="63324"/>
    <cellStyle name="x_CCA-Request_H11bps July 9 7 2 2 5" xfId="63325"/>
    <cellStyle name="x_CCA-Request_H11bps July 9 7 2 3" xfId="41381"/>
    <cellStyle name="x_CCA-Request_H11bps July 9 7 2 3 2" xfId="41382"/>
    <cellStyle name="x_CCA-Request_H11bps July 9 7 2 3 2 2" xfId="63326"/>
    <cellStyle name="x_CCA-Request_H11bps July 9 7 2 3 3" xfId="41383"/>
    <cellStyle name="x_CCA-Request_H11bps July 9 7 2 3 3 2" xfId="63327"/>
    <cellStyle name="x_CCA-Request_H11bps July 9 7 2 3 4" xfId="63328"/>
    <cellStyle name="x_CCA-Request_H11bps July 9 7 2 3 5" xfId="63329"/>
    <cellStyle name="x_CCA-Request_H11bps July 9 7 2 4" xfId="41384"/>
    <cellStyle name="x_CCA-Request_H11bps July 9 7 2 4 2" xfId="41385"/>
    <cellStyle name="x_CCA-Request_H11bps July 9 7 2 4 2 2" xfId="63330"/>
    <cellStyle name="x_CCA-Request_H11bps July 9 7 2 4 3" xfId="63331"/>
    <cellStyle name="x_CCA-Request_H11bps July 9 7 2 5" xfId="41386"/>
    <cellStyle name="x_CCA-Request_H11bps July 9 7 2 5 2" xfId="41387"/>
    <cellStyle name="x_CCA-Request_H11bps July 9 7 2 5 2 2" xfId="63332"/>
    <cellStyle name="x_CCA-Request_H11bps July 9 7 2 5 3" xfId="63333"/>
    <cellStyle name="x_CCA-Request_H11bps July 9 7 2 6" xfId="41388"/>
    <cellStyle name="x_CCA-Request_H11bps July 9 7 2 6 2" xfId="63334"/>
    <cellStyle name="x_CCA-Request_H11bps July 9 7 2 7" xfId="63335"/>
    <cellStyle name="x_CCA-Request_H11bps July 9 7 3" xfId="41389"/>
    <cellStyle name="x_CCA-Request_H11bps July 9 7 3 2" xfId="41390"/>
    <cellStyle name="x_CCA-Request_H11bps July 9 7 3 2 2" xfId="63336"/>
    <cellStyle name="x_CCA-Request_H11bps July 9 7 3 3" xfId="41391"/>
    <cellStyle name="x_CCA-Request_H11bps July 9 7 3 3 2" xfId="63337"/>
    <cellStyle name="x_CCA-Request_H11bps July 9 7 3 4" xfId="41392"/>
    <cellStyle name="x_CCA-Request_H11bps July 9 7 3 4 2" xfId="63338"/>
    <cellStyle name="x_CCA-Request_H11bps July 9 7 3 5" xfId="63339"/>
    <cellStyle name="x_CCA-Request_H11bps July 9 7 3 6" xfId="63340"/>
    <cellStyle name="x_CCA-Request_H11bps July 9 7 3 7" xfId="63341"/>
    <cellStyle name="x_CCA-Request_H11bps July 9 7 4" xfId="41393"/>
    <cellStyle name="x_CCA-Request_H11bps July 9 7 4 2" xfId="41394"/>
    <cellStyle name="x_CCA-Request_H11bps July 9 7 4 2 2" xfId="63342"/>
    <cellStyle name="x_CCA-Request_H11bps July 9 7 4 3" xfId="41395"/>
    <cellStyle name="x_CCA-Request_H11bps July 9 7 4 3 2" xfId="63343"/>
    <cellStyle name="x_CCA-Request_H11bps July 9 7 4 4" xfId="63344"/>
    <cellStyle name="x_CCA-Request_H11bps July 9 7 4 5" xfId="63345"/>
    <cellStyle name="x_CCA-Request_H11bps July 9 7 5" xfId="41396"/>
    <cellStyle name="x_CCA-Request_H11bps July 9 7 5 2" xfId="41397"/>
    <cellStyle name="x_CCA-Request_H11bps July 9 7 5 2 2" xfId="63346"/>
    <cellStyle name="x_CCA-Request_H11bps July 9 7 5 3" xfId="63347"/>
    <cellStyle name="x_CCA-Request_H11bps July 9 7 6" xfId="41398"/>
    <cellStyle name="x_CCA-Request_H11bps July 9 7 6 2" xfId="41399"/>
    <cellStyle name="x_CCA-Request_H11bps July 9 7 6 2 2" xfId="63348"/>
    <cellStyle name="x_CCA-Request_H11bps July 9 7 6 3" xfId="63349"/>
    <cellStyle name="x_CCA-Request_H11bps July 9 7 7" xfId="41400"/>
    <cellStyle name="x_CCA-Request_H11bps July 9 7 7 2" xfId="63350"/>
    <cellStyle name="x_CCA-Request_H11bps July 9 7 8" xfId="63351"/>
    <cellStyle name="x_CCA-Request_H11bps July 9 8" xfId="41401"/>
    <cellStyle name="x_CCA-Request_H11bps July 9 8 2" xfId="41402"/>
    <cellStyle name="x_CCA-Request_H11bps July 9 8 2 2" xfId="41403"/>
    <cellStyle name="x_CCA-Request_H11bps July 9 8 2 2 2" xfId="41404"/>
    <cellStyle name="x_CCA-Request_H11bps July 9 8 2 2 2 2" xfId="41405"/>
    <cellStyle name="x_CCA-Request_H11bps July 9 8 2 2 2 2 2" xfId="63352"/>
    <cellStyle name="x_CCA-Request_H11bps July 9 8 2 2 2 3" xfId="41406"/>
    <cellStyle name="x_CCA-Request_H11bps July 9 8 2 2 2 3 2" xfId="63353"/>
    <cellStyle name="x_CCA-Request_H11bps July 9 8 2 2 2 4" xfId="63354"/>
    <cellStyle name="x_CCA-Request_H11bps July 9 8 2 2 2 5" xfId="63355"/>
    <cellStyle name="x_CCA-Request_H11bps July 9 8 2 2 3" xfId="41407"/>
    <cellStyle name="x_CCA-Request_H11bps July 9 8 2 2 3 2" xfId="41408"/>
    <cellStyle name="x_CCA-Request_H11bps July 9 8 2 2 3 2 2" xfId="63356"/>
    <cellStyle name="x_CCA-Request_H11bps July 9 8 2 2 3 3" xfId="41409"/>
    <cellStyle name="x_CCA-Request_H11bps July 9 8 2 2 3 3 2" xfId="63357"/>
    <cellStyle name="x_CCA-Request_H11bps July 9 8 2 2 3 4" xfId="63358"/>
    <cellStyle name="x_CCA-Request_H11bps July 9 8 2 2 3 5" xfId="63359"/>
    <cellStyle name="x_CCA-Request_H11bps July 9 8 2 2 4" xfId="41410"/>
    <cellStyle name="x_CCA-Request_H11bps July 9 8 2 2 4 2" xfId="41411"/>
    <cellStyle name="x_CCA-Request_H11bps July 9 8 2 2 4 2 2" xfId="63360"/>
    <cellStyle name="x_CCA-Request_H11bps July 9 8 2 2 4 3" xfId="63361"/>
    <cellStyle name="x_CCA-Request_H11bps July 9 8 2 2 5" xfId="41412"/>
    <cellStyle name="x_CCA-Request_H11bps July 9 8 2 2 5 2" xfId="41413"/>
    <cellStyle name="x_CCA-Request_H11bps July 9 8 2 2 5 2 2" xfId="63362"/>
    <cellStyle name="x_CCA-Request_H11bps July 9 8 2 2 5 3" xfId="63363"/>
    <cellStyle name="x_CCA-Request_H11bps July 9 8 2 2 6" xfId="41414"/>
    <cellStyle name="x_CCA-Request_H11bps July 9 8 2 2 6 2" xfId="63364"/>
    <cellStyle name="x_CCA-Request_H11bps July 9 8 2 2 7" xfId="63365"/>
    <cellStyle name="x_CCA-Request_H11bps July 9 8 2 3" xfId="41415"/>
    <cellStyle name="x_CCA-Request_H11bps July 9 8 2 3 2" xfId="41416"/>
    <cellStyle name="x_CCA-Request_H11bps July 9 8 2 3 2 2" xfId="41417"/>
    <cellStyle name="x_CCA-Request_H11bps July 9 8 2 3 2 2 2" xfId="63366"/>
    <cellStyle name="x_CCA-Request_H11bps July 9 8 2 3 2 3" xfId="41418"/>
    <cellStyle name="x_CCA-Request_H11bps July 9 8 2 3 2 3 2" xfId="63367"/>
    <cellStyle name="x_CCA-Request_H11bps July 9 8 2 3 2 4" xfId="63368"/>
    <cellStyle name="x_CCA-Request_H11bps July 9 8 2 3 2 5" xfId="63369"/>
    <cellStyle name="x_CCA-Request_H11bps July 9 8 2 3 3" xfId="41419"/>
    <cellStyle name="x_CCA-Request_H11bps July 9 8 2 3 3 2" xfId="41420"/>
    <cellStyle name="x_CCA-Request_H11bps July 9 8 2 3 3 2 2" xfId="63370"/>
    <cellStyle name="x_CCA-Request_H11bps July 9 8 2 3 3 3" xfId="41421"/>
    <cellStyle name="x_CCA-Request_H11bps July 9 8 2 3 3 3 2" xfId="63371"/>
    <cellStyle name="x_CCA-Request_H11bps July 9 8 2 3 3 4" xfId="63372"/>
    <cellStyle name="x_CCA-Request_H11bps July 9 8 2 3 3 5" xfId="63373"/>
    <cellStyle name="x_CCA-Request_H11bps July 9 8 2 3 4" xfId="41422"/>
    <cellStyle name="x_CCA-Request_H11bps July 9 8 2 3 4 2" xfId="41423"/>
    <cellStyle name="x_CCA-Request_H11bps July 9 8 2 3 4 2 2" xfId="63374"/>
    <cellStyle name="x_CCA-Request_H11bps July 9 8 2 3 4 3" xfId="63375"/>
    <cellStyle name="x_CCA-Request_H11bps July 9 8 2 3 5" xfId="41424"/>
    <cellStyle name="x_CCA-Request_H11bps July 9 8 2 3 5 2" xfId="41425"/>
    <cellStyle name="x_CCA-Request_H11bps July 9 8 2 3 5 2 2" xfId="63376"/>
    <cellStyle name="x_CCA-Request_H11bps July 9 8 2 3 5 3" xfId="63377"/>
    <cellStyle name="x_CCA-Request_H11bps July 9 8 2 3 6" xfId="41426"/>
    <cellStyle name="x_CCA-Request_H11bps July 9 8 2 3 6 2" xfId="63378"/>
    <cellStyle name="x_CCA-Request_H11bps July 9 8 2 3 7" xfId="63379"/>
    <cellStyle name="x_CCA-Request_H11bps July 9 8 2 4" xfId="41427"/>
    <cellStyle name="x_CCA-Request_H11bps July 9 8 2 4 2" xfId="41428"/>
    <cellStyle name="x_CCA-Request_H11bps July 9 8 2 4 2 2" xfId="63380"/>
    <cellStyle name="x_CCA-Request_H11bps July 9 8 2 4 3" xfId="41429"/>
    <cellStyle name="x_CCA-Request_H11bps July 9 8 2 4 3 2" xfId="63381"/>
    <cellStyle name="x_CCA-Request_H11bps July 9 8 2 4 4" xfId="63382"/>
    <cellStyle name="x_CCA-Request_H11bps July 9 8 2 4 5" xfId="63383"/>
    <cellStyle name="x_CCA-Request_H11bps July 9 8 2 5" xfId="41430"/>
    <cellStyle name="x_CCA-Request_H11bps July 9 8 2 5 2" xfId="41431"/>
    <cellStyle name="x_CCA-Request_H11bps July 9 8 2 5 2 2" xfId="63384"/>
    <cellStyle name="x_CCA-Request_H11bps July 9 8 2 5 3" xfId="41432"/>
    <cellStyle name="x_CCA-Request_H11bps July 9 8 2 5 3 2" xfId="63385"/>
    <cellStyle name="x_CCA-Request_H11bps July 9 8 2 5 4" xfId="63386"/>
    <cellStyle name="x_CCA-Request_H11bps July 9 8 2 5 5" xfId="63387"/>
    <cellStyle name="x_CCA-Request_H11bps July 9 8 2 6" xfId="41433"/>
    <cellStyle name="x_CCA-Request_H11bps July 9 8 2 6 2" xfId="41434"/>
    <cellStyle name="x_CCA-Request_H11bps July 9 8 2 6 2 2" xfId="63388"/>
    <cellStyle name="x_CCA-Request_H11bps July 9 8 2 6 3" xfId="63389"/>
    <cellStyle name="x_CCA-Request_H11bps July 9 8 2 7" xfId="41435"/>
    <cellStyle name="x_CCA-Request_H11bps July 9 8 2 7 2" xfId="41436"/>
    <cellStyle name="x_CCA-Request_H11bps July 9 8 2 7 2 2" xfId="63390"/>
    <cellStyle name="x_CCA-Request_H11bps July 9 8 2 7 3" xfId="63391"/>
    <cellStyle name="x_CCA-Request_H11bps July 9 8 2 8" xfId="41437"/>
    <cellStyle name="x_CCA-Request_H11bps July 9 8 2 8 2" xfId="63392"/>
    <cellStyle name="x_CCA-Request_H11bps July 9 8 2 9" xfId="63393"/>
    <cellStyle name="x_CCA-Request_H11bps July 9 8 3" xfId="41438"/>
    <cellStyle name="x_CCA-Request_H11bps July 9 8 3 2" xfId="41439"/>
    <cellStyle name="x_CCA-Request_H11bps July 9 8 3 2 2" xfId="63394"/>
    <cellStyle name="x_CCA-Request_H11bps July 9 8 3 3" xfId="41440"/>
    <cellStyle name="x_CCA-Request_H11bps July 9 8 3 3 2" xfId="63395"/>
    <cellStyle name="x_CCA-Request_H11bps July 9 8 3 4" xfId="63396"/>
    <cellStyle name="x_CCA-Request_H11bps July 9 8 3 5" xfId="63397"/>
    <cellStyle name="x_CCA-Request_H11bps July 9 8 4" xfId="41441"/>
    <cellStyle name="x_CCA-Request_H11bps July 9 8 4 2" xfId="41442"/>
    <cellStyle name="x_CCA-Request_H11bps July 9 8 4 2 2" xfId="63398"/>
    <cellStyle name="x_CCA-Request_H11bps July 9 8 4 3" xfId="41443"/>
    <cellStyle name="x_CCA-Request_H11bps July 9 8 4 3 2" xfId="63399"/>
    <cellStyle name="x_CCA-Request_H11bps July 9 8 4 4" xfId="63400"/>
    <cellStyle name="x_CCA-Request_H11bps July 9 8 4 5" xfId="63401"/>
    <cellStyle name="x_CCA-Request_H11bps July 9 8 5" xfId="41444"/>
    <cellStyle name="x_CCA-Request_H11bps July 9 8 5 2" xfId="41445"/>
    <cellStyle name="x_CCA-Request_H11bps July 9 8 5 2 2" xfId="63402"/>
    <cellStyle name="x_CCA-Request_H11bps July 9 8 5 3" xfId="63403"/>
    <cellStyle name="x_CCA-Request_H11bps July 9 8 6" xfId="41446"/>
    <cellStyle name="x_CCA-Request_H11bps July 9 8 6 2" xfId="41447"/>
    <cellStyle name="x_CCA-Request_H11bps July 9 8 6 2 2" xfId="63404"/>
    <cellStyle name="x_CCA-Request_H11bps July 9 8 6 3" xfId="63405"/>
    <cellStyle name="x_CCA-Request_H11bps July 9 8 7" xfId="41448"/>
    <cellStyle name="x_CCA-Request_H11bps July 9 8 7 2" xfId="63406"/>
    <cellStyle name="x_CCA-Request_H11bps July 9 8 8" xfId="63407"/>
    <cellStyle name="x_CCA-Request_H11bps July 9 9" xfId="41449"/>
    <cellStyle name="x_CCA-Request_H11bps July 9 9 2" xfId="41450"/>
    <cellStyle name="x_CCA-Request_H11bps July 9 9 2 2" xfId="41451"/>
    <cellStyle name="x_CCA-Request_H11bps July 9 9 2 2 2" xfId="41452"/>
    <cellStyle name="x_CCA-Request_H11bps July 9 9 2 2 2 2" xfId="63408"/>
    <cellStyle name="x_CCA-Request_H11bps July 9 9 2 2 3" xfId="41453"/>
    <cellStyle name="x_CCA-Request_H11bps July 9 9 2 2 3 2" xfId="63409"/>
    <cellStyle name="x_CCA-Request_H11bps July 9 9 2 2 4" xfId="63410"/>
    <cellStyle name="x_CCA-Request_H11bps July 9 9 2 2 5" xfId="63411"/>
    <cellStyle name="x_CCA-Request_H11bps July 9 9 2 3" xfId="41454"/>
    <cellStyle name="x_CCA-Request_H11bps July 9 9 2 3 2" xfId="41455"/>
    <cellStyle name="x_CCA-Request_H11bps July 9 9 2 3 2 2" xfId="63412"/>
    <cellStyle name="x_CCA-Request_H11bps July 9 9 2 3 3" xfId="41456"/>
    <cellStyle name="x_CCA-Request_H11bps July 9 9 2 3 3 2" xfId="63413"/>
    <cellStyle name="x_CCA-Request_H11bps July 9 9 2 3 4" xfId="63414"/>
    <cellStyle name="x_CCA-Request_H11bps July 9 9 2 3 5" xfId="63415"/>
    <cellStyle name="x_CCA-Request_H11bps July 9 9 2 4" xfId="41457"/>
    <cellStyle name="x_CCA-Request_H11bps July 9 9 2 4 2" xfId="41458"/>
    <cellStyle name="x_CCA-Request_H11bps July 9 9 2 4 2 2" xfId="63416"/>
    <cellStyle name="x_CCA-Request_H11bps July 9 9 2 4 3" xfId="63417"/>
    <cellStyle name="x_CCA-Request_H11bps July 9 9 2 5" xfId="41459"/>
    <cellStyle name="x_CCA-Request_H11bps July 9 9 2 5 2" xfId="41460"/>
    <cellStyle name="x_CCA-Request_H11bps July 9 9 2 5 2 2" xfId="63418"/>
    <cellStyle name="x_CCA-Request_H11bps July 9 9 2 5 3" xfId="63419"/>
    <cellStyle name="x_CCA-Request_H11bps July 9 9 2 6" xfId="41461"/>
    <cellStyle name="x_CCA-Request_H11bps July 9 9 2 6 2" xfId="63420"/>
    <cellStyle name="x_CCA-Request_H11bps July 9 9 2 7" xfId="63421"/>
    <cellStyle name="x_CCA-Request_H11bps July 9 9 3" xfId="41462"/>
    <cellStyle name="x_CCA-Request_H11bps July 9 9 3 2" xfId="41463"/>
    <cellStyle name="x_CCA-Request_H11bps July 9 9 3 2 2" xfId="41464"/>
    <cellStyle name="x_CCA-Request_H11bps July 9 9 3 2 2 2" xfId="63422"/>
    <cellStyle name="x_CCA-Request_H11bps July 9 9 3 2 3" xfId="41465"/>
    <cellStyle name="x_CCA-Request_H11bps July 9 9 3 2 3 2" xfId="63423"/>
    <cellStyle name="x_CCA-Request_H11bps July 9 9 3 2 4" xfId="63424"/>
    <cellStyle name="x_CCA-Request_H11bps July 9 9 3 2 5" xfId="63425"/>
    <cellStyle name="x_CCA-Request_H11bps July 9 9 3 3" xfId="41466"/>
    <cellStyle name="x_CCA-Request_H11bps July 9 9 3 3 2" xfId="41467"/>
    <cellStyle name="x_CCA-Request_H11bps July 9 9 3 3 2 2" xfId="63426"/>
    <cellStyle name="x_CCA-Request_H11bps July 9 9 3 3 3" xfId="41468"/>
    <cellStyle name="x_CCA-Request_H11bps July 9 9 3 3 3 2" xfId="63427"/>
    <cellStyle name="x_CCA-Request_H11bps July 9 9 3 3 4" xfId="63428"/>
    <cellStyle name="x_CCA-Request_H11bps July 9 9 3 3 5" xfId="63429"/>
    <cellStyle name="x_CCA-Request_H11bps July 9 9 3 4" xfId="41469"/>
    <cellStyle name="x_CCA-Request_H11bps July 9 9 3 4 2" xfId="41470"/>
    <cellStyle name="x_CCA-Request_H11bps July 9 9 3 4 2 2" xfId="63430"/>
    <cellStyle name="x_CCA-Request_H11bps July 9 9 3 4 3" xfId="63431"/>
    <cellStyle name="x_CCA-Request_H11bps July 9 9 3 5" xfId="41471"/>
    <cellStyle name="x_CCA-Request_H11bps July 9 9 3 5 2" xfId="41472"/>
    <cellStyle name="x_CCA-Request_H11bps July 9 9 3 5 2 2" xfId="63432"/>
    <cellStyle name="x_CCA-Request_H11bps July 9 9 3 5 3" xfId="63433"/>
    <cellStyle name="x_CCA-Request_H11bps July 9 9 3 6" xfId="41473"/>
    <cellStyle name="x_CCA-Request_H11bps July 9 9 3 6 2" xfId="63434"/>
    <cellStyle name="x_CCA-Request_H11bps July 9 9 3 7" xfId="63435"/>
    <cellStyle name="x_CCA-Request_H11bps July 9 9 4" xfId="41474"/>
    <cellStyle name="x_CCA-Request_H11bps July 9 9 4 2" xfId="41475"/>
    <cellStyle name="x_CCA-Request_H11bps July 9 9 4 2 2" xfId="63436"/>
    <cellStyle name="x_CCA-Request_H11bps July 9 9 4 3" xfId="41476"/>
    <cellStyle name="x_CCA-Request_H11bps July 9 9 4 3 2" xfId="63437"/>
    <cellStyle name="x_CCA-Request_H11bps July 9 9 4 4" xfId="63438"/>
    <cellStyle name="x_CCA-Request_H11bps July 9 9 4 5" xfId="63439"/>
    <cellStyle name="x_CCA-Request_H11bps July 9 9 5" xfId="41477"/>
    <cellStyle name="x_CCA-Request_H11bps July 9 9 5 2" xfId="41478"/>
    <cellStyle name="x_CCA-Request_H11bps July 9 9 5 2 2" xfId="63440"/>
    <cellStyle name="x_CCA-Request_H11bps July 9 9 5 3" xfId="41479"/>
    <cellStyle name="x_CCA-Request_H11bps July 9 9 5 3 2" xfId="63441"/>
    <cellStyle name="x_CCA-Request_H11bps July 9 9 5 4" xfId="63442"/>
    <cellStyle name="x_CCA-Request_H11bps July 9 9 5 5" xfId="63443"/>
    <cellStyle name="x_CCA-Request_H11bps July 9 9 6" xfId="41480"/>
    <cellStyle name="x_CCA-Request_H11bps July 9 9 6 2" xfId="41481"/>
    <cellStyle name="x_CCA-Request_H11bps July 9 9 6 2 2" xfId="63444"/>
    <cellStyle name="x_CCA-Request_H11bps July 9 9 6 3" xfId="63445"/>
    <cellStyle name="x_CCA-Request_H11bps July 9 9 7" xfId="41482"/>
    <cellStyle name="x_CCA-Request_H11bps July 9 9 7 2" xfId="41483"/>
    <cellStyle name="x_CCA-Request_H11bps July 9 9 7 2 2" xfId="63446"/>
    <cellStyle name="x_CCA-Request_H11bps July 9 9 7 3" xfId="63447"/>
    <cellStyle name="x_CCA-Request_H11bps July 9 9 8" xfId="41484"/>
    <cellStyle name="x_CCA-Request_H11bps July 9 9 8 2" xfId="63448"/>
    <cellStyle name="x_CCA-Request_H11bps July 9 9 9" xfId="63449"/>
    <cellStyle name="x_CCA-Request_H11bps July 9_2007 PBR Filing Working File 080115" xfId="41485"/>
    <cellStyle name="x_CCA-Request_H11bps July 9_2008 PBR Filing Working File 090116" xfId="41486"/>
    <cellStyle name="x_CCA-Request_H11bps July 9_2010 RMDx BP090610c-1" xfId="41487"/>
    <cellStyle name="x_CCA-Request_H11bps July 9_2010 RMDx BP091222c-old" xfId="41488"/>
    <cellStyle name="x_CCA-Request_H11bps July 9_Actual vs. Budget Volume" xfId="41489"/>
    <cellStyle name="x_CCA-Request_H11bps July 9_Adjustments-RSVA" xfId="41490"/>
    <cellStyle name="x_CCA-Request_H11bps July 9_Adjustments-RSVA 2" xfId="41491"/>
    <cellStyle name="x_CCA-Request_H11bps July 9_Adjustments-RSVA_Brampton Rev. Tracking" xfId="41492"/>
    <cellStyle name="x_CCA-Request_H11bps July 9_Adjustments-RSVA_Brampton Rev. Tracking 2" xfId="41493"/>
    <cellStyle name="x_CCA-Request_H11bps July 9_Book1" xfId="41494"/>
    <cellStyle name="x_CCA-Request_H11bps July 9_Brampton HOBNI RCOPA Tracking" xfId="41495"/>
    <cellStyle name="x_CCA-Request_H11bps July 9_Brampton Rev. Tracking" xfId="41496"/>
    <cellStyle name="x_CCA-Request_H11bps July 9_Brampton Rev. Tracking 2" xfId="41497"/>
    <cellStyle name="x_CCA-Request_H11bps July 9_Detail" xfId="41498"/>
    <cellStyle name="x_CCA-Request_H11bps July 9_Dx Decision Workbook (2)" xfId="41499"/>
    <cellStyle name="x_CCA-Request_H11bps July 9_F_Mstr_Cntrl_rates" xfId="41500"/>
    <cellStyle name="x_CCA-Request_H11bps July 9_Fcst_Chg_new" xfId="41501"/>
    <cellStyle name="x_CCA-Request_H11bps July 9_Fcst_new" xfId="41502"/>
    <cellStyle name="x_CCA-Request_H11bps July 9_Fcst_Prev_new" xfId="41503"/>
    <cellStyle name="x_CCA-Request_H11bps July 9_HOBNI Dec 31 2010 Tax info" xfId="63450"/>
    <cellStyle name="x_CCA-Request_H11bps July 9_In_F_Dx_Rates_new" xfId="41504"/>
    <cellStyle name="x_CCA-Request_H11bps July 9_In_R_Customers_new" xfId="41505"/>
    <cellStyle name="x_CCA-Request_H11bps July 9_In_R_kWhs_New" xfId="41506"/>
    <cellStyle name="x_CCA-Request_H11bps July 9_In_R_kWs_New" xfId="41507"/>
    <cellStyle name="x_CCA-Request_H11bps July 9_LV" xfId="41508"/>
    <cellStyle name="x_CCA-Request_H11bps July 9_Monthly Foregone Revenue Cal'n_08PL based on Sep07 LF_090109 (3)" xfId="41509"/>
    <cellStyle name="x_CCA-Request_H11bps July 9_Out_Accrual_Bud_091222c" xfId="41510"/>
    <cellStyle name="x_CCA-Request_H11bps July 9_Out_Accrual_Bud_100222f" xfId="41511"/>
    <cellStyle name="x_CCA-Request_H11bps July 9_Out_Accrual_Bud_100525g" xfId="41512"/>
    <cellStyle name="x_CCA-Request_H11bps July 9_Out_Accural_Bud_101112a" xfId="41513"/>
    <cellStyle name="x_CCA-Request_H11bps July 9_Out_Variances_Summary" xfId="41514"/>
    <cellStyle name="x_CCA-Request_H11bps July 9_Q4-07 METS Rebate Accrual" xfId="41515"/>
    <cellStyle name="x_CCA-Request_H11bps July 9_Q4-07 METS Revenue Accrual" xfId="41516"/>
    <cellStyle name="x_CCA-Request_H11bps July 9_Rate Class" xfId="41517"/>
    <cellStyle name="x_CCA-Request_H11bps July 9_Revenue High Level Checking" xfId="41518"/>
    <cellStyle name="x_CCA-Request_H11bps July 9_RMBill Master Dec08 090105" xfId="41519"/>
    <cellStyle name="x_CCA-Request_H11bps July 9_RMBill Master Dec08 090116" xfId="41520"/>
    <cellStyle name="x_CCA-Request_H11bps July 9_RMDx BP061208b ACDec07_071227" xfId="41521"/>
    <cellStyle name="x_CCA-Request_H11bps July 9_RMDx BP061208b ACDec07_080104" xfId="41522"/>
    <cellStyle name="x_CCA-Request_H11bps July 9_RMDx BP061208b ACJune07_290607" xfId="41523"/>
    <cellStyle name="x_CCA-Request_H11bps July 9_RMDx BP071213h ACApr08_080430" xfId="41524"/>
    <cellStyle name="x_CCA-Request_H11bps July 9_RMDx BP071213h ACAugust08_080903" xfId="41525"/>
    <cellStyle name="x_CCA-Request_H11bps July 9_RMDx BP071213h ACDec08_090105v2" xfId="41526"/>
    <cellStyle name="x_CCA-Request_H11bps July 9_RMDx BP071213h ACFeb08_080304" xfId="41527"/>
    <cellStyle name="x_CCA-Request_H11bps July 9_RMDx BP071213h ACJuly08_080805 v3" xfId="41528"/>
    <cellStyle name="x_CCA-Request_H11bps July 9_RMDx BP071213h ACJune08_080703_SM Adjusted" xfId="41529"/>
    <cellStyle name="x_CCA-Request_H11bps July 9_RMDx BP071213h ACMar08_080401" xfId="41530"/>
    <cellStyle name="x_CCA-Request_H11bps July 9_RMDx BP071213h ACMay08_080603b" xfId="41531"/>
    <cellStyle name="x_CCA-Request_H11bps July 9_RMDx BP071213h ACNov08_081202" xfId="41532"/>
    <cellStyle name="x_CCA-Request_H11bps July 9_RMDx BP071213h ACOct08_081104" xfId="41533"/>
    <cellStyle name="x_CCA-Request_H11bps July 9_RMDx BP090121i ACDec09_100118" xfId="41534"/>
    <cellStyle name="x_CCA-Request_H11bps July 9_RMDx BP090121i ACJan09_090117" xfId="41535"/>
    <cellStyle name="x_CCA-Request_H11bps July 9_RMDx BP090121i ACJan09_090204b" xfId="41536"/>
    <cellStyle name="x_CCA-Request_H11bps July 9_RMDx BP090121i ACJuly09_090730" xfId="41537"/>
    <cellStyle name="x_CCA-Request_H11bps July 9_RMDx BP090121i ACJune09_090707_newrates" xfId="41538"/>
    <cellStyle name="x_CCA-Request_H11bps July 9_RMDx BP090121i ACMay09_090507_new rate classes" xfId="41539"/>
    <cellStyle name="x_CCA-Request_H11bps July 9_RMDx BP090121i ACMay09_090519" xfId="41540"/>
    <cellStyle name="x_CCA-Request_H11bps July 9_RMDx BP090121i ACMay09_090604" xfId="41541"/>
    <cellStyle name="x_CCA-Request_H11bps July 9_RMDx BP100525g ACMay10_100611" xfId="41542"/>
    <cellStyle name="x_CCA-Request_H11bps July 9_RMTx" xfId="41543"/>
    <cellStyle name="x_CCA-Request_H11bps July 9_RMTx BP052510j_Sep09LF ACAug10_100902" xfId="41544"/>
    <cellStyle name="x_CCA-Request_H11bps July 9_RMTx BP052510j_Sep09LF ACDec10_110106" xfId="41545"/>
    <cellStyle name="x_CCA-Request_H11bps July 9_RMTx BP081216h_Apr08LF ACNov09_100104 - Lei" xfId="41546"/>
    <cellStyle name="x_CCA-Request_H11bps July 9_Sheet1" xfId="41547"/>
    <cellStyle name="x_CCA-Request_H11bps July 9_Year End 2008 Journal Entry Workbook" xfId="41548"/>
    <cellStyle name="x_CCA-Request_H11bps_2007 PBR Filing Working File 080115" xfId="41549"/>
    <cellStyle name="x_CCA-Request_H11bps_2008 PBR Filing Working File 090116" xfId="41550"/>
    <cellStyle name="x_CCA-Request_H11bps_2010 RMDx BP090610c-1" xfId="41551"/>
    <cellStyle name="x_CCA-Request_H11bps_2010 RMDx BP091222c-old" xfId="41552"/>
    <cellStyle name="x_CCA-Request_H11bps_Actual vs. Budget Volume" xfId="41553"/>
    <cellStyle name="x_CCA-Request_H11bps_Adjustments-RSVA" xfId="41554"/>
    <cellStyle name="x_CCA-Request_H11bps_Adjustments-RSVA 2" xfId="41555"/>
    <cellStyle name="x_CCA-Request_H11bps_Adjustments-RSVA_Brampton Rev. Tracking" xfId="41556"/>
    <cellStyle name="x_CCA-Request_H11bps_Adjustments-RSVA_Brampton Rev. Tracking 2" xfId="41557"/>
    <cellStyle name="x_CCA-Request_H11bps_Book1" xfId="41558"/>
    <cellStyle name="x_CCA-Request_H11bps_Brampton HOBNI RCOPA Tracking" xfId="41559"/>
    <cellStyle name="x_CCA-Request_H11bps_Brampton Rev. Tracking" xfId="41560"/>
    <cellStyle name="x_CCA-Request_H11bps_Brampton Rev. Tracking 2" xfId="41561"/>
    <cellStyle name="x_CCA-Request_H11bps_Detail" xfId="41562"/>
    <cellStyle name="x_CCA-Request_H11bps_Dx Decision Workbook (2)" xfId="41563"/>
    <cellStyle name="x_CCA-Request_H11bps_F_Mstr_Cntrl_rates" xfId="41564"/>
    <cellStyle name="x_CCA-Request_H11bps_Fcst_Chg_new" xfId="41565"/>
    <cellStyle name="x_CCA-Request_H11bps_Fcst_new" xfId="41566"/>
    <cellStyle name="x_CCA-Request_H11bps_Fcst_Prev_new" xfId="41567"/>
    <cellStyle name="x_CCA-Request_H11bps_HOBNI Dec 31 2010 Tax info" xfId="63451"/>
    <cellStyle name="x_CCA-Request_H11bps_In_F_Dx_Rates_new" xfId="41568"/>
    <cellStyle name="x_CCA-Request_H11bps_In_R_Customers_new" xfId="41569"/>
    <cellStyle name="x_CCA-Request_H11bps_In_R_kWhs_New" xfId="41570"/>
    <cellStyle name="x_CCA-Request_H11bps_In_R_kWs_New" xfId="41571"/>
    <cellStyle name="x_CCA-Request_H11bps_LV" xfId="41572"/>
    <cellStyle name="x_CCA-Request_H11bps_Monthly Foregone Revenue Cal'n_08PL based on Sep07 LF_090109 (3)" xfId="41573"/>
    <cellStyle name="x_CCA-Request_H11bps_Out_Accrual_Bud_091222c" xfId="41574"/>
    <cellStyle name="x_CCA-Request_H11bps_Out_Accrual_Bud_100222f" xfId="41575"/>
    <cellStyle name="x_CCA-Request_H11bps_Out_Accrual_Bud_100525g" xfId="41576"/>
    <cellStyle name="x_CCA-Request_H11bps_Out_Accural_Bud_101112a" xfId="41577"/>
    <cellStyle name="x_CCA-Request_H11bps_Out_Variances_Summary" xfId="41578"/>
    <cellStyle name="x_CCA-Request_H11bps_Q4-07 METS Rebate Accrual" xfId="41579"/>
    <cellStyle name="x_CCA-Request_H11bps_Q4-07 METS Revenue Accrual" xfId="41580"/>
    <cellStyle name="x_CCA-Request_H11bps_Rate Class" xfId="41581"/>
    <cellStyle name="x_CCA-Request_H11bps_Revenue High Level Checking" xfId="41582"/>
    <cellStyle name="x_CCA-Request_H11bps_RMBill Master Dec08 090105" xfId="41583"/>
    <cellStyle name="x_CCA-Request_H11bps_RMBill Master Dec08 090116" xfId="41584"/>
    <cellStyle name="x_CCA-Request_H11bps_RMDx BP061208b ACDec07_071227" xfId="41585"/>
    <cellStyle name="x_CCA-Request_H11bps_RMDx BP061208b ACDec07_080104" xfId="41586"/>
    <cellStyle name="x_CCA-Request_H11bps_RMDx BP061208b ACJune07_290607" xfId="41587"/>
    <cellStyle name="x_CCA-Request_H11bps_RMDx BP071213h ACApr08_080430" xfId="41588"/>
    <cellStyle name="x_CCA-Request_H11bps_RMDx BP071213h ACAugust08_080903" xfId="41589"/>
    <cellStyle name="x_CCA-Request_H11bps_RMDx BP071213h ACDec08_090105v2" xfId="41590"/>
    <cellStyle name="x_CCA-Request_H11bps_RMDx BP071213h ACFeb08_080304" xfId="41591"/>
    <cellStyle name="x_CCA-Request_H11bps_RMDx BP071213h ACJuly08_080805 v3" xfId="41592"/>
    <cellStyle name="x_CCA-Request_H11bps_RMDx BP071213h ACJune08_080703_SM Adjusted" xfId="41593"/>
    <cellStyle name="x_CCA-Request_H11bps_RMDx BP071213h ACMar08_080401" xfId="41594"/>
    <cellStyle name="x_CCA-Request_H11bps_RMDx BP071213h ACMay08_080603b" xfId="41595"/>
    <cellStyle name="x_CCA-Request_H11bps_RMDx BP071213h ACNov08_081202" xfId="41596"/>
    <cellStyle name="x_CCA-Request_H11bps_RMDx BP071213h ACOct08_081104" xfId="41597"/>
    <cellStyle name="x_CCA-Request_H11bps_RMDx BP090121i ACDec09_100118" xfId="41598"/>
    <cellStyle name="x_CCA-Request_H11bps_RMDx BP090121i ACJan09_090117" xfId="41599"/>
    <cellStyle name="x_CCA-Request_H11bps_RMDx BP090121i ACJan09_090204b" xfId="41600"/>
    <cellStyle name="x_CCA-Request_H11bps_RMDx BP090121i ACJuly09_090730" xfId="41601"/>
    <cellStyle name="x_CCA-Request_H11bps_RMDx BP090121i ACJune09_090707_newrates" xfId="41602"/>
    <cellStyle name="x_CCA-Request_H11bps_RMDx BP090121i ACMay09_090507_new rate classes" xfId="41603"/>
    <cellStyle name="x_CCA-Request_H11bps_RMDx BP090121i ACMay09_090519" xfId="41604"/>
    <cellStyle name="x_CCA-Request_H11bps_RMDx BP090121i ACMay09_090604" xfId="41605"/>
    <cellStyle name="x_CCA-Request_H11bps_RMDx BP100525g ACMay10_100611" xfId="41606"/>
    <cellStyle name="x_CCA-Request_H11bps_RMTx" xfId="41607"/>
    <cellStyle name="x_CCA-Request_H11bps_RMTx BP052510j_Sep09LF ACAug10_100902" xfId="41608"/>
    <cellStyle name="x_CCA-Request_H11bps_RMTx BP052510j_Sep09LF ACDec10_110106" xfId="41609"/>
    <cellStyle name="x_CCA-Request_H11bps_RMTx BP081216h_Apr08LF ACNov09_100104 - Lei" xfId="41610"/>
    <cellStyle name="x_CCA-Request_H11bps_Sheet1" xfId="41611"/>
    <cellStyle name="x_CCA-Request_H11bps_Year End 2008 Journal Entry Workbook" xfId="41612"/>
    <cellStyle name="x_Detail" xfId="41613"/>
    <cellStyle name="x_Dx Decision Workbook (2)" xfId="41614"/>
    <cellStyle name="x_F_Mstr_Cntrl_rates" xfId="41615"/>
    <cellStyle name="x_Fcst_Chg_new" xfId="41616"/>
    <cellStyle name="x_Fcst_new" xfId="41617"/>
    <cellStyle name="x_Fcst_Prev_new" xfId="41618"/>
    <cellStyle name="x_HOBNI Dec 31 2010 Tax info" xfId="63452"/>
    <cellStyle name="x_In_F_Dx_Rates_new" xfId="41619"/>
    <cellStyle name="x_In_R_Customers_new" xfId="41620"/>
    <cellStyle name="x_In_R_kWhs_New" xfId="41621"/>
    <cellStyle name="x_In_R_kWs_New" xfId="41622"/>
    <cellStyle name="x_LV" xfId="41623"/>
    <cellStyle name="x_Monthly Foregone Revenue Cal'n_08PL based on Sep07 LF_090109 (3)" xfId="41624"/>
    <cellStyle name="x_Out_Accrual_Bud_091222c" xfId="41625"/>
    <cellStyle name="x_Out_Accrual_Bud_100222f" xfId="41626"/>
    <cellStyle name="x_Out_Accrual_Bud_100525g" xfId="41627"/>
    <cellStyle name="x_Out_Accural_Bud_101112a" xfId="41628"/>
    <cellStyle name="x_Out_Variances_Summary" xfId="41629"/>
    <cellStyle name="x_Q4-07 METS Rebate Accrual" xfId="41630"/>
    <cellStyle name="x_Q4-07 METS Revenue Accrual" xfId="41631"/>
    <cellStyle name="x_Rate Class" xfId="41632"/>
    <cellStyle name="x_Revenue High Level Checking" xfId="41633"/>
    <cellStyle name="x_RMBill Master Dec08 090105" xfId="41634"/>
    <cellStyle name="x_RMBill Master Dec08 090116" xfId="41635"/>
    <cellStyle name="x_RMDx BP061208b ACDec07_071227" xfId="41636"/>
    <cellStyle name="x_RMDx BP061208b ACDec07_080104" xfId="41637"/>
    <cellStyle name="x_RMDx BP061208b ACJune07_290607" xfId="41638"/>
    <cellStyle name="x_RMDx BP071213h ACApr08_080430" xfId="41639"/>
    <cellStyle name="x_RMDx BP071213h ACAugust08_080903" xfId="41640"/>
    <cellStyle name="x_RMDx BP071213h ACDec08_090105v2" xfId="41641"/>
    <cellStyle name="x_RMDx BP071213h ACFeb08_080304" xfId="41642"/>
    <cellStyle name="x_RMDx BP071213h ACJuly08_080805 v3" xfId="41643"/>
    <cellStyle name="x_RMDx BP071213h ACJune08_080703_SM Adjusted" xfId="41644"/>
    <cellStyle name="x_RMDx BP071213h ACMar08_080401" xfId="41645"/>
    <cellStyle name="x_RMDx BP071213h ACMay08_080603b" xfId="41646"/>
    <cellStyle name="x_RMDx BP071213h ACNov08_081202" xfId="41647"/>
    <cellStyle name="x_RMDx BP071213h ACOct08_081104" xfId="41648"/>
    <cellStyle name="x_RMDx BP090121i ACDec09_100118" xfId="41649"/>
    <cellStyle name="x_RMDx BP090121i ACJan09_090117" xfId="41650"/>
    <cellStyle name="x_RMDx BP090121i ACJan09_090204b" xfId="41651"/>
    <cellStyle name="x_RMDx BP090121i ACJuly09_090730" xfId="41652"/>
    <cellStyle name="x_RMDx BP090121i ACJune09_090707_newrates" xfId="41653"/>
    <cellStyle name="x_RMDx BP090121i ACMay09_090507_new rate classes" xfId="41654"/>
    <cellStyle name="x_RMDx BP090121i ACMay09_090519" xfId="41655"/>
    <cellStyle name="x_RMDx BP090121i ACMay09_090604" xfId="41656"/>
    <cellStyle name="x_RMDx BP100525g ACMay10_100611" xfId="41657"/>
    <cellStyle name="x_RMTx" xfId="41658"/>
    <cellStyle name="x_RMTx BP052510j_Sep09LF ACAug10_100902" xfId="41659"/>
    <cellStyle name="x_RMTx BP052510j_Sep09LF ACDec10_110106" xfId="41660"/>
    <cellStyle name="x_RMTx BP081216h_Apr08LF ACNov09_100104 - Lei" xfId="41661"/>
    <cellStyle name="x_Sheet1" xfId="41662"/>
    <cellStyle name="x_Year End 2008 Journal Entry Workbook" xfId="41663"/>
    <cellStyle name="Year" xfId="63453"/>
    <cellStyle name="Year1" xfId="63454"/>
    <cellStyle name="Year2" xfId="63455"/>
    <cellStyle name="Zero (-)" xfId="63456"/>
    <cellStyle name="Zero (+)" xfId="63457"/>
    <cellStyle name="標準 20" xfId="4166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63" Type="http://schemas.openxmlformats.org/officeDocument/2006/relationships/externalLink" Target="externalLinks/externalLink60.xml"/><Relationship Id="rId68" Type="http://schemas.openxmlformats.org/officeDocument/2006/relationships/sharedStrings" Target="sharedStrings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6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58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externalLink" Target="externalLinks/externalLink61.xml"/><Relationship Id="rId69" Type="http://schemas.openxmlformats.org/officeDocument/2006/relationships/calcChain" Target="calcChain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styles" Target="styles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nstmnt\2004\fs-aug04_YTD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System%20New\System%202002\Project%20Summary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USERS\POONJA\FORECAST\96FRCS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sjh\MD&amp;A\2009\July%202009\Horizon%20Var%20Analysis%20Capex%20July'09-with%20Detail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00YEARND\LEADSHTS.WK4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00YEARND\LEADSHTS.WK4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E\2010\EDI\Regulatory%20Assets\Monthly%20RSVA%20balances%20-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g\Acctg\2002%20Financials\AMEX%20Seat%20Pric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Common\Finance\Budget\Bud2010\Internal%20Budget\7.%202009%20APPENDIX%20C%20HYDRO\Appendix%20C-7%20-%20Capital%20Program\2010%20Final%20Capital%20Budget%20Proposa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CAPACITY\RPCAP96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orge.lekusz\Local%20Settings\Temporary%20Internet%20Files\Content.Outlook\MZUVSQ4Z\Capital%20Budget%20-%202010%20-%20Controllable\Optimizer%20Test%20Files\BHDI%20Optimizer-Mast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Joe\STD_Journal_Entries\DeprAdjustAUGUS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av\Spreadsheets\Budget%20Info%202010\Budget%20Templates\Finals\2010%20Budget%20-%20CC311-101_R8%20-%20after%20Aug%204-tem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stmnt\2004\fs-may04%2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HH96YE_CapitalTransaction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ca\Local%20Settings\Temporary%20Internet%20Files\Content.Outlook\HGN6OOMV\Capital%20Summary-R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Budget%20Templates%20Received\CC620-101_2011%20Budget%20Template-CC620%20working%20v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rkhamEnergy\Financial_Stmt\Fs-september02Energ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hamfsr01\cls\O\Oakville%20Hydro%20Corporation-60234865\2007WP-Oakville%20Hydro%20Corporation\2007WP-El-Con%20Construction\07%20-%20Tax%20Provision%20-%20El-Con%20Construction\07%20-%20IT%20Provision%20WP%20-%20El%20Con%20Constructio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1-2012\1.%20Administrative%20Files\FRS%20v7.82%20FY2012%20Dataset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RENE\1999\Monthend\MAST_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IRENE\1999\Monthend\MAST_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SWE%20Credit%20Rating%20Graph%206_28_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MarkhamEnergy\Financial_Stmt\Fs-september02Energ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COMMON\Budget\BUD1997\BUDBOOK\5OPEXSUM\STMTEXP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1-Budget%20Templates%20Received\CC311-101_2011%20Budget%20Template-311-101-Feb%205v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AM1\2010%20Budget%20-%20CC39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stribution_Rate_Application_2008_Forward_Test_Year\Horizon%20Rate%20Model\Exhibit%203%20Distribution%20Revenue%20Throughputs%202006%20to%202008%20Fin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ebfs01\Home\BenumMa\Assignments\2007%20EDR%20Model\2007_irmmodel_ope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hyd0041\tav\LaMonica\My%20Deloitte\M&amp;E%20Model\Iowa%20Curves\Iowa%20Curve%20Table%202014-07-2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KarmenPoturic\farma\plan2000\to\PLAN%20TO_2000_zadnj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PROJ9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nyeates\My%20Documents\__Rates%20Manager\_Mergeco%20Discovery\Finance%20Discovery\Copy%20of%20Project%20Titan%20Financial%20Model_Business%20Case_DRAFT%20V11_5%20(July%2020%202015)_HybridPSSolar%20JGB%20Edits%20(4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WINDOWS\DESKTOP\CON%2099\8%20August\TEM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MCOST\GLOB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3-2012\4.%20Summarized%20Forecast%20Templates\2.%20Forecast%20Master%20-%20Q3%202012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Corporate%20Finance\2005%20Trending\Markham%202003%20Operat%20Stmts\fs-DEC03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amar$\My%20Documents\EXCEL\COSA\COSA_Unbundling%20(MEA)\Mea_UCA_tes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users$\ramar\My%20Documents\BY%20APPLICATION\EXCEL\RATES\2004\2004%20Budget%20rev.%20before%204_1_04%20Adj\2004%20Det%20Bud%20Calend%20BEFORE4_1%20Adj.%20V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5.%20Budget%20Templates%20Received\1.%20Operating%20Budget%20Templates\2012-13%20Budget%20Template-Cost%20Centre%20522-101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Common\1.%20JohnB\2008%20Rates\Models\Rate%20Riders\scenario%20for%20Roland\EDR%202008%20Model%20recreat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Project%20Capital\Copy%20of%20Capital%20Budget%202010%20St%20%20Catharines%20(U)_Sent%20to%20Terry%20in%20Finance%20on%20Aug%2027-with%20Asset%20Categorie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Business%20Planning\Budget%202009\01%20-%20Budget%20Templates\01%20-%20Received\Consolidation\EDO\Back-up\Copy%20of%20November%202008%20Financial%20Statement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IVA-DESK6\SharedDocs\KarmenPoturic\farma\plan2000\to\PLAN%20TO_2000_zadnj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HH96YE_%20MEA%20Statistic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RPCAP9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inancials%202013\9.%20September\HUC%20Consolidated%20September%202013%20(FINAL%202013_10_15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0T)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2011%20Payroll%20Analysis\Budget%202011%20Payroll%20Summary%20TH%20Dec%2013%20201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Users\tlamonica\Documents\LaMonica\My%20Deloitte\M&amp;E%20Model\Iowa%20Curves\Iowa%20Curve%20Table%202014-07-2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users$\ramar\My%20Documents\BY%20APPLICATION\EXCEL\Financial%20Analysis\2004\November%202004\Hydro%20Revenue%20Nov%202004%20v2%20fr%20MB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Common\Documents%20and%20Settings\mbenum\My%20Documents\Rates\Rates%20Reporting\OEB%20Quarterly%20Submissions\July%202004\Carrying%20Charg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Corporate%20Finance\2005%20Trending\Markham%202003%20Operat%20Stmts\fs-june03%2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MCOST\OPTIMU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\Oakville%20Hydro%20Corporation-60234865\2007WP-Oakville%20Hydro%20Corporation\2007WP-Oakville%20Hydro%20Electricity%20Distribution%20Inc\OHD\07%20-%20IT%20Provision%20WP%20-%20Oakville%20Hyd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SG\VALCOMM\Hard%20Drives%20of%20Dearly%20Departed\Saponari\Black%20&amp;%20Decker\Black%20&amp;%20Decker\Foreign\United%20Kingdom\Birmingham,%20UK\Tucker%20Fasteners_Birm,England_Deta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005\RP-2005-0020\EB-2005-0389\Board\Applications\Decision%20Material\London%20Hydro%202006%20EDR_modified%20for%20smart%20meter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r\My%20Documents\2012-13%20Budget%20Template-Cost%20Centre%20500-101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eichsteller$\My%20Documents\EXCEL\COSA\COSA_Unbundling%20(MEA)\Mea_UCA_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2R)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System%202000\Proj20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System%20New\System%202001\Project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ES (3)"/>
      <sheetName val="TAXES (2)"/>
      <sheetName val="MACRO"/>
      <sheetName val="NOTES"/>
      <sheetName val="Bal_ExternalReporting"/>
      <sheetName val="Operat_ExternalReporting"/>
      <sheetName val="SCHANGES_ExternalReporting"/>
      <sheetName val="Loan Interest Accrual"/>
      <sheetName val="ADJUSTMT"/>
      <sheetName val="DATA"/>
      <sheetName val="BALANCE"/>
      <sheetName val="Bal_side_land"/>
      <sheetName val="TOWNOPERATING_LAND"/>
      <sheetName val="OPERATNG"/>
      <sheetName val="GL_DETAIL"/>
      <sheetName val="Operat_Cond_land (2)"/>
      <sheetName val="Operat_Cond_land"/>
      <sheetName val="Operating_qtr"/>
      <sheetName val="OperatQTR_Cond_land "/>
      <sheetName val="Explanation"/>
      <sheetName val="Operst_variance (2)"/>
      <sheetName val="Operst_variance"/>
      <sheetName val="Capexp"/>
      <sheetName val="Cap_Sum_Activity (2)"/>
      <sheetName val="Cap_Sum_Activity"/>
      <sheetName val="CapexpQTR"/>
      <sheetName val="CapexpSum"/>
      <sheetName val="SCHANGES"/>
      <sheetName val="2002"/>
      <sheetName val="TAXES_by_yr"/>
      <sheetName val="TAXES_by_gl"/>
      <sheetName val="CFLOW"/>
      <sheetName val="SUPPLMT"/>
      <sheetName val="LASTYR"/>
      <sheetName val="PERFORM"/>
      <sheetName val="AVGCUST"/>
      <sheetName val="Sheet1"/>
      <sheetName val="Regul_Ass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2001"/>
      <sheetName val="SUM2001 (2)"/>
      <sheetName val="SUM2001 (3)"/>
      <sheetName val="Sheet1"/>
      <sheetName val="Sheet2"/>
      <sheetName val="Sheet3"/>
    </sheetNames>
    <sheetDataSet>
      <sheetData sheetId="0" refreshError="1">
        <row r="6">
          <cell r="C6" t="str">
            <v>TABLE 1</v>
          </cell>
        </row>
        <row r="7">
          <cell r="C7" t="str">
            <v xml:space="preserve">SUMMARY OF </v>
          </cell>
        </row>
        <row r="8">
          <cell r="C8" t="str">
            <v>RECOMMENDED OPERATION'S CAPITAL PROJECTS - 2002</v>
          </cell>
        </row>
        <row r="10">
          <cell r="C10">
            <v>2002</v>
          </cell>
          <cell r="D10" t="str">
            <v>BENEFITS (1)</v>
          </cell>
          <cell r="I10" t="str">
            <v>BENEFITS (2)</v>
          </cell>
        </row>
        <row r="11">
          <cell r="A11" t="str">
            <v>Item</v>
          </cell>
          <cell r="B11" t="str">
            <v>Description</v>
          </cell>
          <cell r="C11" t="str">
            <v>Budget</v>
          </cell>
          <cell r="D11" t="str">
            <v>Capcity</v>
          </cell>
          <cell r="F11" t="str">
            <v>SAVINGS (p.a)</v>
          </cell>
          <cell r="H11" t="str">
            <v>Payback</v>
          </cell>
          <cell r="I11" t="str">
            <v>SAVINGS (p.a)</v>
          </cell>
          <cell r="K11" t="str">
            <v>Payback</v>
          </cell>
        </row>
        <row r="12">
          <cell r="C12" t="str">
            <v>Amount</v>
          </cell>
          <cell r="D12" t="str">
            <v>(MW)</v>
          </cell>
          <cell r="E12" t="str">
            <v>Losses</v>
          </cell>
          <cell r="F12" t="str">
            <v>Cust-min.</v>
          </cell>
          <cell r="G12" t="str">
            <v>Out. Costs*</v>
          </cell>
          <cell r="H12" t="str">
            <v>Yrs</v>
          </cell>
          <cell r="I12" t="str">
            <v>Eff. MW-Min.</v>
          </cell>
          <cell r="J12" t="str">
            <v>Out. Costs*</v>
          </cell>
          <cell r="K12" t="str">
            <v>Yrs</v>
          </cell>
        </row>
        <row r="14">
          <cell r="B14" t="str">
            <v>SUBTRANSMISSION</v>
          </cell>
        </row>
        <row r="17">
          <cell r="A17">
            <v>1</v>
          </cell>
          <cell r="B17" t="str">
            <v>44 kV Winston Churchill Blvd. - Britannia Rd to Eglinton Av.</v>
          </cell>
          <cell r="C17">
            <v>150000</v>
          </cell>
          <cell r="D17">
            <v>3</v>
          </cell>
          <cell r="E17">
            <v>8000</v>
          </cell>
          <cell r="F17">
            <v>20000</v>
          </cell>
          <cell r="G17">
            <v>100000</v>
          </cell>
          <cell r="H17">
            <v>1.3888888888888888</v>
          </cell>
          <cell r="I17">
            <v>543</v>
          </cell>
          <cell r="J17">
            <v>81450</v>
          </cell>
          <cell r="K17">
            <v>1.6769144773616547</v>
          </cell>
        </row>
        <row r="18">
          <cell r="A18">
            <v>2</v>
          </cell>
          <cell r="B18" t="str">
            <v>44 kV Thomas St. - Ninth Line to Mississauga Rd. (Queen St.)</v>
          </cell>
          <cell r="C18">
            <v>220000</v>
          </cell>
          <cell r="D18">
            <v>3</v>
          </cell>
          <cell r="E18">
            <v>7500</v>
          </cell>
          <cell r="F18">
            <v>20000</v>
          </cell>
          <cell r="G18">
            <v>100000</v>
          </cell>
          <cell r="H18">
            <v>2.0465116279069768</v>
          </cell>
        </row>
        <row r="19">
          <cell r="A19">
            <v>3</v>
          </cell>
          <cell r="B19" t="str">
            <v>44 kV Dundas St - Erindale Stn. Rd. to Mississauga Rd.</v>
          </cell>
          <cell r="C19">
            <v>50000</v>
          </cell>
          <cell r="D19">
            <v>2</v>
          </cell>
          <cell r="E19">
            <v>3000</v>
          </cell>
          <cell r="F19">
            <v>8000</v>
          </cell>
          <cell r="G19">
            <v>40000</v>
          </cell>
          <cell r="H19">
            <v>1.1627906976744187</v>
          </cell>
          <cell r="I19">
            <v>270</v>
          </cell>
          <cell r="J19">
            <v>40500</v>
          </cell>
          <cell r="K19">
            <v>1.1494252873563218</v>
          </cell>
        </row>
        <row r="20">
          <cell r="A20">
            <v>4</v>
          </cell>
          <cell r="B20" t="str">
            <v>44 kV Dundas St. - Stillmeadow Rd.to John M.S.</v>
          </cell>
          <cell r="C20">
            <v>190000</v>
          </cell>
          <cell r="D20">
            <v>5</v>
          </cell>
          <cell r="E20">
            <v>10000</v>
          </cell>
          <cell r="F20">
            <v>25000</v>
          </cell>
          <cell r="G20">
            <v>125000</v>
          </cell>
          <cell r="H20">
            <v>1.4074074074074074</v>
          </cell>
          <cell r="I20">
            <v>931</v>
          </cell>
          <cell r="J20">
            <v>139650</v>
          </cell>
          <cell r="K20">
            <v>1.2696291346475108</v>
          </cell>
        </row>
        <row r="21">
          <cell r="A21">
            <v>5</v>
          </cell>
          <cell r="B21" t="str">
            <v>44 kV Mavis Rd. - Burnhamthorpe Rd. to Dundas St.</v>
          </cell>
          <cell r="C21">
            <v>310000</v>
          </cell>
          <cell r="D21">
            <v>3</v>
          </cell>
          <cell r="E21">
            <v>10000</v>
          </cell>
          <cell r="F21">
            <v>25000</v>
          </cell>
          <cell r="G21">
            <v>125000</v>
          </cell>
          <cell r="H21">
            <v>2.2962962962962963</v>
          </cell>
          <cell r="I21">
            <v>761</v>
          </cell>
          <cell r="J21">
            <v>114150</v>
          </cell>
          <cell r="K21">
            <v>2.4969794603302455</v>
          </cell>
        </row>
        <row r="22">
          <cell r="A22">
            <v>6</v>
          </cell>
          <cell r="B22" t="str">
            <v>44kV - Eastgate - Dixie Rd. to Fieldgate Dr./ROW</v>
          </cell>
          <cell r="C22">
            <v>235000</v>
          </cell>
          <cell r="D22">
            <v>5</v>
          </cell>
          <cell r="E22">
            <v>8000</v>
          </cell>
          <cell r="F22">
            <v>20000</v>
          </cell>
          <cell r="G22">
            <v>100000</v>
          </cell>
          <cell r="H22">
            <v>2.175925925925926</v>
          </cell>
        </row>
        <row r="23">
          <cell r="A23">
            <v>7</v>
          </cell>
          <cell r="B23" t="str">
            <v>44kV - Eglinton Ave - Eastgate to Spectrum Way</v>
          </cell>
          <cell r="C23">
            <v>320000</v>
          </cell>
          <cell r="D23">
            <v>5</v>
          </cell>
          <cell r="E23">
            <v>10000</v>
          </cell>
          <cell r="F23">
            <v>25000</v>
          </cell>
          <cell r="G23">
            <v>125000</v>
          </cell>
          <cell r="H23">
            <v>2.3703703703703702</v>
          </cell>
        </row>
        <row r="24">
          <cell r="A24">
            <v>8</v>
          </cell>
          <cell r="B24" t="str">
            <v>44kV - Orlando M.S. to Northwest to Malton M.S. Feeder Tie</v>
          </cell>
          <cell r="C24">
            <v>320000</v>
          </cell>
          <cell r="D24">
            <v>5</v>
          </cell>
          <cell r="E24">
            <v>10000</v>
          </cell>
          <cell r="F24">
            <v>25000</v>
          </cell>
          <cell r="G24">
            <v>125000</v>
          </cell>
          <cell r="H24">
            <v>2.3703703703703702</v>
          </cell>
        </row>
        <row r="25">
          <cell r="A25">
            <v>9</v>
          </cell>
          <cell r="B25" t="str">
            <v>44kV - Derry Rd. - Close gap between Dixie Rd. and Tomken Rd.</v>
          </cell>
          <cell r="C25">
            <v>160000</v>
          </cell>
          <cell r="D25">
            <v>3</v>
          </cell>
          <cell r="E25">
            <v>6500</v>
          </cell>
          <cell r="F25">
            <v>17500</v>
          </cell>
          <cell r="G25">
            <v>87500</v>
          </cell>
          <cell r="H25">
            <v>1.7021276595744681</v>
          </cell>
        </row>
        <row r="26">
          <cell r="A26">
            <v>10</v>
          </cell>
          <cell r="B26" t="str">
            <v>27.6 kV Stanfield Rd. - ROW to Queensway</v>
          </cell>
          <cell r="C26">
            <v>315000</v>
          </cell>
          <cell r="D26">
            <v>3</v>
          </cell>
          <cell r="E26">
            <v>6000</v>
          </cell>
          <cell r="F26">
            <v>16000</v>
          </cell>
          <cell r="G26">
            <v>80000</v>
          </cell>
          <cell r="H26">
            <v>3.6627906976744184</v>
          </cell>
        </row>
        <row r="27">
          <cell r="A27">
            <v>11</v>
          </cell>
          <cell r="B27" t="str">
            <v xml:space="preserve">27.6 kV- Mavis Rd.- Britannia Rd. to Derry Rd.. </v>
          </cell>
          <cell r="C27">
            <v>295000</v>
          </cell>
          <cell r="D27">
            <v>3</v>
          </cell>
          <cell r="E27">
            <v>5000</v>
          </cell>
          <cell r="F27">
            <v>13000</v>
          </cell>
          <cell r="G27">
            <v>65000</v>
          </cell>
          <cell r="H27">
            <v>4.2142857142857144</v>
          </cell>
        </row>
        <row r="28">
          <cell r="A28">
            <v>12</v>
          </cell>
          <cell r="B28" t="str">
            <v>27.6 kV -  Hwy 10 - From Eglinton Rd. to Bristol Dr.</v>
          </cell>
          <cell r="C28">
            <v>185000</v>
          </cell>
          <cell r="D28">
            <v>3</v>
          </cell>
          <cell r="E28">
            <v>6000</v>
          </cell>
          <cell r="F28">
            <v>16000</v>
          </cell>
          <cell r="G28">
            <v>80000</v>
          </cell>
          <cell r="H28">
            <v>2.1511627906976742</v>
          </cell>
        </row>
        <row r="29">
          <cell r="A29">
            <v>13</v>
          </cell>
          <cell r="B29" t="str">
            <v>44 kV Relocation - Ontario Hydro Tower Removals</v>
          </cell>
          <cell r="C29">
            <v>200000</v>
          </cell>
          <cell r="D29" t="str">
            <v>-</v>
          </cell>
          <cell r="E29">
            <v>0</v>
          </cell>
          <cell r="F29">
            <v>0</v>
          </cell>
          <cell r="G29">
            <v>0</v>
          </cell>
          <cell r="H29" t="str">
            <v>-</v>
          </cell>
        </row>
        <row r="31">
          <cell r="B31" t="str">
            <v xml:space="preserve">      TOTAL - SUBTRANSMISSION</v>
          </cell>
          <cell r="C31">
            <v>2950000</v>
          </cell>
          <cell r="D31">
            <v>43</v>
          </cell>
          <cell r="E31">
            <v>90000</v>
          </cell>
          <cell r="F31">
            <v>230500</v>
          </cell>
          <cell r="G31">
            <v>1152500</v>
          </cell>
          <cell r="H31">
            <v>2.3742454728370221</v>
          </cell>
          <cell r="I31">
            <v>2505</v>
          </cell>
          <cell r="J31">
            <v>375750</v>
          </cell>
          <cell r="K31">
            <v>6.3338701019860437</v>
          </cell>
        </row>
        <row r="33">
          <cell r="B33" t="str">
            <v>DISTRIBUTION</v>
          </cell>
        </row>
        <row r="35">
          <cell r="A35">
            <v>1</v>
          </cell>
          <cell r="B35" t="str">
            <v>13.8 kV Eastgate Pkwy., Dixie Rd</v>
          </cell>
          <cell r="C35">
            <v>175000</v>
          </cell>
          <cell r="D35">
            <v>2</v>
          </cell>
          <cell r="E35">
            <v>3000</v>
          </cell>
          <cell r="F35">
            <v>14000</v>
          </cell>
          <cell r="G35">
            <v>70000</v>
          </cell>
          <cell r="H35">
            <v>2.3972602739726026</v>
          </cell>
          <cell r="I35">
            <v>370</v>
          </cell>
          <cell r="J35">
            <v>55500</v>
          </cell>
          <cell r="K35">
            <v>2.9914529914529915</v>
          </cell>
        </row>
        <row r="36">
          <cell r="A36">
            <v>2</v>
          </cell>
          <cell r="B36" t="str">
            <v>13.8 kV Argentia Rd.- Creditview Rd.</v>
          </cell>
          <cell r="C36">
            <v>135000</v>
          </cell>
          <cell r="D36">
            <v>2</v>
          </cell>
          <cell r="E36">
            <v>3000</v>
          </cell>
          <cell r="F36">
            <v>10000</v>
          </cell>
          <cell r="G36">
            <v>50000</v>
          </cell>
          <cell r="H36">
            <v>2.5471698113207548</v>
          </cell>
          <cell r="I36">
            <v>854</v>
          </cell>
          <cell r="J36">
            <v>128100</v>
          </cell>
          <cell r="K36">
            <v>1.0297482837528604</v>
          </cell>
        </row>
        <row r="37">
          <cell r="A37">
            <v>3</v>
          </cell>
          <cell r="B37" t="str">
            <v>13.8 kV Matheson Blvd. - Tomken Rd. to Dixie Rd.</v>
          </cell>
          <cell r="C37">
            <v>150000</v>
          </cell>
          <cell r="D37">
            <v>2</v>
          </cell>
          <cell r="E37">
            <v>5000</v>
          </cell>
          <cell r="F37">
            <v>10000</v>
          </cell>
          <cell r="G37">
            <v>50000</v>
          </cell>
          <cell r="H37">
            <v>2.7272727272727271</v>
          </cell>
          <cell r="I37">
            <v>734</v>
          </cell>
          <cell r="J37">
            <v>110100</v>
          </cell>
          <cell r="K37">
            <v>1.3032145960034753</v>
          </cell>
        </row>
        <row r="38">
          <cell r="A38">
            <v>4</v>
          </cell>
          <cell r="B38" t="str">
            <v>13.8 kV Queen St./Britannia Rd.</v>
          </cell>
          <cell r="C38">
            <v>150000</v>
          </cell>
          <cell r="D38">
            <v>2</v>
          </cell>
          <cell r="E38">
            <v>3000</v>
          </cell>
          <cell r="F38">
            <v>12000</v>
          </cell>
          <cell r="G38">
            <v>60000</v>
          </cell>
          <cell r="H38">
            <v>2.3809523809523809</v>
          </cell>
        </row>
        <row r="39">
          <cell r="A39">
            <v>5</v>
          </cell>
          <cell r="B39" t="str">
            <v>Streetsville Conversion</v>
          </cell>
          <cell r="C39">
            <v>150000</v>
          </cell>
          <cell r="D39">
            <v>1</v>
          </cell>
          <cell r="E39">
            <v>2000</v>
          </cell>
          <cell r="F39">
            <v>10000</v>
          </cell>
          <cell r="G39">
            <v>50000</v>
          </cell>
          <cell r="H39">
            <v>2.8846153846153846</v>
          </cell>
          <cell r="I39">
            <v>364</v>
          </cell>
          <cell r="J39">
            <v>54600</v>
          </cell>
          <cell r="K39">
            <v>2.6501766784452299</v>
          </cell>
        </row>
        <row r="40">
          <cell r="A40">
            <v>6</v>
          </cell>
          <cell r="B40" t="str">
            <v>600 V.Secondary Busses - Sectionalizing</v>
          </cell>
          <cell r="C40">
            <v>100000</v>
          </cell>
          <cell r="D40">
            <v>1</v>
          </cell>
          <cell r="E40">
            <v>1000</v>
          </cell>
          <cell r="F40">
            <v>6000</v>
          </cell>
          <cell r="G40">
            <v>30000</v>
          </cell>
          <cell r="H40">
            <v>3.225806451612903</v>
          </cell>
          <cell r="I40">
            <v>864</v>
          </cell>
          <cell r="J40">
            <v>129600</v>
          </cell>
          <cell r="K40">
            <v>0.76569678407350694</v>
          </cell>
        </row>
        <row r="42">
          <cell r="B42" t="str">
            <v xml:space="preserve">     TOTAL - DISTRIBUTION</v>
          </cell>
          <cell r="C42">
            <v>860000</v>
          </cell>
          <cell r="D42">
            <v>10</v>
          </cell>
          <cell r="E42">
            <v>17000</v>
          </cell>
          <cell r="F42">
            <v>62000</v>
          </cell>
          <cell r="G42">
            <v>310000</v>
          </cell>
          <cell r="H42">
            <v>2.6299694189602447</v>
          </cell>
          <cell r="I42">
            <v>3186</v>
          </cell>
          <cell r="J42">
            <v>477900</v>
          </cell>
          <cell r="K42">
            <v>1.737724792887452</v>
          </cell>
        </row>
        <row r="44">
          <cell r="A44" t="str">
            <v>(1)</v>
          </cell>
          <cell r="B44" t="str">
            <v>Analysis based on "Cutomer-Minutes" of Outages</v>
          </cell>
        </row>
        <row r="45">
          <cell r="A45" t="str">
            <v>*</v>
          </cell>
          <cell r="B45" t="str">
            <v>Savings p.a. to the community</v>
          </cell>
        </row>
        <row r="46">
          <cell r="C46" t="str">
            <v>TABLE 1 (Cont'd)</v>
          </cell>
        </row>
        <row r="47">
          <cell r="C47" t="str">
            <v xml:space="preserve">SUMMARY OF </v>
          </cell>
        </row>
        <row r="48">
          <cell r="C48" t="str">
            <v>RECOMMENDED OPERATION'S CAPITAL PROJECTS - 2002</v>
          </cell>
        </row>
        <row r="50">
          <cell r="C50">
            <v>2002</v>
          </cell>
          <cell r="D50" t="str">
            <v>BENEFITS (1)</v>
          </cell>
          <cell r="I50" t="str">
            <v>BENEFITS (2)</v>
          </cell>
        </row>
        <row r="51">
          <cell r="A51" t="str">
            <v>Item</v>
          </cell>
          <cell r="B51" t="str">
            <v>Description</v>
          </cell>
          <cell r="C51" t="str">
            <v>Budget</v>
          </cell>
          <cell r="D51" t="str">
            <v>Capcity</v>
          </cell>
          <cell r="F51" t="str">
            <v>SAVINGS (p.a)</v>
          </cell>
          <cell r="H51" t="str">
            <v>Payback</v>
          </cell>
          <cell r="I51" t="str">
            <v>SAVINGS (p.a)</v>
          </cell>
          <cell r="K51" t="str">
            <v>Payback</v>
          </cell>
        </row>
        <row r="52">
          <cell r="C52" t="str">
            <v>Amount</v>
          </cell>
          <cell r="D52" t="str">
            <v>(MW)</v>
          </cell>
          <cell r="E52" t="str">
            <v>Losses</v>
          </cell>
          <cell r="F52" t="str">
            <v>Cust-min.</v>
          </cell>
          <cell r="G52" t="str">
            <v>Out. Costs*</v>
          </cell>
          <cell r="H52" t="str">
            <v>Yrs</v>
          </cell>
          <cell r="I52" t="str">
            <v>Eff. MW-Min.</v>
          </cell>
          <cell r="J52" t="str">
            <v>Out. Costs*</v>
          </cell>
          <cell r="K52" t="str">
            <v>Yrs</v>
          </cell>
        </row>
        <row r="55">
          <cell r="B55" t="str">
            <v>SUBSTATIONS</v>
          </cell>
        </row>
        <row r="57">
          <cell r="A57">
            <v>1</v>
          </cell>
          <cell r="B57" t="str">
            <v>Chalkdene M.S.</v>
          </cell>
          <cell r="C57">
            <v>700000</v>
          </cell>
          <cell r="D57">
            <v>20</v>
          </cell>
          <cell r="E57">
            <v>10000</v>
          </cell>
          <cell r="F57">
            <v>65000</v>
          </cell>
          <cell r="G57">
            <v>325000</v>
          </cell>
          <cell r="H57">
            <v>2.08955223880597</v>
          </cell>
          <cell r="I57">
            <v>1513</v>
          </cell>
          <cell r="J57">
            <v>226950</v>
          </cell>
          <cell r="K57">
            <v>2.9542097488921715</v>
          </cell>
        </row>
        <row r="58">
          <cell r="A58">
            <v>2</v>
          </cell>
          <cell r="B58" t="str">
            <v>Summersite M.S.</v>
          </cell>
          <cell r="C58">
            <v>700000</v>
          </cell>
          <cell r="D58">
            <v>20</v>
          </cell>
          <cell r="E58">
            <v>10000</v>
          </cell>
          <cell r="F58">
            <v>50000</v>
          </cell>
          <cell r="G58">
            <v>250000</v>
          </cell>
          <cell r="H58">
            <v>2.6923076923076925</v>
          </cell>
          <cell r="I58">
            <v>2453</v>
          </cell>
          <cell r="J58">
            <v>367950</v>
          </cell>
          <cell r="K58">
            <v>1.8520968382061118</v>
          </cell>
        </row>
        <row r="59">
          <cell r="A59">
            <v>3</v>
          </cell>
          <cell r="B59" t="str">
            <v>Lisgar M.S.</v>
          </cell>
          <cell r="C59">
            <v>250000</v>
          </cell>
          <cell r="D59">
            <v>20</v>
          </cell>
          <cell r="E59">
            <v>10000</v>
          </cell>
          <cell r="F59">
            <v>60000</v>
          </cell>
          <cell r="G59">
            <v>300000</v>
          </cell>
          <cell r="H59">
            <v>0.80645161290322576</v>
          </cell>
          <cell r="I59">
            <v>1763</v>
          </cell>
          <cell r="J59">
            <v>264450</v>
          </cell>
          <cell r="K59">
            <v>0.91091273456002919</v>
          </cell>
        </row>
        <row r="60">
          <cell r="A60">
            <v>4</v>
          </cell>
          <cell r="B60" t="str">
            <v>27.6 kV Reclosers</v>
          </cell>
          <cell r="C60">
            <v>200000</v>
          </cell>
          <cell r="D60" t="str">
            <v>-</v>
          </cell>
          <cell r="E60">
            <v>6000</v>
          </cell>
          <cell r="F60">
            <v>45000</v>
          </cell>
          <cell r="G60">
            <v>225000</v>
          </cell>
          <cell r="H60">
            <v>0.86580086580086579</v>
          </cell>
          <cell r="I60">
            <v>1990</v>
          </cell>
          <cell r="J60">
            <v>298500</v>
          </cell>
          <cell r="K60">
            <v>0.65681444991789817</v>
          </cell>
        </row>
        <row r="61">
          <cell r="A61">
            <v>5</v>
          </cell>
          <cell r="B61" t="str">
            <v>Bexhill M.S.</v>
          </cell>
          <cell r="C61">
            <v>300000</v>
          </cell>
          <cell r="E61">
            <v>0</v>
          </cell>
          <cell r="F61">
            <v>15000</v>
          </cell>
          <cell r="G61">
            <v>75000</v>
          </cell>
          <cell r="H61">
            <v>4</v>
          </cell>
        </row>
        <row r="62">
          <cell r="A62">
            <v>6</v>
          </cell>
          <cell r="B62" t="str">
            <v>Park West M.S.</v>
          </cell>
          <cell r="C62">
            <v>300000</v>
          </cell>
          <cell r="E62">
            <v>0</v>
          </cell>
          <cell r="F62">
            <v>15000</v>
          </cell>
          <cell r="G62">
            <v>75000</v>
          </cell>
          <cell r="H62">
            <v>4</v>
          </cell>
        </row>
        <row r="63">
          <cell r="A63">
            <v>7</v>
          </cell>
          <cell r="B63" t="str">
            <v>Dixie M.S.</v>
          </cell>
          <cell r="C63">
            <v>300000</v>
          </cell>
          <cell r="E63">
            <v>0</v>
          </cell>
          <cell r="F63">
            <v>15000</v>
          </cell>
          <cell r="G63">
            <v>75000</v>
          </cell>
          <cell r="H63">
            <v>4</v>
          </cell>
        </row>
        <row r="64">
          <cell r="A64">
            <v>8</v>
          </cell>
          <cell r="B64" t="str">
            <v>Derry T.S.</v>
          </cell>
          <cell r="C64">
            <v>1000000</v>
          </cell>
          <cell r="D64" t="str">
            <v>-</v>
          </cell>
          <cell r="E64">
            <v>0</v>
          </cell>
          <cell r="F64">
            <v>0</v>
          </cell>
          <cell r="G64">
            <v>0</v>
          </cell>
          <cell r="H64">
            <v>2.2222222222222223</v>
          </cell>
        </row>
        <row r="66">
          <cell r="B66" t="str">
            <v xml:space="preserve">     TOTAL - SUBSTATION</v>
          </cell>
          <cell r="C66">
            <v>3750000</v>
          </cell>
          <cell r="D66">
            <v>60</v>
          </cell>
          <cell r="E66">
            <v>36000</v>
          </cell>
          <cell r="F66">
            <v>265000</v>
          </cell>
          <cell r="G66">
            <v>1325000</v>
          </cell>
          <cell r="H66">
            <v>2.7553269654665686</v>
          </cell>
          <cell r="I66">
            <v>7719</v>
          </cell>
          <cell r="J66">
            <v>1157850</v>
          </cell>
          <cell r="K66">
            <v>3.1410981279055159</v>
          </cell>
        </row>
        <row r="68">
          <cell r="B68" t="str">
            <v>SUBDIVISION REBUILDS</v>
          </cell>
        </row>
        <row r="70">
          <cell r="A70">
            <v>1</v>
          </cell>
          <cell r="B70" t="str">
            <v>The Collegeway</v>
          </cell>
          <cell r="C70">
            <v>310000</v>
          </cell>
          <cell r="D70">
            <v>1</v>
          </cell>
          <cell r="E70">
            <v>1500</v>
          </cell>
          <cell r="F70">
            <v>22500</v>
          </cell>
          <cell r="G70">
            <v>112500</v>
          </cell>
          <cell r="H70">
            <v>2.7192982456140351</v>
          </cell>
          <cell r="I70">
            <v>2341</v>
          </cell>
          <cell r="J70">
            <v>351150</v>
          </cell>
          <cell r="K70">
            <v>0.87905855664256349</v>
          </cell>
        </row>
        <row r="71">
          <cell r="A71">
            <v>2</v>
          </cell>
          <cell r="B71" t="str">
            <v>Woodlands</v>
          </cell>
          <cell r="C71">
            <v>350000</v>
          </cell>
          <cell r="D71">
            <v>1</v>
          </cell>
          <cell r="E71">
            <v>1500</v>
          </cell>
          <cell r="F71">
            <v>22500</v>
          </cell>
          <cell r="G71">
            <v>112500</v>
          </cell>
          <cell r="H71">
            <v>3.0701754385964914</v>
          </cell>
          <cell r="I71">
            <v>2689</v>
          </cell>
          <cell r="J71">
            <v>403350</v>
          </cell>
          <cell r="K71">
            <v>0.86451772261331361</v>
          </cell>
        </row>
        <row r="72">
          <cell r="A72">
            <v>3</v>
          </cell>
          <cell r="B72" t="str">
            <v>Roche Crt/Fowler</v>
          </cell>
          <cell r="C72">
            <v>270000</v>
          </cell>
          <cell r="D72">
            <v>1</v>
          </cell>
          <cell r="E72">
            <v>1500</v>
          </cell>
          <cell r="F72">
            <v>22500</v>
          </cell>
          <cell r="G72">
            <v>112500</v>
          </cell>
          <cell r="H72">
            <v>2.3684210526315788</v>
          </cell>
          <cell r="I72">
            <v>1339</v>
          </cell>
          <cell r="J72">
            <v>200850</v>
          </cell>
          <cell r="K72">
            <v>1.3343217197924389</v>
          </cell>
        </row>
        <row r="73">
          <cell r="A73">
            <v>4</v>
          </cell>
          <cell r="B73" t="str">
            <v>Sherwood Forest</v>
          </cell>
          <cell r="C73">
            <v>450000</v>
          </cell>
          <cell r="D73">
            <v>1</v>
          </cell>
          <cell r="E73">
            <v>3000</v>
          </cell>
          <cell r="F73">
            <v>21000</v>
          </cell>
          <cell r="G73">
            <v>105000</v>
          </cell>
          <cell r="H73">
            <v>4.166666666666667</v>
          </cell>
          <cell r="I73">
            <v>2169</v>
          </cell>
          <cell r="J73">
            <v>325350</v>
          </cell>
          <cell r="K73">
            <v>1.3704888076747372</v>
          </cell>
        </row>
        <row r="74">
          <cell r="A74">
            <v>5</v>
          </cell>
          <cell r="B74" t="str">
            <v>Malton West Phase VI</v>
          </cell>
          <cell r="C74">
            <v>380000</v>
          </cell>
          <cell r="D74">
            <v>1</v>
          </cell>
          <cell r="E74">
            <v>1500</v>
          </cell>
          <cell r="F74">
            <v>22500</v>
          </cell>
          <cell r="G74">
            <v>112500</v>
          </cell>
          <cell r="H74">
            <v>3.3333333333333335</v>
          </cell>
        </row>
        <row r="75">
          <cell r="A75">
            <v>6</v>
          </cell>
          <cell r="B75" t="str">
            <v>Applewood</v>
          </cell>
          <cell r="C75">
            <v>600000</v>
          </cell>
          <cell r="D75">
            <v>1</v>
          </cell>
          <cell r="E75">
            <v>2500</v>
          </cell>
          <cell r="F75">
            <v>28000</v>
          </cell>
          <cell r="G75">
            <v>140000</v>
          </cell>
          <cell r="H75">
            <v>4.2105263157894735</v>
          </cell>
        </row>
        <row r="76">
          <cell r="A76">
            <v>7</v>
          </cell>
          <cell r="B76" t="str">
            <v>Mavis/Queensway</v>
          </cell>
          <cell r="C76">
            <v>310000</v>
          </cell>
          <cell r="D76">
            <v>1</v>
          </cell>
          <cell r="E76">
            <v>1500</v>
          </cell>
          <cell r="F76">
            <v>22500</v>
          </cell>
          <cell r="G76">
            <v>112500</v>
          </cell>
          <cell r="H76">
            <v>2.7192982456140351</v>
          </cell>
          <cell r="I76">
            <v>8538</v>
          </cell>
          <cell r="J76">
            <v>1280700</v>
          </cell>
          <cell r="K76">
            <v>3.4810860988628454</v>
          </cell>
        </row>
        <row r="77">
          <cell r="A77">
            <v>8</v>
          </cell>
          <cell r="B77" t="str">
            <v>Meadowvale</v>
          </cell>
          <cell r="C77">
            <v>420000</v>
          </cell>
          <cell r="D77">
            <v>1</v>
          </cell>
          <cell r="E77">
            <v>2000</v>
          </cell>
          <cell r="F77">
            <v>24000</v>
          </cell>
          <cell r="G77">
            <v>120000</v>
          </cell>
          <cell r="H77">
            <v>3.442622950819672</v>
          </cell>
        </row>
        <row r="78">
          <cell r="A78">
            <v>9</v>
          </cell>
          <cell r="B78" t="str">
            <v>Copenhagen</v>
          </cell>
          <cell r="C78">
            <v>350000</v>
          </cell>
          <cell r="D78">
            <v>1</v>
          </cell>
          <cell r="E78">
            <v>1500</v>
          </cell>
          <cell r="F78">
            <v>22500</v>
          </cell>
          <cell r="G78">
            <v>112500</v>
          </cell>
          <cell r="H78">
            <v>3.0701754385964914</v>
          </cell>
        </row>
        <row r="79">
          <cell r="A79">
            <v>10</v>
          </cell>
          <cell r="B79" t="str">
            <v>Malton - Dooley</v>
          </cell>
          <cell r="C79">
            <v>130000</v>
          </cell>
          <cell r="D79">
            <v>1</v>
          </cell>
          <cell r="E79">
            <v>750</v>
          </cell>
          <cell r="F79">
            <v>11250</v>
          </cell>
          <cell r="G79">
            <v>56250</v>
          </cell>
          <cell r="H79">
            <v>2.2807017543859649</v>
          </cell>
        </row>
        <row r="80">
          <cell r="A80">
            <v>11</v>
          </cell>
          <cell r="B80" t="str">
            <v>Grand Forks</v>
          </cell>
          <cell r="C80">
            <v>430000</v>
          </cell>
          <cell r="D80">
            <v>1</v>
          </cell>
          <cell r="E80">
            <v>2000</v>
          </cell>
          <cell r="F80">
            <v>20500</v>
          </cell>
          <cell r="G80">
            <v>102500</v>
          </cell>
          <cell r="H80">
            <v>4.1148325358851672</v>
          </cell>
        </row>
        <row r="81">
          <cell r="C81" t="str">
            <v xml:space="preserve">SUMMARY OF </v>
          </cell>
        </row>
        <row r="82">
          <cell r="B82" t="str">
            <v xml:space="preserve">     TOTAL - SUBDIVISION REBUILDS</v>
          </cell>
          <cell r="C82">
            <v>4000000</v>
          </cell>
          <cell r="D82">
            <v>11</v>
          </cell>
          <cell r="E82">
            <v>19250</v>
          </cell>
          <cell r="F82">
            <v>239750</v>
          </cell>
          <cell r="G82">
            <v>1198750</v>
          </cell>
          <cell r="H82">
            <v>3.284072249589491</v>
          </cell>
          <cell r="I82">
            <v>8538</v>
          </cell>
          <cell r="J82">
            <v>1280700</v>
          </cell>
          <cell r="K82">
            <v>3.0770414246701798</v>
          </cell>
        </row>
        <row r="84">
          <cell r="A84" t="str">
            <v>(1)</v>
          </cell>
          <cell r="B84" t="str">
            <v>Analysis based on "Cutomer-Minutes" of Outages</v>
          </cell>
          <cell r="C84">
            <v>2002</v>
          </cell>
          <cell r="D84" t="str">
            <v>BENEFITS (1)</v>
          </cell>
          <cell r="I84" t="str">
            <v>BENEFITS (2)</v>
          </cell>
        </row>
        <row r="85">
          <cell r="A85" t="str">
            <v>*</v>
          </cell>
          <cell r="B85" t="str">
            <v>Savings p.a. to the community</v>
          </cell>
          <cell r="C85" t="str">
            <v>Budget</v>
          </cell>
          <cell r="D85" t="str">
            <v>Capcity</v>
          </cell>
          <cell r="F85" t="str">
            <v>SAVINGS (p.a)</v>
          </cell>
          <cell r="H85" t="str">
            <v>Payback</v>
          </cell>
          <cell r="I85" t="str">
            <v>SAVINGS (p.a)</v>
          </cell>
          <cell r="K85" t="str">
            <v>Payback</v>
          </cell>
        </row>
        <row r="86">
          <cell r="C86" t="str">
            <v>TABLE 1 (Cont'd)</v>
          </cell>
          <cell r="D86" t="str">
            <v>(MW)</v>
          </cell>
          <cell r="E86" t="str">
            <v>Losses</v>
          </cell>
          <cell r="F86" t="str">
            <v>Cust-min.</v>
          </cell>
          <cell r="G86" t="str">
            <v>Out. Costs*</v>
          </cell>
          <cell r="H86" t="str">
            <v>Yrs</v>
          </cell>
          <cell r="I86" t="str">
            <v>Eff. MW-Min.</v>
          </cell>
          <cell r="J86" t="str">
            <v>Out. Costs*</v>
          </cell>
          <cell r="K86" t="str">
            <v>Yrs</v>
          </cell>
        </row>
        <row r="87">
          <cell r="C87" t="str">
            <v xml:space="preserve">SUMMARY OF </v>
          </cell>
        </row>
        <row r="88">
          <cell r="C88" t="str">
            <v>RECOMMENDED OPERATION'S CAPITAL PROJECTS - 2002</v>
          </cell>
        </row>
        <row r="89">
          <cell r="B89" t="str">
            <v>SYSTEM MAINTENANCE PROJECTS</v>
          </cell>
        </row>
        <row r="90">
          <cell r="C90">
            <v>2002</v>
          </cell>
          <cell r="D90" t="str">
            <v>BENEFITS (1)</v>
          </cell>
          <cell r="I90" t="str">
            <v>BENEFITS (2)</v>
          </cell>
        </row>
        <row r="91">
          <cell r="A91" t="str">
            <v>Item</v>
          </cell>
          <cell r="B91" t="str">
            <v>Description</v>
          </cell>
          <cell r="C91" t="str">
            <v>Budget</v>
          </cell>
          <cell r="D91" t="str">
            <v>Capcity</v>
          </cell>
          <cell r="E91">
            <v>0</v>
          </cell>
          <cell r="F91" t="str">
            <v>SAVINGS (p.a)</v>
          </cell>
          <cell r="G91">
            <v>300000</v>
          </cell>
          <cell r="H91" t="str">
            <v>Payback</v>
          </cell>
          <cell r="I91" t="str">
            <v>SAVINGS (p.a)</v>
          </cell>
          <cell r="J91">
            <v>170100</v>
          </cell>
          <cell r="K91" t="str">
            <v>Payback</v>
          </cell>
        </row>
        <row r="92">
          <cell r="A92">
            <v>2</v>
          </cell>
          <cell r="B92" t="str">
            <v>Overhead Switch/Insulator Replacements</v>
          </cell>
          <cell r="C92" t="str">
            <v>Amount</v>
          </cell>
          <cell r="D92" t="str">
            <v>(MW)</v>
          </cell>
          <cell r="E92" t="str">
            <v>Losses</v>
          </cell>
          <cell r="F92" t="str">
            <v>Cust-min.</v>
          </cell>
          <cell r="G92" t="str">
            <v>Out. Costs*</v>
          </cell>
          <cell r="H92" t="str">
            <v>Yrs</v>
          </cell>
          <cell r="I92" t="str">
            <v>Eff. MW-Min.</v>
          </cell>
          <cell r="J92" t="str">
            <v>Out. Costs*</v>
          </cell>
          <cell r="K92" t="str">
            <v>Yrs</v>
          </cell>
        </row>
        <row r="93">
          <cell r="A93">
            <v>3</v>
          </cell>
          <cell r="B93" t="str">
            <v>Feeder Overhauls</v>
          </cell>
          <cell r="C93">
            <v>350000</v>
          </cell>
          <cell r="D93" t="str">
            <v>-</v>
          </cell>
          <cell r="E93">
            <v>5000</v>
          </cell>
          <cell r="F93">
            <v>40000</v>
          </cell>
          <cell r="G93">
            <v>200000</v>
          </cell>
          <cell r="H93">
            <v>1.7073170731707317</v>
          </cell>
          <cell r="I93">
            <v>1600</v>
          </cell>
          <cell r="J93">
            <v>240000</v>
          </cell>
          <cell r="K93">
            <v>1.4285714285714286</v>
          </cell>
        </row>
        <row r="94">
          <cell r="A94">
            <v>4</v>
          </cell>
          <cell r="B94" t="str">
            <v>Overhead Rebuilds</v>
          </cell>
          <cell r="C94">
            <v>650000</v>
          </cell>
          <cell r="D94" t="str">
            <v>-</v>
          </cell>
          <cell r="E94">
            <v>1500</v>
          </cell>
          <cell r="F94">
            <v>60000</v>
          </cell>
          <cell r="G94">
            <v>300000</v>
          </cell>
          <cell r="H94">
            <v>2.1558872305140961</v>
          </cell>
          <cell r="I94">
            <v>2115</v>
          </cell>
          <cell r="J94">
            <v>317250</v>
          </cell>
          <cell r="K94">
            <v>2.0392156862745097</v>
          </cell>
        </row>
        <row r="95">
          <cell r="A95">
            <v>5</v>
          </cell>
          <cell r="B95" t="str">
            <v>SYSTEM UPGRADE PROJECTS</v>
          </cell>
          <cell r="C95">
            <v>600000</v>
          </cell>
          <cell r="D95" t="str">
            <v>-</v>
          </cell>
          <cell r="E95">
            <v>0</v>
          </cell>
          <cell r="F95">
            <v>75000</v>
          </cell>
          <cell r="G95">
            <v>375000</v>
          </cell>
          <cell r="H95">
            <v>1.6</v>
          </cell>
          <cell r="I95">
            <v>1054</v>
          </cell>
          <cell r="J95">
            <v>158100</v>
          </cell>
          <cell r="K95">
            <v>3.795066413662239</v>
          </cell>
        </row>
        <row r="96">
          <cell r="A96">
            <v>6</v>
          </cell>
          <cell r="B96" t="str">
            <v>U/ground Cable and Splice Replacement</v>
          </cell>
          <cell r="C96">
            <v>1225000</v>
          </cell>
          <cell r="D96" t="str">
            <v>-</v>
          </cell>
          <cell r="E96">
            <v>5000</v>
          </cell>
          <cell r="F96">
            <v>80000</v>
          </cell>
          <cell r="G96">
            <v>400000</v>
          </cell>
          <cell r="H96">
            <v>3.0246913580246915</v>
          </cell>
          <cell r="I96">
            <v>2084</v>
          </cell>
          <cell r="J96">
            <v>312600</v>
          </cell>
          <cell r="K96">
            <v>3.8570528967254409</v>
          </cell>
        </row>
        <row r="97">
          <cell r="A97">
            <v>1</v>
          </cell>
          <cell r="B97" t="str">
            <v>Wood &amp; Concrete Pole Replacement</v>
          </cell>
          <cell r="C97">
            <v>900000</v>
          </cell>
          <cell r="D97" t="str">
            <v>-</v>
          </cell>
          <cell r="E97">
            <v>0</v>
          </cell>
          <cell r="F97">
            <v>60000</v>
          </cell>
          <cell r="G97">
            <v>300000</v>
          </cell>
          <cell r="H97">
            <v>3</v>
          </cell>
          <cell r="I97">
            <v>1134</v>
          </cell>
          <cell r="J97">
            <v>170100</v>
          </cell>
          <cell r="K97">
            <v>5.2910052910052912</v>
          </cell>
        </row>
        <row r="98">
          <cell r="A98">
            <v>2</v>
          </cell>
          <cell r="B98" t="str">
            <v>Overhead Switch/Insulator Replacement</v>
          </cell>
          <cell r="C98">
            <v>600000</v>
          </cell>
          <cell r="D98" t="str">
            <v>-</v>
          </cell>
          <cell r="E98">
            <v>0</v>
          </cell>
          <cell r="F98">
            <v>25000</v>
          </cell>
          <cell r="G98">
            <v>125000</v>
          </cell>
          <cell r="H98">
            <v>4.8</v>
          </cell>
          <cell r="I98">
            <v>1320</v>
          </cell>
          <cell r="J98">
            <v>198000</v>
          </cell>
          <cell r="K98">
            <v>3.0303030303030303</v>
          </cell>
        </row>
        <row r="99">
          <cell r="A99">
            <v>3</v>
          </cell>
          <cell r="B99" t="str">
            <v>Feeder Overhaul</v>
          </cell>
          <cell r="C99">
            <v>350000</v>
          </cell>
          <cell r="D99" t="str">
            <v>-</v>
          </cell>
          <cell r="E99">
            <v>5000</v>
          </cell>
          <cell r="F99">
            <v>40000</v>
          </cell>
          <cell r="G99">
            <v>200000</v>
          </cell>
          <cell r="H99">
            <v>1.7073170731707317</v>
          </cell>
          <cell r="I99">
            <v>1600</v>
          </cell>
          <cell r="J99">
            <v>240000</v>
          </cell>
          <cell r="K99">
            <v>1.4285714285714286</v>
          </cell>
        </row>
        <row r="100">
          <cell r="A100">
            <v>4</v>
          </cell>
          <cell r="B100" t="str">
            <v>Overhead Rebuild</v>
          </cell>
          <cell r="C100">
            <v>650000</v>
          </cell>
          <cell r="D100" t="str">
            <v>-</v>
          </cell>
          <cell r="E100">
            <v>1500</v>
          </cell>
          <cell r="F100">
            <v>60000</v>
          </cell>
          <cell r="G100">
            <v>300000</v>
          </cell>
          <cell r="H100">
            <v>2.1558872305140961</v>
          </cell>
          <cell r="I100">
            <v>2115</v>
          </cell>
          <cell r="J100">
            <v>317250</v>
          </cell>
          <cell r="K100">
            <v>2.0392156862745097</v>
          </cell>
        </row>
        <row r="101">
          <cell r="A101">
            <v>5</v>
          </cell>
          <cell r="B101" t="str">
            <v>Primary Distribution Equipment Replacement</v>
          </cell>
          <cell r="C101">
            <v>600000</v>
          </cell>
          <cell r="D101" t="str">
            <v>-</v>
          </cell>
          <cell r="E101">
            <v>0</v>
          </cell>
          <cell r="F101">
            <v>75000</v>
          </cell>
          <cell r="G101">
            <v>375000</v>
          </cell>
          <cell r="H101">
            <v>1.6</v>
          </cell>
          <cell r="I101">
            <v>1054</v>
          </cell>
          <cell r="J101">
            <v>158100</v>
          </cell>
          <cell r="K101">
            <v>3.795066413662239</v>
          </cell>
        </row>
        <row r="102">
          <cell r="A102">
            <v>6</v>
          </cell>
          <cell r="B102" t="str">
            <v>U/ground Cable and Splice Replacement</v>
          </cell>
          <cell r="C102">
            <v>1225000</v>
          </cell>
          <cell r="D102" t="str">
            <v>-</v>
          </cell>
          <cell r="E102">
            <v>5000</v>
          </cell>
          <cell r="F102">
            <v>80000</v>
          </cell>
          <cell r="G102">
            <v>400000</v>
          </cell>
          <cell r="H102">
            <v>3.0246913580246915</v>
          </cell>
          <cell r="I102">
            <v>2084</v>
          </cell>
          <cell r="J102">
            <v>312600</v>
          </cell>
          <cell r="K102">
            <v>3.8570528967254409</v>
          </cell>
        </row>
        <row r="103">
          <cell r="A103">
            <v>7</v>
          </cell>
          <cell r="B103" t="str">
            <v>Meter Base Replacement</v>
          </cell>
          <cell r="C103">
            <v>45000</v>
          </cell>
          <cell r="D103" t="str">
            <v>-</v>
          </cell>
          <cell r="E103">
            <v>0</v>
          </cell>
          <cell r="F103">
            <v>10000</v>
          </cell>
          <cell r="G103">
            <v>50000</v>
          </cell>
          <cell r="H103">
            <v>0.9</v>
          </cell>
          <cell r="I103">
            <v>152</v>
          </cell>
          <cell r="J103">
            <v>22800</v>
          </cell>
          <cell r="K103">
            <v>1.9736842105263157</v>
          </cell>
        </row>
        <row r="104">
          <cell r="A104">
            <v>8</v>
          </cell>
          <cell r="B104" t="str">
            <v>Secondary Cable Replacement</v>
          </cell>
          <cell r="C104">
            <v>30000</v>
          </cell>
          <cell r="D104" t="str">
            <v>-</v>
          </cell>
          <cell r="E104">
            <v>0</v>
          </cell>
          <cell r="F104">
            <v>7500</v>
          </cell>
          <cell r="G104">
            <v>37500</v>
          </cell>
          <cell r="H104">
            <v>0.8</v>
          </cell>
          <cell r="I104">
            <v>156</v>
          </cell>
          <cell r="J104">
            <v>23400</v>
          </cell>
          <cell r="K104">
            <v>1.2820512820512822</v>
          </cell>
        </row>
        <row r="105">
          <cell r="A105">
            <v>9</v>
          </cell>
          <cell r="B105" t="str">
            <v>U/ground Transformer Replacement</v>
          </cell>
          <cell r="C105">
            <v>375000</v>
          </cell>
          <cell r="D105" t="str">
            <v>-</v>
          </cell>
          <cell r="E105">
            <v>1500</v>
          </cell>
          <cell r="F105">
            <v>30000</v>
          </cell>
          <cell r="G105">
            <v>150000</v>
          </cell>
          <cell r="H105">
            <v>2.4752475247524752</v>
          </cell>
          <cell r="I105">
            <v>517</v>
          </cell>
          <cell r="J105">
            <v>77550</v>
          </cell>
          <cell r="K105">
            <v>4.7438330170777991</v>
          </cell>
        </row>
        <row r="106">
          <cell r="A106">
            <v>10</v>
          </cell>
          <cell r="B106" t="str">
            <v>Overhead Transformer Replacement</v>
          </cell>
          <cell r="C106">
            <v>225000</v>
          </cell>
          <cell r="D106" t="str">
            <v>-</v>
          </cell>
          <cell r="E106">
            <v>2000</v>
          </cell>
          <cell r="F106">
            <v>20000</v>
          </cell>
          <cell r="G106">
            <v>100000</v>
          </cell>
          <cell r="H106">
            <v>2.2058823529411766</v>
          </cell>
          <cell r="I106">
            <v>376</v>
          </cell>
          <cell r="J106">
            <v>56400</v>
          </cell>
          <cell r="K106">
            <v>3.8527397260273974</v>
          </cell>
        </row>
        <row r="107">
          <cell r="A107">
            <v>11</v>
          </cell>
          <cell r="B107" t="str">
            <v>Auto-Switches/SCADA</v>
          </cell>
          <cell r="C107">
            <v>1800000</v>
          </cell>
          <cell r="D107" t="str">
            <v>-</v>
          </cell>
          <cell r="E107">
            <v>75000</v>
          </cell>
          <cell r="F107">
            <v>300000</v>
          </cell>
          <cell r="G107">
            <v>1500000</v>
          </cell>
          <cell r="H107">
            <v>1.1428571428571428</v>
          </cell>
          <cell r="I107">
            <v>7800</v>
          </cell>
          <cell r="J107">
            <v>1170000</v>
          </cell>
          <cell r="K107">
            <v>1.4457831325301205</v>
          </cell>
        </row>
        <row r="109">
          <cell r="B109" t="str">
            <v xml:space="preserve">      TOTAL - SYSTEM UPGRADE</v>
          </cell>
          <cell r="C109">
            <v>6800000</v>
          </cell>
          <cell r="D109">
            <v>0</v>
          </cell>
          <cell r="E109">
            <v>90000</v>
          </cell>
          <cell r="F109">
            <v>707500</v>
          </cell>
          <cell r="G109">
            <v>3537500</v>
          </cell>
          <cell r="H109">
            <v>1.8745692625775328</v>
          </cell>
          <cell r="I109">
            <v>18308</v>
          </cell>
          <cell r="J109">
            <v>2746200</v>
          </cell>
          <cell r="K109">
            <v>2.3975742190254565</v>
          </cell>
        </row>
        <row r="110">
          <cell r="A110" t="str">
            <v>Item</v>
          </cell>
          <cell r="B110" t="str">
            <v>Description</v>
          </cell>
          <cell r="C110" t="str">
            <v>Budget</v>
          </cell>
          <cell r="D110" t="str">
            <v>Add.</v>
          </cell>
          <cell r="F110" t="str">
            <v>SAVINGS (p.a)</v>
          </cell>
          <cell r="H110" t="str">
            <v>Payback</v>
          </cell>
        </row>
        <row r="111">
          <cell r="C111" t="str">
            <v>TABLE 1 (Cont'd)</v>
          </cell>
          <cell r="D111" t="str">
            <v>Capacity(MW)</v>
          </cell>
          <cell r="E111" t="str">
            <v>Losses</v>
          </cell>
          <cell r="F111" t="str">
            <v>Cust-min.</v>
          </cell>
          <cell r="G111" t="str">
            <v>Out. Costs*</v>
          </cell>
          <cell r="H111" t="str">
            <v>Yrs</v>
          </cell>
        </row>
        <row r="112">
          <cell r="C112" t="str">
            <v xml:space="preserve">SUMMARY OF </v>
          </cell>
        </row>
        <row r="113">
          <cell r="C113" t="str">
            <v>RECOMMENDED SYSTEM EXPANSION PROJECTS - 1998</v>
          </cell>
        </row>
        <row r="114">
          <cell r="B114" t="str">
            <v xml:space="preserve">       Total - Subtransmission</v>
          </cell>
          <cell r="C114">
            <v>2950000</v>
          </cell>
          <cell r="D114">
            <v>43</v>
          </cell>
          <cell r="E114">
            <v>90000</v>
          </cell>
          <cell r="F114">
            <v>230500</v>
          </cell>
          <cell r="G114">
            <v>1152500</v>
          </cell>
          <cell r="H114">
            <v>2.3742454728370221</v>
          </cell>
          <cell r="I114">
            <v>3780</v>
          </cell>
          <cell r="J114">
            <v>567000</v>
          </cell>
          <cell r="K114">
            <v>4.4901065449010655</v>
          </cell>
        </row>
        <row r="115">
          <cell r="B115" t="str">
            <v xml:space="preserve">       Total - Distribution</v>
          </cell>
          <cell r="C115">
            <v>1998</v>
          </cell>
          <cell r="D115">
            <v>10</v>
          </cell>
          <cell r="E115" t="str">
            <v xml:space="preserve">        BENEFITS</v>
          </cell>
          <cell r="F115">
            <v>62000</v>
          </cell>
          <cell r="G115">
            <v>310000</v>
          </cell>
          <cell r="H115">
            <v>2.6299694189602447</v>
          </cell>
          <cell r="I115">
            <v>4298</v>
          </cell>
          <cell r="J115">
            <v>644700</v>
          </cell>
          <cell r="K115">
            <v>1.2996826356354843</v>
          </cell>
        </row>
        <row r="116">
          <cell r="A116" t="str">
            <v>Item</v>
          </cell>
          <cell r="B116" t="str">
            <v>Description</v>
          </cell>
          <cell r="C116" t="str">
            <v>Budget</v>
          </cell>
          <cell r="D116" t="str">
            <v>Add.</v>
          </cell>
          <cell r="E116">
            <v>48500</v>
          </cell>
          <cell r="F116" t="str">
            <v>SAVINGS (p.a)</v>
          </cell>
          <cell r="G116">
            <v>1762500</v>
          </cell>
          <cell r="H116" t="str">
            <v>Payback</v>
          </cell>
          <cell r="I116">
            <v>6700</v>
          </cell>
          <cell r="J116">
            <v>1005000</v>
          </cell>
          <cell r="K116">
            <v>3.5595633602278118</v>
          </cell>
        </row>
        <row r="117">
          <cell r="B117" t="str">
            <v xml:space="preserve">       Total - Subdivision Rebuilds</v>
          </cell>
          <cell r="C117" t="str">
            <v>Amount</v>
          </cell>
          <cell r="D117" t="str">
            <v>Capacity(MW)</v>
          </cell>
          <cell r="E117" t="str">
            <v>Losses</v>
          </cell>
          <cell r="F117" t="str">
            <v>Cust-min.</v>
          </cell>
          <cell r="G117" t="str">
            <v>Out. Costs*</v>
          </cell>
          <cell r="H117" t="str">
            <v>Yrs</v>
          </cell>
          <cell r="I117">
            <v>8400</v>
          </cell>
          <cell r="J117">
            <v>1260000</v>
          </cell>
          <cell r="K117">
            <v>3.5377358490566038</v>
          </cell>
        </row>
        <row r="118">
          <cell r="B118" t="str">
            <v xml:space="preserve">       Total - System Maintenance</v>
          </cell>
          <cell r="C118">
            <v>6800000</v>
          </cell>
          <cell r="D118">
            <v>0</v>
          </cell>
          <cell r="E118">
            <v>90000</v>
          </cell>
          <cell r="F118">
            <v>707500</v>
          </cell>
          <cell r="G118">
            <v>3537500</v>
          </cell>
          <cell r="H118">
            <v>1.8745692625775328</v>
          </cell>
          <cell r="I118">
            <v>16500</v>
          </cell>
          <cell r="J118">
            <v>2475000</v>
          </cell>
          <cell r="K118">
            <v>2.6510721247563351</v>
          </cell>
        </row>
        <row r="120">
          <cell r="B120" t="str">
            <v xml:space="preserve">       Total - Subtransmission</v>
          </cell>
          <cell r="C120">
            <v>2950000</v>
          </cell>
          <cell r="D120">
            <v>43</v>
          </cell>
          <cell r="E120">
            <v>90000</v>
          </cell>
          <cell r="F120">
            <v>230500</v>
          </cell>
          <cell r="G120">
            <v>1152500</v>
          </cell>
          <cell r="H120">
            <v>2.3742454728370221</v>
          </cell>
          <cell r="I120">
            <v>3780</v>
          </cell>
          <cell r="J120">
            <v>567000</v>
          </cell>
          <cell r="K120">
            <v>4.4901065449010655</v>
          </cell>
        </row>
        <row r="121">
          <cell r="B121" t="str">
            <v xml:space="preserve">       Total - Distribution</v>
          </cell>
          <cell r="C121">
            <v>860000</v>
          </cell>
          <cell r="D121">
            <v>10</v>
          </cell>
          <cell r="E121">
            <v>17000</v>
          </cell>
          <cell r="F121">
            <v>62000</v>
          </cell>
          <cell r="G121">
            <v>310000</v>
          </cell>
          <cell r="H121">
            <v>2.6299694189602447</v>
          </cell>
          <cell r="I121">
            <v>4298</v>
          </cell>
          <cell r="J121">
            <v>644700</v>
          </cell>
          <cell r="K121">
            <v>1.2996826356354843</v>
          </cell>
        </row>
        <row r="122">
          <cell r="B122" t="str">
            <v xml:space="preserve">       Total - Substations</v>
          </cell>
          <cell r="C122">
            <v>3750000</v>
          </cell>
          <cell r="D122">
            <v>60</v>
          </cell>
          <cell r="E122">
            <v>36000</v>
          </cell>
          <cell r="F122">
            <v>265000</v>
          </cell>
          <cell r="G122">
            <v>1325000</v>
          </cell>
          <cell r="H122">
            <v>2.7553269654665686</v>
          </cell>
          <cell r="I122">
            <v>6700</v>
          </cell>
          <cell r="J122">
            <v>1005000</v>
          </cell>
          <cell r="K122">
            <v>3.6023054755043229</v>
          </cell>
        </row>
        <row r="123">
          <cell r="B123" t="str">
            <v xml:space="preserve">       Total - Subdivision Rebuilds</v>
          </cell>
          <cell r="C123">
            <v>4000000</v>
          </cell>
          <cell r="D123">
            <v>11</v>
          </cell>
          <cell r="E123">
            <v>19250</v>
          </cell>
          <cell r="F123">
            <v>239750</v>
          </cell>
          <cell r="G123">
            <v>1198750</v>
          </cell>
          <cell r="H123">
            <v>3.284072249589491</v>
          </cell>
          <cell r="I123">
            <v>8400</v>
          </cell>
          <cell r="J123">
            <v>1260000</v>
          </cell>
          <cell r="K123">
            <v>3.1268321282001175</v>
          </cell>
        </row>
        <row r="124">
          <cell r="A124">
            <v>1</v>
          </cell>
          <cell r="B124" t="str">
            <v xml:space="preserve">       Total - System Upgrade</v>
          </cell>
          <cell r="C124">
            <v>6800000</v>
          </cell>
          <cell r="D124">
            <v>0</v>
          </cell>
          <cell r="E124">
            <v>90000</v>
          </cell>
          <cell r="F124">
            <v>707500</v>
          </cell>
          <cell r="G124">
            <v>3537500</v>
          </cell>
          <cell r="H124">
            <v>1.8745692625775328</v>
          </cell>
          <cell r="I124">
            <v>16500</v>
          </cell>
          <cell r="J124">
            <v>2475000</v>
          </cell>
          <cell r="K124">
            <v>2.6510721247563351</v>
          </cell>
        </row>
        <row r="125">
          <cell r="A125">
            <v>2</v>
          </cell>
          <cell r="B125" t="str">
            <v>New Customer Services</v>
          </cell>
          <cell r="C125">
            <v>5000000</v>
          </cell>
        </row>
        <row r="126">
          <cell r="A126">
            <v>3</v>
          </cell>
          <cell r="B126" t="str">
            <v xml:space="preserve">       TOTAL - SYSTEM EXPANSION</v>
          </cell>
          <cell r="C126">
            <v>18360000</v>
          </cell>
          <cell r="D126">
            <v>124</v>
          </cell>
          <cell r="E126">
            <v>252250</v>
          </cell>
          <cell r="F126">
            <v>1504750</v>
          </cell>
          <cell r="G126">
            <v>7523750</v>
          </cell>
          <cell r="H126">
            <v>2.3611111111111112</v>
          </cell>
          <cell r="I126">
            <v>39678</v>
          </cell>
          <cell r="J126">
            <v>5951700</v>
          </cell>
          <cell r="K126">
            <v>2.9594048952683369</v>
          </cell>
        </row>
        <row r="127">
          <cell r="A127">
            <v>4</v>
          </cell>
          <cell r="B127" t="str">
            <v>Major Tools</v>
          </cell>
          <cell r="C127">
            <v>150000</v>
          </cell>
        </row>
        <row r="128">
          <cell r="A128">
            <v>5</v>
          </cell>
          <cell r="B128" t="str">
            <v>OTHER CAPITAL</v>
          </cell>
          <cell r="C128">
            <v>1800000</v>
          </cell>
        </row>
        <row r="130">
          <cell r="A130">
            <v>1</v>
          </cell>
          <cell r="B130" t="str">
            <v>Road Projects</v>
          </cell>
          <cell r="C130">
            <v>1800000</v>
          </cell>
        </row>
        <row r="131">
          <cell r="A131">
            <v>2</v>
          </cell>
          <cell r="B131" t="str">
            <v>New Customer Services</v>
          </cell>
          <cell r="C131">
            <v>5000000</v>
          </cell>
        </row>
        <row r="132">
          <cell r="A132">
            <v>3</v>
          </cell>
          <cell r="B132" t="str">
            <v>New Subdivisions</v>
          </cell>
          <cell r="C132">
            <v>1600000</v>
          </cell>
        </row>
        <row r="133">
          <cell r="A133">
            <v>4</v>
          </cell>
          <cell r="B133" t="str">
            <v>Metering Equipment</v>
          </cell>
          <cell r="C133">
            <v>1000000</v>
          </cell>
        </row>
        <row r="134">
          <cell r="A134">
            <v>5</v>
          </cell>
          <cell r="B134" t="str">
            <v>Major Tools</v>
          </cell>
          <cell r="C134">
            <v>150000</v>
          </cell>
        </row>
        <row r="135">
          <cell r="A135">
            <v>6</v>
          </cell>
          <cell r="B135" t="str">
            <v>Rolling Stock</v>
          </cell>
          <cell r="C135">
            <v>900000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T95"/>
      <sheetName val="Sheet1 (2)"/>
      <sheetName val="Sheet1"/>
      <sheetName val="Global"/>
      <sheetName val="CALC1"/>
    </sheetNames>
    <sheetDataSet>
      <sheetData sheetId="0"/>
      <sheetData sheetId="1"/>
      <sheetData sheetId="2"/>
      <sheetData sheetId="3"/>
      <sheetData sheetId="4" refreshError="1">
        <row r="1">
          <cell r="W1" t="str">
            <v>Supply  to  City  of  Mississauga</v>
          </cell>
          <cell r="AK1" t="str">
            <v>HYDRO   MISSISSAUGA</v>
          </cell>
          <cell r="AR1" t="str">
            <v>AVAILABLE  TRANSFORMER  STATION CAPACITY</v>
          </cell>
          <cell r="AU1" t="str">
            <v>P.F.</v>
          </cell>
          <cell r="AV1">
            <v>0.85</v>
          </cell>
          <cell r="AW1">
            <v>0.97</v>
          </cell>
          <cell r="BC1" t="str">
            <v>Hydro   Mississauga  Load  Forecast</v>
          </cell>
          <cell r="BN1" t="str">
            <v>Hydro   Mississauga  Load  Forecast</v>
          </cell>
          <cell r="BX1" t="str">
            <v>Supply  to  City  of  Mississauga</v>
          </cell>
          <cell r="CF1" t="str">
            <v>Hydro   Mississauga  Load  Forecast</v>
          </cell>
        </row>
        <row r="2">
          <cell r="W2" t="str">
            <v>Summer  Peak  Load  Forecast  (MW)</v>
          </cell>
          <cell r="AK2" t="str">
            <v>Historical   Load Growth   and</v>
          </cell>
          <cell r="BC2" t="str">
            <v>Base  Case</v>
          </cell>
          <cell r="BN2" t="str">
            <v>Base  Case</v>
          </cell>
          <cell r="BX2" t="str">
            <v>Summer  Peak  Load  Forecast  (MW)</v>
          </cell>
          <cell r="CF2" t="str">
            <v>Base  Case</v>
          </cell>
        </row>
        <row r="3">
          <cell r="W3" t="str">
            <v>Per  Area  of  Supply  and  Voltage  Level</v>
          </cell>
          <cell r="Z3">
            <v>34939.600539699073</v>
          </cell>
          <cell r="AK3" t="str">
            <v>Most  Probable  Load Growth  Forecast</v>
          </cell>
          <cell r="AO3">
            <v>34939.600539699073</v>
          </cell>
          <cell r="AR3" t="str">
            <v>STATION</v>
          </cell>
          <cell r="AS3" t="str">
            <v>VOLT.</v>
          </cell>
          <cell r="AT3" t="str">
            <v>TX.RATE.</v>
          </cell>
          <cell r="AU3" t="str">
            <v>SUM.LTR</v>
          </cell>
          <cell r="BC3" t="str">
            <v>Erindale  &amp;  Tomken  44  kV    Area (No Capacitors)</v>
          </cell>
          <cell r="BN3" t="str">
            <v>North   27.6   kV  Area (No Capacitors)</v>
          </cell>
          <cell r="BX3" t="str">
            <v>Erindale &amp; Tomken  44 kV  Area</v>
          </cell>
          <cell r="CF3" t="str">
            <v>Erindale  &amp;  Tomken  44  kV    Area</v>
          </cell>
        </row>
        <row r="4">
          <cell r="AS4" t="str">
            <v>KV</v>
          </cell>
          <cell r="AT4" t="str">
            <v>MVA</v>
          </cell>
          <cell r="AU4" t="str">
            <v>MVA</v>
          </cell>
          <cell r="AV4" t="str">
            <v>MW</v>
          </cell>
        </row>
        <row r="5">
          <cell r="T5" t="str">
            <v>North</v>
          </cell>
          <cell r="U5" t="str">
            <v>South</v>
          </cell>
          <cell r="V5" t="str">
            <v>Richview</v>
          </cell>
          <cell r="W5" t="str">
            <v>Erin. &amp; Tomk.</v>
          </cell>
          <cell r="X5" t="str">
            <v>Bram. &amp; Wood'g</v>
          </cell>
          <cell r="Y5" t="str">
            <v>Noncoincident</v>
          </cell>
          <cell r="Z5" t="str">
            <v>Coincident*</v>
          </cell>
          <cell r="BW5" t="str">
            <v>Erindale</v>
          </cell>
          <cell r="BX5" t="str">
            <v>Tomken</v>
          </cell>
          <cell r="BY5" t="str">
            <v>Total</v>
          </cell>
        </row>
        <row r="6">
          <cell r="S6" t="str">
            <v>Year</v>
          </cell>
          <cell r="T6" t="str">
            <v>27.6  KV  Area</v>
          </cell>
          <cell r="U6" t="str">
            <v>27.6  KV  Area</v>
          </cell>
          <cell r="V6" t="str">
            <v>27.6  KV  Area</v>
          </cell>
          <cell r="W6" t="str">
            <v>44 KV  Area</v>
          </cell>
          <cell r="X6" t="str">
            <v>44 KV  Area</v>
          </cell>
          <cell r="Y6" t="str">
            <v>Peak Load  (TS)</v>
          </cell>
          <cell r="Z6" t="str">
            <v>Peak Load</v>
          </cell>
          <cell r="AI6" t="str">
            <v>Year</v>
          </cell>
          <cell r="AK6" t="str">
            <v>Summer  Peak</v>
          </cell>
          <cell r="AN6" t="str">
            <v xml:space="preserve">%    Growth </v>
          </cell>
          <cell r="AR6" t="str">
            <v>ERINDALE       T5/T6</v>
          </cell>
          <cell r="AS6" t="str">
            <v>44  KV</v>
          </cell>
          <cell r="AT6" t="str">
            <v>2-75/125</v>
          </cell>
          <cell r="AU6">
            <v>156</v>
          </cell>
          <cell r="AV6">
            <v>132.6</v>
          </cell>
          <cell r="AW6">
            <v>151.32</v>
          </cell>
          <cell r="BV6" t="str">
            <v>Year</v>
          </cell>
          <cell r="BW6" t="str">
            <v>44  KV  Area</v>
          </cell>
          <cell r="BX6" t="str">
            <v>44  KV  Area</v>
          </cell>
          <cell r="BY6" t="str">
            <v>Erin &amp; Tomk</v>
          </cell>
        </row>
        <row r="7">
          <cell r="AK7" t="str">
            <v>Load  (MW)</v>
          </cell>
          <cell r="AN7" t="str">
            <v>Rate  Per  Year</v>
          </cell>
          <cell r="AR7" t="str">
            <v>ERINDALE       T3/T4</v>
          </cell>
          <cell r="AS7" t="str">
            <v>44  KV</v>
          </cell>
          <cell r="AT7" t="str">
            <v>2-75/125</v>
          </cell>
          <cell r="AU7">
            <v>209</v>
          </cell>
          <cell r="AV7">
            <v>177.65</v>
          </cell>
          <cell r="AW7">
            <v>202.73</v>
          </cell>
          <cell r="AZ7" t="str">
            <v>Year</v>
          </cell>
          <cell r="BB7" t="str">
            <v>Load (MW)</v>
          </cell>
          <cell r="BD7" t="str">
            <v>Available  LTR</v>
          </cell>
          <cell r="BG7" t="str">
            <v>Difference (1)</v>
          </cell>
          <cell r="BK7" t="str">
            <v>Year</v>
          </cell>
          <cell r="BM7" t="str">
            <v>Load (MW)</v>
          </cell>
          <cell r="BO7" t="str">
            <v>Available  LTR</v>
          </cell>
          <cell r="BR7" t="str">
            <v>Difference (1)</v>
          </cell>
          <cell r="CC7" t="str">
            <v>Year</v>
          </cell>
          <cell r="CE7" t="str">
            <v>Load (MW)</v>
          </cell>
          <cell r="CG7" t="str">
            <v>Available  LTR</v>
          </cell>
        </row>
        <row r="8">
          <cell r="S8">
            <v>1991</v>
          </cell>
          <cell r="T8">
            <v>147.43584352164999</v>
          </cell>
          <cell r="U8">
            <v>245.8871827675101</v>
          </cell>
          <cell r="V8">
            <v>44.556697762924067</v>
          </cell>
          <cell r="W8">
            <v>557.55484047645677</v>
          </cell>
          <cell r="X8">
            <v>108.23782075369071</v>
          </cell>
          <cell r="Y8">
            <v>1103.6723852822317</v>
          </cell>
          <cell r="Z8">
            <v>1051.7997831739667</v>
          </cell>
          <cell r="BV8">
            <v>1991</v>
          </cell>
          <cell r="BW8">
            <v>304.73447515987442</v>
          </cell>
          <cell r="BX8">
            <v>252.8203653165823</v>
          </cell>
          <cell r="BY8">
            <v>557.55484047645677</v>
          </cell>
        </row>
        <row r="9">
          <cell r="AR9" t="str">
            <v>TOTAL  ERINDALE</v>
          </cell>
          <cell r="AS9" t="str">
            <v>44  KV</v>
          </cell>
          <cell r="AU9">
            <v>365</v>
          </cell>
          <cell r="AV9">
            <v>310.25</v>
          </cell>
          <cell r="AW9">
            <v>354.04999999999995</v>
          </cell>
        </row>
        <row r="10">
          <cell r="S10">
            <v>1992</v>
          </cell>
          <cell r="T10">
            <v>180.89904932814056</v>
          </cell>
          <cell r="U10">
            <v>255.32314558364271</v>
          </cell>
          <cell r="V10">
            <v>52.591276347365259</v>
          </cell>
          <cell r="W10">
            <v>588.24626053339966</v>
          </cell>
          <cell r="X10">
            <v>112.88611530409567</v>
          </cell>
          <cell r="Y10">
            <v>1189.9458470966438</v>
          </cell>
          <cell r="Z10">
            <v>1134.0183922831015</v>
          </cell>
          <cell r="AH10" t="str">
            <v>-</v>
          </cell>
          <cell r="AI10">
            <v>1980</v>
          </cell>
          <cell r="AK10">
            <v>510</v>
          </cell>
          <cell r="AN10" t="str">
            <v>-</v>
          </cell>
          <cell r="AZ10">
            <v>1990</v>
          </cell>
          <cell r="BB10">
            <v>548.5</v>
          </cell>
          <cell r="BD10">
            <v>466</v>
          </cell>
          <cell r="BG10">
            <v>-82.5</v>
          </cell>
          <cell r="BK10">
            <v>1990</v>
          </cell>
          <cell r="BM10">
            <v>139.19999999999999</v>
          </cell>
          <cell r="BO10">
            <v>210</v>
          </cell>
          <cell r="BR10">
            <v>70.800000000000011</v>
          </cell>
          <cell r="BV10">
            <v>1992</v>
          </cell>
          <cell r="BW10">
            <v>325.39595079838045</v>
          </cell>
          <cell r="BX10">
            <v>262.85030973501915</v>
          </cell>
          <cell r="BY10">
            <v>588.24626053339966</v>
          </cell>
          <cell r="CC10">
            <v>1991</v>
          </cell>
          <cell r="CE10">
            <v>557.55484047645677</v>
          </cell>
          <cell r="CG10">
            <v>610</v>
          </cell>
          <cell r="CH10" t="str">
            <v>.(2)</v>
          </cell>
        </row>
        <row r="11">
          <cell r="AH11" t="str">
            <v>|</v>
          </cell>
          <cell r="AN11" t="str">
            <v>|</v>
          </cell>
          <cell r="AR11" t="str">
            <v>TOMKEN         T1/T2</v>
          </cell>
          <cell r="AS11" t="str">
            <v>44  KV</v>
          </cell>
          <cell r="AT11" t="str">
            <v>2-75/125</v>
          </cell>
          <cell r="AU11">
            <v>183</v>
          </cell>
          <cell r="AV11">
            <v>155.54999999999998</v>
          </cell>
          <cell r="AW11">
            <v>177.51</v>
          </cell>
        </row>
        <row r="12">
          <cell r="S12">
            <v>1993</v>
          </cell>
          <cell r="T12">
            <v>219.7081847430689</v>
          </cell>
          <cell r="U12">
            <v>274.6368327253964</v>
          </cell>
          <cell r="V12">
            <v>57.275045087054039</v>
          </cell>
          <cell r="W12">
            <v>630.97518552557381</v>
          </cell>
          <cell r="X12">
            <v>120.67825820922195</v>
          </cell>
          <cell r="Y12">
            <v>1303.273506290315</v>
          </cell>
          <cell r="Z12">
            <v>1242.0196514946701</v>
          </cell>
          <cell r="AH12" t="str">
            <v>|</v>
          </cell>
          <cell r="AI12">
            <v>1981</v>
          </cell>
          <cell r="AK12">
            <v>556</v>
          </cell>
          <cell r="AN12" t="str">
            <v>|</v>
          </cell>
          <cell r="AR12" t="str">
            <v>TOMKEN        T3/T4</v>
          </cell>
          <cell r="AS12" t="str">
            <v>44   KV</v>
          </cell>
          <cell r="AT12" t="str">
            <v>2-75/125</v>
          </cell>
          <cell r="AU12">
            <v>170</v>
          </cell>
          <cell r="AV12">
            <v>144.5</v>
          </cell>
          <cell r="AW12">
            <v>164.9</v>
          </cell>
          <cell r="AZ12">
            <v>1991</v>
          </cell>
          <cell r="BB12">
            <v>558.32174108851029</v>
          </cell>
          <cell r="BD12">
            <v>610</v>
          </cell>
          <cell r="BE12" t="str">
            <v>.(2)</v>
          </cell>
          <cell r="BG12">
            <v>51.678258911489706</v>
          </cell>
          <cell r="BK12">
            <v>1991</v>
          </cell>
          <cell r="BM12">
            <v>165.91008991212027</v>
          </cell>
          <cell r="BO12">
            <v>210</v>
          </cell>
          <cell r="BR12">
            <v>44.08991008787973</v>
          </cell>
          <cell r="BV12">
            <v>1993</v>
          </cell>
          <cell r="BW12">
            <v>356.55351887996346</v>
          </cell>
          <cell r="BX12">
            <v>274.4216666456104</v>
          </cell>
          <cell r="BY12">
            <v>630.97518552557381</v>
          </cell>
          <cell r="CC12">
            <v>1992</v>
          </cell>
          <cell r="CE12">
            <v>588.24626053339966</v>
          </cell>
          <cell r="CG12">
            <v>610</v>
          </cell>
        </row>
        <row r="13">
          <cell r="AH13" t="str">
            <v>|</v>
          </cell>
          <cell r="AN13" t="str">
            <v>|</v>
          </cell>
        </row>
        <row r="14">
          <cell r="S14">
            <v>1994</v>
          </cell>
          <cell r="T14">
            <v>256.92486624071876</v>
          </cell>
          <cell r="U14">
            <v>280.86231424518019</v>
          </cell>
          <cell r="V14">
            <v>61.041665859024455</v>
          </cell>
          <cell r="W14">
            <v>672.09696506882665</v>
          </cell>
          <cell r="X14">
            <v>125.73784526860348</v>
          </cell>
          <cell r="Y14">
            <v>1396.6636566823536</v>
          </cell>
          <cell r="Z14">
            <v>1331.0204648182828</v>
          </cell>
          <cell r="AH14" t="str">
            <v>|</v>
          </cell>
          <cell r="AI14">
            <v>1982</v>
          </cell>
          <cell r="AK14">
            <v>560</v>
          </cell>
          <cell r="AN14" t="str">
            <v>|</v>
          </cell>
          <cell r="AR14" t="str">
            <v>TOTAL   TOMKEN</v>
          </cell>
          <cell r="AS14" t="str">
            <v>44  KV</v>
          </cell>
          <cell r="AU14">
            <v>353</v>
          </cell>
          <cell r="AV14">
            <v>300.04999999999995</v>
          </cell>
          <cell r="AW14">
            <v>342.40999999999997</v>
          </cell>
          <cell r="AZ14">
            <v>1992</v>
          </cell>
          <cell r="BB14">
            <v>585.4</v>
          </cell>
          <cell r="BD14">
            <v>610</v>
          </cell>
          <cell r="BG14">
            <v>24.600000000000023</v>
          </cell>
          <cell r="BK14">
            <v>1992</v>
          </cell>
          <cell r="BM14">
            <v>194.1</v>
          </cell>
          <cell r="BO14">
            <v>210</v>
          </cell>
          <cell r="BR14">
            <v>15.900000000000006</v>
          </cell>
          <cell r="BV14">
            <v>1994</v>
          </cell>
          <cell r="BW14">
            <v>383.77376254490662</v>
          </cell>
          <cell r="BX14">
            <v>288.32320252392003</v>
          </cell>
          <cell r="BY14">
            <v>672.09696506882665</v>
          </cell>
          <cell r="CC14">
            <v>1993</v>
          </cell>
          <cell r="CE14">
            <v>630.97518552557381</v>
          </cell>
          <cell r="CG14">
            <v>682</v>
          </cell>
          <cell r="CH14" t="str">
            <v>.(3)</v>
          </cell>
        </row>
        <row r="15">
          <cell r="AH15" t="str">
            <v>|</v>
          </cell>
          <cell r="AN15">
            <v>5.291848906511043E-2</v>
          </cell>
        </row>
        <row r="16">
          <cell r="S16">
            <v>1995</v>
          </cell>
          <cell r="T16">
            <v>303.31836321687103</v>
          </cell>
          <cell r="U16">
            <v>289.39169676007549</v>
          </cell>
          <cell r="V16">
            <v>65.101076549152083</v>
          </cell>
          <cell r="W16">
            <v>707.79578371759862</v>
          </cell>
          <cell r="X16">
            <v>131.79222227347196</v>
          </cell>
          <cell r="Y16">
            <v>1497.3991425171691</v>
          </cell>
          <cell r="Z16">
            <v>1427.0213828188621</v>
          </cell>
          <cell r="AH16" t="str">
            <v>|</v>
          </cell>
          <cell r="AI16">
            <v>1983</v>
          </cell>
          <cell r="AK16">
            <v>617</v>
          </cell>
          <cell r="AN16" t="str">
            <v>|</v>
          </cell>
          <cell r="AR16" t="str">
            <v>TOTAL   ERIN/TOMK</v>
          </cell>
          <cell r="AS16" t="str">
            <v>44  KV</v>
          </cell>
          <cell r="AU16">
            <v>718</v>
          </cell>
          <cell r="AV16">
            <v>610.29999999999995</v>
          </cell>
          <cell r="AW16">
            <v>696.45999999999992</v>
          </cell>
          <cell r="AZ16">
            <v>1993</v>
          </cell>
          <cell r="BB16">
            <v>639.5</v>
          </cell>
          <cell r="BD16">
            <v>755</v>
          </cell>
          <cell r="BE16" t="str">
            <v>.(3)</v>
          </cell>
          <cell r="BG16">
            <v>115.5</v>
          </cell>
          <cell r="BK16">
            <v>1993</v>
          </cell>
          <cell r="BM16">
            <v>223.2</v>
          </cell>
          <cell r="BO16">
            <v>355</v>
          </cell>
          <cell r="BP16" t="str">
            <v>.(2)</v>
          </cell>
          <cell r="BR16">
            <v>131.80000000000001</v>
          </cell>
          <cell r="BV16">
            <v>1995</v>
          </cell>
          <cell r="BW16">
            <v>402.93024031925762</v>
          </cell>
          <cell r="BX16">
            <v>304.86554339834106</v>
          </cell>
          <cell r="BY16">
            <v>707.79578371759862</v>
          </cell>
          <cell r="CC16">
            <v>1994</v>
          </cell>
          <cell r="CE16">
            <v>672.09696506882665</v>
          </cell>
          <cell r="CG16">
            <v>682</v>
          </cell>
        </row>
        <row r="17">
          <cell r="AH17" t="str">
            <v>|</v>
          </cell>
          <cell r="AN17" t="str">
            <v>|</v>
          </cell>
        </row>
        <row r="18">
          <cell r="S18">
            <v>1996</v>
          </cell>
          <cell r="T18">
            <v>335.84545948786297</v>
          </cell>
          <cell r="U18">
            <v>305.30225450503383</v>
          </cell>
          <cell r="V18">
            <v>69.547408585814509</v>
          </cell>
          <cell r="W18">
            <v>755.84045958794582</v>
          </cell>
          <cell r="X18">
            <v>138.944358488906</v>
          </cell>
          <cell r="Y18">
            <v>1605.479940655563</v>
          </cell>
          <cell r="Z18">
            <v>1530.0223834447515</v>
          </cell>
          <cell r="AH18" t="str">
            <v>|</v>
          </cell>
          <cell r="AI18">
            <v>1984</v>
          </cell>
          <cell r="AK18">
            <v>630</v>
          </cell>
          <cell r="AN18" t="str">
            <v>|</v>
          </cell>
          <cell r="AR18" t="str">
            <v xml:space="preserve">LORNE  PARK </v>
          </cell>
          <cell r="AS18" t="str">
            <v>27.6KV</v>
          </cell>
          <cell r="AT18" t="str">
            <v>2-75/125</v>
          </cell>
          <cell r="AU18">
            <v>190</v>
          </cell>
          <cell r="AV18">
            <v>161.5</v>
          </cell>
          <cell r="AW18">
            <v>184.29999999999998</v>
          </cell>
          <cell r="AZ18">
            <v>1994</v>
          </cell>
          <cell r="BB18">
            <v>657.30504836137845</v>
          </cell>
          <cell r="BD18">
            <v>755</v>
          </cell>
          <cell r="BG18">
            <v>97.694951638621546</v>
          </cell>
          <cell r="BK18">
            <v>1994</v>
          </cell>
          <cell r="BM18">
            <v>278.4377000951506</v>
          </cell>
          <cell r="BO18">
            <v>355</v>
          </cell>
          <cell r="BR18">
            <v>76.562299904849397</v>
          </cell>
          <cell r="BV18">
            <v>1996</v>
          </cell>
          <cell r="BW18">
            <v>432.71889012228638</v>
          </cell>
          <cell r="BX18">
            <v>323.12156946565938</v>
          </cell>
          <cell r="BY18">
            <v>755.84045958794582</v>
          </cell>
          <cell r="CC18">
            <v>1995</v>
          </cell>
          <cell r="CE18">
            <v>707.79578371759862</v>
          </cell>
          <cell r="CG18">
            <v>844</v>
          </cell>
          <cell r="CH18" t="str">
            <v>.(4)</v>
          </cell>
        </row>
        <row r="19">
          <cell r="AH19" t="str">
            <v>|</v>
          </cell>
          <cell r="AN19" t="str">
            <v>|</v>
          </cell>
        </row>
        <row r="20">
          <cell r="S20">
            <v>1997</v>
          </cell>
          <cell r="T20">
            <v>363.96490268707407</v>
          </cell>
          <cell r="U20">
            <v>321.40558028829753</v>
          </cell>
          <cell r="V20">
            <v>74.223675701390476</v>
          </cell>
          <cell r="W20">
            <v>816.00112510996269</v>
          </cell>
          <cell r="X20">
            <v>145.31071284507502</v>
          </cell>
          <cell r="Y20">
            <v>1720.9059966317998</v>
          </cell>
          <cell r="Z20">
            <v>1640.0234147901051</v>
          </cell>
          <cell r="AH20" t="str">
            <v>Actual</v>
          </cell>
          <cell r="AI20">
            <v>1985</v>
          </cell>
          <cell r="AK20">
            <v>660</v>
          </cell>
          <cell r="AN20" t="str">
            <v>-</v>
          </cell>
          <cell r="AR20" t="str">
            <v>COOKSVILLE</v>
          </cell>
          <cell r="AS20" t="str">
            <v>27.6KV</v>
          </cell>
          <cell r="AT20" t="str">
            <v>4-50/83</v>
          </cell>
          <cell r="AU20">
            <v>101</v>
          </cell>
          <cell r="AV20">
            <v>85.85</v>
          </cell>
          <cell r="AW20">
            <v>97.97</v>
          </cell>
          <cell r="AZ20">
            <v>1995</v>
          </cell>
          <cell r="BB20">
            <v>699.87117660652814</v>
          </cell>
          <cell r="BD20">
            <v>755</v>
          </cell>
          <cell r="BG20">
            <v>55.128823393471862</v>
          </cell>
          <cell r="BK20">
            <v>1995</v>
          </cell>
          <cell r="BM20">
            <v>311.24297032794163</v>
          </cell>
          <cell r="BO20">
            <v>355</v>
          </cell>
          <cell r="BR20">
            <v>43.757029672058366</v>
          </cell>
          <cell r="BV20">
            <v>1997</v>
          </cell>
          <cell r="BW20">
            <v>472.91943347576535</v>
          </cell>
          <cell r="BX20">
            <v>343.08169163419728</v>
          </cell>
          <cell r="BY20">
            <v>816.00112510996269</v>
          </cell>
          <cell r="CC20">
            <v>1996</v>
          </cell>
          <cell r="CE20">
            <v>755.84045958794582</v>
          </cell>
          <cell r="CG20">
            <v>844</v>
          </cell>
        </row>
        <row r="21">
          <cell r="AH21" t="str">
            <v>|</v>
          </cell>
          <cell r="AN21" t="str">
            <v>|</v>
          </cell>
        </row>
        <row r="22">
          <cell r="S22">
            <v>1998</v>
          </cell>
          <cell r="T22">
            <v>394.15107878677941</v>
          </cell>
          <cell r="U22">
            <v>338.67633663848005</v>
          </cell>
          <cell r="V22">
            <v>79.247231681694771</v>
          </cell>
          <cell r="W22">
            <v>880.49034301447762</v>
          </cell>
          <cell r="X22">
            <v>152.16164596133103</v>
          </cell>
          <cell r="Y22">
            <v>1844.726636082763</v>
          </cell>
          <cell r="Z22">
            <v>1758.024484186873</v>
          </cell>
          <cell r="AH22" t="str">
            <v>|</v>
          </cell>
          <cell r="AI22">
            <v>1986</v>
          </cell>
          <cell r="AK22">
            <v>723</v>
          </cell>
          <cell r="AN22" t="str">
            <v>|</v>
          </cell>
          <cell r="AR22" t="str">
            <v>WOODBRIGE*</v>
          </cell>
          <cell r="AS22" t="str">
            <v>44   KV</v>
          </cell>
          <cell r="AT22" t="str">
            <v>2-75/125</v>
          </cell>
          <cell r="AU22">
            <v>46</v>
          </cell>
          <cell r="AV22">
            <v>39.1</v>
          </cell>
          <cell r="AW22">
            <v>44.62</v>
          </cell>
          <cell r="AZ22">
            <v>1996</v>
          </cell>
          <cell r="BB22">
            <v>744.04500761978852</v>
          </cell>
          <cell r="BD22">
            <v>755</v>
          </cell>
          <cell r="BG22">
            <v>10.954992380211479</v>
          </cell>
          <cell r="BK22">
            <v>1996</v>
          </cell>
          <cell r="BM22">
            <v>347.64091145602009</v>
          </cell>
          <cell r="BO22">
            <v>355</v>
          </cell>
          <cell r="BR22">
            <v>7.3590885439799081</v>
          </cell>
          <cell r="BV22">
            <v>1998</v>
          </cell>
          <cell r="BW22">
            <v>523.85037390320531</v>
          </cell>
          <cell r="BX22">
            <v>356.63996911127231</v>
          </cell>
          <cell r="BY22">
            <v>880.49034301447762</v>
          </cell>
          <cell r="CC22">
            <v>1997</v>
          </cell>
          <cell r="CE22">
            <v>816.00112510996269</v>
          </cell>
          <cell r="CG22">
            <v>844</v>
          </cell>
        </row>
        <row r="23">
          <cell r="AH23" t="str">
            <v>|</v>
          </cell>
          <cell r="AN23" t="str">
            <v>|</v>
          </cell>
        </row>
        <row r="24">
          <cell r="S24">
            <v>1999</v>
          </cell>
          <cell r="T24">
            <v>426.66117722759986</v>
          </cell>
          <cell r="U24">
            <v>357.26546312107064</v>
          </cell>
          <cell r="V24">
            <v>84.661197701254224</v>
          </cell>
          <cell r="W24">
            <v>949.84491075445339</v>
          </cell>
          <cell r="X24">
            <v>159.55843449438956</v>
          </cell>
          <cell r="Y24">
            <v>1977.9911832987677</v>
          </cell>
          <cell r="Z24">
            <v>1885.0255976837257</v>
          </cell>
          <cell r="AH24" t="str">
            <v>|</v>
          </cell>
          <cell r="AI24">
            <v>1987</v>
          </cell>
          <cell r="AK24">
            <v>814</v>
          </cell>
          <cell r="AN24" t="str">
            <v>|</v>
          </cell>
          <cell r="AR24" t="str">
            <v>BRAMALEA*      ( 117 MVA)</v>
          </cell>
          <cell r="AS24" t="str">
            <v>44  KV</v>
          </cell>
          <cell r="AT24" t="str">
            <v>2-50/83</v>
          </cell>
          <cell r="AU24">
            <v>56</v>
          </cell>
          <cell r="AV24">
            <v>47.6</v>
          </cell>
          <cell r="AW24">
            <v>54.32</v>
          </cell>
          <cell r="AZ24">
            <v>1997</v>
          </cell>
          <cell r="BB24">
            <v>802.7109153995093</v>
          </cell>
          <cell r="BD24">
            <v>900</v>
          </cell>
          <cell r="BE24" t="str">
            <v>.(3)</v>
          </cell>
          <cell r="BG24">
            <v>97.289084600490696</v>
          </cell>
          <cell r="BK24">
            <v>1997</v>
          </cell>
          <cell r="BM24">
            <v>377.25511239752745</v>
          </cell>
          <cell r="BO24">
            <v>500</v>
          </cell>
          <cell r="BP24" t="str">
            <v>.(2)</v>
          </cell>
          <cell r="BR24">
            <v>122.74488760247255</v>
          </cell>
          <cell r="BV24">
            <v>1999</v>
          </cell>
          <cell r="BW24">
            <v>576.24305927159651</v>
          </cell>
          <cell r="BX24">
            <v>373.60185148285689</v>
          </cell>
          <cell r="BY24">
            <v>949.84491075445339</v>
          </cell>
        </row>
        <row r="25">
          <cell r="AH25" t="str">
            <v>|</v>
          </cell>
          <cell r="AN25">
            <v>9.2672054122554748E-2</v>
          </cell>
        </row>
        <row r="26">
          <cell r="S26">
            <v>2000</v>
          </cell>
          <cell r="T26">
            <v>461.54245265434321</v>
          </cell>
          <cell r="U26">
            <v>377.06314692083544</v>
          </cell>
          <cell r="V26">
            <v>90.463670964526557</v>
          </cell>
          <cell r="W26">
            <v>1024.1503487307477</v>
          </cell>
          <cell r="X26">
            <v>167.48001014672866</v>
          </cell>
          <cell r="Y26">
            <v>2120.6996294171818</v>
          </cell>
          <cell r="Z26">
            <v>2021.0267468345742</v>
          </cell>
          <cell r="AH26" t="str">
            <v>|</v>
          </cell>
          <cell r="AI26">
            <v>1988</v>
          </cell>
          <cell r="AK26">
            <v>904</v>
          </cell>
          <cell r="AN26" t="str">
            <v>|</v>
          </cell>
          <cell r="AR26" t="str">
            <v>BRAMALEA  *</v>
          </cell>
          <cell r="AS26" t="str">
            <v>27.6KV</v>
          </cell>
          <cell r="AT26" t="str">
            <v>2-75/125</v>
          </cell>
          <cell r="AU26">
            <v>77</v>
          </cell>
          <cell r="AV26">
            <v>65.45</v>
          </cell>
          <cell r="AW26">
            <v>74.69</v>
          </cell>
          <cell r="AZ26">
            <v>1998</v>
          </cell>
          <cell r="BB26">
            <v>865.54763122412146</v>
          </cell>
          <cell r="BD26">
            <v>900</v>
          </cell>
          <cell r="BG26">
            <v>34.45236877587854</v>
          </cell>
          <cell r="BK26">
            <v>1998</v>
          </cell>
          <cell r="BM26">
            <v>409.09379057713539</v>
          </cell>
          <cell r="BO26">
            <v>500</v>
          </cell>
          <cell r="BR26">
            <v>90.906209422864606</v>
          </cell>
          <cell r="BV26">
            <v>2000</v>
          </cell>
          <cell r="BW26">
            <v>626.74369703577236</v>
          </cell>
          <cell r="BX26">
            <v>397.40665169497549</v>
          </cell>
          <cell r="BY26">
            <v>1024.1503487307477</v>
          </cell>
        </row>
        <row r="27">
          <cell r="AH27" t="str">
            <v>|</v>
          </cell>
          <cell r="AN27" t="str">
            <v>|</v>
          </cell>
        </row>
        <row r="28">
          <cell r="AH28" t="str">
            <v>|</v>
          </cell>
          <cell r="AI28">
            <v>1989</v>
          </cell>
          <cell r="AK28">
            <v>1011</v>
          </cell>
          <cell r="AN28" t="str">
            <v>|</v>
          </cell>
          <cell r="AR28" t="str">
            <v>OAKVILLE*</v>
          </cell>
          <cell r="AS28" t="str">
            <v>27.6KV</v>
          </cell>
          <cell r="AT28" t="str">
            <v>2-50/83</v>
          </cell>
          <cell r="AU28">
            <v>57</v>
          </cell>
          <cell r="AV28">
            <v>48.449999999999996</v>
          </cell>
          <cell r="AW28">
            <v>55.29</v>
          </cell>
          <cell r="AZ28">
            <v>1999</v>
          </cell>
          <cell r="BB28">
            <v>935.04124260731157</v>
          </cell>
          <cell r="BD28">
            <v>1045</v>
          </cell>
          <cell r="BE28" t="str">
            <v>.(3)</v>
          </cell>
          <cell r="BG28">
            <v>109.95875739268843</v>
          </cell>
          <cell r="BK28">
            <v>1999</v>
          </cell>
          <cell r="BM28">
            <v>441.46484537474169</v>
          </cell>
          <cell r="BO28">
            <v>500</v>
          </cell>
          <cell r="BR28">
            <v>58.535154625258315</v>
          </cell>
        </row>
        <row r="29">
          <cell r="AH29" t="str">
            <v>|</v>
          </cell>
          <cell r="AN29" t="str">
            <v>|</v>
          </cell>
          <cell r="AS29" t="str">
            <v>27.6KV</v>
          </cell>
          <cell r="AT29" t="str">
            <v>2-75/125</v>
          </cell>
          <cell r="AU29">
            <v>125</v>
          </cell>
          <cell r="AV29">
            <v>106.25</v>
          </cell>
          <cell r="AW29">
            <v>121.25</v>
          </cell>
        </row>
        <row r="30">
          <cell r="S30" t="str">
            <v xml:space="preserve">*     Coincident  factor  between  Hydro  Mississauga's  summer  peak  load  </v>
          </cell>
          <cell r="AH30" t="str">
            <v>|</v>
          </cell>
          <cell r="AI30">
            <v>1990</v>
          </cell>
          <cell r="AK30">
            <v>1028</v>
          </cell>
          <cell r="AN30" t="str">
            <v>-</v>
          </cell>
        </row>
        <row r="31">
          <cell r="S31" t="str">
            <v xml:space="preserve">      and the sum  of  its  five  load  areas  summer  peak  loads  is  approximately  0.953</v>
          </cell>
          <cell r="AH31" t="str">
            <v>|</v>
          </cell>
          <cell r="AN31" t="str">
            <v>|</v>
          </cell>
          <cell r="AR31" t="str">
            <v>RICHVIEW*</v>
          </cell>
          <cell r="AS31" t="str">
            <v>27.6KV</v>
          </cell>
          <cell r="AT31" t="str">
            <v>2-50/83</v>
          </cell>
          <cell r="AU31">
            <v>75</v>
          </cell>
          <cell r="AV31">
            <v>63.75</v>
          </cell>
          <cell r="AW31">
            <v>72.75</v>
          </cell>
        </row>
        <row r="32">
          <cell r="AH32" t="str">
            <v>|</v>
          </cell>
          <cell r="AI32">
            <v>1991</v>
          </cell>
          <cell r="AK32">
            <v>1064</v>
          </cell>
          <cell r="AN32" t="str">
            <v>|</v>
          </cell>
          <cell r="AZ32" t="str">
            <v>.(1)</v>
          </cell>
          <cell r="BA32" t="str">
            <v>(Available   LTR   minus   Load)</v>
          </cell>
          <cell r="BK32" t="str">
            <v>.(1)</v>
          </cell>
          <cell r="BL32" t="str">
            <v>(Available   LTR   minus   Load)</v>
          </cell>
        </row>
        <row r="33">
          <cell r="W33" t="str">
            <v>Table     1</v>
          </cell>
          <cell r="AH33" t="str">
            <v>|</v>
          </cell>
          <cell r="AN33" t="str">
            <v>|</v>
          </cell>
          <cell r="AR33" t="str">
            <v>ERINDALE     T!/T2</v>
          </cell>
          <cell r="AS33" t="str">
            <v>27.6KV</v>
          </cell>
          <cell r="AT33" t="str">
            <v>2-75/125</v>
          </cell>
          <cell r="AU33">
            <v>170</v>
          </cell>
          <cell r="AV33">
            <v>144.5</v>
          </cell>
          <cell r="AW33">
            <v>164.9</v>
          </cell>
        </row>
        <row r="34">
          <cell r="AH34" t="str">
            <v>|</v>
          </cell>
          <cell r="AI34">
            <v>1992</v>
          </cell>
          <cell r="AK34">
            <v>1076</v>
          </cell>
          <cell r="AN34" t="str">
            <v>|</v>
          </cell>
          <cell r="AZ34" t="str">
            <v>.(2)</v>
          </cell>
          <cell r="BA34" t="str">
            <v>Tomken  TS  T3/T4</v>
          </cell>
          <cell r="BK34" t="str">
            <v>.(2)</v>
          </cell>
          <cell r="BL34" t="str">
            <v>New  DESN  Unit</v>
          </cell>
        </row>
        <row r="35">
          <cell r="AH35" t="str">
            <v>|</v>
          </cell>
          <cell r="AN35">
            <v>2.5864368406579574E-2</v>
          </cell>
        </row>
        <row r="36">
          <cell r="AH36" t="str">
            <v>|</v>
          </cell>
          <cell r="AI36">
            <v>1993</v>
          </cell>
          <cell r="AK36">
            <v>1095</v>
          </cell>
          <cell r="AN36" t="str">
            <v>|</v>
          </cell>
          <cell r="AR36" t="str">
            <v>T O T A L</v>
          </cell>
          <cell r="AU36">
            <v>1445</v>
          </cell>
          <cell r="AV36">
            <v>1228.25</v>
          </cell>
          <cell r="AW36">
            <v>1401.6499999999999</v>
          </cell>
          <cell r="AZ36" t="str">
            <v>.(3)</v>
          </cell>
          <cell r="BA36" t="str">
            <v>New  DESN  Unit</v>
          </cell>
        </row>
        <row r="37">
          <cell r="AH37" t="str">
            <v>|</v>
          </cell>
          <cell r="AN37" t="str">
            <v>|</v>
          </cell>
        </row>
        <row r="38">
          <cell r="AH38" t="str">
            <v>|</v>
          </cell>
          <cell r="AI38">
            <v>1994</v>
          </cell>
          <cell r="AK38">
            <v>1099</v>
          </cell>
          <cell r="AN38" t="str">
            <v>|</v>
          </cell>
          <cell r="AR38" t="str">
            <v>T O T A L   44  KV  S Y S T E M</v>
          </cell>
          <cell r="AV38">
            <v>697</v>
          </cell>
          <cell r="AW38">
            <v>795.4</v>
          </cell>
        </row>
        <row r="39">
          <cell r="AH39" t="str">
            <v>|</v>
          </cell>
          <cell r="AN39" t="str">
            <v>|</v>
          </cell>
        </row>
        <row r="40">
          <cell r="AH40" t="str">
            <v>-</v>
          </cell>
          <cell r="AI40">
            <v>1995</v>
          </cell>
          <cell r="AK40">
            <v>1168</v>
          </cell>
          <cell r="AN40" t="str">
            <v>-</v>
          </cell>
          <cell r="AR40" t="str">
            <v>NORTH   27.6  kV   SYSTEM</v>
          </cell>
          <cell r="AV40">
            <v>209.95</v>
          </cell>
          <cell r="AW40">
            <v>696.45999999999992</v>
          </cell>
          <cell r="BC40" t="str">
            <v xml:space="preserve">Hydro   Mississauga </v>
          </cell>
          <cell r="BN40" t="str">
            <v xml:space="preserve">Hydro   Mississauga </v>
          </cell>
        </row>
        <row r="41">
          <cell r="AH41" t="str">
            <v>-</v>
          </cell>
          <cell r="AN41" t="str">
            <v>|</v>
          </cell>
          <cell r="BC41" t="str">
            <v>Base  Case   Forecast</v>
          </cell>
          <cell r="BN41" t="str">
            <v>Base  Case   Forecast</v>
          </cell>
        </row>
        <row r="42">
          <cell r="AH42" t="str">
            <v>|</v>
          </cell>
          <cell r="AI42">
            <v>1996</v>
          </cell>
          <cell r="AK42">
            <v>1195</v>
          </cell>
          <cell r="AN42" t="str">
            <v>|</v>
          </cell>
          <cell r="BC42" t="str">
            <v>Erindale  &amp;  Tomken  44  kV    Area</v>
          </cell>
          <cell r="BN42" t="str">
            <v>North   27.6   kV  Area</v>
          </cell>
        </row>
        <row r="43">
          <cell r="AH43" t="str">
            <v>|</v>
          </cell>
          <cell r="AN43" t="str">
            <v>|</v>
          </cell>
        </row>
        <row r="44">
          <cell r="AH44" t="str">
            <v>|</v>
          </cell>
          <cell r="AI44">
            <v>1997</v>
          </cell>
          <cell r="AK44">
            <v>1228</v>
          </cell>
          <cell r="AN44" t="str">
            <v>|</v>
          </cell>
          <cell r="BC44" t="str">
            <v>Future Facility Requirements</v>
          </cell>
          <cell r="BN44" t="str">
            <v>Future Facility Requirements</v>
          </cell>
        </row>
        <row r="45">
          <cell r="AH45" t="str">
            <v>Forecast</v>
          </cell>
          <cell r="AN45">
            <v>3.1965395151428266E-2</v>
          </cell>
        </row>
        <row r="46">
          <cell r="AH46" t="str">
            <v>|</v>
          </cell>
          <cell r="AI46">
            <v>1998</v>
          </cell>
          <cell r="AK46">
            <v>1271</v>
          </cell>
          <cell r="AN46" t="str">
            <v>|</v>
          </cell>
          <cell r="AR46" t="str">
            <v>*Prorated  LTRs  available   for   HM</v>
          </cell>
          <cell r="AZ46">
            <v>1993</v>
          </cell>
          <cell r="BB46" t="str">
            <v>Add   a  44 kV  75/125  MVA  DESN   Unit</v>
          </cell>
          <cell r="BK46">
            <v>1993</v>
          </cell>
          <cell r="BM46" t="str">
            <v>Add   a  27.6 kV  75/125  MVA  DESN   Unit</v>
          </cell>
        </row>
        <row r="47">
          <cell r="AH47" t="str">
            <v>|</v>
          </cell>
          <cell r="AN47" t="str">
            <v>|</v>
          </cell>
        </row>
        <row r="48">
          <cell r="AH48" t="str">
            <v>|</v>
          </cell>
          <cell r="AI48">
            <v>1999</v>
          </cell>
          <cell r="AK48">
            <v>1318</v>
          </cell>
          <cell r="AN48" t="str">
            <v>|</v>
          </cell>
          <cell r="AZ48">
            <v>1997</v>
          </cell>
          <cell r="BB48" t="str">
            <v>Add   a  44 kV  75/125  MVA  DESN   Unit</v>
          </cell>
          <cell r="BK48">
            <v>1997</v>
          </cell>
          <cell r="BM48" t="str">
            <v>Add   a  27.6 kV  75/125  MVA  DESN   Unit</v>
          </cell>
        </row>
        <row r="49">
          <cell r="AH49" t="str">
            <v>|</v>
          </cell>
          <cell r="AN49" t="str">
            <v>|</v>
          </cell>
        </row>
        <row r="50">
          <cell r="AH50" t="str">
            <v>-</v>
          </cell>
          <cell r="AI50">
            <v>2000</v>
          </cell>
          <cell r="AK50">
            <v>1367</v>
          </cell>
          <cell r="AN50" t="str">
            <v>-</v>
          </cell>
          <cell r="AZ50">
            <v>1999</v>
          </cell>
          <cell r="BB50" t="str">
            <v>Add   a  44 kV  75/125  MVA  DESN   Unit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Overview- HOR U"/>
      <sheetName val="Fixed Assets by Cost Center"/>
      <sheetName val="Fixed Assets by Account"/>
      <sheetName val="Capex - data"/>
      <sheetName val="CAP - data - current month"/>
      <sheetName val="CAP - data - last month"/>
    </sheetNames>
    <sheetDataSet>
      <sheetData sheetId="0"/>
      <sheetData sheetId="1"/>
      <sheetData sheetId="2"/>
      <sheetData sheetId="3"/>
      <sheetData sheetId="4">
        <row r="10">
          <cell r="E10">
            <v>0</v>
          </cell>
          <cell r="O10">
            <v>0</v>
          </cell>
        </row>
        <row r="11">
          <cell r="E11" t="str">
            <v>C9100</v>
          </cell>
          <cell r="O11">
            <v>-1000</v>
          </cell>
        </row>
        <row r="12">
          <cell r="E12" t="str">
            <v>S9003</v>
          </cell>
          <cell r="O12">
            <v>421</v>
          </cell>
        </row>
        <row r="13">
          <cell r="E13" t="str">
            <v>O9009</v>
          </cell>
          <cell r="O13">
            <v>19656</v>
          </cell>
        </row>
        <row r="14">
          <cell r="E14">
            <v>0</v>
          </cell>
          <cell r="O14">
            <v>0</v>
          </cell>
        </row>
        <row r="15">
          <cell r="E15" t="str">
            <v>C9101</v>
          </cell>
          <cell r="O15">
            <v>0</v>
          </cell>
        </row>
        <row r="16">
          <cell r="E16" t="str">
            <v>C9102</v>
          </cell>
          <cell r="O16">
            <v>0</v>
          </cell>
        </row>
        <row r="17">
          <cell r="E17" t="str">
            <v>C9103</v>
          </cell>
          <cell r="O17">
            <v>0</v>
          </cell>
        </row>
        <row r="18">
          <cell r="E18" t="str">
            <v>C9104</v>
          </cell>
          <cell r="O18">
            <v>-5000</v>
          </cell>
        </row>
        <row r="19">
          <cell r="E19">
            <v>0</v>
          </cell>
          <cell r="O19">
            <v>0</v>
          </cell>
        </row>
        <row r="20">
          <cell r="E20" t="str">
            <v>S9100</v>
          </cell>
          <cell r="O20">
            <v>-25000</v>
          </cell>
        </row>
        <row r="21">
          <cell r="E21">
            <v>0</v>
          </cell>
          <cell r="O21">
            <v>0</v>
          </cell>
        </row>
        <row r="22">
          <cell r="E22" t="str">
            <v>O9100</v>
          </cell>
          <cell r="O22">
            <v>-1200</v>
          </cell>
        </row>
        <row r="23">
          <cell r="E23">
            <v>0</v>
          </cell>
          <cell r="O23">
            <v>0</v>
          </cell>
        </row>
        <row r="24">
          <cell r="E24" t="str">
            <v>C9105</v>
          </cell>
          <cell r="O24">
            <v>-1000</v>
          </cell>
        </row>
        <row r="25">
          <cell r="E25" t="str">
            <v>C9106</v>
          </cell>
          <cell r="O25">
            <v>-13000</v>
          </cell>
        </row>
        <row r="26">
          <cell r="E26">
            <v>0</v>
          </cell>
          <cell r="O26">
            <v>0</v>
          </cell>
        </row>
        <row r="27">
          <cell r="E27" t="str">
            <v>S9102</v>
          </cell>
          <cell r="O27">
            <v>-25000</v>
          </cell>
        </row>
        <row r="28">
          <cell r="E28">
            <v>0</v>
          </cell>
          <cell r="O28">
            <v>0</v>
          </cell>
        </row>
        <row r="29">
          <cell r="E29" t="str">
            <v>O9101</v>
          </cell>
          <cell r="O29">
            <v>-70000</v>
          </cell>
        </row>
        <row r="30">
          <cell r="E30" t="str">
            <v>O9102</v>
          </cell>
          <cell r="O30">
            <v>-10000</v>
          </cell>
        </row>
        <row r="31">
          <cell r="E31" t="str">
            <v>O9103</v>
          </cell>
          <cell r="O31">
            <v>-15000</v>
          </cell>
        </row>
        <row r="32">
          <cell r="E32" t="str">
            <v>O9104</v>
          </cell>
          <cell r="O32">
            <v>-12000</v>
          </cell>
        </row>
        <row r="33">
          <cell r="E33">
            <v>0</v>
          </cell>
          <cell r="O33">
            <v>0</v>
          </cell>
        </row>
        <row r="34">
          <cell r="E34" t="str">
            <v>C8113</v>
          </cell>
          <cell r="O34">
            <v>6023</v>
          </cell>
        </row>
        <row r="35">
          <cell r="E35" t="str">
            <v>C8114</v>
          </cell>
          <cell r="O35">
            <v>1585</v>
          </cell>
        </row>
        <row r="36">
          <cell r="E36" t="str">
            <v>C8115</v>
          </cell>
          <cell r="O36">
            <v>8950</v>
          </cell>
        </row>
        <row r="37">
          <cell r="E37" t="str">
            <v>C9004</v>
          </cell>
          <cell r="O37">
            <v>432</v>
          </cell>
        </row>
        <row r="38">
          <cell r="E38" t="str">
            <v>C9107</v>
          </cell>
          <cell r="O38">
            <v>-15000</v>
          </cell>
        </row>
        <row r="39">
          <cell r="E39" t="str">
            <v>C9108</v>
          </cell>
          <cell r="O39">
            <v>-2000</v>
          </cell>
        </row>
        <row r="40">
          <cell r="E40" t="str">
            <v>C9109</v>
          </cell>
          <cell r="O40">
            <v>-17500</v>
          </cell>
        </row>
        <row r="41">
          <cell r="E41" t="str">
            <v>C9110</v>
          </cell>
          <cell r="O41">
            <v>-2919</v>
          </cell>
        </row>
        <row r="42">
          <cell r="E42" t="str">
            <v>C9111</v>
          </cell>
          <cell r="O42">
            <v>-32085</v>
          </cell>
        </row>
        <row r="43">
          <cell r="E43" t="str">
            <v>C9112</v>
          </cell>
          <cell r="O43">
            <v>-21000</v>
          </cell>
        </row>
        <row r="44">
          <cell r="E44" t="str">
            <v>C9113</v>
          </cell>
          <cell r="O44">
            <v>-20000</v>
          </cell>
        </row>
        <row r="45">
          <cell r="E45" t="str">
            <v>C9114</v>
          </cell>
          <cell r="O45">
            <v>-3000</v>
          </cell>
        </row>
        <row r="46">
          <cell r="E46" t="str">
            <v>C9115</v>
          </cell>
          <cell r="O46">
            <v>-2000</v>
          </cell>
        </row>
        <row r="47">
          <cell r="E47" t="str">
            <v>C9116</v>
          </cell>
          <cell r="O47">
            <v>-145835</v>
          </cell>
        </row>
        <row r="48">
          <cell r="E48" t="str">
            <v>C9117</v>
          </cell>
          <cell r="O48">
            <v>-2000</v>
          </cell>
        </row>
        <row r="49">
          <cell r="E49" t="str">
            <v>C9118</v>
          </cell>
          <cell r="O49">
            <v>-20415</v>
          </cell>
        </row>
        <row r="50">
          <cell r="E50">
            <v>0</v>
          </cell>
          <cell r="O50">
            <v>0</v>
          </cell>
        </row>
        <row r="51">
          <cell r="E51" t="str">
            <v>S9002</v>
          </cell>
          <cell r="O51">
            <v>488</v>
          </cell>
        </row>
        <row r="52">
          <cell r="E52" t="str">
            <v>S9007</v>
          </cell>
          <cell r="O52">
            <v>421</v>
          </cell>
        </row>
        <row r="53">
          <cell r="E53" t="str">
            <v>S9103</v>
          </cell>
          <cell r="O53">
            <v>-8750</v>
          </cell>
        </row>
        <row r="54">
          <cell r="E54" t="str">
            <v>S9104</v>
          </cell>
          <cell r="O54">
            <v>-16919</v>
          </cell>
        </row>
        <row r="55">
          <cell r="E55" t="str">
            <v>S9105</v>
          </cell>
          <cell r="O55">
            <v>-21000</v>
          </cell>
        </row>
        <row r="56">
          <cell r="E56" t="str">
            <v>S9106</v>
          </cell>
          <cell r="O56">
            <v>0</v>
          </cell>
        </row>
        <row r="57">
          <cell r="E57" t="str">
            <v>S9107</v>
          </cell>
          <cell r="O57">
            <v>-13000</v>
          </cell>
        </row>
        <row r="58">
          <cell r="E58" t="str">
            <v>S9108</v>
          </cell>
          <cell r="O58">
            <v>-12019</v>
          </cell>
        </row>
        <row r="59">
          <cell r="E59" t="str">
            <v>S9109</v>
          </cell>
          <cell r="O59">
            <v>-78750</v>
          </cell>
        </row>
        <row r="60">
          <cell r="E60">
            <v>0</v>
          </cell>
          <cell r="O60">
            <v>0</v>
          </cell>
        </row>
        <row r="61">
          <cell r="E61" t="str">
            <v>O9105</v>
          </cell>
          <cell r="O61">
            <v>-2625</v>
          </cell>
        </row>
        <row r="62">
          <cell r="E62">
            <v>0</v>
          </cell>
          <cell r="O62">
            <v>0</v>
          </cell>
        </row>
        <row r="63">
          <cell r="E63" t="str">
            <v>R9104</v>
          </cell>
          <cell r="O63">
            <v>-4081</v>
          </cell>
        </row>
        <row r="64">
          <cell r="E64" t="str">
            <v>R9105</v>
          </cell>
          <cell r="O64">
            <v>-1165</v>
          </cell>
        </row>
        <row r="65">
          <cell r="E65" t="str">
            <v>R9106</v>
          </cell>
          <cell r="O65">
            <v>-7000</v>
          </cell>
        </row>
        <row r="66">
          <cell r="E66" t="str">
            <v>R9108</v>
          </cell>
          <cell r="O66">
            <v>-700</v>
          </cell>
        </row>
        <row r="67">
          <cell r="E67" t="str">
            <v>R9109</v>
          </cell>
          <cell r="O67">
            <v>-8750</v>
          </cell>
        </row>
        <row r="68">
          <cell r="E68" t="str">
            <v>R9112</v>
          </cell>
          <cell r="O68">
            <v>-2250</v>
          </cell>
        </row>
        <row r="69">
          <cell r="E69" t="str">
            <v>R9113</v>
          </cell>
          <cell r="O69">
            <v>-1680</v>
          </cell>
        </row>
        <row r="70">
          <cell r="E70" t="str">
            <v>R9114</v>
          </cell>
          <cell r="O70">
            <v>-1400</v>
          </cell>
        </row>
        <row r="71">
          <cell r="E71">
            <v>0</v>
          </cell>
          <cell r="O71">
            <v>0</v>
          </cell>
        </row>
        <row r="72">
          <cell r="E72" t="str">
            <v>C8111</v>
          </cell>
          <cell r="O72">
            <v>0</v>
          </cell>
        </row>
        <row r="73">
          <cell r="E73" t="str">
            <v>C8112</v>
          </cell>
          <cell r="O73">
            <v>-8244</v>
          </cell>
        </row>
        <row r="74">
          <cell r="E74" t="str">
            <v>C8389</v>
          </cell>
          <cell r="O74">
            <v>0</v>
          </cell>
        </row>
        <row r="75">
          <cell r="E75" t="str">
            <v>C9009</v>
          </cell>
          <cell r="O75">
            <v>7523</v>
          </cell>
        </row>
        <row r="76">
          <cell r="E76" t="str">
            <v>C9010</v>
          </cell>
          <cell r="O76">
            <v>5015</v>
          </cell>
        </row>
        <row r="77">
          <cell r="E77" t="str">
            <v>C9011</v>
          </cell>
          <cell r="O77">
            <v>7523</v>
          </cell>
        </row>
        <row r="78">
          <cell r="E78" t="str">
            <v>C9028</v>
          </cell>
          <cell r="O78">
            <v>837</v>
          </cell>
        </row>
        <row r="79">
          <cell r="E79" t="str">
            <v>C9119</v>
          </cell>
          <cell r="O79">
            <v>-15165</v>
          </cell>
        </row>
        <row r="80">
          <cell r="E80" t="str">
            <v>C9120</v>
          </cell>
          <cell r="O80">
            <v>-8000</v>
          </cell>
        </row>
        <row r="81">
          <cell r="E81" t="str">
            <v>C9121</v>
          </cell>
          <cell r="O81">
            <v>-29165</v>
          </cell>
        </row>
        <row r="82">
          <cell r="E82" t="str">
            <v>C9122</v>
          </cell>
          <cell r="O82">
            <v>-8000</v>
          </cell>
        </row>
        <row r="83">
          <cell r="E83" t="str">
            <v>C9123</v>
          </cell>
          <cell r="O83">
            <v>-8000</v>
          </cell>
        </row>
        <row r="84">
          <cell r="E84" t="str">
            <v>C9124</v>
          </cell>
          <cell r="O84">
            <v>-5000</v>
          </cell>
        </row>
        <row r="85">
          <cell r="E85" t="str">
            <v>C9125</v>
          </cell>
          <cell r="O85">
            <v>-12250</v>
          </cell>
        </row>
        <row r="86">
          <cell r="E86" t="str">
            <v>C9126</v>
          </cell>
          <cell r="O86">
            <v>-3500</v>
          </cell>
        </row>
        <row r="87">
          <cell r="E87" t="str">
            <v>C9127</v>
          </cell>
          <cell r="O87">
            <v>-875</v>
          </cell>
        </row>
        <row r="88">
          <cell r="E88" t="str">
            <v>C9128</v>
          </cell>
          <cell r="O88">
            <v>-2915</v>
          </cell>
        </row>
        <row r="89">
          <cell r="E89" t="str">
            <v>C9129</v>
          </cell>
          <cell r="O89">
            <v>-2915</v>
          </cell>
        </row>
        <row r="90">
          <cell r="E90" t="str">
            <v>C9130</v>
          </cell>
          <cell r="O90">
            <v>-4375</v>
          </cell>
        </row>
        <row r="91">
          <cell r="E91" t="str">
            <v>C9131</v>
          </cell>
          <cell r="O91">
            <v>-2915</v>
          </cell>
        </row>
        <row r="92">
          <cell r="E92" t="str">
            <v>C9132</v>
          </cell>
          <cell r="O92">
            <v>-35000</v>
          </cell>
        </row>
        <row r="93">
          <cell r="E93" t="str">
            <v>C9133</v>
          </cell>
          <cell r="O93">
            <v>-12000</v>
          </cell>
        </row>
        <row r="94">
          <cell r="E94" t="str">
            <v>C9134</v>
          </cell>
          <cell r="O94">
            <v>-8000</v>
          </cell>
        </row>
        <row r="95">
          <cell r="E95" t="str">
            <v>C9135</v>
          </cell>
          <cell r="O95">
            <v>-15000</v>
          </cell>
        </row>
        <row r="96">
          <cell r="E96">
            <v>0</v>
          </cell>
          <cell r="O96">
            <v>0</v>
          </cell>
        </row>
        <row r="97">
          <cell r="E97" t="str">
            <v>S8292</v>
          </cell>
          <cell r="O97">
            <v>3485</v>
          </cell>
        </row>
        <row r="98">
          <cell r="E98" t="str">
            <v>S9001</v>
          </cell>
          <cell r="O98">
            <v>51731</v>
          </cell>
        </row>
        <row r="99">
          <cell r="E99" t="str">
            <v>S9110</v>
          </cell>
          <cell r="O99">
            <v>-1550</v>
          </cell>
        </row>
        <row r="100">
          <cell r="E100" t="str">
            <v>S9111</v>
          </cell>
          <cell r="O100">
            <v>-10000</v>
          </cell>
        </row>
        <row r="101">
          <cell r="E101" t="str">
            <v>S9112</v>
          </cell>
          <cell r="O101">
            <v>-16000</v>
          </cell>
        </row>
        <row r="102">
          <cell r="E102" t="str">
            <v>S9113</v>
          </cell>
          <cell r="O102">
            <v>-20415</v>
          </cell>
        </row>
        <row r="103">
          <cell r="E103" t="str">
            <v>S9114</v>
          </cell>
          <cell r="O103">
            <v>-3500</v>
          </cell>
        </row>
        <row r="104">
          <cell r="E104" t="str">
            <v>S9115</v>
          </cell>
          <cell r="O104">
            <v>-1169</v>
          </cell>
        </row>
        <row r="105">
          <cell r="E105" t="str">
            <v>S9116</v>
          </cell>
          <cell r="O105">
            <v>-1200</v>
          </cell>
        </row>
        <row r="106">
          <cell r="E106" t="str">
            <v>S9117</v>
          </cell>
          <cell r="O106">
            <v>0</v>
          </cell>
        </row>
        <row r="107">
          <cell r="E107" t="str">
            <v>S9118</v>
          </cell>
          <cell r="O107">
            <v>-7000</v>
          </cell>
        </row>
        <row r="108">
          <cell r="E108" t="str">
            <v>S9119</v>
          </cell>
          <cell r="O108">
            <v>-4081</v>
          </cell>
        </row>
        <row r="109">
          <cell r="E109">
            <v>0</v>
          </cell>
          <cell r="O109">
            <v>0</v>
          </cell>
        </row>
        <row r="110">
          <cell r="E110">
            <v>0</v>
          </cell>
          <cell r="O110">
            <v>0</v>
          </cell>
        </row>
        <row r="111">
          <cell r="E111">
            <v>0</v>
          </cell>
          <cell r="O111">
            <v>0</v>
          </cell>
        </row>
        <row r="112">
          <cell r="E112">
            <v>0</v>
          </cell>
          <cell r="O112">
            <v>0</v>
          </cell>
        </row>
        <row r="113">
          <cell r="E113">
            <v>0</v>
          </cell>
          <cell r="O113">
            <v>0</v>
          </cell>
        </row>
        <row r="114">
          <cell r="E114" t="str">
            <v>C8396</v>
          </cell>
          <cell r="O114">
            <v>0</v>
          </cell>
        </row>
        <row r="115">
          <cell r="E115" t="str">
            <v>C8406</v>
          </cell>
          <cell r="O115">
            <v>0</v>
          </cell>
        </row>
        <row r="116">
          <cell r="E116">
            <v>0</v>
          </cell>
          <cell r="O116">
            <v>0</v>
          </cell>
        </row>
        <row r="117">
          <cell r="E117" t="str">
            <v>S9102</v>
          </cell>
          <cell r="O117">
            <v>28203</v>
          </cell>
        </row>
        <row r="118">
          <cell r="E118">
            <v>0</v>
          </cell>
          <cell r="O118">
            <v>0</v>
          </cell>
        </row>
        <row r="119">
          <cell r="E119">
            <v>0</v>
          </cell>
          <cell r="O119">
            <v>0</v>
          </cell>
        </row>
        <row r="120">
          <cell r="E120" t="str">
            <v>C8109</v>
          </cell>
          <cell r="O120">
            <v>0</v>
          </cell>
        </row>
        <row r="121">
          <cell r="E121" t="str">
            <v>C8400</v>
          </cell>
          <cell r="O121">
            <v>-111</v>
          </cell>
        </row>
        <row r="122">
          <cell r="E122" t="str">
            <v>C8404</v>
          </cell>
          <cell r="O122">
            <v>0</v>
          </cell>
        </row>
        <row r="123">
          <cell r="E123" t="str">
            <v>C8407</v>
          </cell>
          <cell r="O123">
            <v>-3689</v>
          </cell>
        </row>
        <row r="124">
          <cell r="E124" t="str">
            <v>C8408</v>
          </cell>
          <cell r="O124">
            <v>0</v>
          </cell>
        </row>
        <row r="125">
          <cell r="E125" t="str">
            <v>C9007</v>
          </cell>
          <cell r="O125">
            <v>2549</v>
          </cell>
        </row>
        <row r="126">
          <cell r="E126" t="str">
            <v>C9103</v>
          </cell>
          <cell r="O126">
            <v>4059</v>
          </cell>
        </row>
        <row r="127">
          <cell r="E127" t="str">
            <v>C9107</v>
          </cell>
          <cell r="O127">
            <v>358</v>
          </cell>
        </row>
        <row r="128">
          <cell r="E128" t="str">
            <v>C9108</v>
          </cell>
          <cell r="O128">
            <v>2899</v>
          </cell>
        </row>
        <row r="129">
          <cell r="E129">
            <v>0</v>
          </cell>
          <cell r="O129">
            <v>0</v>
          </cell>
        </row>
        <row r="130">
          <cell r="E130">
            <v>0</v>
          </cell>
          <cell r="O130">
            <v>0</v>
          </cell>
        </row>
        <row r="131">
          <cell r="E131">
            <v>0</v>
          </cell>
          <cell r="O131">
            <v>0</v>
          </cell>
        </row>
        <row r="132">
          <cell r="E132">
            <v>0</v>
          </cell>
          <cell r="O132">
            <v>0</v>
          </cell>
        </row>
        <row r="133">
          <cell r="E133">
            <v>0</v>
          </cell>
          <cell r="O133">
            <v>0</v>
          </cell>
        </row>
        <row r="134">
          <cell r="E134" t="str">
            <v>C8405</v>
          </cell>
          <cell r="O134">
            <v>0</v>
          </cell>
        </row>
        <row r="135">
          <cell r="E135" t="str">
            <v>C9115</v>
          </cell>
          <cell r="O135">
            <v>1328</v>
          </cell>
        </row>
        <row r="136">
          <cell r="E136">
            <v>0</v>
          </cell>
          <cell r="O136">
            <v>0</v>
          </cell>
        </row>
        <row r="137">
          <cell r="E137">
            <v>0</v>
          </cell>
          <cell r="O137">
            <v>0</v>
          </cell>
        </row>
        <row r="138">
          <cell r="E138">
            <v>0</v>
          </cell>
          <cell r="O138">
            <v>0</v>
          </cell>
        </row>
        <row r="139">
          <cell r="E139" t="str">
            <v>C9136</v>
          </cell>
          <cell r="O139">
            <v>-41200</v>
          </cell>
        </row>
        <row r="140">
          <cell r="E140" t="str">
            <v>C9137</v>
          </cell>
          <cell r="O140">
            <v>-1000</v>
          </cell>
        </row>
        <row r="141">
          <cell r="E141" t="str">
            <v>C9138</v>
          </cell>
          <cell r="O141">
            <v>-900</v>
          </cell>
        </row>
        <row r="142">
          <cell r="E142">
            <v>0</v>
          </cell>
          <cell r="O142">
            <v>0</v>
          </cell>
        </row>
        <row r="143">
          <cell r="E143" t="str">
            <v>S9120</v>
          </cell>
          <cell r="O143">
            <v>-8000</v>
          </cell>
        </row>
        <row r="144">
          <cell r="E144">
            <v>0</v>
          </cell>
          <cell r="O144">
            <v>0</v>
          </cell>
        </row>
        <row r="145">
          <cell r="E145" t="str">
            <v>O9106</v>
          </cell>
          <cell r="O145">
            <v>-5000</v>
          </cell>
        </row>
        <row r="146">
          <cell r="E146">
            <v>0</v>
          </cell>
          <cell r="O146">
            <v>0</v>
          </cell>
        </row>
        <row r="147">
          <cell r="E147" t="str">
            <v>M9100</v>
          </cell>
          <cell r="O147">
            <v>-3000</v>
          </cell>
        </row>
        <row r="148">
          <cell r="E148" t="str">
            <v>M9101</v>
          </cell>
          <cell r="O148">
            <v>-1000</v>
          </cell>
        </row>
        <row r="149">
          <cell r="E149">
            <v>0</v>
          </cell>
          <cell r="O149">
            <v>0</v>
          </cell>
        </row>
        <row r="150">
          <cell r="E150">
            <v>0</v>
          </cell>
          <cell r="O150">
            <v>0</v>
          </cell>
        </row>
        <row r="151">
          <cell r="E151" t="str">
            <v>E9100</v>
          </cell>
          <cell r="O151">
            <v>-2500</v>
          </cell>
        </row>
        <row r="152">
          <cell r="E152" t="str">
            <v>E9101</v>
          </cell>
          <cell r="O152">
            <v>-750</v>
          </cell>
        </row>
        <row r="153">
          <cell r="E153">
            <v>0</v>
          </cell>
          <cell r="O153">
            <v>0</v>
          </cell>
        </row>
        <row r="154">
          <cell r="E154" t="str">
            <v>R9115</v>
          </cell>
          <cell r="O154">
            <v>-875</v>
          </cell>
        </row>
        <row r="155">
          <cell r="E155" t="str">
            <v>R9116</v>
          </cell>
          <cell r="O155">
            <v>-350</v>
          </cell>
        </row>
        <row r="156">
          <cell r="E156">
            <v>0</v>
          </cell>
          <cell r="O156">
            <v>0</v>
          </cell>
        </row>
        <row r="157">
          <cell r="E157" t="str">
            <v>C8207</v>
          </cell>
          <cell r="O157">
            <v>0</v>
          </cell>
        </row>
        <row r="158">
          <cell r="E158" t="str">
            <v>C9020</v>
          </cell>
          <cell r="O158">
            <v>2706</v>
          </cell>
        </row>
        <row r="159">
          <cell r="E159" t="str">
            <v>C9026</v>
          </cell>
          <cell r="O159">
            <v>1291</v>
          </cell>
        </row>
        <row r="160">
          <cell r="E160" t="str">
            <v>C9139</v>
          </cell>
          <cell r="O160">
            <v>-4347</v>
          </cell>
        </row>
        <row r="161">
          <cell r="E161" t="str">
            <v>C9140</v>
          </cell>
          <cell r="O161">
            <v>-660</v>
          </cell>
        </row>
        <row r="162">
          <cell r="E162" t="str">
            <v>C9141</v>
          </cell>
          <cell r="O162">
            <v>-3098</v>
          </cell>
        </row>
        <row r="163">
          <cell r="E163" t="str">
            <v>C9142</v>
          </cell>
          <cell r="O163">
            <v>-2042</v>
          </cell>
        </row>
        <row r="164">
          <cell r="E164">
            <v>0</v>
          </cell>
          <cell r="O164">
            <v>0</v>
          </cell>
        </row>
        <row r="165">
          <cell r="E165" t="str">
            <v>S9121</v>
          </cell>
          <cell r="O165">
            <v>-5833</v>
          </cell>
        </row>
        <row r="166">
          <cell r="E166">
            <v>0</v>
          </cell>
          <cell r="O166">
            <v>0</v>
          </cell>
        </row>
        <row r="167">
          <cell r="E167" t="str">
            <v>O9107</v>
          </cell>
          <cell r="O167">
            <v>-2917</v>
          </cell>
        </row>
        <row r="168">
          <cell r="E168">
            <v>0</v>
          </cell>
          <cell r="O168">
            <v>0</v>
          </cell>
        </row>
        <row r="169">
          <cell r="E169" t="str">
            <v>M9102</v>
          </cell>
          <cell r="O169">
            <v>-17500</v>
          </cell>
        </row>
        <row r="170">
          <cell r="E170">
            <v>0</v>
          </cell>
          <cell r="O170">
            <v>0</v>
          </cell>
        </row>
        <row r="171">
          <cell r="E171" t="str">
            <v>G8002</v>
          </cell>
          <cell r="O171">
            <v>-96466</v>
          </cell>
        </row>
        <row r="172">
          <cell r="E172" t="str">
            <v>REGMSP0409</v>
          </cell>
          <cell r="O172">
            <v>20800</v>
          </cell>
        </row>
        <row r="173">
          <cell r="E173">
            <v>0</v>
          </cell>
          <cell r="O173">
            <v>0</v>
          </cell>
        </row>
        <row r="174">
          <cell r="E174">
            <v>0</v>
          </cell>
          <cell r="O174">
            <v>-145494</v>
          </cell>
        </row>
        <row r="175">
          <cell r="E175">
            <v>0</v>
          </cell>
          <cell r="O175">
            <v>0</v>
          </cell>
        </row>
        <row r="176">
          <cell r="E176" t="str">
            <v>T9039</v>
          </cell>
          <cell r="O176">
            <v>444</v>
          </cell>
        </row>
        <row r="177">
          <cell r="E177" t="str">
            <v>T9100</v>
          </cell>
          <cell r="O177">
            <v>-3792</v>
          </cell>
        </row>
        <row r="178">
          <cell r="E178" t="str">
            <v>T9101</v>
          </cell>
          <cell r="O178">
            <v>-1167</v>
          </cell>
        </row>
        <row r="179">
          <cell r="E179" t="str">
            <v>T9102</v>
          </cell>
          <cell r="O179">
            <v>-187</v>
          </cell>
        </row>
        <row r="180">
          <cell r="E180" t="str">
            <v>T9103</v>
          </cell>
          <cell r="O180">
            <v>-951</v>
          </cell>
        </row>
        <row r="181">
          <cell r="E181" t="str">
            <v>T9104</v>
          </cell>
          <cell r="O181">
            <v>-583</v>
          </cell>
        </row>
        <row r="182">
          <cell r="E182" t="str">
            <v>T9105</v>
          </cell>
          <cell r="O182">
            <v>-292</v>
          </cell>
        </row>
        <row r="183">
          <cell r="E183" t="str">
            <v>R9002</v>
          </cell>
          <cell r="O183">
            <v>4771</v>
          </cell>
        </row>
        <row r="184">
          <cell r="E184">
            <v>0</v>
          </cell>
          <cell r="O184">
            <v>0</v>
          </cell>
        </row>
        <row r="185">
          <cell r="E185" t="str">
            <v>C9012</v>
          </cell>
          <cell r="O185">
            <v>1318</v>
          </cell>
        </row>
        <row r="186">
          <cell r="E186" t="str">
            <v>C9143</v>
          </cell>
          <cell r="O186">
            <v>-22806</v>
          </cell>
        </row>
        <row r="187">
          <cell r="E187" t="str">
            <v>C9144</v>
          </cell>
          <cell r="O187">
            <v>-30000</v>
          </cell>
        </row>
        <row r="188">
          <cell r="E188" t="str">
            <v>C9145</v>
          </cell>
          <cell r="O188">
            <v>-50000</v>
          </cell>
        </row>
        <row r="189">
          <cell r="E189" t="str">
            <v>C9146</v>
          </cell>
          <cell r="O189">
            <v>-75000</v>
          </cell>
        </row>
        <row r="190">
          <cell r="E190" t="str">
            <v>C9147</v>
          </cell>
          <cell r="O190">
            <v>-60000</v>
          </cell>
        </row>
        <row r="191">
          <cell r="E191" t="str">
            <v>C9148</v>
          </cell>
          <cell r="O191">
            <v>-20000</v>
          </cell>
        </row>
        <row r="192">
          <cell r="E192" t="str">
            <v>C9149</v>
          </cell>
          <cell r="O192">
            <v>-36000</v>
          </cell>
        </row>
        <row r="193">
          <cell r="E193">
            <v>0</v>
          </cell>
          <cell r="O193">
            <v>0</v>
          </cell>
        </row>
        <row r="194">
          <cell r="E194" t="str">
            <v>S9001A</v>
          </cell>
          <cell r="O194">
            <v>60407</v>
          </cell>
        </row>
        <row r="195">
          <cell r="E195" t="str">
            <v>S9006</v>
          </cell>
          <cell r="O195">
            <v>6000</v>
          </cell>
        </row>
        <row r="196">
          <cell r="E196" t="str">
            <v>S9122</v>
          </cell>
          <cell r="O196">
            <v>-25000</v>
          </cell>
        </row>
        <row r="197">
          <cell r="E197" t="str">
            <v>S9123</v>
          </cell>
          <cell r="O197">
            <v>38636</v>
          </cell>
        </row>
        <row r="198">
          <cell r="E198" t="str">
            <v>M9001</v>
          </cell>
          <cell r="O198">
            <v>1134</v>
          </cell>
        </row>
        <row r="199">
          <cell r="E199">
            <v>0</v>
          </cell>
          <cell r="O199">
            <v>0</v>
          </cell>
        </row>
        <row r="200">
          <cell r="E200">
            <v>0</v>
          </cell>
          <cell r="O200">
            <v>0</v>
          </cell>
        </row>
        <row r="201">
          <cell r="E201">
            <v>0</v>
          </cell>
          <cell r="O201">
            <v>-60000</v>
          </cell>
        </row>
        <row r="202">
          <cell r="E202">
            <v>0</v>
          </cell>
          <cell r="O202">
            <v>0</v>
          </cell>
        </row>
        <row r="203">
          <cell r="E203">
            <v>0</v>
          </cell>
          <cell r="O203">
            <v>0</v>
          </cell>
        </row>
        <row r="204">
          <cell r="E204" t="str">
            <v>C8385</v>
          </cell>
          <cell r="O204">
            <v>0</v>
          </cell>
        </row>
        <row r="205">
          <cell r="E205" t="str">
            <v>C8397</v>
          </cell>
          <cell r="O205">
            <v>252</v>
          </cell>
        </row>
        <row r="206">
          <cell r="E206" t="str">
            <v>C9150</v>
          </cell>
          <cell r="O206">
            <v>-2000</v>
          </cell>
        </row>
        <row r="207">
          <cell r="E207" t="str">
            <v>C9151</v>
          </cell>
          <cell r="O207">
            <v>-1600</v>
          </cell>
        </row>
        <row r="208">
          <cell r="E208">
            <v>0</v>
          </cell>
          <cell r="O208">
            <v>0</v>
          </cell>
        </row>
        <row r="209">
          <cell r="E209" t="str">
            <v>O9108</v>
          </cell>
          <cell r="O209">
            <v>-1000</v>
          </cell>
        </row>
        <row r="210">
          <cell r="E210">
            <v>0</v>
          </cell>
          <cell r="O210">
            <v>0</v>
          </cell>
        </row>
        <row r="211">
          <cell r="E211" t="str">
            <v>C9152</v>
          </cell>
          <cell r="O211">
            <v>-1458</v>
          </cell>
        </row>
        <row r="212">
          <cell r="E212" t="str">
            <v>C9153</v>
          </cell>
          <cell r="O212">
            <v>-875</v>
          </cell>
        </row>
        <row r="213">
          <cell r="E213" t="str">
            <v>C9154</v>
          </cell>
          <cell r="O213">
            <v>-583</v>
          </cell>
        </row>
        <row r="214">
          <cell r="E214">
            <v>0</v>
          </cell>
          <cell r="O214">
            <v>0</v>
          </cell>
        </row>
        <row r="215">
          <cell r="E215" t="str">
            <v>S9124</v>
          </cell>
          <cell r="O215">
            <v>-1458</v>
          </cell>
        </row>
        <row r="216">
          <cell r="E216" t="str">
            <v>S9125</v>
          </cell>
          <cell r="O216">
            <v>-875</v>
          </cell>
        </row>
        <row r="217">
          <cell r="E217" t="str">
            <v>S9126</v>
          </cell>
          <cell r="O217">
            <v>-583</v>
          </cell>
        </row>
        <row r="218">
          <cell r="E218">
            <v>0</v>
          </cell>
          <cell r="O218">
            <v>0</v>
          </cell>
        </row>
        <row r="219">
          <cell r="E219" t="str">
            <v>O9109</v>
          </cell>
          <cell r="O219">
            <v>-1167</v>
          </cell>
        </row>
        <row r="220">
          <cell r="E220">
            <v>0</v>
          </cell>
          <cell r="O220">
            <v>0</v>
          </cell>
        </row>
        <row r="221">
          <cell r="E221" t="str">
            <v>C9002</v>
          </cell>
          <cell r="O221">
            <v>8465</v>
          </cell>
        </row>
        <row r="222">
          <cell r="E222" t="str">
            <v>C9155</v>
          </cell>
          <cell r="O222">
            <v>0</v>
          </cell>
        </row>
        <row r="223">
          <cell r="E223">
            <v>0</v>
          </cell>
          <cell r="O223">
            <v>0</v>
          </cell>
        </row>
        <row r="224">
          <cell r="E224" t="str">
            <v>O9110</v>
          </cell>
          <cell r="O224">
            <v>-3000</v>
          </cell>
        </row>
        <row r="225">
          <cell r="E225" t="str">
            <v>O9111</v>
          </cell>
          <cell r="O225">
            <v>-1000</v>
          </cell>
        </row>
        <row r="226">
          <cell r="E226">
            <v>0</v>
          </cell>
          <cell r="O226">
            <v>0</v>
          </cell>
        </row>
        <row r="227">
          <cell r="E227" t="str">
            <v>R9117</v>
          </cell>
          <cell r="O227">
            <v>-1575</v>
          </cell>
        </row>
        <row r="228">
          <cell r="E228">
            <v>0</v>
          </cell>
          <cell r="O228">
            <v>0</v>
          </cell>
        </row>
        <row r="229">
          <cell r="E229" t="str">
            <v>C9003</v>
          </cell>
          <cell r="O229">
            <v>2458</v>
          </cell>
        </row>
        <row r="230">
          <cell r="E230" t="str">
            <v>C9005</v>
          </cell>
          <cell r="O230">
            <v>2665</v>
          </cell>
        </row>
        <row r="231">
          <cell r="E231" t="str">
            <v>C9156</v>
          </cell>
          <cell r="O231">
            <v>-14292</v>
          </cell>
        </row>
        <row r="232">
          <cell r="E232" t="str">
            <v>C9156D</v>
          </cell>
          <cell r="O232">
            <v>204</v>
          </cell>
        </row>
        <row r="233">
          <cell r="E233" t="str">
            <v>C9156E</v>
          </cell>
          <cell r="O233">
            <v>204</v>
          </cell>
        </row>
        <row r="234">
          <cell r="E234" t="str">
            <v>C9156F</v>
          </cell>
          <cell r="O234">
            <v>204</v>
          </cell>
        </row>
        <row r="235">
          <cell r="E235" t="str">
            <v>C9156G</v>
          </cell>
          <cell r="O235">
            <v>472</v>
          </cell>
        </row>
        <row r="236">
          <cell r="E236">
            <v>0</v>
          </cell>
          <cell r="O236">
            <v>0</v>
          </cell>
        </row>
        <row r="237">
          <cell r="E237" t="str">
            <v>S9127</v>
          </cell>
          <cell r="O237">
            <v>-17500</v>
          </cell>
        </row>
        <row r="238">
          <cell r="E238" t="str">
            <v>O8107</v>
          </cell>
          <cell r="O238">
            <v>881</v>
          </cell>
        </row>
        <row r="239">
          <cell r="E239">
            <v>0</v>
          </cell>
          <cell r="O239">
            <v>0</v>
          </cell>
        </row>
        <row r="240">
          <cell r="E240" t="str">
            <v>B9100</v>
          </cell>
          <cell r="O240">
            <v>-10000</v>
          </cell>
        </row>
        <row r="241">
          <cell r="E241" t="str">
            <v>B9101</v>
          </cell>
          <cell r="O241">
            <v>-5000</v>
          </cell>
        </row>
        <row r="242">
          <cell r="E242">
            <v>0</v>
          </cell>
          <cell r="O242">
            <v>0</v>
          </cell>
        </row>
        <row r="243">
          <cell r="E243" t="str">
            <v>R8416</v>
          </cell>
          <cell r="O243">
            <v>-107</v>
          </cell>
        </row>
        <row r="244">
          <cell r="E244" t="str">
            <v>R9118</v>
          </cell>
          <cell r="O244">
            <v>0</v>
          </cell>
        </row>
        <row r="245">
          <cell r="E245">
            <v>0</v>
          </cell>
          <cell r="O245">
            <v>0</v>
          </cell>
        </row>
        <row r="246">
          <cell r="E246" t="str">
            <v>C8402</v>
          </cell>
          <cell r="O246">
            <v>0</v>
          </cell>
        </row>
        <row r="247">
          <cell r="E247" t="str">
            <v>C8403</v>
          </cell>
          <cell r="O247">
            <v>-755</v>
          </cell>
        </row>
        <row r="248">
          <cell r="E248" t="str">
            <v>C9008</v>
          </cell>
          <cell r="O248">
            <v>247</v>
          </cell>
        </row>
        <row r="249">
          <cell r="E249" t="str">
            <v>C9157</v>
          </cell>
          <cell r="O249">
            <v>0</v>
          </cell>
        </row>
        <row r="250">
          <cell r="E250" t="str">
            <v>C9158</v>
          </cell>
          <cell r="O250">
            <v>0</v>
          </cell>
        </row>
        <row r="251">
          <cell r="E251" t="str">
            <v>C9159</v>
          </cell>
          <cell r="O251">
            <v>0</v>
          </cell>
        </row>
        <row r="252">
          <cell r="E252" t="str">
            <v>C9160</v>
          </cell>
          <cell r="O252">
            <v>0</v>
          </cell>
        </row>
        <row r="253">
          <cell r="E253">
            <v>0</v>
          </cell>
          <cell r="O253">
            <v>0</v>
          </cell>
        </row>
        <row r="254">
          <cell r="E254" t="str">
            <v>S9128</v>
          </cell>
          <cell r="O254">
            <v>0</v>
          </cell>
        </row>
        <row r="255">
          <cell r="E255">
            <v>0</v>
          </cell>
          <cell r="O255">
            <v>0</v>
          </cell>
        </row>
        <row r="256">
          <cell r="E256" t="str">
            <v>O8076</v>
          </cell>
          <cell r="O256">
            <v>4</v>
          </cell>
        </row>
        <row r="257">
          <cell r="E257" t="str">
            <v>O9112</v>
          </cell>
          <cell r="O257">
            <v>-1500</v>
          </cell>
        </row>
        <row r="258">
          <cell r="E258" t="str">
            <v>O9113</v>
          </cell>
          <cell r="O258">
            <v>-3000</v>
          </cell>
        </row>
        <row r="259">
          <cell r="E259" t="str">
            <v>O9114</v>
          </cell>
          <cell r="O259">
            <v>-10000</v>
          </cell>
        </row>
        <row r="260">
          <cell r="E260" t="str">
            <v>O9115</v>
          </cell>
          <cell r="O260">
            <v>-1500</v>
          </cell>
        </row>
        <row r="261">
          <cell r="E261" t="str">
            <v>O9116</v>
          </cell>
          <cell r="O261">
            <v>-1000</v>
          </cell>
        </row>
        <row r="262">
          <cell r="E262">
            <v>0</v>
          </cell>
          <cell r="O262">
            <v>0</v>
          </cell>
        </row>
        <row r="263">
          <cell r="E263" t="str">
            <v>M9002</v>
          </cell>
          <cell r="O263">
            <v>2171</v>
          </cell>
        </row>
        <row r="264">
          <cell r="E264" t="str">
            <v>M9003</v>
          </cell>
          <cell r="O264">
            <v>3526</v>
          </cell>
        </row>
        <row r="265">
          <cell r="E265" t="str">
            <v>M9103</v>
          </cell>
          <cell r="O265">
            <v>-10000</v>
          </cell>
        </row>
        <row r="266">
          <cell r="E266" t="str">
            <v>M9104</v>
          </cell>
          <cell r="O266">
            <v>-2500</v>
          </cell>
        </row>
        <row r="267">
          <cell r="E267" t="str">
            <v>M9105</v>
          </cell>
          <cell r="O267">
            <v>-5000</v>
          </cell>
        </row>
        <row r="268">
          <cell r="E268" t="str">
            <v>M9106</v>
          </cell>
          <cell r="O268">
            <v>-4500</v>
          </cell>
        </row>
        <row r="269">
          <cell r="E269" t="str">
            <v>M9107</v>
          </cell>
          <cell r="O269">
            <v>-3750</v>
          </cell>
        </row>
        <row r="270">
          <cell r="E270" t="str">
            <v>M9108</v>
          </cell>
          <cell r="O270">
            <v>-1050</v>
          </cell>
        </row>
        <row r="271">
          <cell r="E271" t="str">
            <v>M9109</v>
          </cell>
          <cell r="O271">
            <v>-1250</v>
          </cell>
        </row>
        <row r="272">
          <cell r="E272" t="str">
            <v>M9110</v>
          </cell>
          <cell r="O272">
            <v>-1875</v>
          </cell>
        </row>
        <row r="273">
          <cell r="E273" t="str">
            <v>M9111</v>
          </cell>
          <cell r="O273">
            <v>-9000</v>
          </cell>
        </row>
        <row r="274">
          <cell r="E274">
            <v>0</v>
          </cell>
          <cell r="O274">
            <v>0</v>
          </cell>
        </row>
        <row r="275">
          <cell r="E275" t="str">
            <v>T8317</v>
          </cell>
          <cell r="O275">
            <v>0</v>
          </cell>
        </row>
        <row r="276">
          <cell r="E276" t="str">
            <v>T8323</v>
          </cell>
          <cell r="O276">
            <v>-10</v>
          </cell>
        </row>
        <row r="277">
          <cell r="E277" t="str">
            <v>T8382</v>
          </cell>
          <cell r="O277">
            <v>1005</v>
          </cell>
        </row>
        <row r="278">
          <cell r="E278" t="str">
            <v>T8390</v>
          </cell>
          <cell r="O278">
            <v>1455</v>
          </cell>
        </row>
        <row r="279">
          <cell r="E279" t="str">
            <v>T8391</v>
          </cell>
          <cell r="O279">
            <v>1718</v>
          </cell>
        </row>
        <row r="280">
          <cell r="E280" t="str">
            <v>T8395</v>
          </cell>
          <cell r="O280">
            <v>0</v>
          </cell>
        </row>
        <row r="281">
          <cell r="E281" t="str">
            <v>T8396</v>
          </cell>
          <cell r="O281">
            <v>0</v>
          </cell>
        </row>
        <row r="282">
          <cell r="E282" t="str">
            <v>T8401</v>
          </cell>
          <cell r="O282">
            <v>-3272</v>
          </cell>
        </row>
        <row r="283">
          <cell r="E283" t="str">
            <v>T8402</v>
          </cell>
          <cell r="O283">
            <v>2156</v>
          </cell>
        </row>
        <row r="284">
          <cell r="E284" t="str">
            <v>T9003</v>
          </cell>
          <cell r="O284">
            <v>4455</v>
          </cell>
        </row>
        <row r="285">
          <cell r="E285" t="str">
            <v>T9004</v>
          </cell>
          <cell r="O285">
            <v>2579</v>
          </cell>
        </row>
        <row r="286">
          <cell r="E286" t="str">
            <v>T9005</v>
          </cell>
          <cell r="O286">
            <v>5554</v>
          </cell>
        </row>
        <row r="287">
          <cell r="E287" t="str">
            <v>T9006</v>
          </cell>
          <cell r="O287">
            <v>4211</v>
          </cell>
        </row>
        <row r="288">
          <cell r="E288" t="str">
            <v>T9010</v>
          </cell>
          <cell r="O288">
            <v>915</v>
          </cell>
        </row>
        <row r="289">
          <cell r="E289" t="str">
            <v>T9012</v>
          </cell>
          <cell r="O289">
            <v>1932</v>
          </cell>
        </row>
        <row r="290">
          <cell r="E290" t="str">
            <v>T9014</v>
          </cell>
          <cell r="O290">
            <v>17672</v>
          </cell>
        </row>
        <row r="291">
          <cell r="E291" t="str">
            <v>T9015</v>
          </cell>
          <cell r="O291">
            <v>33786</v>
          </cell>
        </row>
        <row r="292">
          <cell r="E292" t="str">
            <v>T9031</v>
          </cell>
          <cell r="O292">
            <v>5930</v>
          </cell>
        </row>
        <row r="293">
          <cell r="E293" t="str">
            <v>T9032</v>
          </cell>
          <cell r="O293">
            <v>3708</v>
          </cell>
        </row>
        <row r="294">
          <cell r="E294" t="str">
            <v>T9034</v>
          </cell>
          <cell r="O294">
            <v>546</v>
          </cell>
        </row>
        <row r="295">
          <cell r="E295" t="str">
            <v>T9035</v>
          </cell>
          <cell r="O295">
            <v>9911</v>
          </cell>
        </row>
        <row r="296">
          <cell r="E296" t="str">
            <v>T9036</v>
          </cell>
          <cell r="O296">
            <v>2705</v>
          </cell>
        </row>
        <row r="297">
          <cell r="E297" t="str">
            <v>T9037</v>
          </cell>
          <cell r="O297">
            <v>2880</v>
          </cell>
        </row>
        <row r="298">
          <cell r="E298" t="str">
            <v>T9038</v>
          </cell>
          <cell r="O298">
            <v>393</v>
          </cell>
        </row>
        <row r="299">
          <cell r="E299" t="str">
            <v>T9106</v>
          </cell>
          <cell r="O299">
            <v>-1200</v>
          </cell>
        </row>
        <row r="300">
          <cell r="E300" t="str">
            <v>T9107</v>
          </cell>
          <cell r="O300">
            <v>-5000</v>
          </cell>
        </row>
        <row r="301">
          <cell r="E301" t="str">
            <v>T9108</v>
          </cell>
          <cell r="O301">
            <v>-2500</v>
          </cell>
        </row>
        <row r="302">
          <cell r="E302" t="str">
            <v>T9109</v>
          </cell>
          <cell r="O302">
            <v>-5000</v>
          </cell>
        </row>
        <row r="303">
          <cell r="E303" t="str">
            <v>T9110</v>
          </cell>
          <cell r="O303">
            <v>-2000</v>
          </cell>
        </row>
        <row r="304">
          <cell r="E304" t="str">
            <v>T9111</v>
          </cell>
          <cell r="O304">
            <v>138</v>
          </cell>
        </row>
        <row r="305">
          <cell r="E305" t="str">
            <v>T9112</v>
          </cell>
          <cell r="O305">
            <v>-10000</v>
          </cell>
        </row>
        <row r="306">
          <cell r="E306" t="str">
            <v>T9112A</v>
          </cell>
          <cell r="O306">
            <v>5886</v>
          </cell>
        </row>
        <row r="307">
          <cell r="E307" t="str">
            <v>T9113</v>
          </cell>
          <cell r="O307">
            <v>-2000</v>
          </cell>
        </row>
        <row r="308">
          <cell r="E308" t="str">
            <v>T9114</v>
          </cell>
          <cell r="O308">
            <v>-10000</v>
          </cell>
        </row>
        <row r="309">
          <cell r="E309" t="str">
            <v>T9115</v>
          </cell>
          <cell r="O309">
            <v>-5000</v>
          </cell>
        </row>
        <row r="310">
          <cell r="E310" t="str">
            <v>T9116</v>
          </cell>
          <cell r="O310">
            <v>0</v>
          </cell>
        </row>
        <row r="311">
          <cell r="E311" t="str">
            <v>T9117</v>
          </cell>
          <cell r="O311">
            <v>-2500</v>
          </cell>
        </row>
        <row r="312">
          <cell r="E312" t="str">
            <v>T9118</v>
          </cell>
          <cell r="O312">
            <v>-2500</v>
          </cell>
        </row>
        <row r="313">
          <cell r="E313" t="str">
            <v>T9119</v>
          </cell>
          <cell r="O313">
            <v>-1139</v>
          </cell>
        </row>
        <row r="314">
          <cell r="E314" t="str">
            <v>T9120</v>
          </cell>
          <cell r="O314">
            <v>-2500</v>
          </cell>
        </row>
        <row r="315">
          <cell r="E315" t="str">
            <v>T9121</v>
          </cell>
          <cell r="O315">
            <v>-9000</v>
          </cell>
        </row>
        <row r="316">
          <cell r="E316" t="str">
            <v>T9122</v>
          </cell>
          <cell r="O316">
            <v>-6000</v>
          </cell>
        </row>
        <row r="317">
          <cell r="E317" t="str">
            <v>T9123</v>
          </cell>
          <cell r="O317">
            <v>-1500</v>
          </cell>
        </row>
        <row r="318">
          <cell r="E318" t="str">
            <v>T9124</v>
          </cell>
          <cell r="O318">
            <v>-3125</v>
          </cell>
        </row>
        <row r="319">
          <cell r="E319" t="str">
            <v>T9125</v>
          </cell>
          <cell r="O319">
            <v>1734</v>
          </cell>
        </row>
        <row r="320">
          <cell r="E320" t="str">
            <v>T9126</v>
          </cell>
          <cell r="O320">
            <v>-3000</v>
          </cell>
        </row>
        <row r="321">
          <cell r="E321">
            <v>0</v>
          </cell>
          <cell r="O321">
            <v>0</v>
          </cell>
        </row>
        <row r="322">
          <cell r="E322" t="str">
            <v>F9100</v>
          </cell>
          <cell r="O322">
            <v>-41760</v>
          </cell>
        </row>
        <row r="323">
          <cell r="E323">
            <v>0</v>
          </cell>
          <cell r="O323">
            <v>0</v>
          </cell>
        </row>
        <row r="324">
          <cell r="E324" t="str">
            <v>C9161</v>
          </cell>
          <cell r="O324">
            <v>15189</v>
          </cell>
        </row>
        <row r="325">
          <cell r="E325" t="str">
            <v>C9162</v>
          </cell>
          <cell r="O325">
            <v>3595</v>
          </cell>
        </row>
        <row r="326">
          <cell r="E326" t="str">
            <v>C9163</v>
          </cell>
          <cell r="O326">
            <v>0</v>
          </cell>
        </row>
        <row r="327">
          <cell r="E327" t="str">
            <v>C9191</v>
          </cell>
          <cell r="O327">
            <v>-972</v>
          </cell>
        </row>
        <row r="328">
          <cell r="E328">
            <v>0</v>
          </cell>
          <cell r="O328">
            <v>0</v>
          </cell>
        </row>
        <row r="329">
          <cell r="E329" t="str">
            <v>O9117</v>
          </cell>
          <cell r="O329">
            <v>-540</v>
          </cell>
        </row>
        <row r="330">
          <cell r="E330">
            <v>0</v>
          </cell>
          <cell r="O330">
            <v>0</v>
          </cell>
        </row>
        <row r="331">
          <cell r="E331" t="str">
            <v>M9113</v>
          </cell>
          <cell r="O331">
            <v>-700</v>
          </cell>
        </row>
        <row r="332">
          <cell r="E332">
            <v>0</v>
          </cell>
          <cell r="O332">
            <v>0</v>
          </cell>
        </row>
        <row r="333">
          <cell r="E333" t="str">
            <v>T8339</v>
          </cell>
          <cell r="O333">
            <v>0</v>
          </cell>
        </row>
        <row r="334">
          <cell r="E334" t="str">
            <v>T9001</v>
          </cell>
          <cell r="O334">
            <v>4755</v>
          </cell>
        </row>
        <row r="335">
          <cell r="E335" t="str">
            <v>T9127</v>
          </cell>
          <cell r="O335">
            <v>-412</v>
          </cell>
        </row>
        <row r="336">
          <cell r="E336" t="str">
            <v>T9128</v>
          </cell>
          <cell r="O336">
            <v>1693</v>
          </cell>
        </row>
        <row r="337">
          <cell r="E337" t="str">
            <v>T9129</v>
          </cell>
          <cell r="O337">
            <v>-900</v>
          </cell>
        </row>
        <row r="338">
          <cell r="E338" t="str">
            <v>T9130</v>
          </cell>
          <cell r="O338">
            <v>-47</v>
          </cell>
        </row>
        <row r="339">
          <cell r="E339" t="str">
            <v>T9131</v>
          </cell>
          <cell r="O339">
            <v>57</v>
          </cell>
        </row>
        <row r="340">
          <cell r="E340" t="str">
            <v>T9132</v>
          </cell>
          <cell r="O340">
            <v>1446</v>
          </cell>
        </row>
        <row r="341">
          <cell r="E341" t="str">
            <v>T9133</v>
          </cell>
          <cell r="O341">
            <v>-15000</v>
          </cell>
        </row>
        <row r="342">
          <cell r="E342" t="str">
            <v>T9134</v>
          </cell>
          <cell r="O342">
            <v>-1000</v>
          </cell>
        </row>
        <row r="343">
          <cell r="E343" t="str">
            <v>T9135</v>
          </cell>
          <cell r="O343">
            <v>698</v>
          </cell>
        </row>
        <row r="344">
          <cell r="E344" t="str">
            <v>T9136</v>
          </cell>
          <cell r="O344">
            <v>-14581</v>
          </cell>
        </row>
        <row r="345">
          <cell r="E345" t="str">
            <v>T9137</v>
          </cell>
          <cell r="O345">
            <v>-800</v>
          </cell>
        </row>
        <row r="346">
          <cell r="E346" t="str">
            <v>T9138</v>
          </cell>
          <cell r="O346">
            <v>-350</v>
          </cell>
        </row>
        <row r="347">
          <cell r="E347" t="str">
            <v>T9139</v>
          </cell>
          <cell r="O347">
            <v>114</v>
          </cell>
        </row>
        <row r="348">
          <cell r="E348" t="str">
            <v>T9140</v>
          </cell>
          <cell r="O348">
            <v>-5000</v>
          </cell>
        </row>
        <row r="349">
          <cell r="E349" t="str">
            <v>T9141</v>
          </cell>
          <cell r="O349">
            <v>-409</v>
          </cell>
        </row>
        <row r="350">
          <cell r="E350" t="str">
            <v>T9142</v>
          </cell>
          <cell r="O350">
            <v>-24000</v>
          </cell>
        </row>
        <row r="351">
          <cell r="E351">
            <v>0</v>
          </cell>
          <cell r="O351">
            <v>0</v>
          </cell>
        </row>
        <row r="352">
          <cell r="E352" t="str">
            <v>R9119</v>
          </cell>
          <cell r="O352">
            <v>-298</v>
          </cell>
        </row>
        <row r="353">
          <cell r="E353">
            <v>0</v>
          </cell>
          <cell r="O353">
            <v>0</v>
          </cell>
        </row>
        <row r="354">
          <cell r="E354" t="str">
            <v>C9164</v>
          </cell>
          <cell r="O354">
            <v>-1250</v>
          </cell>
        </row>
        <row r="355">
          <cell r="E355">
            <v>0</v>
          </cell>
          <cell r="O355">
            <v>0</v>
          </cell>
        </row>
        <row r="356">
          <cell r="E356" t="str">
            <v>C9165</v>
          </cell>
          <cell r="O356">
            <v>-4668</v>
          </cell>
        </row>
        <row r="357">
          <cell r="E357">
            <v>0</v>
          </cell>
          <cell r="O357">
            <v>0</v>
          </cell>
        </row>
        <row r="358">
          <cell r="E358">
            <v>0</v>
          </cell>
          <cell r="O358">
            <v>0</v>
          </cell>
        </row>
        <row r="359">
          <cell r="E359" t="str">
            <v>C8137</v>
          </cell>
          <cell r="O359">
            <v>-1630</v>
          </cell>
        </row>
        <row r="360">
          <cell r="E360" t="str">
            <v>C9166</v>
          </cell>
          <cell r="O360">
            <v>-15000</v>
          </cell>
        </row>
        <row r="361">
          <cell r="E361" t="str">
            <v>C9166A</v>
          </cell>
          <cell r="O361">
            <v>33</v>
          </cell>
        </row>
        <row r="362">
          <cell r="E362" t="str">
            <v>C9166B</v>
          </cell>
          <cell r="O362">
            <v>2671</v>
          </cell>
        </row>
        <row r="363">
          <cell r="E363" t="str">
            <v>C9167</v>
          </cell>
          <cell r="O363">
            <v>-4200</v>
          </cell>
        </row>
        <row r="364">
          <cell r="E364" t="str">
            <v>C9167A</v>
          </cell>
          <cell r="O364">
            <v>218</v>
          </cell>
        </row>
        <row r="365">
          <cell r="E365" t="str">
            <v>C9167B</v>
          </cell>
          <cell r="O365">
            <v>310</v>
          </cell>
        </row>
        <row r="366">
          <cell r="E366" t="str">
            <v>C9167C</v>
          </cell>
          <cell r="O366">
            <v>310</v>
          </cell>
        </row>
        <row r="367">
          <cell r="E367" t="str">
            <v>C9167D</v>
          </cell>
          <cell r="O367">
            <v>310</v>
          </cell>
        </row>
        <row r="368">
          <cell r="E368" t="str">
            <v>C9167E</v>
          </cell>
          <cell r="O368">
            <v>310</v>
          </cell>
        </row>
        <row r="369">
          <cell r="E369" t="str">
            <v>C9167F</v>
          </cell>
          <cell r="O369">
            <v>310</v>
          </cell>
        </row>
        <row r="370">
          <cell r="E370">
            <v>0</v>
          </cell>
          <cell r="O370">
            <v>0</v>
          </cell>
        </row>
        <row r="371">
          <cell r="E371" t="str">
            <v>S9129</v>
          </cell>
          <cell r="O371">
            <v>-5000</v>
          </cell>
        </row>
        <row r="372">
          <cell r="E372">
            <v>0</v>
          </cell>
          <cell r="O372">
            <v>0</v>
          </cell>
        </row>
        <row r="373">
          <cell r="E373">
            <v>0</v>
          </cell>
          <cell r="O373">
            <v>0</v>
          </cell>
        </row>
        <row r="374">
          <cell r="E374" t="str">
            <v>B9102</v>
          </cell>
          <cell r="O374">
            <v>-8500</v>
          </cell>
        </row>
        <row r="375">
          <cell r="E375">
            <v>0</v>
          </cell>
          <cell r="O375">
            <v>0</v>
          </cell>
        </row>
        <row r="376">
          <cell r="E376" t="str">
            <v>R9120</v>
          </cell>
          <cell r="O376">
            <v>73</v>
          </cell>
        </row>
        <row r="377">
          <cell r="E377">
            <v>0</v>
          </cell>
          <cell r="O377">
            <v>0</v>
          </cell>
        </row>
        <row r="378">
          <cell r="E378" t="str">
            <v>C8163</v>
          </cell>
          <cell r="O378">
            <v>350</v>
          </cell>
        </row>
        <row r="379">
          <cell r="E379" t="str">
            <v>C9168</v>
          </cell>
          <cell r="O379">
            <v>-2000</v>
          </cell>
        </row>
        <row r="380">
          <cell r="E380" t="str">
            <v>C9169</v>
          </cell>
          <cell r="O380">
            <v>-3000</v>
          </cell>
        </row>
        <row r="381">
          <cell r="E381" t="str">
            <v>C9170</v>
          </cell>
          <cell r="O381">
            <v>-1000</v>
          </cell>
        </row>
        <row r="382">
          <cell r="E382" t="str">
            <v>C9170A</v>
          </cell>
          <cell r="O382">
            <v>219</v>
          </cell>
        </row>
        <row r="383">
          <cell r="E383" t="str">
            <v>C9170B</v>
          </cell>
          <cell r="O383">
            <v>339</v>
          </cell>
        </row>
        <row r="384">
          <cell r="E384" t="str">
            <v>C9171</v>
          </cell>
          <cell r="O384">
            <v>-4200</v>
          </cell>
        </row>
        <row r="385">
          <cell r="E385" t="str">
            <v>C9172</v>
          </cell>
          <cell r="O385">
            <v>-4500</v>
          </cell>
        </row>
        <row r="386">
          <cell r="E386" t="str">
            <v>C9173</v>
          </cell>
          <cell r="O386">
            <v>-3553</v>
          </cell>
        </row>
        <row r="387">
          <cell r="E387" t="str">
            <v>C9174</v>
          </cell>
          <cell r="O387">
            <v>-3000</v>
          </cell>
        </row>
        <row r="388">
          <cell r="E388" t="str">
            <v>C9175</v>
          </cell>
          <cell r="O388">
            <v>-5000</v>
          </cell>
        </row>
        <row r="389">
          <cell r="E389" t="str">
            <v>C9176</v>
          </cell>
          <cell r="O389">
            <v>-75000</v>
          </cell>
        </row>
        <row r="390">
          <cell r="E390">
            <v>0</v>
          </cell>
          <cell r="O390">
            <v>0</v>
          </cell>
        </row>
        <row r="391">
          <cell r="E391" t="str">
            <v>S9131</v>
          </cell>
          <cell r="O391">
            <v>-15000</v>
          </cell>
        </row>
        <row r="392">
          <cell r="E392">
            <v>0</v>
          </cell>
          <cell r="O392">
            <v>0</v>
          </cell>
        </row>
        <row r="393">
          <cell r="E393" t="str">
            <v>O9010</v>
          </cell>
          <cell r="O393">
            <v>17353</v>
          </cell>
        </row>
        <row r="394">
          <cell r="E394" t="str">
            <v>O9118</v>
          </cell>
          <cell r="O394">
            <v>208</v>
          </cell>
        </row>
        <row r="395">
          <cell r="E395" t="str">
            <v>O9119</v>
          </cell>
          <cell r="O395">
            <v>-4100</v>
          </cell>
        </row>
        <row r="396">
          <cell r="E396" t="str">
            <v>O9120</v>
          </cell>
          <cell r="O396">
            <v>-16200</v>
          </cell>
        </row>
        <row r="397">
          <cell r="E397" t="str">
            <v>O9121</v>
          </cell>
          <cell r="O397">
            <v>-1500</v>
          </cell>
        </row>
        <row r="398">
          <cell r="E398">
            <v>0</v>
          </cell>
          <cell r="O398">
            <v>0</v>
          </cell>
        </row>
        <row r="399">
          <cell r="E399" t="str">
            <v>Y9100</v>
          </cell>
          <cell r="O399">
            <v>14953</v>
          </cell>
        </row>
        <row r="400">
          <cell r="E400">
            <v>0</v>
          </cell>
          <cell r="O400">
            <v>0</v>
          </cell>
        </row>
        <row r="401">
          <cell r="E401" t="str">
            <v>R9134</v>
          </cell>
          <cell r="O401">
            <v>-800</v>
          </cell>
        </row>
        <row r="402">
          <cell r="E402" t="str">
            <v>R9135</v>
          </cell>
          <cell r="O402">
            <v>0</v>
          </cell>
        </row>
        <row r="403">
          <cell r="E403">
            <v>0</v>
          </cell>
          <cell r="O403">
            <v>0</v>
          </cell>
        </row>
        <row r="404">
          <cell r="E404" t="str">
            <v>C9193</v>
          </cell>
          <cell r="O404">
            <v>-4000</v>
          </cell>
        </row>
        <row r="405">
          <cell r="E405">
            <v>0</v>
          </cell>
          <cell r="O405">
            <v>0</v>
          </cell>
        </row>
        <row r="406">
          <cell r="E406" t="str">
            <v>S9140</v>
          </cell>
          <cell r="O406">
            <v>-4000</v>
          </cell>
        </row>
        <row r="407">
          <cell r="E407" t="str">
            <v>S9141</v>
          </cell>
          <cell r="O407">
            <v>-29162</v>
          </cell>
        </row>
        <row r="408">
          <cell r="E408" t="str">
            <v>S9142</v>
          </cell>
          <cell r="O408">
            <v>-43750</v>
          </cell>
        </row>
        <row r="409">
          <cell r="E409" t="str">
            <v>O9012</v>
          </cell>
          <cell r="O409">
            <v>22969</v>
          </cell>
        </row>
        <row r="410">
          <cell r="E410" t="str">
            <v>B9003</v>
          </cell>
          <cell r="O410">
            <v>0</v>
          </cell>
        </row>
        <row r="411">
          <cell r="E411" t="str">
            <v>B9107</v>
          </cell>
          <cell r="O411">
            <v>690</v>
          </cell>
        </row>
        <row r="412">
          <cell r="E412">
            <v>0</v>
          </cell>
          <cell r="O412">
            <v>0</v>
          </cell>
        </row>
        <row r="413">
          <cell r="E413" t="str">
            <v>R9121</v>
          </cell>
          <cell r="O413">
            <v>-10500</v>
          </cell>
        </row>
        <row r="414">
          <cell r="E414" t="str">
            <v>R9122</v>
          </cell>
          <cell r="O414">
            <v>-2399</v>
          </cell>
        </row>
        <row r="415">
          <cell r="E415" t="str">
            <v>R9123</v>
          </cell>
          <cell r="O415">
            <v>-3000</v>
          </cell>
        </row>
        <row r="416">
          <cell r="E416" t="str">
            <v>R9124</v>
          </cell>
          <cell r="O416">
            <v>-325</v>
          </cell>
        </row>
        <row r="417">
          <cell r="E417" t="str">
            <v>R9125</v>
          </cell>
          <cell r="O417">
            <v>-300</v>
          </cell>
        </row>
        <row r="418">
          <cell r="E418" t="str">
            <v>R9126</v>
          </cell>
          <cell r="O418">
            <v>-300</v>
          </cell>
        </row>
        <row r="419">
          <cell r="E419">
            <v>0</v>
          </cell>
          <cell r="O419">
            <v>0</v>
          </cell>
        </row>
        <row r="420">
          <cell r="E420" t="str">
            <v>C9177</v>
          </cell>
          <cell r="O420">
            <v>-3000</v>
          </cell>
        </row>
        <row r="421">
          <cell r="E421" t="str">
            <v>C9178</v>
          </cell>
          <cell r="O421">
            <v>-325</v>
          </cell>
        </row>
        <row r="422">
          <cell r="E422" t="str">
            <v>C9179</v>
          </cell>
          <cell r="O422">
            <v>-300</v>
          </cell>
        </row>
        <row r="423">
          <cell r="E423" t="str">
            <v>C9180</v>
          </cell>
          <cell r="O423">
            <v>-300</v>
          </cell>
        </row>
        <row r="424">
          <cell r="E424" t="str">
            <v>C9181</v>
          </cell>
          <cell r="O424">
            <v>-500</v>
          </cell>
        </row>
        <row r="425">
          <cell r="E425" t="str">
            <v>C9182</v>
          </cell>
          <cell r="O425">
            <v>-500</v>
          </cell>
        </row>
        <row r="426">
          <cell r="E426" t="str">
            <v>C9183</v>
          </cell>
          <cell r="O426">
            <v>-1500</v>
          </cell>
        </row>
        <row r="427">
          <cell r="E427" t="str">
            <v>C9184</v>
          </cell>
          <cell r="O427">
            <v>-500</v>
          </cell>
        </row>
        <row r="428">
          <cell r="E428" t="str">
            <v>C9185</v>
          </cell>
          <cell r="O428">
            <v>-400</v>
          </cell>
        </row>
        <row r="429">
          <cell r="E429">
            <v>0</v>
          </cell>
          <cell r="O429">
            <v>0</v>
          </cell>
        </row>
        <row r="430">
          <cell r="E430" t="str">
            <v>S9132</v>
          </cell>
          <cell r="O430">
            <v>-2000</v>
          </cell>
        </row>
        <row r="431">
          <cell r="E431">
            <v>0</v>
          </cell>
          <cell r="O431">
            <v>0</v>
          </cell>
        </row>
        <row r="432">
          <cell r="E432" t="str">
            <v>M9114</v>
          </cell>
          <cell r="O432">
            <v>55</v>
          </cell>
        </row>
        <row r="433">
          <cell r="E433" t="str">
            <v>M9115</v>
          </cell>
          <cell r="O433">
            <v>-24000</v>
          </cell>
        </row>
        <row r="434">
          <cell r="E434">
            <v>0</v>
          </cell>
          <cell r="O434">
            <v>0</v>
          </cell>
        </row>
        <row r="435">
          <cell r="E435" t="str">
            <v>D9001</v>
          </cell>
          <cell r="O435">
            <v>0</v>
          </cell>
        </row>
        <row r="436">
          <cell r="E436" t="str">
            <v>D9100</v>
          </cell>
          <cell r="O436">
            <v>-4500</v>
          </cell>
        </row>
        <row r="437">
          <cell r="E437" t="str">
            <v>D9101</v>
          </cell>
          <cell r="O437">
            <v>-5694</v>
          </cell>
        </row>
        <row r="438">
          <cell r="E438" t="str">
            <v>D9102</v>
          </cell>
          <cell r="O438">
            <v>-1000</v>
          </cell>
        </row>
        <row r="439">
          <cell r="E439" t="str">
            <v>D9103</v>
          </cell>
          <cell r="O439">
            <v>-108</v>
          </cell>
        </row>
        <row r="440">
          <cell r="E440" t="str">
            <v>D9104</v>
          </cell>
          <cell r="O440">
            <v>-4500</v>
          </cell>
        </row>
        <row r="441">
          <cell r="E441" t="str">
            <v>D9105</v>
          </cell>
          <cell r="O441">
            <v>-5694</v>
          </cell>
        </row>
        <row r="442">
          <cell r="E442" t="str">
            <v>D9106</v>
          </cell>
          <cell r="O442">
            <v>-1000</v>
          </cell>
        </row>
        <row r="443">
          <cell r="E443" t="str">
            <v>D9107</v>
          </cell>
          <cell r="O443">
            <v>-108</v>
          </cell>
        </row>
        <row r="444">
          <cell r="E444" t="str">
            <v>D9108</v>
          </cell>
          <cell r="O444">
            <v>-4500</v>
          </cell>
        </row>
        <row r="445">
          <cell r="E445" t="str">
            <v>D9109</v>
          </cell>
          <cell r="O445">
            <v>-5694</v>
          </cell>
        </row>
        <row r="446">
          <cell r="E446" t="str">
            <v>D9110</v>
          </cell>
          <cell r="O446">
            <v>-1000</v>
          </cell>
        </row>
        <row r="447">
          <cell r="E447" t="str">
            <v>D9111</v>
          </cell>
          <cell r="O447">
            <v>-108</v>
          </cell>
        </row>
        <row r="448">
          <cell r="E448" t="str">
            <v>D9001</v>
          </cell>
          <cell r="O448">
            <v>12420</v>
          </cell>
        </row>
        <row r="449">
          <cell r="E449">
            <v>0</v>
          </cell>
          <cell r="O449">
            <v>0</v>
          </cell>
        </row>
        <row r="450">
          <cell r="E450" t="str">
            <v>T8356</v>
          </cell>
          <cell r="O450">
            <v>-127</v>
          </cell>
        </row>
        <row r="451">
          <cell r="E451" t="str">
            <v>T9016</v>
          </cell>
          <cell r="O451">
            <v>1951</v>
          </cell>
        </row>
        <row r="452">
          <cell r="E452" t="str">
            <v>T9143</v>
          </cell>
          <cell r="O452">
            <v>-8000</v>
          </cell>
        </row>
        <row r="453">
          <cell r="E453" t="str">
            <v>T9144</v>
          </cell>
          <cell r="O453">
            <v>-6000</v>
          </cell>
        </row>
        <row r="454">
          <cell r="E454" t="str">
            <v>O8106</v>
          </cell>
          <cell r="O454">
            <v>406</v>
          </cell>
        </row>
        <row r="455">
          <cell r="E455">
            <v>0</v>
          </cell>
          <cell r="O455">
            <v>0</v>
          </cell>
        </row>
        <row r="456">
          <cell r="E456" t="str">
            <v>C9186</v>
          </cell>
          <cell r="O456">
            <v>-1486</v>
          </cell>
        </row>
        <row r="457">
          <cell r="E457">
            <v>0</v>
          </cell>
          <cell r="O457">
            <v>0</v>
          </cell>
        </row>
        <row r="458">
          <cell r="E458" t="str">
            <v>S9133</v>
          </cell>
          <cell r="O458">
            <v>-500</v>
          </cell>
        </row>
        <row r="459">
          <cell r="E459" t="str">
            <v>O9011</v>
          </cell>
          <cell r="O459">
            <v>1805</v>
          </cell>
        </row>
        <row r="460">
          <cell r="E460">
            <v>0</v>
          </cell>
          <cell r="O460">
            <v>0</v>
          </cell>
        </row>
        <row r="461">
          <cell r="E461" t="str">
            <v>B8443</v>
          </cell>
          <cell r="O461">
            <v>-556</v>
          </cell>
        </row>
        <row r="462">
          <cell r="E462" t="str">
            <v>B9103</v>
          </cell>
          <cell r="O462">
            <v>0</v>
          </cell>
        </row>
        <row r="463">
          <cell r="E463" t="str">
            <v>B9104</v>
          </cell>
          <cell r="O463">
            <v>-60000</v>
          </cell>
        </row>
        <row r="464">
          <cell r="E464">
            <v>0</v>
          </cell>
          <cell r="O464">
            <v>0</v>
          </cell>
        </row>
        <row r="465">
          <cell r="E465" t="str">
            <v>R9127</v>
          </cell>
          <cell r="O465">
            <v>-5611</v>
          </cell>
        </row>
        <row r="466">
          <cell r="E466" t="str">
            <v>R9128</v>
          </cell>
          <cell r="O466">
            <v>-20000</v>
          </cell>
        </row>
        <row r="467">
          <cell r="E467" t="str">
            <v>R9129</v>
          </cell>
          <cell r="O467">
            <v>-20000</v>
          </cell>
        </row>
        <row r="468">
          <cell r="E468">
            <v>0</v>
          </cell>
          <cell r="O468">
            <v>0</v>
          </cell>
        </row>
        <row r="469">
          <cell r="E469" t="str">
            <v>C9187</v>
          </cell>
          <cell r="O469">
            <v>-15000</v>
          </cell>
        </row>
        <row r="470">
          <cell r="E470">
            <v>0</v>
          </cell>
          <cell r="O470">
            <v>0</v>
          </cell>
        </row>
        <row r="471">
          <cell r="E471" t="str">
            <v>S9134</v>
          </cell>
          <cell r="O471">
            <v>-10000</v>
          </cell>
        </row>
        <row r="472">
          <cell r="E472">
            <v>0</v>
          </cell>
          <cell r="O472">
            <v>0</v>
          </cell>
        </row>
        <row r="473">
          <cell r="E473" t="str">
            <v>T9145</v>
          </cell>
          <cell r="O473">
            <v>-1000</v>
          </cell>
        </row>
        <row r="474">
          <cell r="E474" t="str">
            <v>T9146</v>
          </cell>
          <cell r="O474">
            <v>-1000</v>
          </cell>
        </row>
        <row r="475">
          <cell r="E475">
            <v>0</v>
          </cell>
          <cell r="O475">
            <v>0</v>
          </cell>
        </row>
        <row r="476">
          <cell r="E476" t="str">
            <v>F9001</v>
          </cell>
          <cell r="O476">
            <v>22577</v>
          </cell>
        </row>
        <row r="477">
          <cell r="E477" t="str">
            <v>F9002</v>
          </cell>
          <cell r="O477">
            <v>8604</v>
          </cell>
        </row>
        <row r="478">
          <cell r="E478" t="str">
            <v>F9101</v>
          </cell>
          <cell r="O478">
            <v>154624</v>
          </cell>
        </row>
        <row r="479">
          <cell r="E479" t="str">
            <v>F9103</v>
          </cell>
          <cell r="O479">
            <v>-356</v>
          </cell>
        </row>
        <row r="480">
          <cell r="E480" t="str">
            <v>F9104</v>
          </cell>
          <cell r="O480">
            <v>-35630</v>
          </cell>
        </row>
        <row r="481">
          <cell r="E481" t="str">
            <v>F9105</v>
          </cell>
          <cell r="O481">
            <v>24370</v>
          </cell>
        </row>
        <row r="482">
          <cell r="E482" t="str">
            <v>F9106</v>
          </cell>
          <cell r="O482">
            <v>0</v>
          </cell>
        </row>
        <row r="483">
          <cell r="E483" t="str">
            <v>F9107</v>
          </cell>
          <cell r="O483">
            <v>0</v>
          </cell>
        </row>
        <row r="484">
          <cell r="E484" t="str">
            <v>F9108</v>
          </cell>
          <cell r="O484">
            <v>39096</v>
          </cell>
        </row>
        <row r="485">
          <cell r="E485" t="str">
            <v>F9109</v>
          </cell>
          <cell r="O485">
            <v>0</v>
          </cell>
        </row>
        <row r="486">
          <cell r="E486" t="str">
            <v>F9110</v>
          </cell>
          <cell r="O486">
            <v>77768</v>
          </cell>
        </row>
        <row r="487">
          <cell r="E487" t="str">
            <v>F9111</v>
          </cell>
          <cell r="O487">
            <v>-6000</v>
          </cell>
        </row>
        <row r="488">
          <cell r="E488" t="str">
            <v>F9112</v>
          </cell>
          <cell r="O488">
            <v>-70000</v>
          </cell>
        </row>
        <row r="489">
          <cell r="E489" t="str">
            <v>F9113</v>
          </cell>
          <cell r="O489">
            <v>50210</v>
          </cell>
        </row>
        <row r="490">
          <cell r="E490" t="str">
            <v>F9114</v>
          </cell>
          <cell r="O490">
            <v>0</v>
          </cell>
        </row>
        <row r="491">
          <cell r="E491" t="str">
            <v>F9115</v>
          </cell>
          <cell r="O491">
            <v>0</v>
          </cell>
        </row>
        <row r="492">
          <cell r="E492" t="str">
            <v>F9116</v>
          </cell>
          <cell r="O492">
            <v>-25000</v>
          </cell>
        </row>
        <row r="493">
          <cell r="E493">
            <v>0</v>
          </cell>
          <cell r="O493">
            <v>0</v>
          </cell>
        </row>
        <row r="494">
          <cell r="E494" t="str">
            <v>B9105</v>
          </cell>
          <cell r="O494">
            <v>-24020</v>
          </cell>
        </row>
        <row r="495">
          <cell r="E495" t="str">
            <v>B9106</v>
          </cell>
          <cell r="O495">
            <v>-10000</v>
          </cell>
        </row>
        <row r="496">
          <cell r="E496" t="str">
            <v>B9107</v>
          </cell>
          <cell r="O496">
            <v>0</v>
          </cell>
        </row>
        <row r="497">
          <cell r="E497" t="str">
            <v>B9108</v>
          </cell>
          <cell r="O497">
            <v>-50000</v>
          </cell>
        </row>
        <row r="498">
          <cell r="E498" t="str">
            <v>B9109</v>
          </cell>
          <cell r="O498">
            <v>-15000</v>
          </cell>
        </row>
        <row r="499">
          <cell r="E499">
            <v>0</v>
          </cell>
          <cell r="O499">
            <v>0</v>
          </cell>
        </row>
        <row r="500">
          <cell r="E500" t="str">
            <v>R9130</v>
          </cell>
          <cell r="O500">
            <v>-2000</v>
          </cell>
        </row>
        <row r="501">
          <cell r="E501" t="str">
            <v>R9131</v>
          </cell>
          <cell r="O501">
            <v>-1000</v>
          </cell>
        </row>
        <row r="502">
          <cell r="E502">
            <v>0</v>
          </cell>
          <cell r="O502">
            <v>0</v>
          </cell>
        </row>
        <row r="503">
          <cell r="E503" t="str">
            <v>C9027</v>
          </cell>
          <cell r="O503">
            <v>2113</v>
          </cell>
        </row>
        <row r="504">
          <cell r="E504" t="str">
            <v>C9188</v>
          </cell>
          <cell r="O504">
            <v>-4000</v>
          </cell>
        </row>
        <row r="505">
          <cell r="E505" t="str">
            <v>C9189</v>
          </cell>
          <cell r="O505">
            <v>-1000</v>
          </cell>
        </row>
        <row r="506">
          <cell r="E506">
            <v>0</v>
          </cell>
          <cell r="O506">
            <v>0</v>
          </cell>
        </row>
        <row r="507">
          <cell r="E507" t="str">
            <v>S9135</v>
          </cell>
          <cell r="O507">
            <v>-30053</v>
          </cell>
        </row>
        <row r="508">
          <cell r="E508" t="str">
            <v>S9136</v>
          </cell>
          <cell r="O508">
            <v>-40000</v>
          </cell>
        </row>
        <row r="509">
          <cell r="E509" t="str">
            <v>S9137</v>
          </cell>
          <cell r="O509">
            <v>-20000</v>
          </cell>
        </row>
        <row r="510">
          <cell r="E510">
            <v>0</v>
          </cell>
          <cell r="O510">
            <v>0</v>
          </cell>
        </row>
        <row r="511">
          <cell r="E511" t="str">
            <v>O8105</v>
          </cell>
          <cell r="O511">
            <v>0</v>
          </cell>
        </row>
        <row r="512">
          <cell r="E512" t="str">
            <v>O9122</v>
          </cell>
          <cell r="O512">
            <v>-20000</v>
          </cell>
        </row>
        <row r="513">
          <cell r="E513" t="str">
            <v>O9123</v>
          </cell>
          <cell r="O513">
            <v>0</v>
          </cell>
        </row>
        <row r="514">
          <cell r="E514">
            <v>0</v>
          </cell>
          <cell r="O514">
            <v>0</v>
          </cell>
        </row>
        <row r="515">
          <cell r="E515" t="str">
            <v>E8301A</v>
          </cell>
          <cell r="O515">
            <v>25383</v>
          </cell>
        </row>
        <row r="516">
          <cell r="E516" t="str">
            <v>E9000</v>
          </cell>
          <cell r="O516">
            <v>24433</v>
          </cell>
        </row>
        <row r="517">
          <cell r="E517" t="str">
            <v>E9102</v>
          </cell>
          <cell r="O517">
            <v>-30000</v>
          </cell>
        </row>
        <row r="518">
          <cell r="E518" t="str">
            <v>E9103</v>
          </cell>
          <cell r="O518">
            <v>8155</v>
          </cell>
        </row>
        <row r="519">
          <cell r="E519" t="str">
            <v>E9104</v>
          </cell>
          <cell r="O519">
            <v>-10000</v>
          </cell>
        </row>
        <row r="520">
          <cell r="E520" t="str">
            <v>E9105</v>
          </cell>
          <cell r="O520">
            <v>0</v>
          </cell>
        </row>
        <row r="521">
          <cell r="E521">
            <v>0</v>
          </cell>
          <cell r="O521">
            <v>0</v>
          </cell>
        </row>
        <row r="522">
          <cell r="E522" t="str">
            <v>T8392</v>
          </cell>
          <cell r="O522">
            <v>0</v>
          </cell>
        </row>
        <row r="523">
          <cell r="E523" t="str">
            <v>T9147</v>
          </cell>
          <cell r="O523">
            <v>-1544</v>
          </cell>
        </row>
        <row r="524">
          <cell r="E524">
            <v>0</v>
          </cell>
          <cell r="O524">
            <v>0</v>
          </cell>
        </row>
        <row r="525">
          <cell r="E525" t="str">
            <v>C9190</v>
          </cell>
          <cell r="O525">
            <v>-3033</v>
          </cell>
        </row>
        <row r="526">
          <cell r="E526">
            <v>0</v>
          </cell>
          <cell r="O526">
            <v>0</v>
          </cell>
        </row>
        <row r="527">
          <cell r="E527" t="str">
            <v>S9138</v>
          </cell>
          <cell r="O527">
            <v>-292</v>
          </cell>
        </row>
        <row r="528">
          <cell r="E528">
            <v>0</v>
          </cell>
          <cell r="O528">
            <v>0</v>
          </cell>
        </row>
        <row r="529">
          <cell r="E529" t="str">
            <v>R9132</v>
          </cell>
          <cell r="O529">
            <v>-800</v>
          </cell>
        </row>
        <row r="530">
          <cell r="E530">
            <v>0</v>
          </cell>
          <cell r="O530">
            <v>0</v>
          </cell>
        </row>
        <row r="531">
          <cell r="E531" t="str">
            <v>C9001</v>
          </cell>
          <cell r="O531">
            <v>2013</v>
          </cell>
        </row>
        <row r="532">
          <cell r="E532" t="str">
            <v>C9191</v>
          </cell>
          <cell r="O532">
            <v>-4000</v>
          </cell>
        </row>
        <row r="533">
          <cell r="E533">
            <v>0</v>
          </cell>
          <cell r="O533">
            <v>0</v>
          </cell>
        </row>
        <row r="534">
          <cell r="E534" t="str">
            <v>R9133</v>
          </cell>
          <cell r="O534">
            <v>-1000</v>
          </cell>
        </row>
        <row r="535">
          <cell r="E535">
            <v>0</v>
          </cell>
          <cell r="O535">
            <v>0</v>
          </cell>
        </row>
        <row r="536">
          <cell r="E536" t="str">
            <v>C9192</v>
          </cell>
          <cell r="O536">
            <v>-10000</v>
          </cell>
        </row>
        <row r="537">
          <cell r="E537">
            <v>0</v>
          </cell>
          <cell r="O537">
            <v>0</v>
          </cell>
        </row>
        <row r="538">
          <cell r="E538" t="str">
            <v>S9009</v>
          </cell>
          <cell r="O538">
            <v>680</v>
          </cell>
        </row>
        <row r="539">
          <cell r="E539" t="str">
            <v>S9139</v>
          </cell>
          <cell r="O539">
            <v>-2912</v>
          </cell>
        </row>
        <row r="540">
          <cell r="E540" t="str">
            <v>O9020</v>
          </cell>
          <cell r="O540">
            <v>1050</v>
          </cell>
        </row>
        <row r="541">
          <cell r="E541">
            <v>0</v>
          </cell>
          <cell r="O541">
            <v>0</v>
          </cell>
        </row>
        <row r="542">
          <cell r="E542" t="str">
            <v>C8099</v>
          </cell>
          <cell r="O542">
            <v>549</v>
          </cell>
        </row>
        <row r="543">
          <cell r="E543" t="str">
            <v>C8100</v>
          </cell>
          <cell r="O543">
            <v>0</v>
          </cell>
        </row>
        <row r="544">
          <cell r="E544" t="str">
            <v>C8101</v>
          </cell>
          <cell r="O544">
            <v>0</v>
          </cell>
        </row>
        <row r="545">
          <cell r="E545" t="str">
            <v>C8103</v>
          </cell>
          <cell r="O545">
            <v>1373</v>
          </cell>
        </row>
        <row r="546">
          <cell r="E546" t="str">
            <v>C9194</v>
          </cell>
          <cell r="O546">
            <v>-4000</v>
          </cell>
        </row>
        <row r="547">
          <cell r="E547">
            <v>0</v>
          </cell>
          <cell r="O547">
            <v>0</v>
          </cell>
        </row>
        <row r="548">
          <cell r="E548" t="str">
            <v>O9005</v>
          </cell>
          <cell r="O548">
            <v>3715</v>
          </cell>
        </row>
        <row r="549">
          <cell r="E549" t="str">
            <v>O9128</v>
          </cell>
          <cell r="O549">
            <v>-5000</v>
          </cell>
        </row>
        <row r="550">
          <cell r="E550">
            <v>0</v>
          </cell>
          <cell r="O550">
            <v>0</v>
          </cell>
        </row>
        <row r="551">
          <cell r="E551" t="str">
            <v>C9195</v>
          </cell>
          <cell r="O551">
            <v>-27</v>
          </cell>
        </row>
        <row r="552">
          <cell r="E552" t="str">
            <v>C9196</v>
          </cell>
          <cell r="O552">
            <v>-500</v>
          </cell>
        </row>
        <row r="553">
          <cell r="E553" t="str">
            <v>C9197</v>
          </cell>
          <cell r="O553">
            <v>-4000</v>
          </cell>
        </row>
        <row r="554">
          <cell r="E554" t="str">
            <v>C9198</v>
          </cell>
          <cell r="O554">
            <v>-4000</v>
          </cell>
        </row>
        <row r="555">
          <cell r="E555">
            <v>0</v>
          </cell>
          <cell r="O555">
            <v>0</v>
          </cell>
        </row>
        <row r="556">
          <cell r="E556" t="str">
            <v>O9129</v>
          </cell>
          <cell r="O556">
            <v>-750</v>
          </cell>
        </row>
        <row r="557">
          <cell r="E557" t="str">
            <v>O9134</v>
          </cell>
          <cell r="O557">
            <v>-4500</v>
          </cell>
        </row>
        <row r="558">
          <cell r="E558">
            <v>0</v>
          </cell>
          <cell r="O558">
            <v>0</v>
          </cell>
        </row>
        <row r="559">
          <cell r="E559" t="str">
            <v>M9116</v>
          </cell>
          <cell r="O559">
            <v>-1000</v>
          </cell>
        </row>
        <row r="560">
          <cell r="E560">
            <v>0</v>
          </cell>
          <cell r="O560">
            <v>0</v>
          </cell>
        </row>
        <row r="561">
          <cell r="E561" t="str">
            <v>C9006</v>
          </cell>
          <cell r="O561">
            <v>311</v>
          </cell>
        </row>
        <row r="562">
          <cell r="E562" t="str">
            <v>C9199</v>
          </cell>
          <cell r="O562">
            <v>-28000</v>
          </cell>
        </row>
        <row r="563">
          <cell r="E563" t="str">
            <v>C9199A</v>
          </cell>
          <cell r="O563">
            <v>5372</v>
          </cell>
        </row>
        <row r="564">
          <cell r="E564" t="str">
            <v>S9005</v>
          </cell>
          <cell r="O564">
            <v>455</v>
          </cell>
        </row>
        <row r="565">
          <cell r="E565" t="str">
            <v>B9004</v>
          </cell>
          <cell r="O565">
            <v>3050</v>
          </cell>
        </row>
        <row r="566">
          <cell r="E566" t="str">
            <v>O9007</v>
          </cell>
          <cell r="O566">
            <v>26464</v>
          </cell>
        </row>
        <row r="567">
          <cell r="E567">
            <v>0</v>
          </cell>
          <cell r="O567">
            <v>0</v>
          </cell>
        </row>
        <row r="568">
          <cell r="E568" t="str">
            <v>B9002A</v>
          </cell>
          <cell r="O568">
            <v>54013</v>
          </cell>
        </row>
        <row r="569">
          <cell r="E569" t="str">
            <v>B9110</v>
          </cell>
          <cell r="O569">
            <v>-960</v>
          </cell>
        </row>
        <row r="570">
          <cell r="E570" t="str">
            <v>B9111</v>
          </cell>
          <cell r="O570">
            <v>-20419</v>
          </cell>
        </row>
        <row r="571">
          <cell r="E571" t="str">
            <v>B9112</v>
          </cell>
          <cell r="O571">
            <v>-60000</v>
          </cell>
        </row>
        <row r="572">
          <cell r="E572" t="str">
            <v>B9113</v>
          </cell>
          <cell r="O572">
            <v>-25000</v>
          </cell>
        </row>
        <row r="573">
          <cell r="E573">
            <v>0</v>
          </cell>
          <cell r="O573">
            <v>0</v>
          </cell>
        </row>
        <row r="574">
          <cell r="E574" t="str">
            <v>O9135</v>
          </cell>
          <cell r="O574">
            <v>-60000</v>
          </cell>
        </row>
        <row r="575">
          <cell r="E575" t="str">
            <v>O9136</v>
          </cell>
          <cell r="O575">
            <v>-2250</v>
          </cell>
        </row>
        <row r="576">
          <cell r="E576" t="str">
            <v>O9137</v>
          </cell>
          <cell r="O576">
            <v>-6000</v>
          </cell>
        </row>
        <row r="577">
          <cell r="E577">
            <v>0</v>
          </cell>
          <cell r="O577">
            <v>0</v>
          </cell>
        </row>
        <row r="578">
          <cell r="E578" t="str">
            <v>T9148</v>
          </cell>
          <cell r="O578">
            <v>-8335</v>
          </cell>
        </row>
        <row r="579">
          <cell r="E579">
            <v>0</v>
          </cell>
          <cell r="O579">
            <v>0</v>
          </cell>
        </row>
        <row r="580">
          <cell r="E580" t="str">
            <v>B9010</v>
          </cell>
          <cell r="O580">
            <v>2989</v>
          </cell>
        </row>
        <row r="581">
          <cell r="E581" t="str">
            <v>B9114</v>
          </cell>
          <cell r="O581">
            <v>-1920</v>
          </cell>
        </row>
        <row r="582">
          <cell r="E582" t="str">
            <v>B9115</v>
          </cell>
          <cell r="O582">
            <v>-85000</v>
          </cell>
        </row>
        <row r="583">
          <cell r="E583" t="str">
            <v>B9116</v>
          </cell>
          <cell r="O583">
            <v>-25000</v>
          </cell>
        </row>
        <row r="584">
          <cell r="E584">
            <v>0</v>
          </cell>
          <cell r="O584">
            <v>0</v>
          </cell>
        </row>
        <row r="585">
          <cell r="E585" t="str">
            <v>O9139</v>
          </cell>
          <cell r="O585">
            <v>-1169</v>
          </cell>
        </row>
        <row r="586">
          <cell r="E586">
            <v>0</v>
          </cell>
          <cell r="O586">
            <v>0</v>
          </cell>
        </row>
        <row r="587">
          <cell r="E587" t="str">
            <v>T9149</v>
          </cell>
          <cell r="O587">
            <v>-10000</v>
          </cell>
        </row>
        <row r="588">
          <cell r="E588">
            <v>0</v>
          </cell>
          <cell r="O588">
            <v>0</v>
          </cell>
        </row>
        <row r="589">
          <cell r="E589" t="str">
            <v>B9117</v>
          </cell>
          <cell r="O589">
            <v>-40000</v>
          </cell>
        </row>
        <row r="590">
          <cell r="E590" t="str">
            <v>B9118</v>
          </cell>
          <cell r="O590">
            <v>0</v>
          </cell>
        </row>
        <row r="591">
          <cell r="E591">
            <v>0</v>
          </cell>
          <cell r="O591">
            <v>0</v>
          </cell>
        </row>
        <row r="592">
          <cell r="E592" t="str">
            <v>T9150</v>
          </cell>
          <cell r="O592">
            <v>-1169</v>
          </cell>
        </row>
        <row r="593">
          <cell r="E593">
            <v>0</v>
          </cell>
          <cell r="O593">
            <v>0</v>
          </cell>
        </row>
        <row r="594">
          <cell r="E594" t="str">
            <v>B9005</v>
          </cell>
          <cell r="O594">
            <v>12375</v>
          </cell>
        </row>
        <row r="595">
          <cell r="E595" t="str">
            <v>B9119</v>
          </cell>
          <cell r="O595">
            <v>-40000</v>
          </cell>
        </row>
        <row r="596">
          <cell r="E596" t="str">
            <v>B9120</v>
          </cell>
          <cell r="O596">
            <v>0</v>
          </cell>
        </row>
        <row r="597">
          <cell r="E597" t="str">
            <v>B9121</v>
          </cell>
          <cell r="O597">
            <v>-1750</v>
          </cell>
        </row>
        <row r="598">
          <cell r="E598" t="str">
            <v>T9033</v>
          </cell>
          <cell r="O598">
            <v>778</v>
          </cell>
        </row>
        <row r="599">
          <cell r="E599">
            <v>0</v>
          </cell>
          <cell r="O599">
            <v>0</v>
          </cell>
        </row>
        <row r="600">
          <cell r="E600" t="str">
            <v>C8391</v>
          </cell>
          <cell r="O600">
            <v>0</v>
          </cell>
        </row>
        <row r="601">
          <cell r="E601" t="str">
            <v>C9200</v>
          </cell>
          <cell r="O601">
            <v>-16000</v>
          </cell>
        </row>
        <row r="602">
          <cell r="E602" t="str">
            <v>C9201</v>
          </cell>
          <cell r="O602">
            <v>-4000</v>
          </cell>
        </row>
        <row r="603">
          <cell r="E603" t="str">
            <v>C9202</v>
          </cell>
          <cell r="O603">
            <v>-4000</v>
          </cell>
        </row>
        <row r="604">
          <cell r="E604" t="str">
            <v>C9203</v>
          </cell>
          <cell r="O604">
            <v>-3000</v>
          </cell>
        </row>
        <row r="605">
          <cell r="E605" t="str">
            <v>C9204</v>
          </cell>
          <cell r="O605">
            <v>-12000</v>
          </cell>
        </row>
        <row r="606">
          <cell r="E606" t="str">
            <v>C9205</v>
          </cell>
          <cell r="O606">
            <v>-25000</v>
          </cell>
        </row>
        <row r="607">
          <cell r="E607">
            <v>0</v>
          </cell>
          <cell r="O607">
            <v>0</v>
          </cell>
        </row>
        <row r="608">
          <cell r="E608" t="str">
            <v>S9013</v>
          </cell>
          <cell r="O608">
            <v>329</v>
          </cell>
        </row>
        <row r="609">
          <cell r="E609" t="str">
            <v>S9143</v>
          </cell>
          <cell r="O609">
            <v>-2000</v>
          </cell>
        </row>
        <row r="610">
          <cell r="E610">
            <v>0</v>
          </cell>
          <cell r="O610">
            <v>0</v>
          </cell>
        </row>
        <row r="611">
          <cell r="E611" t="str">
            <v>O9140</v>
          </cell>
          <cell r="O611">
            <v>-3000</v>
          </cell>
        </row>
        <row r="612">
          <cell r="E612" t="str">
            <v>O9141</v>
          </cell>
          <cell r="O612">
            <v>-15000</v>
          </cell>
        </row>
        <row r="613">
          <cell r="E613" t="str">
            <v>O9142</v>
          </cell>
          <cell r="O613">
            <v>-4500</v>
          </cell>
        </row>
        <row r="614">
          <cell r="E614">
            <v>0</v>
          </cell>
          <cell r="O614">
            <v>0</v>
          </cell>
        </row>
        <row r="615">
          <cell r="E615" t="str">
            <v>O9144</v>
          </cell>
          <cell r="O615">
            <v>-65000</v>
          </cell>
        </row>
        <row r="616">
          <cell r="E616" t="str">
            <v>B9002</v>
          </cell>
          <cell r="O616">
            <v>2954</v>
          </cell>
        </row>
        <row r="617">
          <cell r="E617" t="str">
            <v>B9007</v>
          </cell>
          <cell r="O617">
            <v>3738</v>
          </cell>
        </row>
        <row r="618">
          <cell r="E618" t="str">
            <v>B9121</v>
          </cell>
          <cell r="O618">
            <v>570</v>
          </cell>
        </row>
        <row r="619">
          <cell r="E619" t="str">
            <v>C8129</v>
          </cell>
          <cell r="O619">
            <v>1621</v>
          </cell>
        </row>
        <row r="620">
          <cell r="E620" t="str">
            <v>C8390</v>
          </cell>
          <cell r="O620">
            <v>907</v>
          </cell>
        </row>
        <row r="621">
          <cell r="E621" t="str">
            <v>C9013</v>
          </cell>
          <cell r="O621">
            <v>1307</v>
          </cell>
        </row>
        <row r="622">
          <cell r="E622" t="str">
            <v>C9014</v>
          </cell>
          <cell r="O622">
            <v>1406</v>
          </cell>
        </row>
        <row r="623">
          <cell r="E623" t="str">
            <v>C9015</v>
          </cell>
          <cell r="O623">
            <v>1280</v>
          </cell>
        </row>
        <row r="624">
          <cell r="E624" t="str">
            <v>C9130</v>
          </cell>
          <cell r="O624">
            <v>200</v>
          </cell>
        </row>
        <row r="625">
          <cell r="E625" t="str">
            <v>S900-2055A</v>
          </cell>
          <cell r="O625">
            <v>0</v>
          </cell>
        </row>
        <row r="626">
          <cell r="E626" t="str">
            <v>S9004</v>
          </cell>
          <cell r="O626">
            <v>390</v>
          </cell>
        </row>
        <row r="627">
          <cell r="E627" t="str">
            <v>S9107</v>
          </cell>
          <cell r="O627">
            <v>-429</v>
          </cell>
        </row>
        <row r="628">
          <cell r="E628" t="str">
            <v>S9108</v>
          </cell>
          <cell r="O628">
            <v>23639</v>
          </cell>
        </row>
        <row r="629">
          <cell r="E629" t="str">
            <v>S9115</v>
          </cell>
          <cell r="O629">
            <v>6221</v>
          </cell>
        </row>
        <row r="630">
          <cell r="E630" t="str">
            <v>S9136</v>
          </cell>
          <cell r="O630">
            <v>5969</v>
          </cell>
        </row>
        <row r="631">
          <cell r="E631">
            <v>0</v>
          </cell>
          <cell r="O631">
            <v>2851911</v>
          </cell>
        </row>
        <row r="632">
          <cell r="E632" t="str">
            <v>400407CAP</v>
          </cell>
          <cell r="O632">
            <v>-13213</v>
          </cell>
        </row>
        <row r="633">
          <cell r="E633" t="str">
            <v>46507CAP</v>
          </cell>
          <cell r="O633">
            <v>-14250</v>
          </cell>
        </row>
        <row r="634">
          <cell r="E634" t="str">
            <v>46797CAP</v>
          </cell>
          <cell r="O634">
            <v>-11160</v>
          </cell>
        </row>
        <row r="635">
          <cell r="E635" t="str">
            <v>46868CAP</v>
          </cell>
          <cell r="O635">
            <v>-1234</v>
          </cell>
        </row>
        <row r="636">
          <cell r="E636" t="str">
            <v>6391CAP</v>
          </cell>
          <cell r="O636">
            <v>-12302</v>
          </cell>
        </row>
        <row r="637">
          <cell r="E637" t="str">
            <v>6687CAP</v>
          </cell>
          <cell r="O637">
            <v>-14363</v>
          </cell>
        </row>
        <row r="638">
          <cell r="E638" t="str">
            <v>6697CAP</v>
          </cell>
          <cell r="O638">
            <v>-15629</v>
          </cell>
        </row>
        <row r="639">
          <cell r="E639" t="str">
            <v>6718CAP</v>
          </cell>
          <cell r="O639">
            <v>-7340</v>
          </cell>
        </row>
        <row r="640">
          <cell r="E640" t="str">
            <v>6843CAP</v>
          </cell>
          <cell r="O640">
            <v>18838</v>
          </cell>
        </row>
        <row r="641">
          <cell r="E641" t="str">
            <v>6867CAP</v>
          </cell>
          <cell r="O641">
            <v>0</v>
          </cell>
        </row>
        <row r="642">
          <cell r="E642" t="str">
            <v>6911CAP</v>
          </cell>
          <cell r="O642">
            <v>-12556</v>
          </cell>
        </row>
        <row r="643">
          <cell r="E643" t="str">
            <v>7019CAP</v>
          </cell>
          <cell r="O643">
            <v>-548</v>
          </cell>
        </row>
        <row r="644">
          <cell r="E644" t="str">
            <v>7047CAP</v>
          </cell>
          <cell r="O644">
            <v>-14918</v>
          </cell>
        </row>
        <row r="645">
          <cell r="E645" t="str">
            <v>7062CAP</v>
          </cell>
          <cell r="O645">
            <v>-12389</v>
          </cell>
        </row>
        <row r="646">
          <cell r="E646" t="str">
            <v>7114CAP</v>
          </cell>
          <cell r="O646">
            <v>-2160</v>
          </cell>
        </row>
        <row r="647">
          <cell r="E647" t="str">
            <v>7122CAP</v>
          </cell>
          <cell r="O647">
            <v>-5583</v>
          </cell>
        </row>
        <row r="648">
          <cell r="E648" t="str">
            <v>7201CAP</v>
          </cell>
          <cell r="O648">
            <v>3486</v>
          </cell>
        </row>
        <row r="649">
          <cell r="E649" t="str">
            <v>7219CAP</v>
          </cell>
          <cell r="O649">
            <v>-17247</v>
          </cell>
        </row>
        <row r="650">
          <cell r="E650" t="str">
            <v>7220CAP</v>
          </cell>
          <cell r="O650">
            <v>-5709</v>
          </cell>
        </row>
        <row r="651">
          <cell r="E651" t="str">
            <v>7258CAP</v>
          </cell>
          <cell r="O651">
            <v>-19000</v>
          </cell>
        </row>
        <row r="652">
          <cell r="E652" t="str">
            <v>7319CAP</v>
          </cell>
          <cell r="O652">
            <v>-10277</v>
          </cell>
        </row>
        <row r="653">
          <cell r="E653" t="str">
            <v>7419CAP</v>
          </cell>
          <cell r="O653">
            <v>6900</v>
          </cell>
        </row>
        <row r="654">
          <cell r="E654" t="str">
            <v>74685CAP</v>
          </cell>
          <cell r="O654">
            <v>-4500</v>
          </cell>
        </row>
        <row r="655">
          <cell r="E655" t="str">
            <v>7779CAP</v>
          </cell>
          <cell r="O655">
            <v>-28541</v>
          </cell>
        </row>
        <row r="656">
          <cell r="E656" t="str">
            <v>7896CAP</v>
          </cell>
          <cell r="O656">
            <v>-86602</v>
          </cell>
        </row>
        <row r="657">
          <cell r="E657" t="str">
            <v>7942CAP</v>
          </cell>
          <cell r="O657">
            <v>-22656</v>
          </cell>
        </row>
        <row r="658">
          <cell r="E658" t="str">
            <v>7943CAP</v>
          </cell>
          <cell r="O658">
            <v>-128860</v>
          </cell>
        </row>
        <row r="659">
          <cell r="E659" t="str">
            <v>8192CAP</v>
          </cell>
          <cell r="O659">
            <v>-121644</v>
          </cell>
        </row>
        <row r="660">
          <cell r="E660" t="str">
            <v>8196CAP</v>
          </cell>
          <cell r="O660">
            <v>-32020</v>
          </cell>
        </row>
        <row r="661">
          <cell r="E661" t="str">
            <v>8247CAP</v>
          </cell>
          <cell r="O661">
            <v>-31233</v>
          </cell>
        </row>
        <row r="662">
          <cell r="E662" t="str">
            <v>8443CAP</v>
          </cell>
          <cell r="O662">
            <v>-38362</v>
          </cell>
        </row>
        <row r="663">
          <cell r="E663" t="str">
            <v>8487CAP</v>
          </cell>
          <cell r="O663">
            <v>28371</v>
          </cell>
        </row>
        <row r="664">
          <cell r="E664" t="str">
            <v>8497CAP</v>
          </cell>
          <cell r="O664">
            <v>-51953</v>
          </cell>
        </row>
        <row r="665">
          <cell r="E665" t="str">
            <v>8511CAP</v>
          </cell>
          <cell r="O665">
            <v>-4407</v>
          </cell>
        </row>
        <row r="666">
          <cell r="E666" t="str">
            <v>8535CAP</v>
          </cell>
          <cell r="O666">
            <v>0</v>
          </cell>
        </row>
        <row r="667">
          <cell r="E667" t="str">
            <v>8550CAP</v>
          </cell>
          <cell r="O667">
            <v>-33958</v>
          </cell>
        </row>
        <row r="668">
          <cell r="E668" t="str">
            <v>8705CAP</v>
          </cell>
          <cell r="O668">
            <v>-22313</v>
          </cell>
        </row>
        <row r="669">
          <cell r="E669" t="str">
            <v>8851CAP</v>
          </cell>
          <cell r="O669">
            <v>-6792</v>
          </cell>
        </row>
        <row r="670">
          <cell r="E670" t="str">
            <v>8855PC</v>
          </cell>
          <cell r="O670">
            <v>-3900</v>
          </cell>
        </row>
        <row r="671">
          <cell r="E671" t="str">
            <v>CAPH0109</v>
          </cell>
          <cell r="O671">
            <v>-14152</v>
          </cell>
        </row>
        <row r="672">
          <cell r="E672" t="str">
            <v>CAPS0109</v>
          </cell>
          <cell r="O672">
            <v>-524</v>
          </cell>
        </row>
        <row r="673">
          <cell r="E673" t="str">
            <v>CC0209H</v>
          </cell>
          <cell r="O673">
            <v>-12930</v>
          </cell>
        </row>
        <row r="674">
          <cell r="E674" t="str">
            <v>CC0209S</v>
          </cell>
          <cell r="O674">
            <v>-5395</v>
          </cell>
        </row>
        <row r="675">
          <cell r="E675" t="str">
            <v>CC0309H</v>
          </cell>
          <cell r="O675">
            <v>-17020</v>
          </cell>
        </row>
        <row r="676">
          <cell r="E676" t="str">
            <v>CC0309S</v>
          </cell>
          <cell r="O676">
            <v>-15520</v>
          </cell>
        </row>
        <row r="677">
          <cell r="E677" t="str">
            <v>CC0409H</v>
          </cell>
          <cell r="O677">
            <v>-30739</v>
          </cell>
        </row>
        <row r="678">
          <cell r="E678" t="str">
            <v>CC0409S</v>
          </cell>
          <cell r="O678">
            <v>-2883</v>
          </cell>
        </row>
        <row r="679">
          <cell r="E679" t="str">
            <v>CC0509H</v>
          </cell>
          <cell r="O679">
            <v>-22641</v>
          </cell>
        </row>
        <row r="680">
          <cell r="E680" t="str">
            <v>CC0509S</v>
          </cell>
          <cell r="O680">
            <v>-4746</v>
          </cell>
        </row>
        <row r="681">
          <cell r="E681" t="str">
            <v>CC0609H</v>
          </cell>
          <cell r="O681">
            <v>-6160</v>
          </cell>
        </row>
        <row r="682">
          <cell r="E682" t="str">
            <v>CC0609S</v>
          </cell>
          <cell r="O682">
            <v>-8241</v>
          </cell>
        </row>
        <row r="683">
          <cell r="E683" t="str">
            <v>CC0709H</v>
          </cell>
          <cell r="O683">
            <v>-30730</v>
          </cell>
        </row>
        <row r="684">
          <cell r="E684" t="str">
            <v>CC0709S</v>
          </cell>
          <cell r="O684">
            <v>-15878</v>
          </cell>
        </row>
        <row r="685">
          <cell r="E685" t="str">
            <v>CONTH1108</v>
          </cell>
          <cell r="O685">
            <v>5699</v>
          </cell>
        </row>
        <row r="686">
          <cell r="E686" t="str">
            <v>D202216CAP</v>
          </cell>
          <cell r="O686">
            <v>-27773</v>
          </cell>
        </row>
        <row r="687">
          <cell r="E687" t="str">
            <v>D301116CAP</v>
          </cell>
          <cell r="O687">
            <v>-12394</v>
          </cell>
        </row>
        <row r="688">
          <cell r="E688" t="str">
            <v>D301127CAP</v>
          </cell>
          <cell r="O688">
            <v>2340</v>
          </cell>
        </row>
        <row r="689">
          <cell r="E689" t="str">
            <v>D301130CAP</v>
          </cell>
          <cell r="O689">
            <v>-5222</v>
          </cell>
        </row>
        <row r="690">
          <cell r="E690" t="str">
            <v>D301132CAP</v>
          </cell>
          <cell r="O690">
            <v>-2464</v>
          </cell>
        </row>
        <row r="691">
          <cell r="E691" t="str">
            <v>D400425CAP</v>
          </cell>
          <cell r="O691">
            <v>-9209</v>
          </cell>
        </row>
        <row r="692">
          <cell r="E692" t="str">
            <v>O9001</v>
          </cell>
          <cell r="O692">
            <v>2</v>
          </cell>
        </row>
        <row r="693">
          <cell r="E693" t="str">
            <v>O9002</v>
          </cell>
          <cell r="O693">
            <v>4096</v>
          </cell>
        </row>
        <row r="694">
          <cell r="E694" t="str">
            <v>O9003</v>
          </cell>
          <cell r="O694">
            <v>4096</v>
          </cell>
        </row>
        <row r="695">
          <cell r="E695" t="str">
            <v>O9004</v>
          </cell>
          <cell r="O695">
            <v>4096</v>
          </cell>
        </row>
        <row r="696">
          <cell r="E696" t="str">
            <v>O9006</v>
          </cell>
          <cell r="O696">
            <v>4096</v>
          </cell>
        </row>
        <row r="697">
          <cell r="E697" t="str">
            <v>O9014</v>
          </cell>
          <cell r="O697">
            <v>1227</v>
          </cell>
        </row>
        <row r="698">
          <cell r="E698" t="str">
            <v>O9015</v>
          </cell>
          <cell r="O698">
            <v>12552</v>
          </cell>
        </row>
        <row r="699">
          <cell r="E699" t="str">
            <v>O9016</v>
          </cell>
          <cell r="O699">
            <v>46096</v>
          </cell>
        </row>
        <row r="700">
          <cell r="E700" t="str">
            <v>O9017</v>
          </cell>
          <cell r="O700">
            <v>9900</v>
          </cell>
        </row>
        <row r="701">
          <cell r="E701" t="str">
            <v>O9018</v>
          </cell>
          <cell r="O701">
            <v>753</v>
          </cell>
        </row>
        <row r="702">
          <cell r="E702" t="str">
            <v>O9019</v>
          </cell>
          <cell r="O702">
            <v>7009</v>
          </cell>
        </row>
        <row r="703">
          <cell r="E703" t="str">
            <v>O9122</v>
          </cell>
          <cell r="O703">
            <v>39666</v>
          </cell>
        </row>
        <row r="704">
          <cell r="E704" t="str">
            <v>O9140</v>
          </cell>
          <cell r="O704">
            <v>1057</v>
          </cell>
        </row>
        <row r="705">
          <cell r="E705" t="str">
            <v>C9148</v>
          </cell>
          <cell r="O705">
            <v>8268</v>
          </cell>
        </row>
        <row r="706">
          <cell r="E706" t="str">
            <v>M8389</v>
          </cell>
          <cell r="O706">
            <v>0</v>
          </cell>
        </row>
        <row r="707">
          <cell r="E707" t="str">
            <v>M8395</v>
          </cell>
          <cell r="O707">
            <v>259</v>
          </cell>
        </row>
        <row r="708">
          <cell r="E708" t="str">
            <v>M9004</v>
          </cell>
          <cell r="O708">
            <v>567</v>
          </cell>
        </row>
        <row r="709">
          <cell r="E709">
            <v>0</v>
          </cell>
          <cell r="O709">
            <v>-852474</v>
          </cell>
        </row>
        <row r="710">
          <cell r="E710" t="str">
            <v>MINVH0509</v>
          </cell>
          <cell r="O710">
            <v>45804</v>
          </cell>
        </row>
        <row r="711">
          <cell r="E711" t="str">
            <v>MINVH0609</v>
          </cell>
          <cell r="O711">
            <v>-40058</v>
          </cell>
        </row>
        <row r="712">
          <cell r="E712" t="str">
            <v>MINVH0709</v>
          </cell>
          <cell r="O712">
            <v>6647</v>
          </cell>
        </row>
        <row r="713">
          <cell r="E713" t="str">
            <v>MINVS0509</v>
          </cell>
          <cell r="O713">
            <v>34473</v>
          </cell>
        </row>
        <row r="714">
          <cell r="E714" t="str">
            <v>MINVS0609</v>
          </cell>
          <cell r="O714">
            <v>32615</v>
          </cell>
        </row>
        <row r="715">
          <cell r="E715" t="str">
            <v>MTRH0109</v>
          </cell>
          <cell r="O715">
            <v>-32881</v>
          </cell>
        </row>
        <row r="716">
          <cell r="E716" t="str">
            <v>MTRH0109A</v>
          </cell>
          <cell r="O716">
            <v>64012</v>
          </cell>
        </row>
        <row r="717">
          <cell r="E717" t="str">
            <v>MTRH0209</v>
          </cell>
          <cell r="O717">
            <v>26725</v>
          </cell>
        </row>
        <row r="718">
          <cell r="E718" t="str">
            <v>MTRH0309</v>
          </cell>
          <cell r="O718">
            <v>52852</v>
          </cell>
        </row>
        <row r="719">
          <cell r="E719" t="str">
            <v>MTRH0309IN</v>
          </cell>
          <cell r="O719">
            <v>11795</v>
          </cell>
        </row>
        <row r="720">
          <cell r="E720" t="str">
            <v>MTRH0409</v>
          </cell>
          <cell r="O720">
            <v>29396</v>
          </cell>
        </row>
        <row r="721">
          <cell r="E721" t="str">
            <v>MTRH0509</v>
          </cell>
          <cell r="O721">
            <v>86177</v>
          </cell>
        </row>
        <row r="722">
          <cell r="E722" t="str">
            <v>MTRH0609</v>
          </cell>
          <cell r="O722">
            <v>32028</v>
          </cell>
        </row>
        <row r="723">
          <cell r="E723" t="str">
            <v>MTRH0709</v>
          </cell>
          <cell r="O723">
            <v>48343</v>
          </cell>
        </row>
        <row r="724">
          <cell r="E724" t="str">
            <v>MTRS0109</v>
          </cell>
          <cell r="O724">
            <v>32779</v>
          </cell>
        </row>
        <row r="725">
          <cell r="E725" t="str">
            <v>MTRS0209</v>
          </cell>
          <cell r="O725">
            <v>47180</v>
          </cell>
        </row>
        <row r="726">
          <cell r="E726" t="str">
            <v>MTRS0309</v>
          </cell>
          <cell r="O726">
            <v>18354</v>
          </cell>
        </row>
        <row r="727">
          <cell r="E727" t="str">
            <v>MTRS0309IN</v>
          </cell>
          <cell r="O727">
            <v>17972</v>
          </cell>
        </row>
        <row r="728">
          <cell r="E728" t="str">
            <v>MTRS0409</v>
          </cell>
          <cell r="O728">
            <v>1726</v>
          </cell>
        </row>
        <row r="729">
          <cell r="E729" t="str">
            <v>MTRS0509</v>
          </cell>
          <cell r="O729">
            <v>18709</v>
          </cell>
        </row>
        <row r="730">
          <cell r="E730" t="str">
            <v>MTRS0609</v>
          </cell>
          <cell r="O730">
            <v>16793</v>
          </cell>
        </row>
        <row r="731">
          <cell r="E731" t="str">
            <v>MTRS0709</v>
          </cell>
          <cell r="O731">
            <v>80755</v>
          </cell>
        </row>
        <row r="732">
          <cell r="E732" t="str">
            <v>SCMINV1108</v>
          </cell>
          <cell r="O732">
            <v>-40551</v>
          </cell>
        </row>
        <row r="733">
          <cell r="E733">
            <v>0</v>
          </cell>
          <cell r="O733">
            <v>-2818564</v>
          </cell>
        </row>
        <row r="734">
          <cell r="E734">
            <v>100007</v>
          </cell>
          <cell r="O734">
            <v>26500</v>
          </cell>
        </row>
        <row r="735">
          <cell r="E735" t="str">
            <v>7942C</v>
          </cell>
          <cell r="O735">
            <v>3195</v>
          </cell>
        </row>
        <row r="736">
          <cell r="E736" t="str">
            <v>8264C</v>
          </cell>
          <cell r="O736">
            <v>5298</v>
          </cell>
        </row>
        <row r="737">
          <cell r="E737" t="str">
            <v>8280C</v>
          </cell>
          <cell r="O737">
            <v>1085</v>
          </cell>
        </row>
        <row r="738">
          <cell r="E738" t="str">
            <v>8511C</v>
          </cell>
          <cell r="O738">
            <v>2052</v>
          </cell>
        </row>
        <row r="739">
          <cell r="E739" t="str">
            <v>8550C</v>
          </cell>
          <cell r="O739">
            <v>3967</v>
          </cell>
        </row>
        <row r="740">
          <cell r="E740" t="str">
            <v>8705C</v>
          </cell>
          <cell r="O740">
            <v>1861</v>
          </cell>
        </row>
        <row r="741">
          <cell r="E741" t="str">
            <v>8742C</v>
          </cell>
          <cell r="O741">
            <v>1555</v>
          </cell>
        </row>
        <row r="742">
          <cell r="E742" t="str">
            <v>8761C</v>
          </cell>
          <cell r="O742">
            <v>1209</v>
          </cell>
        </row>
        <row r="743">
          <cell r="E743" t="str">
            <v>8825C</v>
          </cell>
          <cell r="O743">
            <v>33291</v>
          </cell>
        </row>
        <row r="744">
          <cell r="E744" t="str">
            <v>901-17356C</v>
          </cell>
          <cell r="O744">
            <v>375</v>
          </cell>
        </row>
        <row r="745">
          <cell r="E745" t="str">
            <v>901-17357C</v>
          </cell>
          <cell r="O745">
            <v>187</v>
          </cell>
        </row>
        <row r="746">
          <cell r="E746" t="str">
            <v>901-17358C</v>
          </cell>
          <cell r="O746">
            <v>321</v>
          </cell>
        </row>
        <row r="747">
          <cell r="E747" t="str">
            <v>901-17535C</v>
          </cell>
          <cell r="O747">
            <v>113</v>
          </cell>
        </row>
        <row r="748">
          <cell r="E748" t="str">
            <v>901-17537C</v>
          </cell>
          <cell r="O748">
            <v>461</v>
          </cell>
        </row>
        <row r="749">
          <cell r="E749" t="str">
            <v>901-17618C</v>
          </cell>
          <cell r="O749">
            <v>3708</v>
          </cell>
        </row>
        <row r="750">
          <cell r="E750" t="str">
            <v>901-17619C</v>
          </cell>
          <cell r="O750">
            <v>478</v>
          </cell>
        </row>
        <row r="751">
          <cell r="E751" t="str">
            <v>901-17622C</v>
          </cell>
          <cell r="O751">
            <v>300</v>
          </cell>
        </row>
        <row r="752">
          <cell r="E752" t="str">
            <v>901-17623C</v>
          </cell>
          <cell r="O752">
            <v>187</v>
          </cell>
        </row>
        <row r="753">
          <cell r="E753" t="str">
            <v>901-18805C</v>
          </cell>
          <cell r="O753">
            <v>1983</v>
          </cell>
        </row>
        <row r="754">
          <cell r="E754" t="str">
            <v>901-74172C</v>
          </cell>
          <cell r="O754">
            <v>2478</v>
          </cell>
        </row>
        <row r="755">
          <cell r="E755">
            <v>0</v>
          </cell>
          <cell r="O755">
            <v>-5010574</v>
          </cell>
        </row>
        <row r="756">
          <cell r="E756" t="str">
            <v>74393P</v>
          </cell>
          <cell r="O756">
            <v>9669</v>
          </cell>
        </row>
        <row r="757">
          <cell r="E757" t="str">
            <v>7942P</v>
          </cell>
          <cell r="O757">
            <v>4935</v>
          </cell>
        </row>
        <row r="758">
          <cell r="E758" t="str">
            <v>8055P</v>
          </cell>
          <cell r="O758">
            <v>492</v>
          </cell>
        </row>
        <row r="759">
          <cell r="E759" t="str">
            <v>8187P</v>
          </cell>
          <cell r="O759">
            <v>558</v>
          </cell>
        </row>
        <row r="760">
          <cell r="E760" t="str">
            <v>8192P</v>
          </cell>
          <cell r="O760">
            <v>121089</v>
          </cell>
        </row>
        <row r="761">
          <cell r="E761" t="str">
            <v>8340P</v>
          </cell>
          <cell r="O761">
            <v>341</v>
          </cell>
        </row>
        <row r="762">
          <cell r="E762" t="str">
            <v>8511P</v>
          </cell>
          <cell r="O762">
            <v>3181</v>
          </cell>
        </row>
        <row r="763">
          <cell r="E763" t="str">
            <v>8511PC</v>
          </cell>
          <cell r="O763">
            <v>3512</v>
          </cell>
        </row>
        <row r="764">
          <cell r="E764" t="str">
            <v>8855P</v>
          </cell>
          <cell r="O764">
            <v>4433</v>
          </cell>
        </row>
        <row r="765">
          <cell r="E765" t="str">
            <v>901-17483P</v>
          </cell>
          <cell r="O765">
            <v>1598</v>
          </cell>
        </row>
        <row r="766">
          <cell r="E766" t="str">
            <v>901-17605C</v>
          </cell>
          <cell r="O766">
            <v>917</v>
          </cell>
        </row>
        <row r="767">
          <cell r="E767" t="str">
            <v>901-17616</v>
          </cell>
          <cell r="O767">
            <v>950</v>
          </cell>
        </row>
        <row r="768">
          <cell r="E768" t="str">
            <v>901-17617P</v>
          </cell>
          <cell r="O768">
            <v>5632</v>
          </cell>
        </row>
        <row r="769">
          <cell r="E769" t="str">
            <v>901-17620P</v>
          </cell>
          <cell r="O769">
            <v>1254</v>
          </cell>
        </row>
        <row r="770">
          <cell r="E770" t="str">
            <v>901-17621P</v>
          </cell>
          <cell r="O770">
            <v>946</v>
          </cell>
        </row>
        <row r="771">
          <cell r="E771" t="str">
            <v>901-18343P</v>
          </cell>
          <cell r="O771">
            <v>173</v>
          </cell>
        </row>
        <row r="772">
          <cell r="E772" t="str">
            <v>901-19263P</v>
          </cell>
          <cell r="O772">
            <v>1375</v>
          </cell>
        </row>
        <row r="773">
          <cell r="E773" t="str">
            <v>901-19275P</v>
          </cell>
          <cell r="O773">
            <v>1056</v>
          </cell>
        </row>
        <row r="774">
          <cell r="E774" t="str">
            <v>901-46507P</v>
          </cell>
          <cell r="O774">
            <v>1316</v>
          </cell>
        </row>
        <row r="775">
          <cell r="E775" t="str">
            <v>901-74393P</v>
          </cell>
          <cell r="O775">
            <v>0</v>
          </cell>
        </row>
        <row r="776">
          <cell r="E776" t="str">
            <v>901-74423P</v>
          </cell>
          <cell r="O776">
            <v>105</v>
          </cell>
        </row>
        <row r="777">
          <cell r="E777" t="str">
            <v>901-74718P</v>
          </cell>
          <cell r="O777">
            <v>4312</v>
          </cell>
        </row>
        <row r="778">
          <cell r="E778" t="str">
            <v>901-74722P</v>
          </cell>
          <cell r="O778">
            <v>4243</v>
          </cell>
        </row>
        <row r="779">
          <cell r="E779" t="str">
            <v>9132P</v>
          </cell>
          <cell r="O779">
            <v>296</v>
          </cell>
        </row>
        <row r="780">
          <cell r="E780" t="str">
            <v>9162P</v>
          </cell>
          <cell r="O780">
            <v>2201</v>
          </cell>
        </row>
        <row r="781">
          <cell r="E781" t="str">
            <v>AA00000042</v>
          </cell>
          <cell r="O781">
            <v>23886</v>
          </cell>
        </row>
        <row r="782">
          <cell r="E782" t="str">
            <v>AA00000044</v>
          </cell>
          <cell r="O782">
            <v>21320</v>
          </cell>
        </row>
        <row r="783">
          <cell r="E783" t="str">
            <v>ROAD08HOH</v>
          </cell>
          <cell r="O783">
            <v>32719</v>
          </cell>
        </row>
        <row r="784">
          <cell r="E784">
            <v>0</v>
          </cell>
          <cell r="O784">
            <v>-585573</v>
          </cell>
        </row>
        <row r="785">
          <cell r="E785" t="str">
            <v>SERVH0109</v>
          </cell>
          <cell r="O785">
            <v>107602</v>
          </cell>
        </row>
        <row r="786">
          <cell r="E786" t="str">
            <v>SERVH0209</v>
          </cell>
          <cell r="O786">
            <v>59354</v>
          </cell>
        </row>
        <row r="787">
          <cell r="E787" t="str">
            <v>SERVH0309</v>
          </cell>
          <cell r="O787">
            <v>96801</v>
          </cell>
        </row>
        <row r="788">
          <cell r="E788" t="str">
            <v>SERVH0409</v>
          </cell>
          <cell r="O788">
            <v>77096</v>
          </cell>
        </row>
        <row r="789">
          <cell r="E789" t="str">
            <v>SERVH0509</v>
          </cell>
          <cell r="O789">
            <v>208367</v>
          </cell>
        </row>
        <row r="790">
          <cell r="E790" t="str">
            <v>SERVH0709</v>
          </cell>
          <cell r="O790">
            <v>81458</v>
          </cell>
        </row>
        <row r="791">
          <cell r="E791" t="str">
            <v>SERVS0109</v>
          </cell>
          <cell r="O791">
            <v>26837</v>
          </cell>
        </row>
        <row r="792">
          <cell r="E792" t="str">
            <v>SERVS0209</v>
          </cell>
          <cell r="O792">
            <v>21510</v>
          </cell>
        </row>
        <row r="793">
          <cell r="E793" t="str">
            <v>SERVS0309</v>
          </cell>
          <cell r="O793">
            <v>19868</v>
          </cell>
        </row>
        <row r="794">
          <cell r="E794" t="str">
            <v>SERVS0409</v>
          </cell>
          <cell r="O794">
            <v>27328</v>
          </cell>
        </row>
        <row r="795">
          <cell r="E795" t="str">
            <v>SERVS0509</v>
          </cell>
          <cell r="O795">
            <v>27827</v>
          </cell>
        </row>
        <row r="796">
          <cell r="E796" t="str">
            <v>SERVS0609</v>
          </cell>
          <cell r="O796">
            <v>40370</v>
          </cell>
        </row>
        <row r="797">
          <cell r="E797" t="str">
            <v>SERVS0709</v>
          </cell>
          <cell r="O797">
            <v>22351</v>
          </cell>
        </row>
        <row r="798">
          <cell r="E798">
            <v>0</v>
          </cell>
          <cell r="O798">
            <v>-4667601</v>
          </cell>
        </row>
        <row r="799">
          <cell r="E799" t="str">
            <v>HSMACCR</v>
          </cell>
          <cell r="O799">
            <v>-946674</v>
          </cell>
        </row>
        <row r="800">
          <cell r="E800" t="str">
            <v>SMACCR</v>
          </cell>
          <cell r="O800">
            <v>218483</v>
          </cell>
        </row>
        <row r="801">
          <cell r="E801" t="str">
            <v>SMINVH0409</v>
          </cell>
          <cell r="O801">
            <v>424053</v>
          </cell>
        </row>
        <row r="802">
          <cell r="E802" t="str">
            <v>SMINVH0509</v>
          </cell>
          <cell r="O802">
            <v>1060772</v>
          </cell>
        </row>
        <row r="803">
          <cell r="E803" t="str">
            <v>SMINVH0609</v>
          </cell>
          <cell r="O803">
            <v>1178890</v>
          </cell>
        </row>
        <row r="804">
          <cell r="E804" t="str">
            <v>SMINVH0709</v>
          </cell>
          <cell r="O804">
            <v>1028633</v>
          </cell>
        </row>
        <row r="805">
          <cell r="E805" t="str">
            <v>SMTRH0109</v>
          </cell>
          <cell r="O805">
            <v>264934</v>
          </cell>
        </row>
        <row r="806">
          <cell r="E806" t="str">
            <v>SMTRH0209</v>
          </cell>
          <cell r="O806">
            <v>105679</v>
          </cell>
        </row>
        <row r="807">
          <cell r="E807" t="str">
            <v>SMTRH0309</v>
          </cell>
          <cell r="O807">
            <v>131921</v>
          </cell>
        </row>
        <row r="808">
          <cell r="E808" t="str">
            <v>SMTRH0409</v>
          </cell>
          <cell r="O808">
            <v>68212</v>
          </cell>
        </row>
        <row r="809">
          <cell r="E809" t="str">
            <v>SMTRH0509</v>
          </cell>
          <cell r="O809">
            <v>56531</v>
          </cell>
        </row>
        <row r="810">
          <cell r="E810" t="str">
            <v>SMTRH0609</v>
          </cell>
          <cell r="O810">
            <v>308905</v>
          </cell>
        </row>
        <row r="811">
          <cell r="E811" t="str">
            <v>SMTRH0709</v>
          </cell>
          <cell r="O811">
            <v>29038</v>
          </cell>
        </row>
        <row r="812">
          <cell r="E812" t="str">
            <v>SMTRH1208</v>
          </cell>
          <cell r="O812">
            <v>-1255537</v>
          </cell>
        </row>
        <row r="813">
          <cell r="E813" t="str">
            <v>SMTRS0109</v>
          </cell>
          <cell r="O813">
            <v>1667137</v>
          </cell>
        </row>
        <row r="814">
          <cell r="E814" t="str">
            <v>SMTRS0109A</v>
          </cell>
          <cell r="O814">
            <v>538</v>
          </cell>
        </row>
        <row r="815">
          <cell r="E815" t="str">
            <v>SMTRS0209</v>
          </cell>
          <cell r="O815">
            <v>22280</v>
          </cell>
        </row>
        <row r="816">
          <cell r="E816" t="str">
            <v>SMTRS0309</v>
          </cell>
          <cell r="O816">
            <v>56373</v>
          </cell>
        </row>
        <row r="817">
          <cell r="E817" t="str">
            <v>SMTRS0409</v>
          </cell>
          <cell r="O817">
            <v>0</v>
          </cell>
        </row>
        <row r="818">
          <cell r="E818" t="str">
            <v>SMTRS0509</v>
          </cell>
          <cell r="O818">
            <v>1413</v>
          </cell>
        </row>
        <row r="819">
          <cell r="E819" t="str">
            <v>SMTRS0609</v>
          </cell>
          <cell r="O819">
            <v>178861</v>
          </cell>
        </row>
        <row r="820">
          <cell r="E820" t="str">
            <v>SMTRS0709</v>
          </cell>
          <cell r="O820">
            <v>39032</v>
          </cell>
        </row>
        <row r="821">
          <cell r="E821" t="str">
            <v>SMTS0309IN</v>
          </cell>
          <cell r="O821">
            <v>771</v>
          </cell>
        </row>
        <row r="822">
          <cell r="E822" t="str">
            <v>T8316</v>
          </cell>
          <cell r="O822">
            <v>94</v>
          </cell>
        </row>
        <row r="823">
          <cell r="E823" t="str">
            <v>T8317</v>
          </cell>
          <cell r="O823">
            <v>0</v>
          </cell>
        </row>
        <row r="824">
          <cell r="E824" t="str">
            <v>T8327</v>
          </cell>
          <cell r="O824">
            <v>0</v>
          </cell>
        </row>
        <row r="825">
          <cell r="E825" t="str">
            <v>T8356</v>
          </cell>
          <cell r="O825">
            <v>0</v>
          </cell>
        </row>
        <row r="826">
          <cell r="E826" t="str">
            <v>T8382</v>
          </cell>
          <cell r="O826">
            <v>0</v>
          </cell>
        </row>
        <row r="827">
          <cell r="E827" t="str">
            <v>T8390</v>
          </cell>
          <cell r="O827">
            <v>0</v>
          </cell>
        </row>
        <row r="828">
          <cell r="E828" t="str">
            <v>T8391</v>
          </cell>
          <cell r="O828">
            <v>-3724</v>
          </cell>
        </row>
        <row r="829">
          <cell r="E829" t="str">
            <v>T8391-1</v>
          </cell>
          <cell r="O829">
            <v>6009</v>
          </cell>
        </row>
        <row r="830">
          <cell r="E830" t="str">
            <v>T9009</v>
          </cell>
          <cell r="O830">
            <v>2555</v>
          </cell>
        </row>
        <row r="831">
          <cell r="E831" t="str">
            <v>T9112</v>
          </cell>
          <cell r="O831">
            <v>1709</v>
          </cell>
        </row>
        <row r="832">
          <cell r="E832" t="str">
            <v>T9143</v>
          </cell>
          <cell r="O832">
            <v>7684</v>
          </cell>
        </row>
        <row r="833">
          <cell r="E833" t="str">
            <v>T9144</v>
          </cell>
          <cell r="O833">
            <v>8185</v>
          </cell>
        </row>
        <row r="834">
          <cell r="E834" t="str">
            <v>T9148</v>
          </cell>
          <cell r="O834">
            <v>1957</v>
          </cell>
        </row>
        <row r="835">
          <cell r="E835">
            <v>0</v>
          </cell>
          <cell r="O835">
            <v>-3018256</v>
          </cell>
        </row>
        <row r="836">
          <cell r="E836" t="str">
            <v>7634T</v>
          </cell>
          <cell r="O836">
            <v>666</v>
          </cell>
        </row>
        <row r="837">
          <cell r="E837" t="str">
            <v>7779T</v>
          </cell>
          <cell r="O837">
            <v>24300</v>
          </cell>
        </row>
        <row r="838">
          <cell r="E838" t="str">
            <v>7942T</v>
          </cell>
          <cell r="O838">
            <v>16342</v>
          </cell>
        </row>
        <row r="839">
          <cell r="E839" t="str">
            <v>8195T</v>
          </cell>
          <cell r="O839">
            <v>19074</v>
          </cell>
        </row>
        <row r="840">
          <cell r="E840" t="str">
            <v>8247TC</v>
          </cell>
          <cell r="O840">
            <v>5650</v>
          </cell>
        </row>
        <row r="841">
          <cell r="E841" t="str">
            <v>8264T</v>
          </cell>
          <cell r="O841">
            <v>32349</v>
          </cell>
        </row>
        <row r="842">
          <cell r="E842" t="str">
            <v>8280T</v>
          </cell>
          <cell r="O842">
            <v>3614</v>
          </cell>
        </row>
        <row r="843">
          <cell r="E843" t="str">
            <v>8340T</v>
          </cell>
          <cell r="O843">
            <v>3988</v>
          </cell>
        </row>
        <row r="844">
          <cell r="E844" t="str">
            <v>8419T</v>
          </cell>
          <cell r="O844">
            <v>7502</v>
          </cell>
        </row>
        <row r="845">
          <cell r="E845" t="str">
            <v>8497TC</v>
          </cell>
          <cell r="O845">
            <v>28700</v>
          </cell>
        </row>
        <row r="846">
          <cell r="E846" t="str">
            <v>8511T</v>
          </cell>
          <cell r="O846">
            <v>12467</v>
          </cell>
        </row>
        <row r="847">
          <cell r="E847" t="str">
            <v>8535T</v>
          </cell>
          <cell r="O847">
            <v>45224</v>
          </cell>
        </row>
        <row r="848">
          <cell r="E848" t="str">
            <v>8550T</v>
          </cell>
          <cell r="O848">
            <v>46241</v>
          </cell>
        </row>
        <row r="849">
          <cell r="E849" t="str">
            <v>8637T</v>
          </cell>
          <cell r="O849">
            <v>20741</v>
          </cell>
        </row>
        <row r="850">
          <cell r="E850" t="str">
            <v>8705T</v>
          </cell>
          <cell r="O850">
            <v>15129</v>
          </cell>
        </row>
        <row r="851">
          <cell r="E851" t="str">
            <v>8742T</v>
          </cell>
          <cell r="O851">
            <v>18604</v>
          </cell>
        </row>
        <row r="852">
          <cell r="E852" t="str">
            <v>8761T</v>
          </cell>
          <cell r="O852">
            <v>274</v>
          </cell>
        </row>
        <row r="853">
          <cell r="E853" t="str">
            <v>8836T</v>
          </cell>
          <cell r="O853">
            <v>6877</v>
          </cell>
        </row>
        <row r="854">
          <cell r="E854" t="str">
            <v>8851T</v>
          </cell>
          <cell r="O854">
            <v>19239</v>
          </cell>
        </row>
        <row r="855">
          <cell r="E855" t="str">
            <v>8854T</v>
          </cell>
          <cell r="O855">
            <v>41365</v>
          </cell>
        </row>
        <row r="856">
          <cell r="E856" t="str">
            <v>9087T</v>
          </cell>
          <cell r="O856">
            <v>26086</v>
          </cell>
        </row>
        <row r="857">
          <cell r="E857" t="str">
            <v>D202216T</v>
          </cell>
          <cell r="O857">
            <v>2783</v>
          </cell>
        </row>
        <row r="858">
          <cell r="E858" t="str">
            <v>D202216TC</v>
          </cell>
          <cell r="O858">
            <v>2377</v>
          </cell>
        </row>
        <row r="859">
          <cell r="E859" t="str">
            <v>D301116T</v>
          </cell>
          <cell r="O859">
            <v>27972</v>
          </cell>
        </row>
        <row r="860">
          <cell r="E860" t="str">
            <v>D301130T</v>
          </cell>
          <cell r="O860">
            <v>3900</v>
          </cell>
        </row>
        <row r="861">
          <cell r="E861" t="str">
            <v>D301132T</v>
          </cell>
          <cell r="O861">
            <v>7200</v>
          </cell>
        </row>
        <row r="862">
          <cell r="E862" t="str">
            <v>D400425T</v>
          </cell>
          <cell r="O862">
            <v>2575</v>
          </cell>
        </row>
        <row r="863">
          <cell r="E863" t="str">
            <v>D400425TC</v>
          </cell>
          <cell r="O863">
            <v>1575</v>
          </cell>
        </row>
        <row r="864">
          <cell r="E864" t="str">
            <v>HTINV1108</v>
          </cell>
          <cell r="O864">
            <v>-180427</v>
          </cell>
        </row>
        <row r="865">
          <cell r="E865" t="str">
            <v>S18501208</v>
          </cell>
          <cell r="O865">
            <v>-33032</v>
          </cell>
        </row>
        <row r="866">
          <cell r="E866" t="str">
            <v>SCTINV1108</v>
          </cell>
          <cell r="O866">
            <v>-24042</v>
          </cell>
        </row>
        <row r="867">
          <cell r="E867" t="str">
            <v>TRFRH0309</v>
          </cell>
          <cell r="O867">
            <v>238974</v>
          </cell>
        </row>
        <row r="868">
          <cell r="E868" t="str">
            <v>TRFRS0309</v>
          </cell>
          <cell r="O868">
            <v>29425</v>
          </cell>
        </row>
        <row r="869">
          <cell r="E869" t="str">
            <v>TRH0109</v>
          </cell>
          <cell r="O869">
            <v>208811</v>
          </cell>
        </row>
        <row r="870">
          <cell r="E870" t="str">
            <v>TRINVH0409</v>
          </cell>
          <cell r="O870">
            <v>42426</v>
          </cell>
        </row>
        <row r="871">
          <cell r="E871" t="str">
            <v>TRINVH0509</v>
          </cell>
          <cell r="O871">
            <v>144218</v>
          </cell>
        </row>
        <row r="872">
          <cell r="E872" t="str">
            <v>TRINVS0409</v>
          </cell>
          <cell r="O872">
            <v>21703</v>
          </cell>
        </row>
        <row r="873">
          <cell r="E873" t="str">
            <v>TRINVS0509</v>
          </cell>
          <cell r="O873">
            <v>29997</v>
          </cell>
        </row>
        <row r="874">
          <cell r="E874" t="str">
            <v>TRS0209</v>
          </cell>
          <cell r="O874">
            <v>34187</v>
          </cell>
        </row>
        <row r="875">
          <cell r="E875" t="str">
            <v>Z9001</v>
          </cell>
          <cell r="O875">
            <v>10095</v>
          </cell>
        </row>
        <row r="876">
          <cell r="E876">
            <v>0</v>
          </cell>
          <cell r="O876">
            <v>-4341899</v>
          </cell>
        </row>
        <row r="877">
          <cell r="E877" t="str">
            <v>7634W</v>
          </cell>
          <cell r="O877">
            <v>15407</v>
          </cell>
        </row>
        <row r="878">
          <cell r="E878" t="str">
            <v>7779W</v>
          </cell>
          <cell r="O878">
            <v>40111</v>
          </cell>
        </row>
        <row r="879">
          <cell r="E879" t="str">
            <v>7942W</v>
          </cell>
          <cell r="O879">
            <v>15369</v>
          </cell>
        </row>
        <row r="880">
          <cell r="E880" t="str">
            <v>7943W</v>
          </cell>
          <cell r="O880">
            <v>17590</v>
          </cell>
        </row>
        <row r="881">
          <cell r="E881" t="str">
            <v>8055W</v>
          </cell>
          <cell r="O881">
            <v>3127</v>
          </cell>
        </row>
        <row r="882">
          <cell r="E882" t="str">
            <v>8247WC</v>
          </cell>
          <cell r="O882">
            <v>26099</v>
          </cell>
        </row>
        <row r="883">
          <cell r="E883" t="str">
            <v>8264W</v>
          </cell>
          <cell r="O883">
            <v>9641</v>
          </cell>
        </row>
        <row r="884">
          <cell r="E884" t="str">
            <v>8280W</v>
          </cell>
          <cell r="O884">
            <v>13389</v>
          </cell>
        </row>
        <row r="885">
          <cell r="E885" t="str">
            <v>8406U</v>
          </cell>
          <cell r="O885">
            <v>1231</v>
          </cell>
        </row>
        <row r="886">
          <cell r="E886" t="str">
            <v>8419W</v>
          </cell>
          <cell r="O886">
            <v>1494</v>
          </cell>
        </row>
        <row r="887">
          <cell r="E887" t="str">
            <v>8497WC</v>
          </cell>
          <cell r="O887">
            <v>42096</v>
          </cell>
        </row>
        <row r="888">
          <cell r="E888" t="str">
            <v>8511W</v>
          </cell>
          <cell r="O888">
            <v>33898</v>
          </cell>
        </row>
        <row r="889">
          <cell r="E889" t="str">
            <v>8535W</v>
          </cell>
          <cell r="O889">
            <v>126306</v>
          </cell>
        </row>
        <row r="890">
          <cell r="E890" t="str">
            <v>8550W</v>
          </cell>
          <cell r="O890">
            <v>4696</v>
          </cell>
        </row>
        <row r="891">
          <cell r="E891" t="str">
            <v>8637W</v>
          </cell>
          <cell r="O891">
            <v>8084</v>
          </cell>
        </row>
        <row r="892">
          <cell r="E892" t="str">
            <v>8705W</v>
          </cell>
          <cell r="O892">
            <v>7732</v>
          </cell>
        </row>
        <row r="893">
          <cell r="E893" t="str">
            <v>901-46372C</v>
          </cell>
          <cell r="O893">
            <v>215</v>
          </cell>
        </row>
        <row r="894">
          <cell r="E894" t="str">
            <v>901-46509W</v>
          </cell>
          <cell r="O894">
            <v>3897</v>
          </cell>
        </row>
        <row r="895">
          <cell r="E895" t="str">
            <v>901-74249W</v>
          </cell>
          <cell r="O895">
            <v>10696</v>
          </cell>
        </row>
        <row r="896">
          <cell r="E896" t="str">
            <v>901-74685W</v>
          </cell>
          <cell r="O896">
            <v>4779</v>
          </cell>
        </row>
        <row r="897">
          <cell r="E897" t="str">
            <v>D202216W</v>
          </cell>
          <cell r="O897">
            <v>21114</v>
          </cell>
        </row>
        <row r="898">
          <cell r="E898" t="str">
            <v>D202216WC</v>
          </cell>
          <cell r="O898">
            <v>18031</v>
          </cell>
        </row>
        <row r="899">
          <cell r="E899" t="str">
            <v>D301116W</v>
          </cell>
          <cell r="O899">
            <v>41784</v>
          </cell>
        </row>
        <row r="900">
          <cell r="E900" t="str">
            <v>D301127W</v>
          </cell>
          <cell r="O900">
            <v>7787</v>
          </cell>
        </row>
        <row r="901">
          <cell r="E901" t="str">
            <v>D301130W</v>
          </cell>
          <cell r="O901">
            <v>9834</v>
          </cell>
        </row>
        <row r="902">
          <cell r="E902" t="str">
            <v>D301132W</v>
          </cell>
          <cell r="O902">
            <v>10987</v>
          </cell>
        </row>
        <row r="903">
          <cell r="E903" t="str">
            <v>D400407W</v>
          </cell>
          <cell r="O903">
            <v>18315</v>
          </cell>
        </row>
        <row r="904">
          <cell r="E904" t="str">
            <v>D400425W</v>
          </cell>
          <cell r="O904">
            <v>8857</v>
          </cell>
        </row>
        <row r="905">
          <cell r="E905" t="str">
            <v>D400425WC</v>
          </cell>
          <cell r="O905">
            <v>5420</v>
          </cell>
        </row>
        <row r="906">
          <cell r="E906">
            <v>0</v>
          </cell>
          <cell r="O906">
            <v>-1762414</v>
          </cell>
        </row>
        <row r="907">
          <cell r="E907">
            <v>100004</v>
          </cell>
          <cell r="O907">
            <v>52822</v>
          </cell>
        </row>
        <row r="908">
          <cell r="E908" t="str">
            <v>7634U</v>
          </cell>
          <cell r="O908">
            <v>5110</v>
          </cell>
        </row>
        <row r="909">
          <cell r="E909" t="str">
            <v>7779U</v>
          </cell>
          <cell r="O909">
            <v>16383</v>
          </cell>
        </row>
        <row r="910">
          <cell r="E910" t="str">
            <v>8247UC</v>
          </cell>
          <cell r="O910">
            <v>10660</v>
          </cell>
        </row>
        <row r="911">
          <cell r="E911" t="str">
            <v>8264U</v>
          </cell>
          <cell r="O911">
            <v>5851</v>
          </cell>
        </row>
        <row r="912">
          <cell r="E912" t="str">
            <v>8280U</v>
          </cell>
          <cell r="O912">
            <v>8292</v>
          </cell>
        </row>
        <row r="913">
          <cell r="E913" t="str">
            <v>8417U</v>
          </cell>
          <cell r="O913">
            <v>462</v>
          </cell>
        </row>
        <row r="914">
          <cell r="E914" t="str">
            <v>8419U</v>
          </cell>
          <cell r="O914">
            <v>2800</v>
          </cell>
        </row>
        <row r="915">
          <cell r="E915" t="str">
            <v>8450U</v>
          </cell>
          <cell r="O915">
            <v>5315</v>
          </cell>
        </row>
        <row r="916">
          <cell r="E916" t="str">
            <v>8497UC</v>
          </cell>
          <cell r="O916">
            <v>17194</v>
          </cell>
        </row>
        <row r="917">
          <cell r="E917" t="str">
            <v>8511U</v>
          </cell>
          <cell r="O917">
            <v>16618</v>
          </cell>
        </row>
        <row r="918">
          <cell r="E918" t="str">
            <v>8535U</v>
          </cell>
          <cell r="O918">
            <v>122294</v>
          </cell>
        </row>
        <row r="919">
          <cell r="E919" t="str">
            <v>8550U</v>
          </cell>
          <cell r="O919">
            <v>2414</v>
          </cell>
        </row>
        <row r="920">
          <cell r="E920" t="str">
            <v>8561U</v>
          </cell>
          <cell r="O920">
            <v>924</v>
          </cell>
        </row>
        <row r="921">
          <cell r="E921" t="str">
            <v>8637U</v>
          </cell>
          <cell r="O921">
            <v>9293</v>
          </cell>
        </row>
        <row r="922">
          <cell r="E922" t="str">
            <v>8705U</v>
          </cell>
          <cell r="O922">
            <v>2400</v>
          </cell>
        </row>
        <row r="923">
          <cell r="E923" t="str">
            <v>8825U</v>
          </cell>
          <cell r="O923">
            <v>168</v>
          </cell>
        </row>
        <row r="924">
          <cell r="E924" t="str">
            <v>901-18746U</v>
          </cell>
          <cell r="O924">
            <v>3554</v>
          </cell>
        </row>
        <row r="925">
          <cell r="E925" t="str">
            <v>901-44145C</v>
          </cell>
          <cell r="O925">
            <v>144</v>
          </cell>
        </row>
        <row r="926">
          <cell r="E926" t="str">
            <v>901-45792U</v>
          </cell>
          <cell r="O926">
            <v>124</v>
          </cell>
        </row>
        <row r="927">
          <cell r="E927" t="str">
            <v>901-46508U</v>
          </cell>
          <cell r="O927">
            <v>487</v>
          </cell>
        </row>
        <row r="928">
          <cell r="E928" t="str">
            <v>901-46510U</v>
          </cell>
          <cell r="O928">
            <v>517</v>
          </cell>
        </row>
        <row r="929">
          <cell r="E929" t="str">
            <v>901-46797U</v>
          </cell>
          <cell r="O929">
            <v>4543</v>
          </cell>
        </row>
        <row r="930">
          <cell r="E930" t="str">
            <v>901-46822U</v>
          </cell>
          <cell r="O930">
            <v>2933</v>
          </cell>
        </row>
        <row r="931">
          <cell r="E931" t="str">
            <v>901-46868U</v>
          </cell>
          <cell r="O931">
            <v>850</v>
          </cell>
        </row>
        <row r="932">
          <cell r="E932" t="str">
            <v>901-72232C</v>
          </cell>
          <cell r="O932">
            <v>410</v>
          </cell>
        </row>
        <row r="933">
          <cell r="E933" t="str">
            <v>901-72651C</v>
          </cell>
          <cell r="O933">
            <v>411</v>
          </cell>
        </row>
        <row r="934">
          <cell r="E934" t="str">
            <v>901-73993C</v>
          </cell>
          <cell r="O934">
            <v>148</v>
          </cell>
        </row>
        <row r="935">
          <cell r="E935" t="str">
            <v>901-74486U</v>
          </cell>
          <cell r="O935">
            <v>2250</v>
          </cell>
        </row>
        <row r="936">
          <cell r="E936" t="str">
            <v>901-74492U</v>
          </cell>
          <cell r="O936">
            <v>99</v>
          </cell>
        </row>
        <row r="937">
          <cell r="E937" t="str">
            <v>901-74519W</v>
          </cell>
          <cell r="O937">
            <v>10011</v>
          </cell>
        </row>
        <row r="938">
          <cell r="E938" t="str">
            <v>901-74530U</v>
          </cell>
          <cell r="O938">
            <v>155</v>
          </cell>
        </row>
        <row r="939">
          <cell r="E939" t="str">
            <v>901-74562U</v>
          </cell>
          <cell r="O939">
            <v>2495</v>
          </cell>
        </row>
        <row r="940">
          <cell r="E940" t="str">
            <v>D202216U</v>
          </cell>
          <cell r="O940">
            <v>8624</v>
          </cell>
        </row>
        <row r="941">
          <cell r="E941" t="str">
            <v>D202216UC</v>
          </cell>
          <cell r="O941">
            <v>7365</v>
          </cell>
        </row>
        <row r="942">
          <cell r="E942" t="str">
            <v>D301116U</v>
          </cell>
          <cell r="O942">
            <v>17067</v>
          </cell>
        </row>
        <row r="943">
          <cell r="E943" t="str">
            <v>D301127U</v>
          </cell>
          <cell r="O943">
            <v>3180</v>
          </cell>
        </row>
        <row r="944">
          <cell r="E944" t="str">
            <v>D301130U</v>
          </cell>
          <cell r="O944">
            <v>4017</v>
          </cell>
        </row>
        <row r="945">
          <cell r="E945" t="str">
            <v>D301132U</v>
          </cell>
          <cell r="O945">
            <v>4487</v>
          </cell>
        </row>
        <row r="946">
          <cell r="E946" t="str">
            <v>D400407U</v>
          </cell>
          <cell r="O946">
            <v>7481</v>
          </cell>
        </row>
        <row r="947">
          <cell r="E947" t="str">
            <v>D400425U</v>
          </cell>
          <cell r="O947">
            <v>3618</v>
          </cell>
        </row>
        <row r="948">
          <cell r="E948" t="str">
            <v>D400425UC</v>
          </cell>
          <cell r="O948">
            <v>2214</v>
          </cell>
        </row>
        <row r="949">
          <cell r="E949">
            <v>0</v>
          </cell>
          <cell r="O949">
            <v>-1304244</v>
          </cell>
        </row>
        <row r="950">
          <cell r="E950" t="str">
            <v>TR232A</v>
          </cell>
          <cell r="O950">
            <v>-51895</v>
          </cell>
        </row>
      </sheetData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Fixed Assets"/>
      <sheetName val="Cash"/>
      <sheetName val="A R"/>
      <sheetName val="City"/>
      <sheetName val="Inv"/>
      <sheetName val="A P"/>
      <sheetName val="Prepaids"/>
      <sheetName val="Cust Dep"/>
      <sheetName val="Equity"/>
      <sheetName val="C Capital"/>
      <sheetName val="Rev"/>
      <sheetName val="Exp"/>
      <sheetName val="Debt"/>
    </sheetNames>
    <sheetDataSet>
      <sheetData sheetId="0" refreshError="1">
        <row r="10">
          <cell r="A10">
            <v>10</v>
          </cell>
          <cell r="B10">
            <v>1801</v>
          </cell>
          <cell r="D10" t="str">
            <v>Land</v>
          </cell>
          <cell r="E10">
            <v>688701.12</v>
          </cell>
          <cell r="F10">
            <v>5524461.96</v>
          </cell>
        </row>
        <row r="11">
          <cell r="A11">
            <v>20</v>
          </cell>
          <cell r="B11" t="str">
            <v>1905</v>
          </cell>
          <cell r="D11" t="str">
            <v>Joint Operations Centre</v>
          </cell>
          <cell r="E11">
            <v>0</v>
          </cell>
          <cell r="F11">
            <v>1579467.11</v>
          </cell>
        </row>
        <row r="12">
          <cell r="A12">
            <v>50</v>
          </cell>
          <cell r="B12" t="str">
            <v>1816</v>
          </cell>
          <cell r="D12" t="str">
            <v>Transformer Station 1</v>
          </cell>
          <cell r="E12">
            <v>10962220.890000001</v>
          </cell>
          <cell r="F12">
            <v>10753802.970000001</v>
          </cell>
        </row>
        <row r="13">
          <cell r="A13">
            <v>51</v>
          </cell>
          <cell r="B13" t="str">
            <v>1817</v>
          </cell>
          <cell r="D13" t="str">
            <v>Transformer Station 2</v>
          </cell>
          <cell r="E13">
            <v>10051088.380000001</v>
          </cell>
          <cell r="F13">
            <v>10002851.02</v>
          </cell>
        </row>
        <row r="14">
          <cell r="A14">
            <v>52</v>
          </cell>
          <cell r="B14" t="str">
            <v>1818</v>
          </cell>
          <cell r="D14" t="str">
            <v>Transformer Station 3</v>
          </cell>
          <cell r="E14">
            <v>6148115.1900000004</v>
          </cell>
          <cell r="F14">
            <v>123160.13</v>
          </cell>
        </row>
        <row r="15">
          <cell r="A15">
            <v>55</v>
          </cell>
          <cell r="B15" t="str">
            <v>1819</v>
          </cell>
          <cell r="D15" t="str">
            <v>Distribution Substations</v>
          </cell>
          <cell r="E15">
            <v>398118.85</v>
          </cell>
          <cell r="F15">
            <v>957158.48</v>
          </cell>
        </row>
        <row r="16">
          <cell r="A16">
            <v>60</v>
          </cell>
          <cell r="B16" t="str">
            <v>1836</v>
          </cell>
          <cell r="D16" t="str">
            <v>27kv O/H Lines</v>
          </cell>
          <cell r="E16">
            <v>50202286.82</v>
          </cell>
          <cell r="F16">
            <v>34475738.579999998</v>
          </cell>
        </row>
        <row r="17">
          <cell r="A17">
            <v>65</v>
          </cell>
          <cell r="B17" t="str">
            <v>1846</v>
          </cell>
          <cell r="D17" t="str">
            <v>27kv U/G Services</v>
          </cell>
          <cell r="E17">
            <v>73404083.260000005</v>
          </cell>
          <cell r="F17">
            <v>72691303.340000004</v>
          </cell>
        </row>
        <row r="18">
          <cell r="A18">
            <v>70</v>
          </cell>
          <cell r="B18" t="str">
            <v>1837</v>
          </cell>
          <cell r="D18" t="str">
            <v>15kv Dist Lines</v>
          </cell>
          <cell r="E18">
            <v>2604429.9500000002</v>
          </cell>
          <cell r="F18">
            <v>2448978.4700000002</v>
          </cell>
        </row>
        <row r="19">
          <cell r="A19">
            <v>71</v>
          </cell>
          <cell r="B19" t="str">
            <v>1838</v>
          </cell>
          <cell r="D19" t="str">
            <v>15kv O/H Services</v>
          </cell>
          <cell r="E19">
            <v>2121303.44</v>
          </cell>
          <cell r="F19">
            <v>2265291.02</v>
          </cell>
        </row>
        <row r="20">
          <cell r="A20">
            <v>72</v>
          </cell>
          <cell r="B20" t="str">
            <v>1847</v>
          </cell>
          <cell r="D20" t="str">
            <v>Distr U/G 15kv</v>
          </cell>
          <cell r="E20">
            <v>1557667.15</v>
          </cell>
          <cell r="F20">
            <v>1557667.15</v>
          </cell>
        </row>
        <row r="21">
          <cell r="A21">
            <v>75</v>
          </cell>
          <cell r="B21" t="str">
            <v>1848</v>
          </cell>
          <cell r="D21" t="str">
            <v>15kv U/G Services</v>
          </cell>
          <cell r="E21">
            <v>13470809.4</v>
          </cell>
          <cell r="F21">
            <v>11952300.67</v>
          </cell>
        </row>
        <row r="22">
          <cell r="A22">
            <v>80</v>
          </cell>
          <cell r="B22" t="str">
            <v>1851</v>
          </cell>
          <cell r="D22" t="str">
            <v>Transformers &lt;15kv</v>
          </cell>
          <cell r="E22">
            <v>940005.44</v>
          </cell>
          <cell r="F22">
            <v>2904105.17</v>
          </cell>
        </row>
        <row r="23">
          <cell r="A23">
            <v>85</v>
          </cell>
          <cell r="B23" t="str">
            <v>1853</v>
          </cell>
          <cell r="D23" t="str">
            <v>Transformers &gt;15kv</v>
          </cell>
          <cell r="E23">
            <v>57295290.399999999</v>
          </cell>
          <cell r="F23">
            <v>47582039.32</v>
          </cell>
        </row>
        <row r="24">
          <cell r="B24" t="str">
            <v>1855</v>
          </cell>
          <cell r="D24" t="str">
            <v>Temporary Services</v>
          </cell>
          <cell r="E24">
            <v>-232359.92</v>
          </cell>
          <cell r="F24">
            <v>24902.86</v>
          </cell>
        </row>
        <row r="25">
          <cell r="A25">
            <v>90</v>
          </cell>
          <cell r="B25" t="str">
            <v>1860</v>
          </cell>
          <cell r="D25" t="str">
            <v>Meters</v>
          </cell>
          <cell r="E25">
            <v>14029227.869999999</v>
          </cell>
          <cell r="F25">
            <v>13069909.58</v>
          </cell>
        </row>
        <row r="26">
          <cell r="A26">
            <v>110</v>
          </cell>
          <cell r="B26" t="str">
            <v>1915</v>
          </cell>
          <cell r="D26" t="str">
            <v>Office Equipment</v>
          </cell>
          <cell r="E26">
            <v>393503.18</v>
          </cell>
          <cell r="F26">
            <v>311439.8</v>
          </cell>
        </row>
        <row r="27">
          <cell r="A27" t="str">
            <v>112/141</v>
          </cell>
          <cell r="B27" t="str">
            <v>1955</v>
          </cell>
          <cell r="D27" t="str">
            <v>Communication Equipment</v>
          </cell>
          <cell r="E27">
            <v>176577.72</v>
          </cell>
          <cell r="F27">
            <v>35442.879999999997</v>
          </cell>
        </row>
        <row r="28">
          <cell r="A28" t="str">
            <v>115/6/7</v>
          </cell>
          <cell r="B28" t="str">
            <v>1920</v>
          </cell>
          <cell r="D28" t="str">
            <v>Computer Equipment</v>
          </cell>
          <cell r="E28">
            <v>1589946.62</v>
          </cell>
          <cell r="F28">
            <v>1434231</v>
          </cell>
        </row>
        <row r="29">
          <cell r="A29">
            <v>118</v>
          </cell>
          <cell r="B29" t="str">
            <v>1925</v>
          </cell>
          <cell r="D29" t="str">
            <v>Computer Software</v>
          </cell>
          <cell r="E29">
            <v>709480.61</v>
          </cell>
          <cell r="F29">
            <v>414148.26</v>
          </cell>
        </row>
        <row r="30">
          <cell r="A30">
            <v>120</v>
          </cell>
          <cell r="B30" t="str">
            <v>1935</v>
          </cell>
          <cell r="D30" t="str">
            <v>Stores Equipment</v>
          </cell>
          <cell r="E30">
            <v>169661.67</v>
          </cell>
          <cell r="F30">
            <v>139443.81</v>
          </cell>
        </row>
        <row r="31">
          <cell r="A31">
            <v>125</v>
          </cell>
          <cell r="B31" t="str">
            <v>1910</v>
          </cell>
          <cell r="D31" t="str">
            <v>Leasehold Improvements</v>
          </cell>
          <cell r="E31">
            <v>0</v>
          </cell>
          <cell r="F31">
            <v>52837.64</v>
          </cell>
        </row>
        <row r="32">
          <cell r="A32">
            <v>130</v>
          </cell>
          <cell r="B32" t="str">
            <v>1930</v>
          </cell>
          <cell r="D32" t="str">
            <v>Transportation Equipment</v>
          </cell>
          <cell r="E32">
            <v>4172718.46</v>
          </cell>
          <cell r="F32">
            <v>4386240.51</v>
          </cell>
        </row>
        <row r="33">
          <cell r="A33">
            <v>140</v>
          </cell>
          <cell r="B33" t="str">
            <v>1940&amp;60</v>
          </cell>
          <cell r="D33" t="str">
            <v>Major Tools</v>
          </cell>
          <cell r="E33">
            <v>929051.52</v>
          </cell>
          <cell r="F33">
            <v>853680.57</v>
          </cell>
        </row>
        <row r="34">
          <cell r="A34">
            <v>155</v>
          </cell>
          <cell r="B34" t="str">
            <v>1985</v>
          </cell>
          <cell r="D34" t="str">
            <v>Sentinel Lights</v>
          </cell>
          <cell r="E34">
            <v>23313.42</v>
          </cell>
          <cell r="F34">
            <v>27230.71</v>
          </cell>
        </row>
        <row r="35">
          <cell r="A35">
            <v>153</v>
          </cell>
          <cell r="B35" t="str">
            <v>1980</v>
          </cell>
          <cell r="D35" t="str">
            <v>Scada</v>
          </cell>
          <cell r="E35">
            <v>3863634.34</v>
          </cell>
          <cell r="F35">
            <v>3473422.81</v>
          </cell>
        </row>
        <row r="36">
          <cell r="B36">
            <v>1995</v>
          </cell>
          <cell r="D36" t="str">
            <v>Contribution &amp; Grant-Credit</v>
          </cell>
          <cell r="E36">
            <v>-11577337.710000001</v>
          </cell>
          <cell r="F36">
            <v>0</v>
          </cell>
        </row>
        <row r="37">
          <cell r="E37">
            <v>244163255.06</v>
          </cell>
          <cell r="F37">
            <v>229041255.81999999</v>
          </cell>
        </row>
        <row r="39">
          <cell r="A39" t="str">
            <v>2xxx</v>
          </cell>
          <cell r="B39" t="str">
            <v>2135 - 2170</v>
          </cell>
          <cell r="D39" t="str">
            <v>Work in Progress</v>
          </cell>
          <cell r="E39">
            <v>1111764.96</v>
          </cell>
          <cell r="F39">
            <v>622679.31999999995</v>
          </cell>
        </row>
        <row r="41">
          <cell r="D41" t="str">
            <v>Accumulated Depreciation</v>
          </cell>
        </row>
        <row r="42">
          <cell r="A42">
            <v>425</v>
          </cell>
          <cell r="B42" t="str">
            <v>2110.1815</v>
          </cell>
          <cell r="D42" t="str">
            <v>Transformer Stations ( 1,2 &amp; 3)</v>
          </cell>
          <cell r="E42">
            <v>-5364694.22</v>
          </cell>
          <cell r="F42">
            <v>-4685658.5999999996</v>
          </cell>
        </row>
        <row r="43">
          <cell r="A43">
            <v>430</v>
          </cell>
          <cell r="B43" t="str">
            <v>2110.1820</v>
          </cell>
          <cell r="D43" t="str">
            <v>Trans Stn Equipment</v>
          </cell>
          <cell r="E43">
            <v>-79381.350000000006</v>
          </cell>
          <cell r="F43">
            <v>-683293.28</v>
          </cell>
        </row>
        <row r="44">
          <cell r="A44">
            <v>435</v>
          </cell>
          <cell r="B44" t="str">
            <v>2110.1836</v>
          </cell>
          <cell r="D44" t="str">
            <v>27kv O/H Lines</v>
          </cell>
          <cell r="E44">
            <v>-14617538.939999999</v>
          </cell>
          <cell r="F44">
            <v>-12644039.970000001</v>
          </cell>
        </row>
        <row r="45">
          <cell r="A45">
            <v>436</v>
          </cell>
          <cell r="B45" t="str">
            <v>2110.1846</v>
          </cell>
          <cell r="D45" t="str">
            <v>27kv U/G Services</v>
          </cell>
          <cell r="E45">
            <v>-26045642.449999999</v>
          </cell>
          <cell r="F45">
            <v>-23321123.760000002</v>
          </cell>
        </row>
        <row r="46">
          <cell r="A46">
            <v>440</v>
          </cell>
          <cell r="B46" t="str">
            <v>2110.1837</v>
          </cell>
          <cell r="D46" t="str">
            <v>15kv Dist Lines</v>
          </cell>
          <cell r="E46">
            <v>-1305395.02</v>
          </cell>
          <cell r="F46">
            <v>-1201217.83</v>
          </cell>
        </row>
        <row r="47">
          <cell r="A47">
            <v>441</v>
          </cell>
          <cell r="B47" t="str">
            <v>2110.1838</v>
          </cell>
          <cell r="D47" t="str">
            <v>15kv O/H Services</v>
          </cell>
          <cell r="E47">
            <v>-861668.98</v>
          </cell>
          <cell r="F47">
            <v>-1047181.66</v>
          </cell>
        </row>
        <row r="48">
          <cell r="A48">
            <v>445</v>
          </cell>
          <cell r="B48" t="str">
            <v>2110.1847</v>
          </cell>
          <cell r="D48" t="str">
            <v>Distr U/G 15kv</v>
          </cell>
          <cell r="E48">
            <v>-928091.85</v>
          </cell>
          <cell r="F48">
            <v>-884010.28</v>
          </cell>
        </row>
        <row r="49">
          <cell r="A49">
            <v>446</v>
          </cell>
          <cell r="B49" t="str">
            <v>2110.1848</v>
          </cell>
          <cell r="D49" t="str">
            <v>15kv U/G Services</v>
          </cell>
          <cell r="E49">
            <v>-4710469.78</v>
          </cell>
          <cell r="F49">
            <v>-4216192.3099999996</v>
          </cell>
        </row>
        <row r="50">
          <cell r="A50">
            <v>450</v>
          </cell>
          <cell r="B50" t="str">
            <v>2110.1851</v>
          </cell>
          <cell r="D50" t="str">
            <v>Transformers &lt;15kv</v>
          </cell>
          <cell r="E50">
            <v>-514637.46</v>
          </cell>
          <cell r="F50">
            <v>-2538785.19</v>
          </cell>
        </row>
        <row r="51">
          <cell r="A51">
            <v>451</v>
          </cell>
          <cell r="B51" t="str">
            <v>2110.1853</v>
          </cell>
          <cell r="D51" t="str">
            <v>Transformers &gt;15kv</v>
          </cell>
          <cell r="E51">
            <v>-18168184.91</v>
          </cell>
          <cell r="F51">
            <v>-15937219.85</v>
          </cell>
        </row>
        <row r="52">
          <cell r="A52">
            <v>455</v>
          </cell>
          <cell r="B52" t="str">
            <v>2110.1860</v>
          </cell>
          <cell r="D52" t="str">
            <v>Meters</v>
          </cell>
          <cell r="E52">
            <v>-5190996.95</v>
          </cell>
          <cell r="F52">
            <v>-4647629.82</v>
          </cell>
        </row>
        <row r="53">
          <cell r="A53">
            <v>488</v>
          </cell>
          <cell r="B53" t="str">
            <v>2110.1905</v>
          </cell>
          <cell r="D53" t="str">
            <v>Joint Operations Centre</v>
          </cell>
          <cell r="E53">
            <v>0</v>
          </cell>
          <cell r="F53">
            <v>-130163.93</v>
          </cell>
        </row>
        <row r="54">
          <cell r="A54">
            <v>491</v>
          </cell>
          <cell r="B54" t="str">
            <v>2110.1910</v>
          </cell>
          <cell r="D54" t="str">
            <v>Leasehold Improvements</v>
          </cell>
          <cell r="E54">
            <v>0</v>
          </cell>
          <cell r="F54">
            <v>-28926.59</v>
          </cell>
        </row>
        <row r="55">
          <cell r="A55">
            <v>480</v>
          </cell>
          <cell r="B55" t="str">
            <v>2110.1915</v>
          </cell>
          <cell r="D55" t="str">
            <v>Office Equipment</v>
          </cell>
          <cell r="E55">
            <v>-125156.57</v>
          </cell>
          <cell r="F55">
            <v>-140864.07</v>
          </cell>
        </row>
        <row r="56">
          <cell r="A56">
            <v>481</v>
          </cell>
          <cell r="B56" t="str">
            <v>2110.1920</v>
          </cell>
          <cell r="D56" t="str">
            <v>Computer Equipment</v>
          </cell>
          <cell r="E56">
            <v>-935288.46</v>
          </cell>
          <cell r="F56">
            <v>-1092363.42</v>
          </cell>
        </row>
        <row r="57">
          <cell r="A57">
            <v>482</v>
          </cell>
          <cell r="B57" t="str">
            <v>2110.1935</v>
          </cell>
          <cell r="D57" t="str">
            <v>Stores Equipment</v>
          </cell>
          <cell r="E57">
            <v>-79169.22</v>
          </cell>
          <cell r="F57">
            <v>-63360.84</v>
          </cell>
        </row>
        <row r="58">
          <cell r="A58">
            <v>483</v>
          </cell>
          <cell r="B58" t="str">
            <v>2110.1930</v>
          </cell>
          <cell r="D58" t="str">
            <v>Transportation Equipment</v>
          </cell>
          <cell r="E58">
            <v>-3408142.32</v>
          </cell>
          <cell r="F58">
            <v>-3404677.32</v>
          </cell>
        </row>
        <row r="59">
          <cell r="A59">
            <v>484</v>
          </cell>
          <cell r="B59" t="str">
            <v>2110.1940</v>
          </cell>
          <cell r="D59" t="str">
            <v>Major Tools</v>
          </cell>
          <cell r="E59">
            <v>-450550.93</v>
          </cell>
          <cell r="F59">
            <v>-449248.4</v>
          </cell>
        </row>
        <row r="60">
          <cell r="A60">
            <v>487</v>
          </cell>
          <cell r="B60" t="str">
            <v>2110.1955</v>
          </cell>
          <cell r="D60" t="str">
            <v>Communication Equipment</v>
          </cell>
          <cell r="E60">
            <v>-33439.410000000003</v>
          </cell>
          <cell r="F60">
            <v>-22830.959999999999</v>
          </cell>
        </row>
        <row r="61">
          <cell r="A61">
            <v>486</v>
          </cell>
          <cell r="B61" t="str">
            <v>2110.1985</v>
          </cell>
          <cell r="D61" t="str">
            <v>Sentinel Lights</v>
          </cell>
          <cell r="E61">
            <v>-13817.93</v>
          </cell>
          <cell r="F61">
            <v>-18258.88</v>
          </cell>
        </row>
        <row r="62">
          <cell r="A62">
            <v>426</v>
          </cell>
          <cell r="B62" t="str">
            <v>2110.1980</v>
          </cell>
          <cell r="D62" t="str">
            <v>Scada</v>
          </cell>
          <cell r="E62">
            <v>-1301183.3999999999</v>
          </cell>
          <cell r="F62">
            <v>-1078270.08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Fixed Assets"/>
      <sheetName val="Cash"/>
      <sheetName val="A R"/>
      <sheetName val="City"/>
      <sheetName val="Inv"/>
      <sheetName val="A P"/>
      <sheetName val="Prepaids"/>
      <sheetName val="Cust Dep"/>
      <sheetName val="Equity"/>
      <sheetName val="C Capital"/>
      <sheetName val="Rev"/>
      <sheetName val="Exp"/>
      <sheetName val="Debt"/>
    </sheetNames>
    <sheetDataSet>
      <sheetData sheetId="0" refreshError="1">
        <row r="10">
          <cell r="A10">
            <v>10</v>
          </cell>
          <cell r="B10">
            <v>1801</v>
          </cell>
          <cell r="D10" t="str">
            <v>Land</v>
          </cell>
          <cell r="E10">
            <v>688701.12</v>
          </cell>
          <cell r="F10">
            <v>5524461.96</v>
          </cell>
        </row>
        <row r="11">
          <cell r="A11">
            <v>20</v>
          </cell>
          <cell r="B11" t="str">
            <v>1905</v>
          </cell>
          <cell r="D11" t="str">
            <v>Joint Operations Centre</v>
          </cell>
          <cell r="E11">
            <v>0</v>
          </cell>
          <cell r="F11">
            <v>1579467.11</v>
          </cell>
        </row>
        <row r="12">
          <cell r="A12">
            <v>50</v>
          </cell>
          <cell r="B12" t="str">
            <v>1816</v>
          </cell>
          <cell r="D12" t="str">
            <v>Transformer Station 1</v>
          </cell>
          <cell r="E12">
            <v>10962220.890000001</v>
          </cell>
          <cell r="F12">
            <v>10753802.970000001</v>
          </cell>
        </row>
        <row r="13">
          <cell r="A13">
            <v>51</v>
          </cell>
          <cell r="B13" t="str">
            <v>1817</v>
          </cell>
          <cell r="D13" t="str">
            <v>Transformer Station 2</v>
          </cell>
          <cell r="E13">
            <v>10051088.380000001</v>
          </cell>
          <cell r="F13">
            <v>10002851.02</v>
          </cell>
        </row>
        <row r="14">
          <cell r="A14">
            <v>52</v>
          </cell>
          <cell r="B14" t="str">
            <v>1818</v>
          </cell>
          <cell r="D14" t="str">
            <v>Transformer Station 3</v>
          </cell>
          <cell r="E14">
            <v>6148115.1900000004</v>
          </cell>
          <cell r="F14">
            <v>123160.13</v>
          </cell>
        </row>
        <row r="15">
          <cell r="A15">
            <v>55</v>
          </cell>
          <cell r="B15" t="str">
            <v>1819</v>
          </cell>
          <cell r="D15" t="str">
            <v>Distribution Substations</v>
          </cell>
          <cell r="E15">
            <v>398118.85</v>
          </cell>
          <cell r="F15">
            <v>957158.48</v>
          </cell>
        </row>
        <row r="16">
          <cell r="A16">
            <v>60</v>
          </cell>
          <cell r="B16" t="str">
            <v>1836</v>
          </cell>
          <cell r="D16" t="str">
            <v>27kv O/H Lines</v>
          </cell>
          <cell r="E16">
            <v>50202286.82</v>
          </cell>
          <cell r="F16">
            <v>34475738.579999998</v>
          </cell>
        </row>
        <row r="17">
          <cell r="A17">
            <v>65</v>
          </cell>
          <cell r="B17" t="str">
            <v>1846</v>
          </cell>
          <cell r="D17" t="str">
            <v>27kv U/G Services</v>
          </cell>
          <cell r="E17">
            <v>73404083.260000005</v>
          </cell>
          <cell r="F17">
            <v>72691303.340000004</v>
          </cell>
        </row>
        <row r="18">
          <cell r="A18">
            <v>70</v>
          </cell>
          <cell r="B18" t="str">
            <v>1837</v>
          </cell>
          <cell r="D18" t="str">
            <v>15kv Dist Lines</v>
          </cell>
          <cell r="E18">
            <v>2604429.9500000002</v>
          </cell>
          <cell r="F18">
            <v>2448978.4700000002</v>
          </cell>
        </row>
        <row r="19">
          <cell r="A19">
            <v>71</v>
          </cell>
          <cell r="B19" t="str">
            <v>1838</v>
          </cell>
          <cell r="D19" t="str">
            <v>15kv O/H Services</v>
          </cell>
          <cell r="E19">
            <v>2121303.44</v>
          </cell>
          <cell r="F19">
            <v>2265291.02</v>
          </cell>
        </row>
        <row r="20">
          <cell r="A20">
            <v>72</v>
          </cell>
          <cell r="B20" t="str">
            <v>1847</v>
          </cell>
          <cell r="D20" t="str">
            <v>Distr U/G 15kv</v>
          </cell>
          <cell r="E20">
            <v>1557667.15</v>
          </cell>
          <cell r="F20">
            <v>1557667.15</v>
          </cell>
        </row>
        <row r="21">
          <cell r="A21">
            <v>75</v>
          </cell>
          <cell r="B21" t="str">
            <v>1848</v>
          </cell>
          <cell r="D21" t="str">
            <v>15kv U/G Services</v>
          </cell>
          <cell r="E21">
            <v>13470809.4</v>
          </cell>
          <cell r="F21">
            <v>11952300.67</v>
          </cell>
        </row>
        <row r="22">
          <cell r="A22">
            <v>80</v>
          </cell>
          <cell r="B22" t="str">
            <v>1851</v>
          </cell>
          <cell r="D22" t="str">
            <v>Transformers &lt;15kv</v>
          </cell>
          <cell r="E22">
            <v>940005.44</v>
          </cell>
          <cell r="F22">
            <v>2904105.17</v>
          </cell>
        </row>
        <row r="23">
          <cell r="A23">
            <v>85</v>
          </cell>
          <cell r="B23" t="str">
            <v>1853</v>
          </cell>
          <cell r="D23" t="str">
            <v>Transformers &gt;15kv</v>
          </cell>
          <cell r="E23">
            <v>57295290.399999999</v>
          </cell>
          <cell r="F23">
            <v>47582039.32</v>
          </cell>
        </row>
        <row r="24">
          <cell r="B24" t="str">
            <v>1855</v>
          </cell>
          <cell r="D24" t="str">
            <v>Temporary Services</v>
          </cell>
          <cell r="E24">
            <v>-232359.92</v>
          </cell>
          <cell r="F24">
            <v>24902.86</v>
          </cell>
        </row>
        <row r="25">
          <cell r="A25">
            <v>90</v>
          </cell>
          <cell r="B25" t="str">
            <v>1860</v>
          </cell>
          <cell r="D25" t="str">
            <v>Meters</v>
          </cell>
          <cell r="E25">
            <v>14029227.869999999</v>
          </cell>
          <cell r="F25">
            <v>13069909.58</v>
          </cell>
        </row>
        <row r="26">
          <cell r="A26">
            <v>110</v>
          </cell>
          <cell r="B26" t="str">
            <v>1915</v>
          </cell>
          <cell r="D26" t="str">
            <v>Office Equipment</v>
          </cell>
          <cell r="E26">
            <v>393503.18</v>
          </cell>
          <cell r="F26">
            <v>311439.8</v>
          </cell>
        </row>
        <row r="27">
          <cell r="A27" t="str">
            <v>112/141</v>
          </cell>
          <cell r="B27" t="str">
            <v>1955</v>
          </cell>
          <cell r="D27" t="str">
            <v>Communication Equipment</v>
          </cell>
          <cell r="E27">
            <v>176577.72</v>
          </cell>
          <cell r="F27">
            <v>35442.879999999997</v>
          </cell>
        </row>
        <row r="28">
          <cell r="A28" t="str">
            <v>115/6/7</v>
          </cell>
          <cell r="B28" t="str">
            <v>1920</v>
          </cell>
          <cell r="D28" t="str">
            <v>Computer Equipment</v>
          </cell>
          <cell r="E28">
            <v>1589946.62</v>
          </cell>
          <cell r="F28">
            <v>1434231</v>
          </cell>
        </row>
        <row r="29">
          <cell r="A29">
            <v>118</v>
          </cell>
          <cell r="B29" t="str">
            <v>1925</v>
          </cell>
          <cell r="D29" t="str">
            <v>Computer Software</v>
          </cell>
          <cell r="E29">
            <v>709480.61</v>
          </cell>
          <cell r="F29">
            <v>414148.26</v>
          </cell>
        </row>
        <row r="30">
          <cell r="A30">
            <v>120</v>
          </cell>
          <cell r="B30" t="str">
            <v>1935</v>
          </cell>
          <cell r="D30" t="str">
            <v>Stores Equipment</v>
          </cell>
          <cell r="E30">
            <v>169661.67</v>
          </cell>
          <cell r="F30">
            <v>139443.81</v>
          </cell>
        </row>
        <row r="31">
          <cell r="A31">
            <v>125</v>
          </cell>
          <cell r="B31" t="str">
            <v>1910</v>
          </cell>
          <cell r="D31" t="str">
            <v>Leasehold Improvements</v>
          </cell>
          <cell r="E31">
            <v>0</v>
          </cell>
          <cell r="F31">
            <v>52837.64</v>
          </cell>
        </row>
        <row r="32">
          <cell r="A32">
            <v>130</v>
          </cell>
          <cell r="B32" t="str">
            <v>1930</v>
          </cell>
          <cell r="D32" t="str">
            <v>Transportation Equipment</v>
          </cell>
          <cell r="E32">
            <v>4172718.46</v>
          </cell>
          <cell r="F32">
            <v>4386240.51</v>
          </cell>
        </row>
        <row r="33">
          <cell r="A33">
            <v>140</v>
          </cell>
          <cell r="B33" t="str">
            <v>1940&amp;60</v>
          </cell>
          <cell r="D33" t="str">
            <v>Major Tools</v>
          </cell>
          <cell r="E33">
            <v>929051.52</v>
          </cell>
          <cell r="F33">
            <v>853680.57</v>
          </cell>
        </row>
        <row r="34">
          <cell r="A34">
            <v>155</v>
          </cell>
          <cell r="B34" t="str">
            <v>1985</v>
          </cell>
          <cell r="D34" t="str">
            <v>Sentinel Lights</v>
          </cell>
          <cell r="E34">
            <v>23313.42</v>
          </cell>
          <cell r="F34">
            <v>27230.71</v>
          </cell>
        </row>
        <row r="35">
          <cell r="A35">
            <v>153</v>
          </cell>
          <cell r="B35" t="str">
            <v>1980</v>
          </cell>
          <cell r="D35" t="str">
            <v>Scada</v>
          </cell>
          <cell r="E35">
            <v>3863634.34</v>
          </cell>
          <cell r="F35">
            <v>3473422.81</v>
          </cell>
        </row>
        <row r="36">
          <cell r="B36">
            <v>1995</v>
          </cell>
          <cell r="D36" t="str">
            <v>Contribution &amp; Grant-Credit</v>
          </cell>
          <cell r="E36">
            <v>-11577337.710000001</v>
          </cell>
          <cell r="F36">
            <v>0</v>
          </cell>
        </row>
        <row r="37">
          <cell r="E37">
            <v>244163255.06</v>
          </cell>
          <cell r="F37">
            <v>229041255.81999999</v>
          </cell>
        </row>
        <row r="39">
          <cell r="A39" t="str">
            <v>2xxx</v>
          </cell>
          <cell r="B39" t="str">
            <v>2135 - 2170</v>
          </cell>
          <cell r="D39" t="str">
            <v>Work in Progress</v>
          </cell>
          <cell r="E39">
            <v>1111764.96</v>
          </cell>
          <cell r="F39">
            <v>622679.31999999995</v>
          </cell>
        </row>
        <row r="41">
          <cell r="D41" t="str">
            <v>Accumulated Depreciation</v>
          </cell>
        </row>
        <row r="42">
          <cell r="A42">
            <v>425</v>
          </cell>
          <cell r="B42" t="str">
            <v>2110.1815</v>
          </cell>
          <cell r="D42" t="str">
            <v>Transformer Stations ( 1,2 &amp; 3)</v>
          </cell>
          <cell r="E42">
            <v>-5364694.22</v>
          </cell>
          <cell r="F42">
            <v>-4685658.5999999996</v>
          </cell>
        </row>
        <row r="43">
          <cell r="A43">
            <v>430</v>
          </cell>
          <cell r="B43" t="str">
            <v>2110.1820</v>
          </cell>
          <cell r="D43" t="str">
            <v>Trans Stn Equipment</v>
          </cell>
          <cell r="E43">
            <v>-79381.350000000006</v>
          </cell>
          <cell r="F43">
            <v>-683293.28</v>
          </cell>
        </row>
        <row r="44">
          <cell r="A44">
            <v>435</v>
          </cell>
          <cell r="B44" t="str">
            <v>2110.1836</v>
          </cell>
          <cell r="D44" t="str">
            <v>27kv O/H Lines</v>
          </cell>
          <cell r="E44">
            <v>-14617538.939999999</v>
          </cell>
          <cell r="F44">
            <v>-12644039.970000001</v>
          </cell>
        </row>
        <row r="45">
          <cell r="A45">
            <v>436</v>
          </cell>
          <cell r="B45" t="str">
            <v>2110.1846</v>
          </cell>
          <cell r="D45" t="str">
            <v>27kv U/G Services</v>
          </cell>
          <cell r="E45">
            <v>-26045642.449999999</v>
          </cell>
          <cell r="F45">
            <v>-23321123.760000002</v>
          </cell>
        </row>
        <row r="46">
          <cell r="A46">
            <v>440</v>
          </cell>
          <cell r="B46" t="str">
            <v>2110.1837</v>
          </cell>
          <cell r="D46" t="str">
            <v>15kv Dist Lines</v>
          </cell>
          <cell r="E46">
            <v>-1305395.02</v>
          </cell>
          <cell r="F46">
            <v>-1201217.83</v>
          </cell>
        </row>
        <row r="47">
          <cell r="A47">
            <v>441</v>
          </cell>
          <cell r="B47" t="str">
            <v>2110.1838</v>
          </cell>
          <cell r="D47" t="str">
            <v>15kv O/H Services</v>
          </cell>
          <cell r="E47">
            <v>-861668.98</v>
          </cell>
          <cell r="F47">
            <v>-1047181.66</v>
          </cell>
        </row>
        <row r="48">
          <cell r="A48">
            <v>445</v>
          </cell>
          <cell r="B48" t="str">
            <v>2110.1847</v>
          </cell>
          <cell r="D48" t="str">
            <v>Distr U/G 15kv</v>
          </cell>
          <cell r="E48">
            <v>-928091.85</v>
          </cell>
          <cell r="F48">
            <v>-884010.28</v>
          </cell>
        </row>
        <row r="49">
          <cell r="A49">
            <v>446</v>
          </cell>
          <cell r="B49" t="str">
            <v>2110.1848</v>
          </cell>
          <cell r="D49" t="str">
            <v>15kv U/G Services</v>
          </cell>
          <cell r="E49">
            <v>-4710469.78</v>
          </cell>
          <cell r="F49">
            <v>-4216192.3099999996</v>
          </cell>
        </row>
        <row r="50">
          <cell r="A50">
            <v>450</v>
          </cell>
          <cell r="B50" t="str">
            <v>2110.1851</v>
          </cell>
          <cell r="D50" t="str">
            <v>Transformers &lt;15kv</v>
          </cell>
          <cell r="E50">
            <v>-514637.46</v>
          </cell>
          <cell r="F50">
            <v>-2538785.19</v>
          </cell>
        </row>
        <row r="51">
          <cell r="A51">
            <v>451</v>
          </cell>
          <cell r="B51" t="str">
            <v>2110.1853</v>
          </cell>
          <cell r="D51" t="str">
            <v>Transformers &gt;15kv</v>
          </cell>
          <cell r="E51">
            <v>-18168184.91</v>
          </cell>
          <cell r="F51">
            <v>-15937219.85</v>
          </cell>
        </row>
        <row r="52">
          <cell r="A52">
            <v>455</v>
          </cell>
          <cell r="B52" t="str">
            <v>2110.1860</v>
          </cell>
          <cell r="D52" t="str">
            <v>Meters</v>
          </cell>
          <cell r="E52">
            <v>-5190996.95</v>
          </cell>
          <cell r="F52">
            <v>-4647629.82</v>
          </cell>
        </row>
        <row r="53">
          <cell r="A53">
            <v>488</v>
          </cell>
          <cell r="B53" t="str">
            <v>2110.1905</v>
          </cell>
          <cell r="D53" t="str">
            <v>Joint Operations Centre</v>
          </cell>
          <cell r="E53">
            <v>0</v>
          </cell>
          <cell r="F53">
            <v>-130163.93</v>
          </cell>
        </row>
        <row r="54">
          <cell r="A54">
            <v>491</v>
          </cell>
          <cell r="B54" t="str">
            <v>2110.1910</v>
          </cell>
          <cell r="D54" t="str">
            <v>Leasehold Improvements</v>
          </cell>
          <cell r="E54">
            <v>0</v>
          </cell>
          <cell r="F54">
            <v>-28926.59</v>
          </cell>
        </row>
        <row r="55">
          <cell r="A55">
            <v>480</v>
          </cell>
          <cell r="B55" t="str">
            <v>2110.1915</v>
          </cell>
          <cell r="D55" t="str">
            <v>Office Equipment</v>
          </cell>
          <cell r="E55">
            <v>-125156.57</v>
          </cell>
          <cell r="F55">
            <v>-140864.07</v>
          </cell>
        </row>
        <row r="56">
          <cell r="A56">
            <v>481</v>
          </cell>
          <cell r="B56" t="str">
            <v>2110.1920</v>
          </cell>
          <cell r="D56" t="str">
            <v>Computer Equipment</v>
          </cell>
          <cell r="E56">
            <v>-935288.46</v>
          </cell>
          <cell r="F56">
            <v>-1092363.42</v>
          </cell>
        </row>
        <row r="57">
          <cell r="A57">
            <v>482</v>
          </cell>
          <cell r="B57" t="str">
            <v>2110.1935</v>
          </cell>
          <cell r="D57" t="str">
            <v>Stores Equipment</v>
          </cell>
          <cell r="E57">
            <v>-79169.22</v>
          </cell>
          <cell r="F57">
            <v>-63360.84</v>
          </cell>
        </row>
        <row r="58">
          <cell r="A58">
            <v>483</v>
          </cell>
          <cell r="B58" t="str">
            <v>2110.1930</v>
          </cell>
          <cell r="D58" t="str">
            <v>Transportation Equipment</v>
          </cell>
          <cell r="E58">
            <v>-3408142.32</v>
          </cell>
          <cell r="F58">
            <v>-3404677.32</v>
          </cell>
        </row>
        <row r="59">
          <cell r="A59">
            <v>484</v>
          </cell>
          <cell r="B59" t="str">
            <v>2110.1940</v>
          </cell>
          <cell r="D59" t="str">
            <v>Major Tools</v>
          </cell>
          <cell r="E59">
            <v>-450550.93</v>
          </cell>
          <cell r="F59">
            <v>-449248.4</v>
          </cell>
        </row>
        <row r="60">
          <cell r="A60">
            <v>487</v>
          </cell>
          <cell r="B60" t="str">
            <v>2110.1955</v>
          </cell>
          <cell r="D60" t="str">
            <v>Communication Equipment</v>
          </cell>
          <cell r="E60">
            <v>-33439.410000000003</v>
          </cell>
          <cell r="F60">
            <v>-22830.959999999999</v>
          </cell>
        </row>
        <row r="61">
          <cell r="A61">
            <v>486</v>
          </cell>
          <cell r="B61" t="str">
            <v>2110.1985</v>
          </cell>
          <cell r="D61" t="str">
            <v>Sentinel Lights</v>
          </cell>
          <cell r="E61">
            <v>-13817.93</v>
          </cell>
          <cell r="F61">
            <v>-18258.88</v>
          </cell>
        </row>
        <row r="62">
          <cell r="A62">
            <v>426</v>
          </cell>
          <cell r="B62" t="str">
            <v>2110.1980</v>
          </cell>
          <cell r="D62" t="str">
            <v>Scada</v>
          </cell>
          <cell r="E62">
            <v>-1301183.3999999999</v>
          </cell>
          <cell r="F62">
            <v>-1078270.08</v>
          </cell>
        </row>
      </sheetData>
      <sheetData sheetId="1" refreshError="1">
        <row r="10">
          <cell r="A10">
            <v>202</v>
          </cell>
          <cell r="B10" t="str">
            <v>1010.02</v>
          </cell>
          <cell r="D10" t="str">
            <v>Bank-Payroll Account</v>
          </cell>
          <cell r="E10">
            <v>-62615.199999999997</v>
          </cell>
          <cell r="F10">
            <v>-62704.36</v>
          </cell>
          <cell r="G10">
            <v>0</v>
          </cell>
        </row>
        <row r="11">
          <cell r="B11" t="str">
            <v>1010</v>
          </cell>
          <cell r="D11" t="str">
            <v>sub-total</v>
          </cell>
          <cell r="E11">
            <v>4797247.49</v>
          </cell>
          <cell r="F11">
            <v>5658721.9299999997</v>
          </cell>
          <cell r="G11">
            <v>6374217.0300000003</v>
          </cell>
        </row>
        <row r="12">
          <cell r="A12">
            <v>210</v>
          </cell>
          <cell r="B12" t="str">
            <v>1012,3,4</v>
          </cell>
          <cell r="D12" t="str">
            <v>Tellers' Cash</v>
          </cell>
          <cell r="E12">
            <v>900</v>
          </cell>
          <cell r="F12">
            <v>10900</v>
          </cell>
          <cell r="G12">
            <v>900</v>
          </cell>
        </row>
        <row r="13">
          <cell r="A13">
            <v>205</v>
          </cell>
          <cell r="B13" t="str">
            <v>1016</v>
          </cell>
          <cell r="D13" t="str">
            <v>Cash Over/Short</v>
          </cell>
          <cell r="E13">
            <v>20</v>
          </cell>
          <cell r="F13">
            <v>335.7</v>
          </cell>
          <cell r="G13">
            <v>0</v>
          </cell>
        </row>
        <row r="14">
          <cell r="A14">
            <v>11</v>
          </cell>
          <cell r="B14">
            <v>1017</v>
          </cell>
          <cell r="D14" t="str">
            <v>Unidentified Cash Receipts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220</v>
          </cell>
          <cell r="B15" t="str">
            <v>1070.01</v>
          </cell>
          <cell r="D15" t="str">
            <v>Current Investments</v>
          </cell>
          <cell r="E15">
            <v>34537346</v>
          </cell>
          <cell r="F15">
            <v>37744145</v>
          </cell>
          <cell r="G15">
            <v>26822550</v>
          </cell>
        </row>
        <row r="16">
          <cell r="E16">
            <v>39335513.490000002</v>
          </cell>
          <cell r="F16">
            <v>43414102.630000003</v>
          </cell>
          <cell r="G16">
            <v>33197667.030000001</v>
          </cell>
        </row>
      </sheetData>
      <sheetData sheetId="2" refreshError="1">
        <row r="10">
          <cell r="B10" t="str">
            <v>1110.02</v>
          </cell>
          <cell r="D10" t="str">
            <v>Misc. Non-Invoiced</v>
          </cell>
          <cell r="E10">
            <v>600</v>
          </cell>
          <cell r="F10">
            <v>600</v>
          </cell>
        </row>
        <row r="11">
          <cell r="A11">
            <v>244</v>
          </cell>
          <cell r="B11" t="str">
            <v>1110.03</v>
          </cell>
          <cell r="D11" t="str">
            <v>M.A.R. Sundry</v>
          </cell>
          <cell r="E11">
            <v>1594460.52</v>
          </cell>
          <cell r="F11">
            <v>0</v>
          </cell>
          <cell r="G11">
            <v>5066.2</v>
          </cell>
        </row>
        <row r="12">
          <cell r="A12">
            <v>245</v>
          </cell>
          <cell r="B12" t="str">
            <v>1110.03</v>
          </cell>
          <cell r="D12" t="str">
            <v>M.A.R. Work Order</v>
          </cell>
          <cell r="F12">
            <v>1744150.8</v>
          </cell>
          <cell r="G12">
            <v>1457247.81</v>
          </cell>
        </row>
        <row r="13">
          <cell r="A13" t="str">
            <v>253</v>
          </cell>
          <cell r="B13" t="str">
            <v>1110.06</v>
          </cell>
          <cell r="E13">
            <v>3872.39</v>
          </cell>
          <cell r="F13">
            <v>3872.39</v>
          </cell>
        </row>
        <row r="14">
          <cell r="A14">
            <v>339</v>
          </cell>
          <cell r="B14" t="str">
            <v>1110.10</v>
          </cell>
          <cell r="D14" t="str">
            <v>A/P Computer Purchase Plan</v>
          </cell>
          <cell r="E14">
            <v>1301.8</v>
          </cell>
          <cell r="F14">
            <v>1693.42</v>
          </cell>
          <cell r="G14">
            <v>11824.64</v>
          </cell>
        </row>
        <row r="15">
          <cell r="A15">
            <v>246</v>
          </cell>
          <cell r="B15" t="str">
            <v>1110.20</v>
          </cell>
          <cell r="D15" t="str">
            <v>M.A.R. G.S.T. Refund</v>
          </cell>
          <cell r="E15">
            <v>460034.48</v>
          </cell>
          <cell r="F15">
            <v>298409.25</v>
          </cell>
          <cell r="G15">
            <v>0</v>
          </cell>
        </row>
        <row r="16">
          <cell r="A16">
            <v>247</v>
          </cell>
          <cell r="B16" t="str">
            <v>1110.21</v>
          </cell>
          <cell r="D16" t="str">
            <v>M.A.R. Town of Richmond Hill</v>
          </cell>
          <cell r="E16">
            <v>-2653.9</v>
          </cell>
          <cell r="F16">
            <v>-2653.9</v>
          </cell>
          <cell r="G16">
            <v>0</v>
          </cell>
        </row>
        <row r="17">
          <cell r="A17">
            <v>248</v>
          </cell>
          <cell r="B17" t="str">
            <v>1110.22</v>
          </cell>
          <cell r="D17" t="str">
            <v>M.A.R. Mortgages</v>
          </cell>
          <cell r="E17">
            <v>8005.89</v>
          </cell>
          <cell r="F17">
            <v>228173.27</v>
          </cell>
          <cell r="G17">
            <v>0</v>
          </cell>
        </row>
        <row r="18">
          <cell r="B18" t="str">
            <v>1110.25</v>
          </cell>
          <cell r="D18" t="str">
            <v>A/R Acquisitions</v>
          </cell>
          <cell r="E18">
            <v>1966.66</v>
          </cell>
        </row>
        <row r="19">
          <cell r="B19" t="str">
            <v>1110.26</v>
          </cell>
          <cell r="D19" t="str">
            <v>A/R Amalgamation</v>
          </cell>
          <cell r="E19">
            <v>2250</v>
          </cell>
        </row>
        <row r="20">
          <cell r="D20" t="str">
            <v>sub-total</v>
          </cell>
          <cell r="E20">
            <v>2226619.17</v>
          </cell>
          <cell r="F20">
            <v>2274245.23</v>
          </cell>
          <cell r="G20">
            <v>1474138.65</v>
          </cell>
        </row>
        <row r="21">
          <cell r="A21">
            <v>242</v>
          </cell>
          <cell r="B21" t="str">
            <v>1121</v>
          </cell>
          <cell r="D21" t="str">
            <v>Year end Unbilled Revenue</v>
          </cell>
          <cell r="E21">
            <v>16915055.82</v>
          </cell>
          <cell r="F21">
            <v>12392559.91</v>
          </cell>
          <cell r="G21">
            <v>9796942.4499999993</v>
          </cell>
        </row>
        <row r="22">
          <cell r="A22">
            <v>255</v>
          </cell>
          <cell r="B22" t="str">
            <v>1130.01</v>
          </cell>
          <cell r="D22" t="str">
            <v>Reserve for bad M.A.R.</v>
          </cell>
          <cell r="E22">
            <v>-70000</v>
          </cell>
          <cell r="F22">
            <v>-70000</v>
          </cell>
          <cell r="G22">
            <v>-70000</v>
          </cell>
        </row>
        <row r="23">
          <cell r="A23">
            <v>241</v>
          </cell>
          <cell r="B23" t="str">
            <v>1130.02</v>
          </cell>
          <cell r="D23" t="str">
            <v>Reserve for bad debts</v>
          </cell>
          <cell r="E23">
            <v>-270000</v>
          </cell>
          <cell r="F23">
            <v>-270000</v>
          </cell>
          <cell r="G23">
            <v>-270000</v>
          </cell>
        </row>
        <row r="24">
          <cell r="A24">
            <v>257</v>
          </cell>
          <cell r="B24" t="str">
            <v>1140</v>
          </cell>
          <cell r="D24" t="str">
            <v>Interest Receivable</v>
          </cell>
          <cell r="F24">
            <v>20721.23</v>
          </cell>
          <cell r="G24">
            <v>0</v>
          </cell>
        </row>
        <row r="25">
          <cell r="B25" t="str">
            <v>1205</v>
          </cell>
          <cell r="D25" t="str">
            <v>Inter-Company</v>
          </cell>
          <cell r="E25">
            <v>-2435.86</v>
          </cell>
          <cell r="F25">
            <v>-51.57</v>
          </cell>
        </row>
        <row r="26">
          <cell r="E26">
            <v>29675719.050000001</v>
          </cell>
          <cell r="F26">
            <v>23683021.02</v>
          </cell>
          <cell r="G26">
            <v>21880304.100000001</v>
          </cell>
        </row>
        <row r="28">
          <cell r="A28" t="str">
            <v>Less:</v>
          </cell>
        </row>
        <row r="29">
          <cell r="A29">
            <v>240</v>
          </cell>
          <cell r="B29" t="str">
            <v>1101.01</v>
          </cell>
          <cell r="D29" t="str">
            <v>Accounts Receivable - Energy</v>
          </cell>
          <cell r="E29">
            <v>-274269.02</v>
          </cell>
          <cell r="F29">
            <v>-174951.32</v>
          </cell>
          <cell r="G29">
            <v>-207222.6</v>
          </cell>
        </row>
        <row r="30">
          <cell r="A30">
            <v>245</v>
          </cell>
          <cell r="B30" t="str">
            <v>1110.03</v>
          </cell>
          <cell r="D30" t="str">
            <v>M.A.R. Work Order</v>
          </cell>
          <cell r="E30">
            <v>-1022193.2</v>
          </cell>
          <cell r="F30">
            <v>-1104008.2</v>
          </cell>
          <cell r="G30">
            <v>-861700.82</v>
          </cell>
        </row>
        <row r="31">
          <cell r="A31">
            <v>253</v>
          </cell>
          <cell r="B31" t="str">
            <v>1110.06</v>
          </cell>
          <cell r="D31" t="str">
            <v>MAR City Special</v>
          </cell>
          <cell r="F31">
            <v>0</v>
          </cell>
          <cell r="G31">
            <v>0</v>
          </cell>
        </row>
        <row r="32">
          <cell r="A32">
            <v>339</v>
          </cell>
          <cell r="B32" t="str">
            <v>1110.10</v>
          </cell>
          <cell r="D32" t="str">
            <v>A/P Computer Purchase Plan</v>
          </cell>
          <cell r="E32">
            <v>-1301.8</v>
          </cell>
          <cell r="F32">
            <v>-1693.42</v>
          </cell>
          <cell r="G32">
            <v>-11824.64</v>
          </cell>
        </row>
        <row r="33">
          <cell r="B33" t="str">
            <v>1205</v>
          </cell>
          <cell r="D33" t="str">
            <v>Inter-Company</v>
          </cell>
          <cell r="E33">
            <v>2435.86</v>
          </cell>
          <cell r="F33">
            <v>51.57</v>
          </cell>
          <cell r="G33">
            <v>0</v>
          </cell>
        </row>
        <row r="34">
          <cell r="E34">
            <v>28380390.890000001</v>
          </cell>
          <cell r="F34">
            <v>22402419.649999999</v>
          </cell>
          <cell r="G34">
            <v>20799556.039999999</v>
          </cell>
        </row>
        <row r="40">
          <cell r="A40" t="str">
            <v>Note:</v>
          </cell>
        </row>
      </sheetData>
      <sheetData sheetId="3" refreshError="1">
        <row r="1">
          <cell r="A1" t="str">
            <v>Vaughan Hydro-Electric Commission</v>
          </cell>
        </row>
        <row r="2">
          <cell r="A2" t="str">
            <v>Due To/From City</v>
          </cell>
        </row>
        <row r="3">
          <cell r="A3" t="str">
            <v>@ December 31, 2000</v>
          </cell>
        </row>
        <row r="5">
          <cell r="A5" t="str">
            <v>G/L Run Date 28 Mar 01</v>
          </cell>
        </row>
        <row r="7">
          <cell r="A7" t="str">
            <v>Account</v>
          </cell>
          <cell r="D7" t="str">
            <v>Description</v>
          </cell>
          <cell r="E7">
            <v>2000</v>
          </cell>
          <cell r="F7">
            <v>1999</v>
          </cell>
          <cell r="G7">
            <v>1998</v>
          </cell>
        </row>
        <row r="8">
          <cell r="A8">
            <v>239</v>
          </cell>
          <cell r="D8" t="str">
            <v>General Service-Water Arrears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240</v>
          </cell>
          <cell r="B9">
            <v>1101.01</v>
          </cell>
          <cell r="D9" t="str">
            <v>Accounts Receivable - Energy</v>
          </cell>
          <cell r="E9">
            <v>274269.02</v>
          </cell>
          <cell r="F9">
            <v>174951.32</v>
          </cell>
          <cell r="G9">
            <v>-207222.6</v>
          </cell>
        </row>
        <row r="10">
          <cell r="A10">
            <v>244</v>
          </cell>
          <cell r="B10">
            <v>1110.03</v>
          </cell>
          <cell r="D10" t="str">
            <v>M.A.R. Sundry</v>
          </cell>
          <cell r="E10">
            <v>1022193.2</v>
          </cell>
          <cell r="F10">
            <v>0</v>
          </cell>
          <cell r="G10">
            <v>5066.2</v>
          </cell>
        </row>
        <row r="11">
          <cell r="A11">
            <v>245</v>
          </cell>
          <cell r="B11">
            <v>1110.03</v>
          </cell>
          <cell r="D11" t="str">
            <v>M.A.R. Work Order</v>
          </cell>
          <cell r="E11">
            <v>0</v>
          </cell>
          <cell r="F11">
            <v>1104008.2</v>
          </cell>
          <cell r="G11">
            <v>1457247.81</v>
          </cell>
        </row>
        <row r="12">
          <cell r="A12">
            <v>249</v>
          </cell>
          <cell r="D12" t="str">
            <v>MAR City Misc. Construction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250</v>
          </cell>
          <cell r="B13">
            <v>1110.06</v>
          </cell>
          <cell r="D13" t="str">
            <v>MAR City Street Light Capital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251</v>
          </cell>
          <cell r="B14">
            <v>1110.06</v>
          </cell>
          <cell r="D14" t="str">
            <v>MAR City Street Light Mtce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252</v>
          </cell>
          <cell r="B15">
            <v>1110.06</v>
          </cell>
          <cell r="D15" t="str">
            <v>MAR City Parks &amp; Recreation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253</v>
          </cell>
          <cell r="B16" t="str">
            <v>1110.06</v>
          </cell>
          <cell r="D16" t="str">
            <v>MAR City Special</v>
          </cell>
          <cell r="E16">
            <v>0</v>
          </cell>
          <cell r="F16">
            <v>0</v>
          </cell>
          <cell r="G16">
            <v>0</v>
          </cell>
        </row>
        <row r="17">
          <cell r="B17" t="str">
            <v>1205</v>
          </cell>
          <cell r="D17" t="str">
            <v xml:space="preserve">Inter-Company </v>
          </cell>
          <cell r="E17">
            <v>-2435.86</v>
          </cell>
          <cell r="F17">
            <v>-51.57</v>
          </cell>
          <cell r="G17">
            <v>0</v>
          </cell>
        </row>
        <row r="18">
          <cell r="A18">
            <v>320</v>
          </cell>
          <cell r="B18" t="str">
            <v>2203.01</v>
          </cell>
          <cell r="D18" t="str">
            <v>City of Vaughan Invoices</v>
          </cell>
          <cell r="E18">
            <v>-1847314.6</v>
          </cell>
          <cell r="F18">
            <v>-2754788.14</v>
          </cell>
          <cell r="G18">
            <v>0</v>
          </cell>
        </row>
        <row r="19">
          <cell r="A19">
            <v>325</v>
          </cell>
          <cell r="B19" t="str">
            <v>2221.01</v>
          </cell>
          <cell r="D19" t="str">
            <v>Debit - A/P Accrual-Joint Serv.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325</v>
          </cell>
          <cell r="B20" t="str">
            <v>2221.01</v>
          </cell>
          <cell r="D20" t="str">
            <v>Credit - A/P Accrual-Joint Serv.</v>
          </cell>
          <cell r="E20">
            <v>0</v>
          </cell>
          <cell r="F20">
            <v>-1118390.3600000001</v>
          </cell>
          <cell r="G20">
            <v>-282845.21999999997</v>
          </cell>
        </row>
        <row r="21">
          <cell r="A21">
            <v>325</v>
          </cell>
          <cell r="B21" t="str">
            <v>2221.01</v>
          </cell>
          <cell r="D21" t="str">
            <v>City of Vaughan Invoices</v>
          </cell>
          <cell r="E21">
            <v>-1301793.92</v>
          </cell>
          <cell r="F21">
            <v>-2904415.31</v>
          </cell>
          <cell r="G21">
            <v>-5850449.3600000003</v>
          </cell>
        </row>
        <row r="22">
          <cell r="A22">
            <v>325</v>
          </cell>
          <cell r="B22" t="str">
            <v>2221.01</v>
          </cell>
          <cell r="D22" t="str">
            <v>Joint Operations Centre</v>
          </cell>
          <cell r="E22">
            <v>0</v>
          </cell>
          <cell r="F22">
            <v>-57239.22</v>
          </cell>
          <cell r="G22">
            <v>-122841.77</v>
          </cell>
        </row>
        <row r="23">
          <cell r="B23">
            <v>2221.04</v>
          </cell>
          <cell r="D23" t="str">
            <v>Credit - A/P Accrual-Joint Serv.</v>
          </cell>
          <cell r="E23">
            <v>-2117949.38</v>
          </cell>
          <cell r="F23">
            <v>4080044.89</v>
          </cell>
          <cell r="G23">
            <v>6133294.5800000001</v>
          </cell>
        </row>
        <row r="24">
          <cell r="B24" t="str">
            <v>2294.12</v>
          </cell>
          <cell r="D24" t="str">
            <v>City Memberships</v>
          </cell>
          <cell r="E24">
            <v>-56.24</v>
          </cell>
          <cell r="F24">
            <v>203.35</v>
          </cell>
          <cell r="G24">
            <v>0</v>
          </cell>
        </row>
        <row r="25">
          <cell r="A25">
            <v>315</v>
          </cell>
          <cell r="B25" t="str">
            <v>2203.17</v>
          </cell>
          <cell r="D25" t="str">
            <v>A/P Water Revenue Payable</v>
          </cell>
          <cell r="E25">
            <v>-2297605.1200000001</v>
          </cell>
          <cell r="F25">
            <v>-1027128.74</v>
          </cell>
          <cell r="G25">
            <v>0</v>
          </cell>
        </row>
        <row r="26">
          <cell r="A26">
            <v>316</v>
          </cell>
          <cell r="B26" t="str">
            <v>2203.18</v>
          </cell>
          <cell r="D26" t="str">
            <v>A/P Sewage Revenue Payable</v>
          </cell>
          <cell r="E26">
            <v>-1697122.55</v>
          </cell>
          <cell r="F26">
            <v>-741271.5</v>
          </cell>
          <cell r="G26">
            <v>0</v>
          </cell>
        </row>
        <row r="27">
          <cell r="A27">
            <v>317</v>
          </cell>
          <cell r="B27" t="str">
            <v>2203.19</v>
          </cell>
          <cell r="D27" t="str">
            <v>A/P Water/Sewage Late Pymts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318</v>
          </cell>
          <cell r="B28" t="str">
            <v>2203.20</v>
          </cell>
          <cell r="D28" t="str">
            <v>Water/Sewer Uncollectable</v>
          </cell>
          <cell r="E28">
            <v>2761.84</v>
          </cell>
          <cell r="F28">
            <v>0</v>
          </cell>
          <cell r="G28">
            <v>0</v>
          </cell>
        </row>
        <row r="29">
          <cell r="A29">
            <v>319</v>
          </cell>
          <cell r="B29" t="str">
            <v>2203.19</v>
          </cell>
          <cell r="D29" t="str">
            <v>A/P C of V Dev. Charges (J.O.C.)</v>
          </cell>
          <cell r="E29">
            <v>9262726.4000000004</v>
          </cell>
          <cell r="F29">
            <v>4775832.45</v>
          </cell>
          <cell r="G29">
            <v>777216.71</v>
          </cell>
        </row>
        <row r="30">
          <cell r="A30">
            <v>341</v>
          </cell>
          <cell r="B30" t="str">
            <v>2294.21</v>
          </cell>
          <cell r="D30" t="str">
            <v>A/P City of Vaughan</v>
          </cell>
          <cell r="E30">
            <v>0</v>
          </cell>
          <cell r="F30">
            <v>0</v>
          </cell>
          <cell r="G30">
            <v>0</v>
          </cell>
        </row>
        <row r="32">
          <cell r="E32">
            <v>1297672.79</v>
          </cell>
          <cell r="F32">
            <v>1531755.37</v>
          </cell>
          <cell r="G32">
            <v>1909466.35</v>
          </cell>
        </row>
        <row r="34">
          <cell r="A34" t="str">
            <v>Less:</v>
          </cell>
        </row>
        <row r="35">
          <cell r="D35" t="str">
            <v>Long-Term Debt - Due to City</v>
          </cell>
        </row>
        <row r="37">
          <cell r="A37">
            <v>319</v>
          </cell>
          <cell r="B37" t="str">
            <v>2203.19</v>
          </cell>
          <cell r="D37" t="str">
            <v>Joint Operations Centre</v>
          </cell>
        </row>
        <row r="38">
          <cell r="A38">
            <v>325</v>
          </cell>
          <cell r="B38" t="str">
            <v>2221.01</v>
          </cell>
          <cell r="D38" t="str">
            <v>Joint Operations Centre</v>
          </cell>
        </row>
        <row r="39">
          <cell r="E39">
            <v>0</v>
          </cell>
          <cell r="F39">
            <v>0</v>
          </cell>
          <cell r="G39">
            <v>0</v>
          </cell>
        </row>
        <row r="41">
          <cell r="E41">
            <v>1297672.79</v>
          </cell>
          <cell r="F41">
            <v>1531755.37</v>
          </cell>
          <cell r="G41">
            <v>1909466.35</v>
          </cell>
        </row>
        <row r="49">
          <cell r="A49" t="str">
            <v>Balance per City</v>
          </cell>
          <cell r="E49">
            <v>4764094.84</v>
          </cell>
        </row>
        <row r="51">
          <cell r="D51" t="str">
            <v>Tax Roll refunds</v>
          </cell>
          <cell r="E51">
            <v>168.43</v>
          </cell>
        </row>
        <row r="52">
          <cell r="D52" t="str">
            <v>Tax Roll refunds</v>
          </cell>
          <cell r="E52">
            <v>457</v>
          </cell>
        </row>
        <row r="53">
          <cell r="D53" t="str">
            <v>Tax Roll refunds</v>
          </cell>
          <cell r="E53">
            <v>210</v>
          </cell>
        </row>
        <row r="54">
          <cell r="D54" t="str">
            <v>Tax Roll refunds</v>
          </cell>
          <cell r="E54">
            <v>300.19</v>
          </cell>
        </row>
        <row r="55">
          <cell r="D55" t="str">
            <v>Final joc oper cost</v>
          </cell>
          <cell r="E55">
            <v>-9148.64</v>
          </cell>
        </row>
        <row r="56">
          <cell r="D56" t="str">
            <v>Q4 suite 304 oper expenses</v>
          </cell>
          <cell r="E56">
            <v>-1600.05</v>
          </cell>
        </row>
        <row r="57">
          <cell r="D57" t="str">
            <v>Dec/98 suite 304 rent</v>
          </cell>
          <cell r="E57">
            <v>-1862.6</v>
          </cell>
        </row>
        <row r="58">
          <cell r="D58" t="str">
            <v>Dec/98 joc oper cost</v>
          </cell>
          <cell r="E58">
            <v>-8514.25</v>
          </cell>
          <cell r="F58">
            <v>-21125.54</v>
          </cell>
        </row>
        <row r="59">
          <cell r="D59" t="str">
            <v>Miller Thompson legal bills</v>
          </cell>
          <cell r="E59">
            <v>16700.919999999998</v>
          </cell>
        </row>
        <row r="60">
          <cell r="E60">
            <v>-4319.66</v>
          </cell>
        </row>
        <row r="61">
          <cell r="E61">
            <v>-347.62</v>
          </cell>
        </row>
        <row r="62">
          <cell r="E62">
            <v>-1283.98</v>
          </cell>
        </row>
        <row r="63">
          <cell r="E63">
            <v>-6190.68</v>
          </cell>
        </row>
        <row r="64">
          <cell r="E64">
            <v>-28</v>
          </cell>
        </row>
        <row r="65">
          <cell r="D65" t="str">
            <v>Inv.8500</v>
          </cell>
          <cell r="E65">
            <v>7413.25</v>
          </cell>
        </row>
        <row r="66">
          <cell r="D66" t="str">
            <v>Inv. 108415</v>
          </cell>
          <cell r="E66">
            <v>-1601.34</v>
          </cell>
        </row>
        <row r="67">
          <cell r="D67" t="str">
            <v>Inv. 109857</v>
          </cell>
          <cell r="E67">
            <v>3413.89</v>
          </cell>
        </row>
        <row r="68">
          <cell r="D68" t="str">
            <v>10845A</v>
          </cell>
          <cell r="E68">
            <v>-2719.89</v>
          </cell>
        </row>
        <row r="69">
          <cell r="D69">
            <v>11051</v>
          </cell>
          <cell r="E69">
            <v>55355.81</v>
          </cell>
        </row>
        <row r="70">
          <cell r="D70">
            <v>11132</v>
          </cell>
          <cell r="E70">
            <v>2774.1</v>
          </cell>
        </row>
        <row r="71">
          <cell r="D71">
            <v>11169</v>
          </cell>
          <cell r="E71">
            <v>105.6</v>
          </cell>
        </row>
        <row r="72">
          <cell r="D72" t="str">
            <v>joint services per hydro</v>
          </cell>
          <cell r="E72">
            <v>769843.04</v>
          </cell>
          <cell r="F72">
            <v>377769.62</v>
          </cell>
        </row>
        <row r="73">
          <cell r="D73" t="str">
            <v>joint services per city (inv. 11234)</v>
          </cell>
          <cell r="E73">
            <v>-382535.25</v>
          </cell>
        </row>
        <row r="74">
          <cell r="D74" t="str">
            <v>joint services per city (inv. 11231)</v>
          </cell>
          <cell r="E74">
            <v>-9538.17</v>
          </cell>
        </row>
        <row r="75">
          <cell r="D75">
            <v>12101</v>
          </cell>
          <cell r="E75">
            <v>-44911.78</v>
          </cell>
        </row>
        <row r="76">
          <cell r="D76">
            <v>12221</v>
          </cell>
          <cell r="E76">
            <v>-3105.07</v>
          </cell>
        </row>
        <row r="77">
          <cell r="D77">
            <v>11230</v>
          </cell>
          <cell r="E77">
            <v>-4536.42</v>
          </cell>
        </row>
        <row r="78">
          <cell r="D78">
            <v>11228</v>
          </cell>
          <cell r="E78">
            <v>-240</v>
          </cell>
        </row>
        <row r="79">
          <cell r="D79">
            <v>11229</v>
          </cell>
          <cell r="E79">
            <v>-247.9</v>
          </cell>
        </row>
        <row r="80">
          <cell r="E80">
            <v>-3944.42</v>
          </cell>
        </row>
        <row r="81">
          <cell r="D81" t="str">
            <v>DC per city</v>
          </cell>
          <cell r="E81">
            <v>654374.93999999994</v>
          </cell>
          <cell r="F81">
            <v>719211.31</v>
          </cell>
        </row>
        <row r="82">
          <cell r="D82" t="str">
            <v>DC per Hydro</v>
          </cell>
          <cell r="E82">
            <v>64836.37</v>
          </cell>
        </row>
        <row r="87">
          <cell r="D87" t="str">
            <v>Unreconciled</v>
          </cell>
          <cell r="F87">
            <v>-724165.13</v>
          </cell>
        </row>
        <row r="89">
          <cell r="A89" t="str">
            <v>Balance per Hydro</v>
          </cell>
          <cell r="E89">
            <v>5129207.53</v>
          </cell>
          <cell r="F89">
            <v>5129207.53</v>
          </cell>
        </row>
        <row r="90">
          <cell r="F90">
            <v>-64836.37</v>
          </cell>
        </row>
        <row r="91">
          <cell r="E91">
            <v>5853372.6600000001</v>
          </cell>
          <cell r="F91">
            <v>-654374.93999999994</v>
          </cell>
        </row>
        <row r="93">
          <cell r="F93">
            <v>4409996.22</v>
          </cell>
        </row>
        <row r="94">
          <cell r="F94">
            <v>377769.62</v>
          </cell>
        </row>
        <row r="95">
          <cell r="F95">
            <v>4787765.84</v>
          </cell>
        </row>
        <row r="97">
          <cell r="F97">
            <v>4764095.84</v>
          </cell>
        </row>
        <row r="98">
          <cell r="F98">
            <v>23670</v>
          </cell>
        </row>
        <row r="102">
          <cell r="E102" t="str">
            <v>City</v>
          </cell>
          <cell r="H102" t="str">
            <v>Hydro</v>
          </cell>
        </row>
        <row r="103">
          <cell r="E103">
            <v>4764095.84</v>
          </cell>
          <cell r="H103">
            <v>-5129207.53</v>
          </cell>
        </row>
        <row r="104">
          <cell r="D104" t="str">
            <v>Owing to us - Refund</v>
          </cell>
          <cell r="E104">
            <v>168.43</v>
          </cell>
          <cell r="H104">
            <v>-9148.64</v>
          </cell>
        </row>
        <row r="105">
          <cell r="D105" t="str">
            <v>Owing to us - Refund</v>
          </cell>
          <cell r="E105">
            <v>457</v>
          </cell>
          <cell r="H105">
            <v>-1600.05</v>
          </cell>
        </row>
        <row r="106">
          <cell r="D106" t="str">
            <v>Owing to us - Refund</v>
          </cell>
          <cell r="E106">
            <v>210</v>
          </cell>
          <cell r="H106">
            <v>-1862.6</v>
          </cell>
        </row>
        <row r="107">
          <cell r="D107" t="str">
            <v>Owing to us - Refund</v>
          </cell>
          <cell r="E107">
            <v>300.19</v>
          </cell>
          <cell r="H107">
            <v>-8514.25</v>
          </cell>
        </row>
        <row r="108">
          <cell r="H108">
            <v>-4319.66</v>
          </cell>
        </row>
        <row r="109">
          <cell r="D109" t="str">
            <v>Inv.8500</v>
          </cell>
          <cell r="E109">
            <v>-7413.25</v>
          </cell>
          <cell r="H109">
            <v>-347.62</v>
          </cell>
        </row>
        <row r="110">
          <cell r="D110" t="str">
            <v>Inv. 108415</v>
          </cell>
          <cell r="E110">
            <v>1601.34</v>
          </cell>
          <cell r="H110">
            <v>-1283.98</v>
          </cell>
        </row>
        <row r="111">
          <cell r="D111" t="str">
            <v>Inv. 109857</v>
          </cell>
          <cell r="E111">
            <v>-3413.89</v>
          </cell>
          <cell r="H111">
            <v>-6190.68</v>
          </cell>
        </row>
        <row r="112">
          <cell r="D112" t="str">
            <v>10845A</v>
          </cell>
          <cell r="E112">
            <v>2719.89</v>
          </cell>
          <cell r="H112">
            <v>-28</v>
          </cell>
        </row>
        <row r="113">
          <cell r="D113">
            <v>11051</v>
          </cell>
          <cell r="E113">
            <v>-55355.81</v>
          </cell>
          <cell r="H113">
            <v>44911.78</v>
          </cell>
        </row>
        <row r="114">
          <cell r="D114">
            <v>11132</v>
          </cell>
          <cell r="E114">
            <v>-2774.1</v>
          </cell>
          <cell r="H114">
            <v>3105.07</v>
          </cell>
        </row>
        <row r="115">
          <cell r="D115" t="str">
            <v>11169</v>
          </cell>
          <cell r="E115">
            <v>-105.6</v>
          </cell>
          <cell r="H115">
            <v>4536.42</v>
          </cell>
        </row>
        <row r="116">
          <cell r="H116">
            <v>240</v>
          </cell>
        </row>
        <row r="117">
          <cell r="D117" t="str">
            <v>Legal Bills</v>
          </cell>
          <cell r="E117">
            <v>16700.919999999998</v>
          </cell>
          <cell r="H117">
            <v>247.9</v>
          </cell>
        </row>
        <row r="118">
          <cell r="H118">
            <v>3944.42</v>
          </cell>
        </row>
        <row r="119">
          <cell r="E119">
            <v>-377769.62</v>
          </cell>
        </row>
        <row r="120">
          <cell r="H120">
            <v>21125.54</v>
          </cell>
        </row>
        <row r="122">
          <cell r="H122">
            <v>28050.23</v>
          </cell>
        </row>
        <row r="123">
          <cell r="H123">
            <v>-5016.1899999999996</v>
          </cell>
        </row>
        <row r="124">
          <cell r="H124">
            <v>-658.93</v>
          </cell>
        </row>
        <row r="125">
          <cell r="H125">
            <v>3124.64</v>
          </cell>
        </row>
        <row r="126">
          <cell r="H126">
            <v>-99273.57</v>
          </cell>
        </row>
        <row r="127">
          <cell r="E127">
            <v>4339421.34</v>
          </cell>
          <cell r="H127">
            <v>-5158165.7</v>
          </cell>
        </row>
        <row r="128">
          <cell r="H128">
            <v>-818744.36</v>
          </cell>
        </row>
        <row r="131">
          <cell r="H131">
            <v>-11135075.76</v>
          </cell>
        </row>
        <row r="132">
          <cell r="E132">
            <v>697191.35</v>
          </cell>
          <cell r="H132">
            <v>-6795654.4199999999</v>
          </cell>
        </row>
        <row r="133">
          <cell r="E133">
            <v>-207222.6</v>
          </cell>
        </row>
        <row r="135">
          <cell r="E135">
            <v>489968.75</v>
          </cell>
        </row>
        <row r="137">
          <cell r="E137">
            <v>27116.36</v>
          </cell>
          <cell r="F137">
            <v>27116.36</v>
          </cell>
        </row>
        <row r="138">
          <cell r="E138">
            <v>382535.25</v>
          </cell>
          <cell r="F138">
            <v>409651.61</v>
          </cell>
        </row>
        <row r="139">
          <cell r="E139">
            <v>48016.85</v>
          </cell>
          <cell r="F139">
            <v>457668.46</v>
          </cell>
        </row>
        <row r="140">
          <cell r="E140">
            <v>4536.42</v>
          </cell>
          <cell r="F140">
            <v>462204.88</v>
          </cell>
        </row>
        <row r="141">
          <cell r="E141">
            <v>14037.74</v>
          </cell>
          <cell r="F141">
            <v>476242.62</v>
          </cell>
        </row>
        <row r="142">
          <cell r="E142">
            <v>242.9</v>
          </cell>
          <cell r="F142">
            <v>476485.52</v>
          </cell>
        </row>
        <row r="143">
          <cell r="E143">
            <v>9538.17</v>
          </cell>
          <cell r="F143">
            <v>486023.69</v>
          </cell>
        </row>
        <row r="144">
          <cell r="E144">
            <v>3944.42</v>
          </cell>
          <cell r="F144">
            <v>489968.11</v>
          </cell>
        </row>
        <row r="145">
          <cell r="F145">
            <v>-0.64000000007217706</v>
          </cell>
        </row>
        <row r="146">
          <cell r="H146">
            <v>753648.51</v>
          </cell>
        </row>
        <row r="147">
          <cell r="H147">
            <v>-654374.93999999994</v>
          </cell>
        </row>
        <row r="148">
          <cell r="H148">
            <v>99273.570000000094</v>
          </cell>
        </row>
        <row r="150">
          <cell r="H150">
            <v>4583727.54</v>
          </cell>
        </row>
        <row r="151">
          <cell r="H151">
            <v>1549567.04</v>
          </cell>
        </row>
        <row r="152">
          <cell r="H152">
            <v>6133294.5800000001</v>
          </cell>
        </row>
        <row r="154">
          <cell r="H154">
            <v>5454013.7199999997</v>
          </cell>
        </row>
      </sheetData>
      <sheetData sheetId="4" refreshError="1">
        <row r="11">
          <cell r="A11">
            <v>264</v>
          </cell>
          <cell r="B11" t="str">
            <v>1330.10</v>
          </cell>
          <cell r="D11" t="str">
            <v>Meter Re-Verification</v>
          </cell>
          <cell r="F11">
            <v>-12569.57</v>
          </cell>
          <cell r="G11">
            <v>-12569.57</v>
          </cell>
        </row>
        <row r="12">
          <cell r="A12">
            <v>265</v>
          </cell>
          <cell r="B12" t="str">
            <v>1330.11</v>
          </cell>
          <cell r="D12" t="str">
            <v>Provision slow moving inv</v>
          </cell>
          <cell r="E12">
            <v>-150000</v>
          </cell>
          <cell r="F12">
            <v>-150000</v>
          </cell>
          <cell r="G12">
            <v>-150000</v>
          </cell>
        </row>
        <row r="13">
          <cell r="A13">
            <v>5000</v>
          </cell>
          <cell r="B13">
            <v>1330.1849999999999</v>
          </cell>
          <cell r="E13">
            <v>-2430254.1800000002</v>
          </cell>
          <cell r="F13">
            <v>0</v>
          </cell>
          <cell r="G13">
            <v>0</v>
          </cell>
        </row>
        <row r="14">
          <cell r="A14">
            <v>5000</v>
          </cell>
          <cell r="B14">
            <v>1330.1859999999999</v>
          </cell>
          <cell r="E14">
            <v>-298299.03000000003</v>
          </cell>
          <cell r="F14">
            <v>0</v>
          </cell>
          <cell r="G14">
            <v>0</v>
          </cell>
        </row>
        <row r="15">
          <cell r="B15" t="str">
            <v>1330</v>
          </cell>
          <cell r="D15" t="str">
            <v>sub-total</v>
          </cell>
          <cell r="E15">
            <v>1605121.97</v>
          </cell>
          <cell r="F15">
            <v>5460217.4800000004</v>
          </cell>
          <cell r="G15">
            <v>4047491.57</v>
          </cell>
        </row>
        <row r="16">
          <cell r="A16">
            <v>261</v>
          </cell>
          <cell r="B16" t="str">
            <v>1335.01</v>
          </cell>
          <cell r="D16" t="str">
            <v>Inventory - Obsolete</v>
          </cell>
          <cell r="E16">
            <v>0</v>
          </cell>
          <cell r="F16">
            <v>-2082.06</v>
          </cell>
          <cell r="G16">
            <v>-1984.02</v>
          </cell>
        </row>
        <row r="17">
          <cell r="D17" t="str">
            <v>Total</v>
          </cell>
          <cell r="E17">
            <v>1605121.97</v>
          </cell>
          <cell r="F17">
            <v>5458135.4199999999</v>
          </cell>
          <cell r="G17">
            <v>4045507.55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hodology"/>
      <sheetName val="Monthly Comparison"/>
      <sheetName val="Cumulative Balances"/>
      <sheetName val="monthly details by account"/>
      <sheetName val="Energy Revenue"/>
      <sheetName val="Cost of Power"/>
    </sheetNames>
    <sheetDataSet>
      <sheetData sheetId="0"/>
      <sheetData sheetId="1"/>
      <sheetData sheetId="2"/>
      <sheetData sheetId="3">
        <row r="99">
          <cell r="F99">
            <v>964444.8900000006</v>
          </cell>
          <cell r="H99">
            <v>688116.44000000041</v>
          </cell>
          <cell r="J99">
            <v>115392.68000000063</v>
          </cell>
          <cell r="L99">
            <v>131847.30999999866</v>
          </cell>
          <cell r="N99">
            <v>1361782.6100000003</v>
          </cell>
          <cell r="P99">
            <v>67119.200000000186</v>
          </cell>
          <cell r="R99">
            <v>0</v>
          </cell>
          <cell r="T99">
            <v>0</v>
          </cell>
          <cell r="V99">
            <v>0</v>
          </cell>
          <cell r="X99">
            <v>0</v>
          </cell>
          <cell r="Z99">
            <v>0</v>
          </cell>
          <cell r="AB99">
            <v>0</v>
          </cell>
        </row>
        <row r="100">
          <cell r="F100">
            <v>135893.67000000086</v>
          </cell>
          <cell r="H100">
            <v>-1434526.5799999998</v>
          </cell>
          <cell r="J100">
            <v>1117352.52</v>
          </cell>
          <cell r="L100">
            <v>-534620.20999999973</v>
          </cell>
          <cell r="N100">
            <v>-871390.5699999996</v>
          </cell>
          <cell r="P100">
            <v>-677947.60000000009</v>
          </cell>
          <cell r="R100">
            <v>0</v>
          </cell>
          <cell r="T100">
            <v>0</v>
          </cell>
          <cell r="V100">
            <v>0</v>
          </cell>
          <cell r="X100">
            <v>0</v>
          </cell>
          <cell r="Z100">
            <v>0</v>
          </cell>
          <cell r="AB100">
            <v>0</v>
          </cell>
        </row>
        <row r="101">
          <cell r="F101">
            <v>-130897.73999999999</v>
          </cell>
          <cell r="H101">
            <v>-213875.70000000019</v>
          </cell>
          <cell r="J101">
            <v>-185937.58000000007</v>
          </cell>
          <cell r="L101">
            <v>-48965.829999999842</v>
          </cell>
          <cell r="N101">
            <v>-195780.47000000015</v>
          </cell>
          <cell r="P101">
            <v>-104009.77000000002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</row>
        <row r="102">
          <cell r="F102">
            <v>60611.269999999902</v>
          </cell>
          <cell r="H102">
            <v>110365.42999999993</v>
          </cell>
          <cell r="J102">
            <v>20701.180000000168</v>
          </cell>
          <cell r="L102">
            <v>69970.859999999986</v>
          </cell>
          <cell r="N102">
            <v>200959.26</v>
          </cell>
          <cell r="P102">
            <v>216195.64000000013</v>
          </cell>
          <cell r="R102">
            <v>0</v>
          </cell>
          <cell r="T102">
            <v>0</v>
          </cell>
          <cell r="V102">
            <v>0</v>
          </cell>
          <cell r="X102">
            <v>0</v>
          </cell>
          <cell r="Z102">
            <v>0</v>
          </cell>
          <cell r="AB102">
            <v>0</v>
          </cell>
        </row>
        <row r="103">
          <cell r="F103">
            <v>-49692.449999999953</v>
          </cell>
          <cell r="H103">
            <v>60696.790000000037</v>
          </cell>
          <cell r="J103">
            <v>-87238.229999999981</v>
          </cell>
          <cell r="L103">
            <v>-14669.79999999993</v>
          </cell>
          <cell r="N103">
            <v>191218.35999999987</v>
          </cell>
          <cell r="P103">
            <v>120514.62999999989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>
            <v>0</v>
          </cell>
          <cell r="AB103">
            <v>0</v>
          </cell>
        </row>
        <row r="104">
          <cell r="F104">
            <v>7595.1999999999534</v>
          </cell>
          <cell r="H104">
            <v>-26873.680000000022</v>
          </cell>
          <cell r="J104">
            <v>13270.789999999979</v>
          </cell>
          <cell r="L104">
            <v>-215.39999999996508</v>
          </cell>
          <cell r="N104">
            <v>-3366.2999999999884</v>
          </cell>
          <cell r="P104">
            <v>11626.479999999981</v>
          </cell>
          <cell r="R104">
            <v>0</v>
          </cell>
          <cell r="T104">
            <v>0</v>
          </cell>
          <cell r="V104">
            <v>0</v>
          </cell>
          <cell r="X104">
            <v>0</v>
          </cell>
          <cell r="Z104">
            <v>0</v>
          </cell>
          <cell r="AB104">
            <v>0</v>
          </cell>
        </row>
        <row r="105">
          <cell r="F105">
            <v>20314.990000000002</v>
          </cell>
          <cell r="H105">
            <v>24919.8</v>
          </cell>
          <cell r="J105">
            <v>23005.919999999998</v>
          </cell>
          <cell r="L105">
            <v>22074.98</v>
          </cell>
          <cell r="N105">
            <v>36064.839999999997</v>
          </cell>
          <cell r="P105">
            <v>29371.200000000001</v>
          </cell>
          <cell r="R105">
            <v>0</v>
          </cell>
          <cell r="T105">
            <v>0</v>
          </cell>
          <cell r="V105">
            <v>0</v>
          </cell>
          <cell r="X105">
            <v>0</v>
          </cell>
          <cell r="Z105">
            <v>0</v>
          </cell>
          <cell r="AB105">
            <v>0</v>
          </cell>
        </row>
      </sheetData>
      <sheetData sheetId="4">
        <row r="5">
          <cell r="A5">
            <v>3001</v>
          </cell>
          <cell r="B5" t="str">
            <v>Engy</v>
          </cell>
          <cell r="C5">
            <v>2490358.02</v>
          </cell>
          <cell r="D5">
            <v>3120778.82</v>
          </cell>
          <cell r="E5">
            <v>2704376.86</v>
          </cell>
          <cell r="F5">
            <v>2795562.62</v>
          </cell>
          <cell r="G5">
            <v>2027186.25</v>
          </cell>
          <cell r="H5">
            <v>2883067.21</v>
          </cell>
          <cell r="P5">
            <v>16021329.780000001</v>
          </cell>
          <cell r="R5">
            <v>9018833.2799999993</v>
          </cell>
        </row>
        <row r="6">
          <cell r="A6">
            <v>3003</v>
          </cell>
          <cell r="B6" t="str">
            <v>WMS</v>
          </cell>
          <cell r="C6">
            <v>236477.91</v>
          </cell>
          <cell r="D6">
            <v>293804.25</v>
          </cell>
          <cell r="E6">
            <v>255093.47</v>
          </cell>
          <cell r="F6">
            <v>263017.17</v>
          </cell>
          <cell r="G6">
            <v>192120.62</v>
          </cell>
          <cell r="H6">
            <v>253388.75</v>
          </cell>
          <cell r="P6">
            <v>1493902.17</v>
          </cell>
          <cell r="R6">
            <v>8483725.3100000005</v>
          </cell>
          <cell r="S6">
            <v>620133.11</v>
          </cell>
        </row>
        <row r="7">
          <cell r="A7">
            <v>3005</v>
          </cell>
          <cell r="B7" t="str">
            <v>TNS</v>
          </cell>
          <cell r="C7">
            <v>240375.24</v>
          </cell>
          <cell r="D7">
            <v>299467.83</v>
          </cell>
          <cell r="E7">
            <v>260000.98</v>
          </cell>
          <cell r="F7">
            <v>268780.48</v>
          </cell>
          <cell r="G7">
            <v>196109.9</v>
          </cell>
          <cell r="H7">
            <v>263053.86</v>
          </cell>
          <cell r="P7">
            <v>1527788.29</v>
          </cell>
          <cell r="Q7">
            <v>268780.48</v>
          </cell>
          <cell r="R7">
            <v>-578812.98</v>
          </cell>
        </row>
        <row r="8">
          <cell r="A8">
            <v>3007</v>
          </cell>
          <cell r="B8" t="str">
            <v>TC</v>
          </cell>
          <cell r="C8">
            <v>231109.72</v>
          </cell>
          <cell r="D8">
            <v>288159.25</v>
          </cell>
          <cell r="E8">
            <v>250188.12</v>
          </cell>
          <cell r="F8">
            <v>258755.25</v>
          </cell>
          <cell r="G8">
            <v>187702.48</v>
          </cell>
          <cell r="H8">
            <v>236565.94</v>
          </cell>
          <cell r="P8">
            <v>1452480.76</v>
          </cell>
        </row>
        <row r="9">
          <cell r="A9">
            <v>3008</v>
          </cell>
          <cell r="B9" t="str">
            <v>LV</v>
          </cell>
          <cell r="G9">
            <v>277.88</v>
          </cell>
          <cell r="H9">
            <v>4581.54</v>
          </cell>
          <cell r="P9">
            <v>4859.42</v>
          </cell>
        </row>
        <row r="10">
          <cell r="A10">
            <v>3009</v>
          </cell>
          <cell r="B10" t="str">
            <v>RRA</v>
          </cell>
          <cell r="C10">
            <v>58431.17</v>
          </cell>
          <cell r="D10">
            <v>73460.350000000006</v>
          </cell>
          <cell r="E10">
            <v>63775.98</v>
          </cell>
          <cell r="F10">
            <v>66392.929999999993</v>
          </cell>
          <cell r="G10">
            <v>48031.25</v>
          </cell>
          <cell r="H10">
            <v>63351.040000000001</v>
          </cell>
          <cell r="P10">
            <v>373442.72000000003</v>
          </cell>
        </row>
        <row r="11">
          <cell r="A11">
            <v>3011</v>
          </cell>
          <cell r="B11" t="str">
            <v>Engy</v>
          </cell>
          <cell r="C11">
            <v>929498.49</v>
          </cell>
          <cell r="D11">
            <v>712504.15</v>
          </cell>
          <cell r="E11">
            <v>940793.6</v>
          </cell>
          <cell r="F11">
            <v>759135.05</v>
          </cell>
          <cell r="G11">
            <v>824252.58</v>
          </cell>
          <cell r="H11">
            <v>739942.86</v>
          </cell>
          <cell r="P11">
            <v>4906126.7300000004</v>
          </cell>
        </row>
        <row r="12">
          <cell r="A12">
            <v>3013</v>
          </cell>
          <cell r="B12" t="str">
            <v>WMS</v>
          </cell>
          <cell r="C12">
            <v>94597.9</v>
          </cell>
          <cell r="D12">
            <v>70804.800000000003</v>
          </cell>
          <cell r="E12">
            <v>94404.08</v>
          </cell>
          <cell r="F12">
            <v>72579.679999999993</v>
          </cell>
          <cell r="G12">
            <v>82093.759999999995</v>
          </cell>
          <cell r="H12">
            <v>69541.83</v>
          </cell>
          <cell r="P12">
            <v>484022.05000000005</v>
          </cell>
        </row>
        <row r="13">
          <cell r="A13">
            <v>3015</v>
          </cell>
          <cell r="B13" t="str">
            <v>TNS</v>
          </cell>
          <cell r="C13">
            <v>87238.21</v>
          </cell>
          <cell r="D13">
            <v>65087.11</v>
          </cell>
          <cell r="E13">
            <v>87310.23</v>
          </cell>
          <cell r="F13">
            <v>67299.17</v>
          </cell>
          <cell r="G13">
            <v>75949.91</v>
          </cell>
          <cell r="H13">
            <v>65212.76</v>
          </cell>
          <cell r="P13">
            <v>448097.39</v>
          </cell>
        </row>
        <row r="14">
          <cell r="A14">
            <v>3017</v>
          </cell>
          <cell r="B14" t="str">
            <v>TC</v>
          </cell>
          <cell r="C14">
            <v>83612.679999999993</v>
          </cell>
          <cell r="D14">
            <v>62427.26</v>
          </cell>
          <cell r="E14">
            <v>83746.31</v>
          </cell>
          <cell r="F14">
            <v>64692.59</v>
          </cell>
          <cell r="G14">
            <v>72018.94</v>
          </cell>
          <cell r="H14">
            <v>58024.13</v>
          </cell>
          <cell r="P14">
            <v>424521.91</v>
          </cell>
          <cell r="Q14">
            <v>64692.59</v>
          </cell>
          <cell r="R14">
            <v>130471.9</v>
          </cell>
        </row>
        <row r="15">
          <cell r="A15">
            <v>3018</v>
          </cell>
          <cell r="B15" t="str">
            <v>LV</v>
          </cell>
          <cell r="G15">
            <v>228.77</v>
          </cell>
          <cell r="H15">
            <v>1253.0899999999999</v>
          </cell>
          <cell r="P15">
            <v>1481.86</v>
          </cell>
        </row>
        <row r="16">
          <cell r="A16">
            <v>3019</v>
          </cell>
          <cell r="B16" t="str">
            <v>RRA</v>
          </cell>
          <cell r="C16">
            <v>23388.43</v>
          </cell>
          <cell r="D16">
            <v>17705.36</v>
          </cell>
          <cell r="E16">
            <v>23602.6</v>
          </cell>
          <cell r="F16">
            <v>18688.330000000002</v>
          </cell>
          <cell r="G16">
            <v>20524.29</v>
          </cell>
          <cell r="H16">
            <v>17386.169999999998</v>
          </cell>
          <cell r="P16">
            <v>121295.18000000001</v>
          </cell>
          <cell r="R16">
            <v>2073344.37</v>
          </cell>
        </row>
        <row r="17">
          <cell r="A17">
            <v>3021</v>
          </cell>
          <cell r="B17" t="str">
            <v>Engy</v>
          </cell>
          <cell r="C17">
            <v>1708988.84</v>
          </cell>
          <cell r="D17">
            <v>1603875.06</v>
          </cell>
          <cell r="E17">
            <v>1705196.76</v>
          </cell>
          <cell r="F17">
            <v>1274116.5</v>
          </cell>
          <cell r="G17">
            <v>1295934.8600000001</v>
          </cell>
          <cell r="H17">
            <v>1745863.08</v>
          </cell>
          <cell r="P17">
            <v>9333975.1000000015</v>
          </cell>
          <cell r="R17">
            <v>2308102.13</v>
          </cell>
          <cell r="S17">
            <v>169585.76</v>
          </cell>
        </row>
        <row r="18">
          <cell r="A18">
            <v>3023</v>
          </cell>
          <cell r="B18" t="str">
            <v>WMS</v>
          </cell>
          <cell r="C18">
            <v>291329.17</v>
          </cell>
          <cell r="D18">
            <v>269258.03000000003</v>
          </cell>
          <cell r="E18">
            <v>296079.25</v>
          </cell>
          <cell r="F18">
            <v>266017.31</v>
          </cell>
          <cell r="G18">
            <v>251080.92</v>
          </cell>
          <cell r="H18">
            <v>273026.62</v>
          </cell>
          <cell r="P18">
            <v>1646791.2999999998</v>
          </cell>
          <cell r="Q18">
            <v>266017.31</v>
          </cell>
          <cell r="R18">
            <v>-949.72</v>
          </cell>
        </row>
        <row r="19">
          <cell r="A19">
            <v>3025</v>
          </cell>
          <cell r="B19" t="str">
            <v>TNS</v>
          </cell>
          <cell r="C19">
            <v>248149.36</v>
          </cell>
          <cell r="D19">
            <v>224846.37</v>
          </cell>
          <cell r="E19">
            <v>263168.17</v>
          </cell>
          <cell r="F19">
            <v>224203.37</v>
          </cell>
          <cell r="G19">
            <v>233217.96</v>
          </cell>
          <cell r="H19">
            <v>283973.52</v>
          </cell>
          <cell r="P19">
            <v>1477558.75</v>
          </cell>
          <cell r="Q19">
            <v>224203.37</v>
          </cell>
          <cell r="R19">
            <v>-175294.73</v>
          </cell>
        </row>
        <row r="20">
          <cell r="A20">
            <v>3027</v>
          </cell>
          <cell r="B20" t="str">
            <v>TC</v>
          </cell>
          <cell r="C20">
            <v>238305.86</v>
          </cell>
          <cell r="D20">
            <v>216256.27</v>
          </cell>
          <cell r="E20">
            <v>251994.93</v>
          </cell>
          <cell r="F20">
            <v>217241.27</v>
          </cell>
          <cell r="G20">
            <v>223166.31</v>
          </cell>
          <cell r="H20">
            <v>238084.28</v>
          </cell>
          <cell r="P20">
            <v>1385048.9200000002</v>
          </cell>
        </row>
        <row r="21">
          <cell r="A21">
            <v>3028</v>
          </cell>
          <cell r="B21" t="str">
            <v>LV</v>
          </cell>
          <cell r="G21">
            <v>453.22</v>
          </cell>
          <cell r="H21">
            <v>8838.89</v>
          </cell>
          <cell r="P21">
            <v>9292.1099999999988</v>
          </cell>
        </row>
        <row r="22">
          <cell r="A22">
            <v>3029</v>
          </cell>
          <cell r="B22" t="str">
            <v>RRA</v>
          </cell>
          <cell r="C22">
            <v>72832.11</v>
          </cell>
          <cell r="D22">
            <v>67416.06</v>
          </cell>
          <cell r="E22">
            <v>74019.56</v>
          </cell>
          <cell r="F22">
            <v>66696.37</v>
          </cell>
          <cell r="G22">
            <v>62925.68</v>
          </cell>
          <cell r="H22">
            <v>68377.539999999994</v>
          </cell>
          <cell r="P22">
            <v>412267.31999999995</v>
          </cell>
        </row>
        <row r="23">
          <cell r="A23">
            <v>3031</v>
          </cell>
          <cell r="B23" t="str">
            <v>Engy</v>
          </cell>
          <cell r="C23">
            <v>298130.92</v>
          </cell>
          <cell r="D23">
            <v>319988.03999999998</v>
          </cell>
          <cell r="E23">
            <v>295820.94</v>
          </cell>
          <cell r="F23">
            <v>259100.65</v>
          </cell>
          <cell r="G23">
            <v>278831.49</v>
          </cell>
          <cell r="H23">
            <v>367644.38</v>
          </cell>
          <cell r="P23">
            <v>1819516.42</v>
          </cell>
        </row>
        <row r="24">
          <cell r="A24">
            <v>3033</v>
          </cell>
          <cell r="B24" t="str">
            <v>WMS</v>
          </cell>
          <cell r="C24">
            <v>64820.75</v>
          </cell>
          <cell r="D24">
            <v>67345.36</v>
          </cell>
          <cell r="E24">
            <v>64422.11</v>
          </cell>
          <cell r="F24">
            <v>71514.16</v>
          </cell>
          <cell r="G24">
            <v>68058.710000000006</v>
          </cell>
          <cell r="H24">
            <v>72794.570000000007</v>
          </cell>
          <cell r="P24">
            <v>408955.66000000003</v>
          </cell>
        </row>
        <row r="25">
          <cell r="A25">
            <v>3034</v>
          </cell>
          <cell r="B25" t="str">
            <v>TNS</v>
          </cell>
          <cell r="C25">
            <v>54990.75</v>
          </cell>
          <cell r="D25">
            <v>56581.38</v>
          </cell>
          <cell r="E25">
            <v>55506.96</v>
          </cell>
          <cell r="F25">
            <v>53734.91</v>
          </cell>
          <cell r="G25">
            <v>57688.03</v>
          </cell>
          <cell r="H25">
            <v>64592.6</v>
          </cell>
          <cell r="P25">
            <v>343094.63</v>
          </cell>
        </row>
        <row r="26">
          <cell r="A26">
            <v>3035</v>
          </cell>
          <cell r="B26" t="str">
            <v>TC</v>
          </cell>
          <cell r="C26">
            <v>52560.94</v>
          </cell>
          <cell r="D26">
            <v>55324.9</v>
          </cell>
          <cell r="E26">
            <v>54341.58</v>
          </cell>
          <cell r="F26">
            <v>53740.2</v>
          </cell>
          <cell r="G26">
            <v>55235.06</v>
          </cell>
          <cell r="H26">
            <v>53741.27</v>
          </cell>
          <cell r="P26">
            <v>324943.95</v>
          </cell>
          <cell r="Q26">
            <v>53740.2</v>
          </cell>
          <cell r="R26">
            <v>13656.79</v>
          </cell>
        </row>
        <row r="27">
          <cell r="A27">
            <v>3036</v>
          </cell>
          <cell r="B27" t="str">
            <v>RRA</v>
          </cell>
          <cell r="C27">
            <v>16205.18</v>
          </cell>
          <cell r="D27">
            <v>16836.34</v>
          </cell>
          <cell r="E27">
            <v>16105.5</v>
          </cell>
          <cell r="F27">
            <v>17878.560000000001</v>
          </cell>
          <cell r="G27">
            <v>17014.689999999999</v>
          </cell>
          <cell r="H27">
            <v>18198.650000000001</v>
          </cell>
          <cell r="P27">
            <v>102238.92000000001</v>
          </cell>
          <cell r="R27">
            <v>2215402.39</v>
          </cell>
          <cell r="S27">
            <v>1858.9</v>
          </cell>
        </row>
        <row r="28">
          <cell r="A28">
            <v>3038</v>
          </cell>
          <cell r="B28" t="str">
            <v>LV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2106.98</v>
          </cell>
          <cell r="P28">
            <v>2106.98</v>
          </cell>
        </row>
        <row r="29">
          <cell r="A29">
            <v>3041</v>
          </cell>
          <cell r="B29" t="str">
            <v>Engy</v>
          </cell>
          <cell r="P29">
            <v>0</v>
          </cell>
          <cell r="R29">
            <v>3542426.95</v>
          </cell>
          <cell r="S29">
            <v>59649.09</v>
          </cell>
        </row>
        <row r="30">
          <cell r="A30">
            <v>3043</v>
          </cell>
          <cell r="B30" t="str">
            <v>WMS</v>
          </cell>
          <cell r="P30">
            <v>0</v>
          </cell>
          <cell r="Q30" t="e">
            <v>#REF!</v>
          </cell>
          <cell r="R30">
            <v>-132524.57</v>
          </cell>
          <cell r="S30">
            <v>33.130000000000003</v>
          </cell>
        </row>
        <row r="31">
          <cell r="A31">
            <v>3044</v>
          </cell>
          <cell r="B31" t="str">
            <v>TNS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P31">
            <v>0</v>
          </cell>
          <cell r="Q31">
            <v>0</v>
          </cell>
          <cell r="R31">
            <v>-615107.65</v>
          </cell>
        </row>
        <row r="32">
          <cell r="A32">
            <v>3045</v>
          </cell>
          <cell r="B32" t="str">
            <v>TC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P32">
            <v>0</v>
          </cell>
        </row>
        <row r="33">
          <cell r="A33">
            <v>3046</v>
          </cell>
          <cell r="B33" t="str">
            <v>RRA</v>
          </cell>
          <cell r="P33">
            <v>0</v>
          </cell>
        </row>
        <row r="34">
          <cell r="A34">
            <v>3051</v>
          </cell>
          <cell r="B34" t="str">
            <v>Engy</v>
          </cell>
          <cell r="C34">
            <v>0</v>
          </cell>
          <cell r="P34">
            <v>0</v>
          </cell>
        </row>
        <row r="35">
          <cell r="A35">
            <v>3053</v>
          </cell>
          <cell r="B35" t="str">
            <v>WMS</v>
          </cell>
          <cell r="C35">
            <v>6647.82</v>
          </cell>
          <cell r="D35">
            <v>6475.56</v>
          </cell>
          <cell r="E35">
            <v>5421.41</v>
          </cell>
          <cell r="F35">
            <v>5361.59</v>
          </cell>
          <cell r="G35">
            <v>4556.92</v>
          </cell>
          <cell r="H35">
            <v>4087.58</v>
          </cell>
          <cell r="P35">
            <v>32550.880000000005</v>
          </cell>
        </row>
        <row r="36">
          <cell r="A36">
            <v>3054</v>
          </cell>
          <cell r="B36" t="str">
            <v>TNS</v>
          </cell>
          <cell r="C36">
            <v>4034.43</v>
          </cell>
          <cell r="D36">
            <v>4034.8</v>
          </cell>
          <cell r="E36">
            <v>4051.93</v>
          </cell>
          <cell r="F36">
            <v>4051.92</v>
          </cell>
          <cell r="G36">
            <v>4060.98</v>
          </cell>
          <cell r="H36">
            <v>4210.83</v>
          </cell>
          <cell r="P36">
            <v>24444.89</v>
          </cell>
        </row>
        <row r="37">
          <cell r="A37">
            <v>3055</v>
          </cell>
          <cell r="B37" t="str">
            <v>TC</v>
          </cell>
          <cell r="C37">
            <v>3845.62</v>
          </cell>
          <cell r="D37">
            <v>3845.93</v>
          </cell>
          <cell r="E37">
            <v>3862.25</v>
          </cell>
          <cell r="F37">
            <v>3862.11</v>
          </cell>
          <cell r="G37">
            <v>3870.87</v>
          </cell>
          <cell r="H37">
            <v>3463.81</v>
          </cell>
          <cell r="P37">
            <v>22750.59</v>
          </cell>
          <cell r="Q37" t="e">
            <v>#REF!</v>
          </cell>
          <cell r="R37">
            <v>1978.9</v>
          </cell>
          <cell r="S37">
            <v>6.66</v>
          </cell>
        </row>
        <row r="38">
          <cell r="A38">
            <v>3056</v>
          </cell>
          <cell r="B38" t="str">
            <v>RRA</v>
          </cell>
          <cell r="C38">
            <v>1661.96</v>
          </cell>
          <cell r="D38">
            <v>1618.89</v>
          </cell>
          <cell r="E38">
            <v>1355.35</v>
          </cell>
          <cell r="F38">
            <v>1340.4</v>
          </cell>
          <cell r="G38">
            <v>1139.23</v>
          </cell>
          <cell r="H38">
            <v>1021.9</v>
          </cell>
          <cell r="P38">
            <v>8137.73</v>
          </cell>
          <cell r="R38">
            <v>804863.43</v>
          </cell>
          <cell r="S38">
            <v>-6265.89</v>
          </cell>
        </row>
        <row r="39">
          <cell r="A39">
            <v>3061</v>
          </cell>
          <cell r="B39" t="str">
            <v>Engy</v>
          </cell>
          <cell r="C39">
            <v>712.56</v>
          </cell>
          <cell r="D39">
            <v>571.85</v>
          </cell>
          <cell r="E39">
            <v>681.95</v>
          </cell>
          <cell r="F39">
            <v>589.29999999999995</v>
          </cell>
          <cell r="G39">
            <v>667.05</v>
          </cell>
          <cell r="H39">
            <v>680.11</v>
          </cell>
          <cell r="P39">
            <v>3902.82</v>
          </cell>
          <cell r="R39">
            <v>1047419.82</v>
          </cell>
          <cell r="S39">
            <v>26293.22</v>
          </cell>
        </row>
        <row r="40">
          <cell r="A40">
            <v>3063</v>
          </cell>
          <cell r="B40" t="str">
            <v>WMS</v>
          </cell>
          <cell r="C40">
            <v>67.06</v>
          </cell>
          <cell r="D40">
            <v>53.9</v>
          </cell>
          <cell r="E40">
            <v>62.79</v>
          </cell>
          <cell r="F40">
            <v>56.33</v>
          </cell>
          <cell r="G40">
            <v>61.17</v>
          </cell>
          <cell r="H40">
            <v>58.02</v>
          </cell>
          <cell r="P40">
            <v>359.27</v>
          </cell>
          <cell r="Q40" t="e">
            <v>#REF!</v>
          </cell>
          <cell r="R40">
            <v>-270483.71000000002</v>
          </cell>
          <cell r="S40">
            <v>-2015.46</v>
          </cell>
        </row>
        <row r="41">
          <cell r="A41">
            <v>3064</v>
          </cell>
          <cell r="B41" t="str">
            <v>TNS</v>
          </cell>
          <cell r="C41">
            <v>12.64</v>
          </cell>
          <cell r="D41">
            <v>10.17</v>
          </cell>
          <cell r="E41">
            <v>11.84</v>
          </cell>
          <cell r="F41">
            <v>10.62</v>
          </cell>
          <cell r="G41">
            <v>11.53</v>
          </cell>
          <cell r="H41">
            <v>11.44</v>
          </cell>
          <cell r="P41">
            <v>68.240000000000009</v>
          </cell>
          <cell r="Q41">
            <v>10.62</v>
          </cell>
          <cell r="R41">
            <v>-234739.75</v>
          </cell>
        </row>
        <row r="42">
          <cell r="A42">
            <v>3065</v>
          </cell>
          <cell r="B42" t="str">
            <v>TC</v>
          </cell>
          <cell r="C42">
            <v>11.92</v>
          </cell>
          <cell r="D42">
            <v>9.59</v>
          </cell>
          <cell r="E42">
            <v>11.17</v>
          </cell>
          <cell r="F42">
            <v>10.02</v>
          </cell>
          <cell r="G42">
            <v>10.88</v>
          </cell>
          <cell r="H42">
            <v>9.48</v>
          </cell>
          <cell r="P42">
            <v>63.06</v>
          </cell>
        </row>
        <row r="43">
          <cell r="A43">
            <v>3066</v>
          </cell>
          <cell r="B43" t="str">
            <v>RRA</v>
          </cell>
          <cell r="C43">
            <v>16.89</v>
          </cell>
          <cell r="D43">
            <v>13.6</v>
          </cell>
          <cell r="E43">
            <v>15.84</v>
          </cell>
          <cell r="F43">
            <v>14.21</v>
          </cell>
          <cell r="G43">
            <v>15.4</v>
          </cell>
          <cell r="H43">
            <v>14.48</v>
          </cell>
          <cell r="P43">
            <v>90.42</v>
          </cell>
        </row>
        <row r="44">
          <cell r="A44">
            <v>3068</v>
          </cell>
          <cell r="B44" t="str">
            <v>LV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0.31</v>
          </cell>
          <cell r="P44">
            <v>0.31</v>
          </cell>
        </row>
        <row r="45">
          <cell r="A45">
            <v>3070</v>
          </cell>
          <cell r="B45" t="str">
            <v>FRP</v>
          </cell>
          <cell r="C45">
            <v>-11787.68</v>
          </cell>
          <cell r="D45">
            <v>-534.78</v>
          </cell>
          <cell r="E45">
            <v>75152.78</v>
          </cell>
          <cell r="F45">
            <v>623992.11</v>
          </cell>
          <cell r="G45">
            <v>-619242.42000000004</v>
          </cell>
          <cell r="H45">
            <v>-256124.2</v>
          </cell>
          <cell r="P45">
            <v>-188544.19000000012</v>
          </cell>
        </row>
        <row r="46">
          <cell r="A46">
            <v>3081</v>
          </cell>
          <cell r="B46" t="str">
            <v>Engy</v>
          </cell>
          <cell r="C46">
            <v>31852.92</v>
          </cell>
          <cell r="D46">
            <v>32769.949999999997</v>
          </cell>
          <cell r="E46">
            <v>32387.18</v>
          </cell>
          <cell r="F46">
            <v>29683.33</v>
          </cell>
          <cell r="G46">
            <v>30800.11</v>
          </cell>
          <cell r="H46">
            <v>35606.019999999997</v>
          </cell>
          <cell r="P46">
            <v>193099.50999999998</v>
          </cell>
        </row>
        <row r="47">
          <cell r="A47">
            <v>3085</v>
          </cell>
          <cell r="B47" t="str">
            <v>TNS</v>
          </cell>
          <cell r="C47">
            <v>1639.24</v>
          </cell>
          <cell r="D47">
            <v>1639.24</v>
          </cell>
          <cell r="E47">
            <v>1649.01</v>
          </cell>
          <cell r="F47">
            <v>1648.99</v>
          </cell>
          <cell r="G47">
            <v>1648.97</v>
          </cell>
          <cell r="H47">
            <v>1692.63</v>
          </cell>
          <cell r="P47">
            <v>9918.0799999999981</v>
          </cell>
        </row>
        <row r="48">
          <cell r="A48">
            <v>3087</v>
          </cell>
          <cell r="B48" t="str">
            <v>TC</v>
          </cell>
          <cell r="C48">
            <v>1571.99</v>
          </cell>
          <cell r="D48">
            <v>1571.99</v>
          </cell>
          <cell r="E48">
            <v>1581.37</v>
          </cell>
          <cell r="F48">
            <v>1581.35</v>
          </cell>
          <cell r="G48">
            <v>1581.33</v>
          </cell>
          <cell r="H48">
            <v>1394.4</v>
          </cell>
          <cell r="P48">
            <v>9282.43</v>
          </cell>
        </row>
        <row r="49">
          <cell r="A49">
            <v>3088</v>
          </cell>
          <cell r="B49" t="str">
            <v>LV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63.64</v>
          </cell>
          <cell r="P49">
            <v>63.64</v>
          </cell>
        </row>
        <row r="50">
          <cell r="A50">
            <v>3201</v>
          </cell>
          <cell r="B50" t="str">
            <v>Engy</v>
          </cell>
          <cell r="C50">
            <v>217896.57</v>
          </cell>
          <cell r="D50">
            <v>-790048.18</v>
          </cell>
          <cell r="E50">
            <v>329053.44</v>
          </cell>
          <cell r="F50">
            <v>-1058444.99</v>
          </cell>
          <cell r="G50">
            <v>512064.59</v>
          </cell>
          <cell r="H50">
            <v>212527.53</v>
          </cell>
          <cell r="P50">
            <v>-576951.04000000004</v>
          </cell>
        </row>
        <row r="51">
          <cell r="A51">
            <v>3203</v>
          </cell>
          <cell r="B51" t="str">
            <v>WMS</v>
          </cell>
          <cell r="C51">
            <v>25266.73</v>
          </cell>
          <cell r="D51">
            <v>-39455.54</v>
          </cell>
          <cell r="E51">
            <v>-5932.53</v>
          </cell>
          <cell r="F51">
            <v>-74388.52</v>
          </cell>
          <cell r="G51">
            <v>49706.32</v>
          </cell>
          <cell r="H51">
            <v>7682.09</v>
          </cell>
          <cell r="P51">
            <v>-37121.449999999997</v>
          </cell>
        </row>
        <row r="52">
          <cell r="A52">
            <v>3205</v>
          </cell>
          <cell r="B52" t="str">
            <v>TNS</v>
          </cell>
          <cell r="C52">
            <v>25752.639999999999</v>
          </cell>
          <cell r="D52">
            <v>-40214.31</v>
          </cell>
          <cell r="E52">
            <v>-6046.61</v>
          </cell>
          <cell r="F52">
            <v>-75819.08</v>
          </cell>
          <cell r="G52">
            <v>64513.52</v>
          </cell>
          <cell r="H52">
            <v>8125.28</v>
          </cell>
          <cell r="P52">
            <v>-23688.560000000005</v>
          </cell>
        </row>
        <row r="53">
          <cell r="A53">
            <v>3207</v>
          </cell>
          <cell r="B53" t="str">
            <v>TC</v>
          </cell>
          <cell r="C53">
            <v>24780.83</v>
          </cell>
          <cell r="D53">
            <v>-38696.79</v>
          </cell>
          <cell r="E53">
            <v>-5818.43</v>
          </cell>
          <cell r="F53">
            <v>-72957.98</v>
          </cell>
          <cell r="G53">
            <v>14122.19</v>
          </cell>
          <cell r="H53">
            <v>6795.69</v>
          </cell>
          <cell r="P53">
            <v>-71774.489999999991</v>
          </cell>
          <cell r="Q53" t="e">
            <v>#REF!</v>
          </cell>
          <cell r="R53">
            <v>54</v>
          </cell>
          <cell r="S53">
            <v>0.5</v>
          </cell>
        </row>
        <row r="54">
          <cell r="A54">
            <v>3208</v>
          </cell>
          <cell r="B54" t="str">
            <v>GA</v>
          </cell>
          <cell r="C54">
            <v>127645.52</v>
          </cell>
          <cell r="D54">
            <v>148627.20000000001</v>
          </cell>
          <cell r="E54">
            <v>118546.23</v>
          </cell>
          <cell r="F54">
            <v>104631.3</v>
          </cell>
          <cell r="G54">
            <v>98092.3</v>
          </cell>
          <cell r="H54">
            <v>133100.51999999999</v>
          </cell>
          <cell r="P54">
            <v>730643.07000000007</v>
          </cell>
        </row>
        <row r="55">
          <cell r="A55">
            <v>3209</v>
          </cell>
          <cell r="B55" t="str">
            <v>RRA</v>
          </cell>
          <cell r="C55">
            <v>6316.6900000000023</v>
          </cell>
          <cell r="D55">
            <v>-9863.8799999999992</v>
          </cell>
          <cell r="E55">
            <v>-1483.14</v>
          </cell>
          <cell r="F55">
            <v>-18597.130000000005</v>
          </cell>
          <cell r="G55">
            <v>12426.58</v>
          </cell>
          <cell r="H55">
            <v>1920.52</v>
          </cell>
          <cell r="P55">
            <v>-9280.3600000000024</v>
          </cell>
          <cell r="R55">
            <v>272220.82</v>
          </cell>
          <cell r="S55">
            <v>-19714.900000000001</v>
          </cell>
        </row>
        <row r="56">
          <cell r="A56">
            <v>3211</v>
          </cell>
          <cell r="B56" t="str">
            <v>Engy</v>
          </cell>
          <cell r="C56">
            <v>-248128.99</v>
          </cell>
          <cell r="D56">
            <v>-24922.07</v>
          </cell>
          <cell r="E56">
            <v>-68273.52</v>
          </cell>
          <cell r="F56">
            <v>-149791.26999999999</v>
          </cell>
          <cell r="G56">
            <v>-32264.13</v>
          </cell>
          <cell r="H56">
            <v>228060.54</v>
          </cell>
          <cell r="P56">
            <v>-295319.43999999994</v>
          </cell>
          <cell r="R56">
            <v>1038715.43</v>
          </cell>
          <cell r="S56">
            <v>-86855.01</v>
          </cell>
        </row>
        <row r="57">
          <cell r="A57">
            <v>3213</v>
          </cell>
          <cell r="B57" t="str">
            <v>WMS</v>
          </cell>
          <cell r="C57">
            <v>-16416.59</v>
          </cell>
          <cell r="D57">
            <v>5139.09</v>
          </cell>
          <cell r="E57">
            <v>-15150.84</v>
          </cell>
          <cell r="F57">
            <v>-9453.61</v>
          </cell>
          <cell r="G57">
            <v>405.83</v>
          </cell>
          <cell r="H57">
            <v>15174.12</v>
          </cell>
          <cell r="P57">
            <v>-20301.999999999993</v>
          </cell>
          <cell r="Q57" t="e">
            <v>#REF!</v>
          </cell>
          <cell r="R57">
            <v>-55019.61</v>
          </cell>
          <cell r="S57">
            <v>11104.47</v>
          </cell>
        </row>
        <row r="58">
          <cell r="A58">
            <v>3215</v>
          </cell>
          <cell r="B58" t="str">
            <v>TNS</v>
          </cell>
          <cell r="C58">
            <v>-15469.49</v>
          </cell>
          <cell r="D58">
            <v>4842.6000000000004</v>
          </cell>
          <cell r="E58">
            <v>-14276.74</v>
          </cell>
          <cell r="F58">
            <v>-8908.2099999999991</v>
          </cell>
          <cell r="G58">
            <v>4314.2</v>
          </cell>
          <cell r="H58">
            <v>14882.3</v>
          </cell>
          <cell r="P58">
            <v>-14615.339999999997</v>
          </cell>
          <cell r="Q58">
            <v>-8908.2099999999991</v>
          </cell>
          <cell r="R58">
            <v>-84628.56</v>
          </cell>
        </row>
        <row r="59">
          <cell r="A59">
            <v>3217</v>
          </cell>
          <cell r="B59" t="str">
            <v>TC</v>
          </cell>
          <cell r="C59">
            <v>-14838.08</v>
          </cell>
          <cell r="D59">
            <v>4644.95</v>
          </cell>
          <cell r="E59">
            <v>-13694.02</v>
          </cell>
          <cell r="F59">
            <v>-8544.61</v>
          </cell>
          <cell r="G59">
            <v>-9462.67</v>
          </cell>
          <cell r="H59">
            <v>12256.02</v>
          </cell>
          <cell r="P59">
            <v>-29638.41</v>
          </cell>
        </row>
        <row r="60">
          <cell r="A60">
            <v>3218</v>
          </cell>
          <cell r="B60" t="str">
            <v>GA</v>
          </cell>
          <cell r="C60">
            <v>115359.81</v>
          </cell>
          <cell r="D60">
            <v>73951.38</v>
          </cell>
          <cell r="E60">
            <v>99721.82</v>
          </cell>
          <cell r="F60">
            <v>52519.199999999997</v>
          </cell>
          <cell r="G60">
            <v>93594.71</v>
          </cell>
          <cell r="H60">
            <v>79754.06</v>
          </cell>
          <cell r="P60">
            <v>514900.98000000004</v>
          </cell>
        </row>
        <row r="61">
          <cell r="A61">
            <v>3219</v>
          </cell>
          <cell r="B61" t="str">
            <v>RRA</v>
          </cell>
          <cell r="C61">
            <v>-4104.1499999999978</v>
          </cell>
          <cell r="D61">
            <v>1284.77</v>
          </cell>
          <cell r="E61">
            <v>-3787.7</v>
          </cell>
          <cell r="F61">
            <v>-2363.41</v>
          </cell>
          <cell r="G61">
            <v>101.46</v>
          </cell>
          <cell r="H61">
            <v>3793.53</v>
          </cell>
          <cell r="P61">
            <v>-5075.4999999999982</v>
          </cell>
        </row>
        <row r="62">
          <cell r="A62">
            <v>3221</v>
          </cell>
          <cell r="B62" t="str">
            <v>Engy</v>
          </cell>
          <cell r="C62">
            <v>-103293.68</v>
          </cell>
          <cell r="D62">
            <v>-78627.78</v>
          </cell>
          <cell r="E62">
            <v>-365231.82</v>
          </cell>
          <cell r="F62">
            <v>-64114.55</v>
          </cell>
          <cell r="G62">
            <v>432809.13</v>
          </cell>
          <cell r="H62">
            <v>28142.53</v>
          </cell>
          <cell r="P62">
            <v>-150316.17000000007</v>
          </cell>
        </row>
        <row r="63">
          <cell r="A63">
            <v>3223</v>
          </cell>
          <cell r="B63" t="str">
            <v>WMS</v>
          </cell>
          <cell r="C63">
            <v>-11930.01</v>
          </cell>
          <cell r="D63">
            <v>-943.88</v>
          </cell>
          <cell r="E63">
            <v>-12227.35</v>
          </cell>
          <cell r="F63">
            <v>-12211.16</v>
          </cell>
          <cell r="G63">
            <v>13834.88</v>
          </cell>
          <cell r="H63">
            <v>3978.79</v>
          </cell>
          <cell r="P63">
            <v>-19498.729999999996</v>
          </cell>
        </row>
        <row r="64">
          <cell r="A64">
            <v>3225</v>
          </cell>
          <cell r="B64" t="str">
            <v>TNS</v>
          </cell>
          <cell r="C64">
            <v>-15037.65</v>
          </cell>
          <cell r="D64">
            <v>12131.94</v>
          </cell>
          <cell r="E64">
            <v>-9969.82</v>
          </cell>
          <cell r="F64">
            <v>6932.83</v>
          </cell>
          <cell r="G64">
            <v>19974.27</v>
          </cell>
          <cell r="H64">
            <v>-8893.14</v>
          </cell>
          <cell r="P64">
            <v>5138.4300000000021</v>
          </cell>
          <cell r="Q64" t="e">
            <v>#REF!</v>
          </cell>
          <cell r="R64">
            <v>3.75</v>
          </cell>
        </row>
        <row r="65">
          <cell r="A65">
            <v>3226</v>
          </cell>
          <cell r="B65" t="str">
            <v>GA</v>
          </cell>
          <cell r="C65">
            <v>-252695.26</v>
          </cell>
          <cell r="D65">
            <v>-6915.95</v>
          </cell>
          <cell r="E65">
            <v>94387.93</v>
          </cell>
          <cell r="F65">
            <v>217215.79</v>
          </cell>
          <cell r="G65">
            <v>-141857.81</v>
          </cell>
          <cell r="H65">
            <v>-287089.83</v>
          </cell>
          <cell r="P65">
            <v>-376955.13</v>
          </cell>
        </row>
        <row r="66">
          <cell r="A66">
            <v>3227</v>
          </cell>
          <cell r="B66" t="str">
            <v>TC</v>
          </cell>
          <cell r="C66">
            <v>-14228.43</v>
          </cell>
          <cell r="D66">
            <v>10929.36</v>
          </cell>
          <cell r="E66">
            <v>-7777.08</v>
          </cell>
          <cell r="F66">
            <v>6235.75</v>
          </cell>
          <cell r="G66">
            <v>-12088.09</v>
          </cell>
          <cell r="H66">
            <v>-11587.22</v>
          </cell>
          <cell r="P66">
            <v>-28515.71</v>
          </cell>
          <cell r="R66">
            <v>61512.97</v>
          </cell>
        </row>
        <row r="67">
          <cell r="A67">
            <v>3228</v>
          </cell>
          <cell r="B67" t="str">
            <v>GA</v>
          </cell>
          <cell r="C67">
            <v>1669073.63</v>
          </cell>
          <cell r="D67">
            <v>1330740.3999999999</v>
          </cell>
          <cell r="E67">
            <v>1485366.34</v>
          </cell>
          <cell r="F67">
            <v>1211229.17</v>
          </cell>
          <cell r="G67">
            <v>1834821.01</v>
          </cell>
          <cell r="H67">
            <v>1515584.48</v>
          </cell>
          <cell r="P67">
            <v>9046815.0299999993</v>
          </cell>
          <cell r="R67">
            <v>58226.15</v>
          </cell>
        </row>
        <row r="68">
          <cell r="A68">
            <v>3229</v>
          </cell>
          <cell r="B68" t="str">
            <v>RRA</v>
          </cell>
          <cell r="C68">
            <v>-2982.5299999999988</v>
          </cell>
          <cell r="D68">
            <v>-235.9699999999998</v>
          </cell>
          <cell r="E68">
            <v>-3056.83</v>
          </cell>
          <cell r="F68">
            <v>-3052.75</v>
          </cell>
          <cell r="G68">
            <v>3458.71</v>
          </cell>
          <cell r="H68">
            <v>994.68</v>
          </cell>
          <cell r="P68">
            <v>-4874.6899999999978</v>
          </cell>
          <cell r="Q68">
            <v>-3052.75</v>
          </cell>
          <cell r="R68">
            <v>-9980.16</v>
          </cell>
        </row>
        <row r="69">
          <cell r="A69">
            <v>3231</v>
          </cell>
          <cell r="B69" t="str">
            <v>Engy</v>
          </cell>
          <cell r="C69">
            <v>21812.66</v>
          </cell>
          <cell r="D69">
            <v>-24139.01</v>
          </cell>
          <cell r="E69">
            <v>-36032.29</v>
          </cell>
          <cell r="F69">
            <v>19730.84</v>
          </cell>
          <cell r="G69">
            <v>88812.89</v>
          </cell>
          <cell r="H69">
            <v>-21281.08</v>
          </cell>
          <cell r="P69">
            <v>48904.009999999995</v>
          </cell>
        </row>
        <row r="70">
          <cell r="A70">
            <v>3233</v>
          </cell>
          <cell r="B70" t="str">
            <v>WMS</v>
          </cell>
          <cell r="C70">
            <v>2524.6</v>
          </cell>
          <cell r="D70">
            <v>-1741.79</v>
          </cell>
          <cell r="E70">
            <v>3878.68</v>
          </cell>
          <cell r="F70">
            <v>-134.96</v>
          </cell>
          <cell r="G70">
            <v>1755.75</v>
          </cell>
          <cell r="H70">
            <v>-2220.7800000000002</v>
          </cell>
          <cell r="P70">
            <v>4061.4999999999995</v>
          </cell>
        </row>
        <row r="71">
          <cell r="A71">
            <v>3234</v>
          </cell>
          <cell r="B71" t="str">
            <v>TNS</v>
          </cell>
          <cell r="C71">
            <v>1590.61</v>
          </cell>
          <cell r="D71">
            <v>-1140.79</v>
          </cell>
          <cell r="E71">
            <v>-1308.24</v>
          </cell>
          <cell r="F71">
            <v>2791.68</v>
          </cell>
          <cell r="G71">
            <v>4962.96</v>
          </cell>
          <cell r="H71">
            <v>-5208.71</v>
          </cell>
          <cell r="P71">
            <v>1687.5099999999993</v>
          </cell>
        </row>
        <row r="72">
          <cell r="A72">
            <v>3235</v>
          </cell>
          <cell r="B72" t="str">
            <v>TC</v>
          </cell>
          <cell r="C72">
            <v>2763.96</v>
          </cell>
          <cell r="D72">
            <v>-1351.41</v>
          </cell>
          <cell r="E72">
            <v>450.5</v>
          </cell>
          <cell r="F72">
            <v>82.88</v>
          </cell>
          <cell r="G72">
            <v>-1016.25</v>
          </cell>
          <cell r="H72">
            <v>-6310.45</v>
          </cell>
          <cell r="P72">
            <v>-5380.77</v>
          </cell>
        </row>
        <row r="73">
          <cell r="A73">
            <v>3236</v>
          </cell>
          <cell r="B73" t="str">
            <v>RRA</v>
          </cell>
          <cell r="C73">
            <v>631.16</v>
          </cell>
          <cell r="D73">
            <v>-435.45</v>
          </cell>
          <cell r="E73">
            <v>969.67</v>
          </cell>
          <cell r="F73">
            <v>-33.729999999999997</v>
          </cell>
          <cell r="G73">
            <v>438.93</v>
          </cell>
          <cell r="H73">
            <v>-555.19000000000005</v>
          </cell>
          <cell r="P73">
            <v>1015.3899999999999</v>
          </cell>
        </row>
        <row r="74">
          <cell r="A74">
            <v>3238</v>
          </cell>
          <cell r="B74" t="str">
            <v>GA</v>
          </cell>
          <cell r="C74">
            <v>473690.11</v>
          </cell>
          <cell r="D74">
            <v>388530.98</v>
          </cell>
          <cell r="E74">
            <v>406354.76</v>
          </cell>
          <cell r="F74">
            <v>361696.64</v>
          </cell>
          <cell r="G74">
            <v>598131.49</v>
          </cell>
          <cell r="H74">
            <v>477364.38</v>
          </cell>
          <cell r="P74">
            <v>2705768.3600000003</v>
          </cell>
          <cell r="Q74">
            <v>361696.64</v>
          </cell>
          <cell r="R74">
            <v>14432</v>
          </cell>
        </row>
        <row r="75">
          <cell r="A75">
            <v>3239</v>
          </cell>
          <cell r="B75" t="str">
            <v>GA</v>
          </cell>
          <cell r="C75">
            <v>-85005.3</v>
          </cell>
          <cell r="D75">
            <v>12741.19</v>
          </cell>
          <cell r="E75">
            <v>-22283.8</v>
          </cell>
          <cell r="F75">
            <v>140143.39000000001</v>
          </cell>
          <cell r="G75">
            <v>-1762.33</v>
          </cell>
          <cell r="H75">
            <v>-175016.55</v>
          </cell>
          <cell r="P75">
            <v>-131183.39999999997</v>
          </cell>
        </row>
        <row r="76">
          <cell r="A76">
            <v>3241</v>
          </cell>
          <cell r="B76" t="str">
            <v>Engy</v>
          </cell>
          <cell r="P76">
            <v>0</v>
          </cell>
          <cell r="R76">
            <v>11791.52</v>
          </cell>
        </row>
        <row r="77">
          <cell r="A77">
            <v>3243</v>
          </cell>
          <cell r="B77" t="str">
            <v>WMS</v>
          </cell>
          <cell r="P77">
            <v>0</v>
          </cell>
          <cell r="R77">
            <v>724.55</v>
          </cell>
        </row>
        <row r="78">
          <cell r="A78">
            <v>3244</v>
          </cell>
          <cell r="B78" t="str">
            <v>TNS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P78">
            <v>0</v>
          </cell>
        </row>
        <row r="79">
          <cell r="A79">
            <v>3245</v>
          </cell>
          <cell r="B79" t="str">
            <v>TC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P79">
            <v>0</v>
          </cell>
        </row>
        <row r="80">
          <cell r="A80">
            <v>3246</v>
          </cell>
          <cell r="B80" t="str">
            <v>RRA</v>
          </cell>
          <cell r="P80">
            <v>0</v>
          </cell>
        </row>
        <row r="81">
          <cell r="A81">
            <v>3248</v>
          </cell>
          <cell r="B81" t="str">
            <v>GA</v>
          </cell>
          <cell r="P81">
            <v>0</v>
          </cell>
        </row>
        <row r="82">
          <cell r="A82">
            <v>3258</v>
          </cell>
          <cell r="B82" t="str">
            <v>GA</v>
          </cell>
          <cell r="C82">
            <v>48580.26</v>
          </cell>
          <cell r="D82">
            <v>37359.019999999997</v>
          </cell>
          <cell r="E82">
            <v>34196.639999999999</v>
          </cell>
          <cell r="F82">
            <v>27117.279999999999</v>
          </cell>
          <cell r="G82">
            <v>40048.36</v>
          </cell>
          <cell r="H82">
            <v>26805.13</v>
          </cell>
          <cell r="P82">
            <v>214106.69</v>
          </cell>
        </row>
        <row r="83">
          <cell r="A83">
            <v>3268</v>
          </cell>
          <cell r="B83" t="str">
            <v>GA</v>
          </cell>
          <cell r="C83">
            <v>14.11</v>
          </cell>
          <cell r="D83">
            <v>11.71</v>
          </cell>
          <cell r="E83">
            <v>1.19</v>
          </cell>
          <cell r="F83">
            <v>10.96</v>
          </cell>
          <cell r="G83">
            <v>1.58</v>
          </cell>
          <cell r="H83">
            <v>12.35</v>
          </cell>
          <cell r="P83">
            <v>51.9</v>
          </cell>
          <cell r="Q83">
            <v>10.96</v>
          </cell>
          <cell r="R83">
            <v>103.95</v>
          </cell>
        </row>
        <row r="84">
          <cell r="A84">
            <v>3278</v>
          </cell>
          <cell r="B84" t="str">
            <v>GA</v>
          </cell>
          <cell r="C84">
            <v>98.36</v>
          </cell>
          <cell r="D84">
            <v>77.64</v>
          </cell>
          <cell r="E84">
            <v>84.89</v>
          </cell>
          <cell r="F84">
            <v>68.09</v>
          </cell>
          <cell r="G84">
            <v>118.29</v>
          </cell>
          <cell r="H84">
            <v>87.02</v>
          </cell>
          <cell r="P84">
            <v>534.29000000000008</v>
          </cell>
        </row>
        <row r="85">
          <cell r="P85">
            <v>0</v>
          </cell>
          <cell r="Q85">
            <v>28229.72</v>
          </cell>
        </row>
        <row r="86">
          <cell r="A86">
            <v>3908</v>
          </cell>
          <cell r="B86" t="str">
            <v>WAP to Retailers</v>
          </cell>
          <cell r="C86">
            <v>1038336.75</v>
          </cell>
          <cell r="D86">
            <v>1012648.69</v>
          </cell>
          <cell r="E86">
            <v>1057814.22</v>
          </cell>
          <cell r="F86">
            <v>758398.37</v>
          </cell>
          <cell r="G86">
            <v>798100.35</v>
          </cell>
          <cell r="H86">
            <v>1176671.5</v>
          </cell>
          <cell r="P86">
            <v>5841969.8799999999</v>
          </cell>
        </row>
        <row r="87">
          <cell r="P87">
            <v>0</v>
          </cell>
        </row>
        <row r="88">
          <cell r="C88">
            <v>10579693.859999998</v>
          </cell>
          <cell r="D88">
            <v>9938935.8000000007</v>
          </cell>
          <cell r="E88">
            <v>11004668.41</v>
          </cell>
          <cell r="F88">
            <v>9161337.0599999968</v>
          </cell>
          <cell r="G88">
            <v>10187444.600000001</v>
          </cell>
          <cell r="H88">
            <v>11084352.119999999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61956431.849999994</v>
          </cell>
          <cell r="Q88">
            <v>103862030</v>
          </cell>
        </row>
      </sheetData>
      <sheetData sheetId="5">
        <row r="27">
          <cell r="C27">
            <v>7338822.2700000005</v>
          </cell>
          <cell r="D27">
            <v>6572981.1800000006</v>
          </cell>
          <cell r="E27">
            <v>6787132.7800000003</v>
          </cell>
          <cell r="F27">
            <v>5379805.2699999996</v>
          </cell>
          <cell r="G27">
            <v>6999735.3600000003</v>
          </cell>
          <cell r="H27">
            <v>7207919.6799999997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>
            <v>2232654.91</v>
          </cell>
          <cell r="D28">
            <v>550596.99</v>
          </cell>
          <cell r="E28">
            <v>3333728.52</v>
          </cell>
          <cell r="F28">
            <v>1580011.61</v>
          </cell>
          <cell r="G28">
            <v>1649797.03</v>
          </cell>
          <cell r="H28">
            <v>1092653.96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>
            <v>562487.6</v>
          </cell>
          <cell r="D29">
            <v>456864.07999999996</v>
          </cell>
          <cell r="E29">
            <v>500113.49</v>
          </cell>
          <cell r="F29">
            <v>533392.16</v>
          </cell>
          <cell r="G29">
            <v>467894.41</v>
          </cell>
          <cell r="H29">
            <v>593501.81999999995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693887.25</v>
          </cell>
          <cell r="D30">
            <v>737651.77</v>
          </cell>
          <cell r="E30">
            <v>660798.89</v>
          </cell>
          <cell r="F30">
            <v>614697.54</v>
          </cell>
          <cell r="G30">
            <v>863411.49</v>
          </cell>
          <cell r="H30">
            <v>907849.01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559804.56000000006</v>
          </cell>
          <cell r="D31">
            <v>663818.09000000008</v>
          </cell>
          <cell r="E31">
            <v>531648.47</v>
          </cell>
          <cell r="F31">
            <v>510029.03</v>
          </cell>
          <cell r="G31">
            <v>726359.40999999992</v>
          </cell>
          <cell r="H31">
            <v>712951.98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179992.11</v>
          </cell>
          <cell r="D32">
            <v>140926.39000000001</v>
          </cell>
          <cell r="E32">
            <v>184787.62</v>
          </cell>
          <cell r="F32">
            <v>146748.38</v>
          </cell>
          <cell r="G32">
            <v>162709.92000000001</v>
          </cell>
          <cell r="H32">
            <v>186129.8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20314.990000000002</v>
          </cell>
          <cell r="D33">
            <v>24919.8</v>
          </cell>
          <cell r="E33">
            <v>23005.919999999998</v>
          </cell>
          <cell r="F33">
            <v>22074.98</v>
          </cell>
          <cell r="G33">
            <v>37024.71</v>
          </cell>
          <cell r="H33">
            <v>46215.65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t Price"/>
      <sheetName val="Data"/>
      <sheetName val="Chart1"/>
      <sheetName val="Chart2"/>
      <sheetName val="Sheet2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507"/>
      <sheetName val="c0504"/>
      <sheetName val="c0505"/>
      <sheetName val="c0561"/>
      <sheetName val="c0565"/>
      <sheetName val="c0563"/>
      <sheetName val="c0576"/>
      <sheetName val="c0542"/>
      <sheetName val="c0541"/>
      <sheetName val="c0531"/>
      <sheetName val="C0598"/>
      <sheetName val="C0899"/>
      <sheetName val="GEA"/>
      <sheetName val="C0597"/>
      <sheetName val="C0599"/>
      <sheetName val="c0584"/>
      <sheetName val="c0595"/>
      <sheetName val="c0585"/>
      <sheetName val="C0581"/>
      <sheetName val="co591"/>
      <sheetName val="Forecast"/>
      <sheetName val="E&amp;O Comparison"/>
      <sheetName val="E&amp;O Totals"/>
      <sheetName val="E&amp;O Projects &amp;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CAP95"/>
      <sheetName val="Zone Data"/>
      <sheetName val="SUM95"/>
      <sheetName val="SUM96"/>
      <sheetName val="SUM96 (2)"/>
      <sheetName val="Budget"/>
    </sheetNames>
    <sheetDataSet>
      <sheetData sheetId="0"/>
      <sheetData sheetId="1"/>
      <sheetData sheetId="2" refreshError="1">
        <row r="14">
          <cell r="AV14" t="str">
            <v>SUBTRANSMISSION</v>
          </cell>
        </row>
        <row r="16">
          <cell r="AV16">
            <v>9324</v>
          </cell>
          <cell r="AX16" t="str">
            <v>27.6/13.8 kV OH Rebuild</v>
          </cell>
          <cell r="BC16">
            <v>105</v>
          </cell>
          <cell r="BE16">
            <v>105</v>
          </cell>
        </row>
        <row r="17">
          <cell r="AV17">
            <v>9401</v>
          </cell>
          <cell r="AX17" t="str">
            <v>44 kV OH Burnhamthorpe Rebuild</v>
          </cell>
          <cell r="BC17">
            <v>600</v>
          </cell>
          <cell r="BE17">
            <v>600</v>
          </cell>
        </row>
        <row r="18">
          <cell r="AX18" t="str">
            <v>44/13.8 kV Eglinton  to HP</v>
          </cell>
          <cell r="BC18">
            <v>190</v>
          </cell>
          <cell r="BE18">
            <v>190</v>
          </cell>
        </row>
        <row r="19">
          <cell r="AX19" t="str">
            <v>44 kV Ont Hydro conversion to EMPk</v>
          </cell>
          <cell r="BC19">
            <v>225</v>
          </cell>
          <cell r="BE19">
            <v>225</v>
          </cell>
        </row>
        <row r="20">
          <cell r="AX20" t="str">
            <v>27.6 kV Stillmeadow</v>
          </cell>
          <cell r="BC20">
            <v>44</v>
          </cell>
          <cell r="BE20">
            <v>44</v>
          </cell>
        </row>
        <row r="21">
          <cell r="AX21" t="str">
            <v>27.6 kV Reclosers</v>
          </cell>
          <cell r="BC21">
            <v>396</v>
          </cell>
          <cell r="BE21">
            <v>396</v>
          </cell>
        </row>
        <row r="22">
          <cell r="AX22" t="str">
            <v>27.6 kV Derry-loop &amp; Scadamates</v>
          </cell>
          <cell r="BC22">
            <v>420</v>
          </cell>
          <cell r="BE22">
            <v>420</v>
          </cell>
        </row>
        <row r="24">
          <cell r="AW24" t="str">
            <v>TOTAL-SUBTRANSMISSION</v>
          </cell>
          <cell r="BC24">
            <v>1980</v>
          </cell>
          <cell r="BE24">
            <v>1980</v>
          </cell>
        </row>
        <row r="27">
          <cell r="AV27" t="str">
            <v>DISTRIBUTION</v>
          </cell>
        </row>
        <row r="29">
          <cell r="AV29">
            <v>9402</v>
          </cell>
          <cell r="AX29" t="str">
            <v>13.8 kV Streetsville Conv.</v>
          </cell>
          <cell r="BC29">
            <v>100</v>
          </cell>
          <cell r="BE29">
            <v>100</v>
          </cell>
        </row>
        <row r="30">
          <cell r="AX30" t="str">
            <v>13.8 kV Lisgar Feeder</v>
          </cell>
          <cell r="BC30">
            <v>103</v>
          </cell>
          <cell r="BE30">
            <v>103</v>
          </cell>
        </row>
        <row r="31">
          <cell r="AX31" t="str">
            <v>13.8 kV Winston Churchill Blvd.</v>
          </cell>
          <cell r="BC31">
            <v>199</v>
          </cell>
          <cell r="BE31">
            <v>199</v>
          </cell>
        </row>
        <row r="32">
          <cell r="AX32" t="str">
            <v>13.8 kV Laird Dr. U/G Tie</v>
          </cell>
          <cell r="BC32">
            <v>48</v>
          </cell>
          <cell r="BE32">
            <v>48</v>
          </cell>
        </row>
        <row r="33">
          <cell r="AX33" t="str">
            <v>13.8 kV Palgrave Recon.</v>
          </cell>
          <cell r="BC33">
            <v>36</v>
          </cell>
          <cell r="BE33">
            <v>36</v>
          </cell>
        </row>
        <row r="34">
          <cell r="AX34" t="str">
            <v>4.16 kV Clarkson Circuit</v>
          </cell>
          <cell r="BC34">
            <v>104</v>
          </cell>
          <cell r="BE34">
            <v>104</v>
          </cell>
        </row>
        <row r="35">
          <cell r="AX35" t="str">
            <v>4.16 kV Munden MS Egress</v>
          </cell>
          <cell r="BC35">
            <v>100</v>
          </cell>
          <cell r="BE35">
            <v>100</v>
          </cell>
        </row>
        <row r="37">
          <cell r="AW37" t="str">
            <v>TOTAL-DISTRIBUTION</v>
          </cell>
          <cell r="BC37">
            <v>690</v>
          </cell>
          <cell r="BE37">
            <v>690</v>
          </cell>
        </row>
        <row r="40">
          <cell r="AV40" t="str">
            <v>SUBSTATION</v>
          </cell>
        </row>
        <row r="42">
          <cell r="AV42">
            <v>9209</v>
          </cell>
          <cell r="AX42" t="str">
            <v>Confederation</v>
          </cell>
          <cell r="BC42">
            <v>2400</v>
          </cell>
          <cell r="BE42">
            <v>800</v>
          </cell>
        </row>
        <row r="43">
          <cell r="AV43">
            <v>9309</v>
          </cell>
          <cell r="AX43" t="str">
            <v>Matheson</v>
          </cell>
          <cell r="BC43">
            <v>660</v>
          </cell>
          <cell r="BE43">
            <v>160</v>
          </cell>
        </row>
        <row r="44">
          <cell r="AV44">
            <v>9403</v>
          </cell>
          <cell r="AX44" t="str">
            <v>Thomas</v>
          </cell>
          <cell r="BC44">
            <v>1380</v>
          </cell>
          <cell r="BE44">
            <v>500</v>
          </cell>
        </row>
        <row r="45">
          <cell r="AV45">
            <v>9404</v>
          </cell>
          <cell r="AX45" t="str">
            <v>Sheridan Park MS Rebuild</v>
          </cell>
          <cell r="BC45">
            <v>870</v>
          </cell>
          <cell r="BE45">
            <v>870</v>
          </cell>
        </row>
        <row r="46">
          <cell r="AV46">
            <v>9405</v>
          </cell>
          <cell r="AX46" t="str">
            <v>Orchard Heights MS Rebuild</v>
          </cell>
          <cell r="BC46">
            <v>1545</v>
          </cell>
          <cell r="BE46">
            <v>1000</v>
          </cell>
        </row>
        <row r="48">
          <cell r="AW48" t="str">
            <v>TOTAL-SUBSTATION</v>
          </cell>
          <cell r="BC48">
            <v>6855</v>
          </cell>
          <cell r="BE48">
            <v>3330</v>
          </cell>
        </row>
        <row r="51">
          <cell r="AV51" t="str">
            <v>SUBDIVISION REBUILDS</v>
          </cell>
        </row>
        <row r="53">
          <cell r="AV53">
            <v>9407</v>
          </cell>
          <cell r="AX53" t="str">
            <v>Applewood Heights Ph1</v>
          </cell>
          <cell r="BC53">
            <v>2500</v>
          </cell>
          <cell r="BE53">
            <v>250</v>
          </cell>
        </row>
        <row r="54">
          <cell r="AV54">
            <v>9408</v>
          </cell>
          <cell r="AX54" t="str">
            <v>Comanche/Cochise</v>
          </cell>
          <cell r="BC54">
            <v>500</v>
          </cell>
          <cell r="BE54">
            <v>50</v>
          </cell>
        </row>
        <row r="55">
          <cell r="AV55">
            <v>9409</v>
          </cell>
          <cell r="AX55" t="str">
            <v>Malton Ph3</v>
          </cell>
          <cell r="BC55">
            <v>1000</v>
          </cell>
          <cell r="BE55">
            <v>100</v>
          </cell>
        </row>
        <row r="56">
          <cell r="AV56">
            <v>9410</v>
          </cell>
          <cell r="AX56" t="str">
            <v>Sheridan Homelands Ph3</v>
          </cell>
          <cell r="BC56">
            <v>800</v>
          </cell>
          <cell r="BE56">
            <v>80</v>
          </cell>
        </row>
        <row r="58">
          <cell r="AW58" t="str">
            <v>TOTAL-REBUILDS</v>
          </cell>
          <cell r="BC58">
            <v>4800</v>
          </cell>
          <cell r="BE58">
            <v>480</v>
          </cell>
        </row>
        <row r="76">
          <cell r="B76" t="str">
            <v>SUBTRANSMISSION</v>
          </cell>
        </row>
        <row r="79">
          <cell r="A79" t="str">
            <v>6a</v>
          </cell>
          <cell r="B79" t="str">
            <v>44 kV Fieldgate Dr.</v>
          </cell>
        </row>
        <row r="80">
          <cell r="A80" t="str">
            <v>6b</v>
          </cell>
          <cell r="B80" t="str">
            <v>44 kV Eglinton/Dixie</v>
          </cell>
        </row>
        <row r="81">
          <cell r="A81">
            <v>7</v>
          </cell>
          <cell r="B81" t="str">
            <v>44 kV Britannia Rd.</v>
          </cell>
        </row>
        <row r="82">
          <cell r="A82" t="str">
            <v>8*</v>
          </cell>
          <cell r="B82" t="str">
            <v>44 kV Winston Churchill Blvd.</v>
          </cell>
        </row>
        <row r="83">
          <cell r="A83">
            <v>9</v>
          </cell>
          <cell r="B83" t="str">
            <v>44 kV C.P.R. Tracks</v>
          </cell>
        </row>
        <row r="84">
          <cell r="A84" t="str">
            <v>11a</v>
          </cell>
          <cell r="B84" t="str">
            <v>44 kV Glengarry</v>
          </cell>
        </row>
        <row r="85">
          <cell r="A85">
            <v>12</v>
          </cell>
          <cell r="B85" t="str">
            <v>44 kV Glen Erin Dr.</v>
          </cell>
        </row>
        <row r="86">
          <cell r="A86">
            <v>15</v>
          </cell>
          <cell r="B86" t="str">
            <v>44 kV Hurontario St.</v>
          </cell>
        </row>
        <row r="87">
          <cell r="A87">
            <v>16</v>
          </cell>
          <cell r="B87" t="str">
            <v>44 kV Mississauga Rd. - Dundas St.</v>
          </cell>
        </row>
        <row r="88">
          <cell r="A88" t="str">
            <v>17a</v>
          </cell>
          <cell r="B88" t="str">
            <v>44 kV Mississauga Rd. - Eglinton Av.</v>
          </cell>
        </row>
        <row r="89">
          <cell r="A89" t="str">
            <v>17*</v>
          </cell>
          <cell r="B89" t="str">
            <v>44 kV Meadowvale T.S. Feeders</v>
          </cell>
        </row>
        <row r="90">
          <cell r="A90" t="str">
            <v>19a</v>
          </cell>
          <cell r="B90" t="str">
            <v>44 kV Drew Rd.</v>
          </cell>
        </row>
        <row r="91">
          <cell r="A91" t="str">
            <v>*</v>
          </cell>
          <cell r="B91" t="str">
            <v>44 kV Tomken/Bloor</v>
          </cell>
        </row>
        <row r="92">
          <cell r="A92" t="str">
            <v>*</v>
          </cell>
          <cell r="B92" t="str">
            <v>44 kV Summerville</v>
          </cell>
        </row>
        <row r="93">
          <cell r="A93" t="str">
            <v>*</v>
          </cell>
          <cell r="B93" t="str">
            <v>27.6 kV Second Line Express Feeder</v>
          </cell>
        </row>
        <row r="94">
          <cell r="A94" t="str">
            <v>*</v>
          </cell>
          <cell r="B94" t="str">
            <v>27.6 kV Midway Blvd.</v>
          </cell>
        </row>
        <row r="95">
          <cell r="A95">
            <v>20</v>
          </cell>
          <cell r="B95" t="str">
            <v>27.6 kV Ontario Hydro ROW - W. C. Blvd.</v>
          </cell>
        </row>
        <row r="96">
          <cell r="A96">
            <v>24</v>
          </cell>
          <cell r="B96" t="str">
            <v>27.6 kV Ontario Hydro ROW - Queensway</v>
          </cell>
        </row>
        <row r="97">
          <cell r="A97">
            <v>25</v>
          </cell>
          <cell r="B97" t="str">
            <v>27 6 kV Dixie Mall</v>
          </cell>
        </row>
        <row r="98">
          <cell r="A98" t="str">
            <v>25a</v>
          </cell>
          <cell r="B98" t="str">
            <v>27.6 kV Lakeshore/Hwy 10</v>
          </cell>
        </row>
        <row r="99">
          <cell r="A99">
            <v>29</v>
          </cell>
          <cell r="B99" t="str">
            <v>27.6 kV Erindale T.S./Eglinton Av.</v>
          </cell>
        </row>
        <row r="100">
          <cell r="A100">
            <v>32</v>
          </cell>
          <cell r="B100" t="str">
            <v>27.6 kV Britannia Rd - Hwy 10</v>
          </cell>
        </row>
        <row r="101">
          <cell r="A101" t="str">
            <v>34a</v>
          </cell>
          <cell r="B101" t="str">
            <v>27.6 kV Bramalea T.S. - Dixie</v>
          </cell>
        </row>
        <row r="102">
          <cell r="A102" t="str">
            <v>34b</v>
          </cell>
          <cell r="B102" t="str">
            <v>27.6 kV Pacific Dr. - Midway</v>
          </cell>
        </row>
        <row r="103">
          <cell r="A103" t="str">
            <v>34c</v>
          </cell>
          <cell r="B103" t="str">
            <v>27.6 kV Highway 10</v>
          </cell>
        </row>
        <row r="104">
          <cell r="A104" t="str">
            <v>34d</v>
          </cell>
          <cell r="B104" t="str">
            <v>27.6 kV Superoir Dr.</v>
          </cell>
        </row>
        <row r="108">
          <cell r="B108" t="str">
            <v>TOTAL - TRANSMISSION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11">
          <cell r="B111" t="str">
            <v>DISTRIBUTION</v>
          </cell>
        </row>
        <row r="113">
          <cell r="A113">
            <v>4</v>
          </cell>
          <cell r="B113" t="str">
            <v>Streetsville Conversion</v>
          </cell>
        </row>
        <row r="114">
          <cell r="A114" t="str">
            <v>5*</v>
          </cell>
          <cell r="B114" t="str">
            <v>13.8 kV Winston Churchill Blvd.-Eglinton Av.</v>
          </cell>
        </row>
        <row r="115">
          <cell r="A115">
            <v>7</v>
          </cell>
          <cell r="B115" t="str">
            <v>13.8 kV Derry Rd. - Argentia M.S.</v>
          </cell>
        </row>
        <row r="116">
          <cell r="A116" t="str">
            <v>9*</v>
          </cell>
          <cell r="B116" t="str">
            <v>13.8 kV Chalkdene M.S. Feeders</v>
          </cell>
        </row>
        <row r="117">
          <cell r="A117" t="str">
            <v>10b</v>
          </cell>
          <cell r="B117" t="str">
            <v>13.8 kV  W. Churchill Blvd.- Canadian Tire</v>
          </cell>
        </row>
        <row r="118">
          <cell r="A118">
            <v>11</v>
          </cell>
          <cell r="B118" t="str">
            <v>13.8 kV Mavis Rd. - Stillmeadow M.S.</v>
          </cell>
        </row>
        <row r="119">
          <cell r="A119" t="str">
            <v>13*</v>
          </cell>
          <cell r="B119" t="str">
            <v>13.8 kV Burnhamthorpe - Wolfdale ?</v>
          </cell>
        </row>
        <row r="120">
          <cell r="A120">
            <v>14</v>
          </cell>
          <cell r="B120" t="str">
            <v>13.8 kV Tomken - Dundas St.</v>
          </cell>
        </row>
        <row r="121">
          <cell r="A121">
            <v>15</v>
          </cell>
          <cell r="B121" t="str">
            <v>13.8 kV Mississauga Rd. - Erin Mills Pkwy</v>
          </cell>
        </row>
        <row r="122">
          <cell r="A122" t="str">
            <v>16*</v>
          </cell>
          <cell r="B122" t="str">
            <v>13.8 kV American Drive</v>
          </cell>
        </row>
        <row r="123">
          <cell r="A123" t="str">
            <v>17a</v>
          </cell>
          <cell r="B123" t="str">
            <v>13.8 kV Sheridan Park - Erin Mills Pkwy</v>
          </cell>
        </row>
        <row r="124">
          <cell r="A124" t="str">
            <v>17g</v>
          </cell>
          <cell r="B124" t="str">
            <v>13.8 kV Eglinton - Maingate</v>
          </cell>
        </row>
        <row r="125">
          <cell r="A125" t="str">
            <v>17c</v>
          </cell>
          <cell r="B125" t="str">
            <v>13.8 kV Silver Spear</v>
          </cell>
        </row>
        <row r="126">
          <cell r="A126" t="str">
            <v>17d</v>
          </cell>
          <cell r="B126" t="str">
            <v>13.8 kV Elmbank - Orlando</v>
          </cell>
        </row>
        <row r="127">
          <cell r="A127" t="str">
            <v>17f</v>
          </cell>
          <cell r="B127" t="str">
            <v>13.8 kV Brandon Gate</v>
          </cell>
        </row>
        <row r="128">
          <cell r="A128" t="str">
            <v>17h</v>
          </cell>
          <cell r="B128" t="str">
            <v>13.8 kV Mississauga Rd. - Dundas</v>
          </cell>
        </row>
        <row r="129">
          <cell r="A129" t="str">
            <v>17b</v>
          </cell>
          <cell r="B129" t="str">
            <v>4.16 kV Shawanaga Trail Rebuild</v>
          </cell>
        </row>
        <row r="130">
          <cell r="A130" t="str">
            <v>18*</v>
          </cell>
          <cell r="B130" t="str">
            <v>4.16 kV Clarkson M.S. - Bromsgrove M.S.</v>
          </cell>
        </row>
        <row r="131">
          <cell r="A131" t="str">
            <v>19*</v>
          </cell>
          <cell r="B131" t="str">
            <v>4.16 kV Atwater - Cawthra</v>
          </cell>
        </row>
        <row r="132">
          <cell r="A132">
            <v>20</v>
          </cell>
          <cell r="B132" t="str">
            <v>4.16 kV Cawthra - Canterbury</v>
          </cell>
        </row>
        <row r="133">
          <cell r="A133">
            <v>21</v>
          </cell>
          <cell r="B133" t="str">
            <v>4.16 kV Pinetree - Melton</v>
          </cell>
        </row>
        <row r="134">
          <cell r="A134">
            <v>22</v>
          </cell>
          <cell r="B134" t="str">
            <v>4.16 kV Bromsgrove - Park West</v>
          </cell>
        </row>
        <row r="135">
          <cell r="A135">
            <v>23</v>
          </cell>
          <cell r="B135" t="str">
            <v>4.16 kV Lakeshore - Park Land M.S.</v>
          </cell>
        </row>
        <row r="136">
          <cell r="A136" t="str">
            <v>24a</v>
          </cell>
          <cell r="B136" t="str">
            <v>4.16 kV Park Royal M.S. - Park West M.S.</v>
          </cell>
        </row>
        <row r="137">
          <cell r="A137" t="str">
            <v>24c</v>
          </cell>
          <cell r="B137" t="str">
            <v>4.16 kV Ontario hydro ROW - Stanfield</v>
          </cell>
        </row>
        <row r="140">
          <cell r="B140" t="str">
            <v>TOTAL - DISTRIBUTION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3">
          <cell r="B143" t="str">
            <v>MUNICIPAL SUBSTATIONS</v>
          </cell>
        </row>
        <row r="145">
          <cell r="A145">
            <v>5</v>
          </cell>
          <cell r="B145" t="str">
            <v>Lisgar M.S.</v>
          </cell>
        </row>
        <row r="146">
          <cell r="A146" t="str">
            <v>5a</v>
          </cell>
          <cell r="B146" t="str">
            <v>Orlando M.S.</v>
          </cell>
        </row>
        <row r="147">
          <cell r="A147" t="str">
            <v>15e</v>
          </cell>
          <cell r="B147" t="str">
            <v>Argentia M.S.</v>
          </cell>
        </row>
        <row r="148">
          <cell r="A148" t="str">
            <v>15f</v>
          </cell>
          <cell r="B148" t="str">
            <v>Stillmeadow M.S.</v>
          </cell>
        </row>
        <row r="149">
          <cell r="A149" t="str">
            <v>15c</v>
          </cell>
          <cell r="B149" t="str">
            <v>Chalkdene M.S.</v>
          </cell>
        </row>
        <row r="150">
          <cell r="A150">
            <v>10</v>
          </cell>
          <cell r="B150" t="str">
            <v>Sheridan Park Phase ll</v>
          </cell>
        </row>
        <row r="151">
          <cell r="A151">
            <v>1</v>
          </cell>
          <cell r="B151" t="str">
            <v>Substation Egress Cable Replacement</v>
          </cell>
        </row>
        <row r="154">
          <cell r="B154" t="str">
            <v>TOTAL - SUBSTATION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7">
          <cell r="B157" t="str">
            <v>SUBDIVISION REBUILDS</v>
          </cell>
        </row>
        <row r="159">
          <cell r="A159">
            <v>3</v>
          </cell>
          <cell r="B159" t="str">
            <v>Forest Glen  Phase ll Rebuild</v>
          </cell>
        </row>
        <row r="160">
          <cell r="A160">
            <v>2</v>
          </cell>
          <cell r="B160" t="str">
            <v>Malton Phase V Rebuild</v>
          </cell>
        </row>
        <row r="161">
          <cell r="A161">
            <v>1</v>
          </cell>
          <cell r="B161" t="str">
            <v>Sheridan Homelands Phase V Rebuild</v>
          </cell>
        </row>
        <row r="162">
          <cell r="A162">
            <v>4</v>
          </cell>
          <cell r="B162" t="str">
            <v>Meadowvale T.C. Phase ll Rebuild</v>
          </cell>
        </row>
        <row r="165">
          <cell r="B165" t="str">
            <v>TOTAL - SUBDIVISION REBUILDS</v>
          </cell>
          <cell r="C165">
            <v>0</v>
          </cell>
          <cell r="D165">
            <v>0</v>
          </cell>
          <cell r="E165">
            <v>0</v>
          </cell>
        </row>
        <row r="168">
          <cell r="B168" t="str">
            <v xml:space="preserve">       Total - Subtransmission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 xml:space="preserve">       Total - Distribution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B170" t="str">
            <v xml:space="preserve">       Total - Substations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 xml:space="preserve">       Total - Subdivision Rebuilds</v>
          </cell>
          <cell r="C171">
            <v>0</v>
          </cell>
          <cell r="D171">
            <v>0</v>
          </cell>
          <cell r="E171">
            <v>0</v>
          </cell>
        </row>
        <row r="174">
          <cell r="B174" t="str">
            <v xml:space="preserve">       GRAND TOTAL</v>
          </cell>
          <cell r="C174">
            <v>0</v>
          </cell>
          <cell r="D174">
            <v>0</v>
          </cell>
          <cell r="E174">
            <v>0</v>
          </cell>
        </row>
        <row r="177">
          <cell r="A177" t="str">
            <v>*</v>
          </cell>
          <cell r="B177" t="str">
            <v>Savings p.a. to the community</v>
          </cell>
        </row>
      </sheetData>
      <sheetData sheetId="3" refreshError="1">
        <row r="203">
          <cell r="E203" t="str">
            <v>TABLE 1</v>
          </cell>
        </row>
        <row r="204">
          <cell r="E204" t="str">
            <v xml:space="preserve">SUMMARY OF </v>
          </cell>
        </row>
        <row r="205">
          <cell r="E205" t="str">
            <v>RECOMMENDED SYSTEM EXPANSION PROJECTS - 1996</v>
          </cell>
        </row>
        <row r="207">
          <cell r="D207" t="str">
            <v>Project</v>
          </cell>
          <cell r="E207">
            <v>1996</v>
          </cell>
          <cell r="F207" t="str">
            <v>Future</v>
          </cell>
          <cell r="H207" t="str">
            <v xml:space="preserve">        BENEFITS</v>
          </cell>
        </row>
        <row r="208">
          <cell r="A208" t="str">
            <v>Item</v>
          </cell>
          <cell r="B208" t="str">
            <v>Item</v>
          </cell>
          <cell r="C208" t="str">
            <v>Description</v>
          </cell>
          <cell r="D208" t="str">
            <v>Cost</v>
          </cell>
          <cell r="E208" t="str">
            <v>Budget</v>
          </cell>
          <cell r="F208" t="str">
            <v>Budget</v>
          </cell>
          <cell r="G208" t="str">
            <v>Add.</v>
          </cell>
          <cell r="I208" t="str">
            <v>SAVINGS (p.a)</v>
          </cell>
          <cell r="K208" t="str">
            <v>Payback</v>
          </cell>
        </row>
        <row r="209">
          <cell r="D209" t="str">
            <v>Estimate</v>
          </cell>
          <cell r="E209" t="str">
            <v>Amount</v>
          </cell>
          <cell r="F209" t="str">
            <v>Amount</v>
          </cell>
          <cell r="G209" t="str">
            <v>Capacity(MW)</v>
          </cell>
          <cell r="H209" t="str">
            <v>Losses</v>
          </cell>
          <cell r="I209" t="str">
            <v>Cust-min.</v>
          </cell>
          <cell r="J209" t="str">
            <v>Out. Costs*</v>
          </cell>
          <cell r="K209" t="str">
            <v>Yrs</v>
          </cell>
        </row>
        <row r="211">
          <cell r="C211" t="str">
            <v>SUBTRANSMISSION</v>
          </cell>
        </row>
        <row r="214">
          <cell r="B214" t="str">
            <v/>
          </cell>
          <cell r="C214" t="str">
            <v/>
          </cell>
          <cell r="D214">
            <v>0</v>
          </cell>
          <cell r="F214">
            <v>0</v>
          </cell>
          <cell r="K214" t="e">
            <v>#DIV/0!</v>
          </cell>
        </row>
        <row r="215">
          <cell r="B215" t="str">
            <v/>
          </cell>
          <cell r="C215" t="str">
            <v/>
          </cell>
          <cell r="D215">
            <v>0</v>
          </cell>
          <cell r="F215">
            <v>0</v>
          </cell>
          <cell r="K215" t="e">
            <v>#DIV/0!</v>
          </cell>
        </row>
        <row r="216">
          <cell r="B216" t="str">
            <v/>
          </cell>
          <cell r="C216" t="str">
            <v/>
          </cell>
          <cell r="D216">
            <v>0</v>
          </cell>
          <cell r="F216">
            <v>0</v>
          </cell>
          <cell r="K216" t="e">
            <v>#DIV/0!</v>
          </cell>
        </row>
        <row r="217">
          <cell r="B217" t="str">
            <v/>
          </cell>
          <cell r="C217" t="str">
            <v/>
          </cell>
          <cell r="D217">
            <v>0</v>
          </cell>
          <cell r="F217">
            <v>0</v>
          </cell>
          <cell r="K217" t="e">
            <v>#DIV/0!</v>
          </cell>
        </row>
        <row r="218">
          <cell r="B218" t="str">
            <v/>
          </cell>
          <cell r="C218" t="str">
            <v/>
          </cell>
          <cell r="D218">
            <v>0</v>
          </cell>
          <cell r="F218">
            <v>0</v>
          </cell>
          <cell r="K218" t="e">
            <v>#DIV/0!</v>
          </cell>
        </row>
        <row r="219">
          <cell r="B219" t="str">
            <v/>
          </cell>
          <cell r="C219" t="str">
            <v/>
          </cell>
          <cell r="D219">
            <v>0</v>
          </cell>
          <cell r="F219">
            <v>0</v>
          </cell>
          <cell r="K219" t="e">
            <v>#DIV/0!</v>
          </cell>
        </row>
        <row r="220">
          <cell r="A220">
            <v>1</v>
          </cell>
          <cell r="B220">
            <v>7</v>
          </cell>
          <cell r="C220" t="str">
            <v>44 kV Fieldgate Feeder Tie</v>
          </cell>
          <cell r="D220">
            <v>250000</v>
          </cell>
          <cell r="E220">
            <v>250000</v>
          </cell>
          <cell r="F220">
            <v>0</v>
          </cell>
          <cell r="G220">
            <v>5</v>
          </cell>
          <cell r="H220">
            <v>10000</v>
          </cell>
          <cell r="I220">
            <v>20000</v>
          </cell>
          <cell r="J220">
            <v>100000</v>
          </cell>
          <cell r="K220">
            <v>2.2727272727272729</v>
          </cell>
        </row>
        <row r="221">
          <cell r="A221">
            <v>2</v>
          </cell>
          <cell r="B221">
            <v>8</v>
          </cell>
          <cell r="C221" t="str">
            <v>44 kV Eglinton/Dixie Intersection Rebuild</v>
          </cell>
          <cell r="D221">
            <v>100000</v>
          </cell>
          <cell r="E221">
            <v>100000</v>
          </cell>
          <cell r="F221">
            <v>0</v>
          </cell>
          <cell r="H221">
            <v>0</v>
          </cell>
          <cell r="I221">
            <v>150000</v>
          </cell>
          <cell r="J221">
            <v>750000</v>
          </cell>
          <cell r="K221">
            <v>0.13333333333333333</v>
          </cell>
        </row>
        <row r="222">
          <cell r="A222">
            <v>3</v>
          </cell>
          <cell r="B222">
            <v>9</v>
          </cell>
          <cell r="C222" t="str">
            <v>44 kV Britannia Rd. Feeder Tie</v>
          </cell>
          <cell r="D222">
            <v>150000</v>
          </cell>
          <cell r="E222">
            <v>0</v>
          </cell>
          <cell r="F222">
            <v>150000</v>
          </cell>
          <cell r="G222">
            <v>5</v>
          </cell>
          <cell r="H222">
            <v>8000</v>
          </cell>
          <cell r="I222">
            <v>10000</v>
          </cell>
          <cell r="J222">
            <v>50000</v>
          </cell>
          <cell r="K222">
            <v>2.5862068965517242</v>
          </cell>
        </row>
        <row r="223">
          <cell r="B223" t="str">
            <v/>
          </cell>
          <cell r="C223" t="str">
            <v/>
          </cell>
          <cell r="D223">
            <v>0</v>
          </cell>
          <cell r="F223">
            <v>0</v>
          </cell>
          <cell r="J223">
            <v>0</v>
          </cell>
          <cell r="K223" t="e">
            <v>#DIV/0!</v>
          </cell>
        </row>
        <row r="224">
          <cell r="A224">
            <v>4</v>
          </cell>
          <cell r="B224">
            <v>11</v>
          </cell>
          <cell r="C224" t="str">
            <v>44 kV Aquitaine MS - C.P.R. Feeder Tie</v>
          </cell>
          <cell r="D224">
            <v>230000</v>
          </cell>
          <cell r="E224">
            <v>0</v>
          </cell>
          <cell r="F224">
            <v>230000</v>
          </cell>
          <cell r="G224">
            <v>10</v>
          </cell>
          <cell r="H224">
            <v>12000</v>
          </cell>
          <cell r="I224">
            <v>15000</v>
          </cell>
          <cell r="J224">
            <v>75000</v>
          </cell>
          <cell r="K224">
            <v>2.6436781609195403</v>
          </cell>
        </row>
        <row r="225">
          <cell r="A225">
            <v>5</v>
          </cell>
          <cell r="B225">
            <v>12</v>
          </cell>
          <cell r="C225" t="str">
            <v>44 kV Glengarry Rd. Feeder Tie</v>
          </cell>
          <cell r="D225">
            <v>105000</v>
          </cell>
          <cell r="E225">
            <v>105000</v>
          </cell>
          <cell r="F225">
            <v>0</v>
          </cell>
          <cell r="G225">
            <v>5</v>
          </cell>
          <cell r="H225">
            <v>7500</v>
          </cell>
          <cell r="I225">
            <v>20000</v>
          </cell>
          <cell r="J225">
            <v>100000</v>
          </cell>
          <cell r="K225">
            <v>0.97674418604651159</v>
          </cell>
        </row>
        <row r="226">
          <cell r="B226" t="str">
            <v/>
          </cell>
          <cell r="C226" t="str">
            <v/>
          </cell>
          <cell r="D226">
            <v>0</v>
          </cell>
          <cell r="F226">
            <v>0</v>
          </cell>
          <cell r="J226">
            <v>0</v>
          </cell>
          <cell r="K226" t="e">
            <v>#DIV/0!</v>
          </cell>
        </row>
        <row r="227">
          <cell r="B227" t="str">
            <v/>
          </cell>
          <cell r="C227" t="str">
            <v/>
          </cell>
          <cell r="D227">
            <v>0</v>
          </cell>
          <cell r="F227">
            <v>0</v>
          </cell>
          <cell r="J227">
            <v>0</v>
          </cell>
          <cell r="K227" t="e">
            <v>#DIV/0!</v>
          </cell>
        </row>
        <row r="228">
          <cell r="B228" t="str">
            <v/>
          </cell>
          <cell r="C228" t="str">
            <v/>
          </cell>
          <cell r="D228">
            <v>0</v>
          </cell>
          <cell r="F228">
            <v>0</v>
          </cell>
          <cell r="J228">
            <v>0</v>
          </cell>
          <cell r="K228" t="e">
            <v>#DIV/0!</v>
          </cell>
        </row>
        <row r="229">
          <cell r="B229" t="str">
            <v/>
          </cell>
          <cell r="C229" t="str">
            <v/>
          </cell>
          <cell r="D229">
            <v>0</v>
          </cell>
          <cell r="F229">
            <v>0</v>
          </cell>
          <cell r="J229">
            <v>0</v>
          </cell>
          <cell r="K229" t="e">
            <v>#DIV/0!</v>
          </cell>
        </row>
        <row r="230">
          <cell r="A230">
            <v>6</v>
          </cell>
          <cell r="B230">
            <v>17</v>
          </cell>
          <cell r="C230" t="str">
            <v>44 kV Mississauga Rd. Feeder Tie</v>
          </cell>
          <cell r="D230">
            <v>190000</v>
          </cell>
          <cell r="E230">
            <v>0</v>
          </cell>
          <cell r="F230">
            <v>190000</v>
          </cell>
          <cell r="G230">
            <v>5</v>
          </cell>
          <cell r="H230">
            <v>9000</v>
          </cell>
          <cell r="I230">
            <v>15000</v>
          </cell>
          <cell r="J230">
            <v>75000</v>
          </cell>
          <cell r="K230">
            <v>2.2619047619047619</v>
          </cell>
        </row>
        <row r="231">
          <cell r="B231" t="str">
            <v/>
          </cell>
          <cell r="C231" t="str">
            <v/>
          </cell>
          <cell r="D231">
            <v>0</v>
          </cell>
          <cell r="F231">
            <v>0</v>
          </cell>
          <cell r="J231">
            <v>0</v>
          </cell>
          <cell r="K231" t="e">
            <v>#DIV/0!</v>
          </cell>
        </row>
        <row r="232">
          <cell r="A232">
            <v>7</v>
          </cell>
          <cell r="B232">
            <v>19</v>
          </cell>
          <cell r="C232" t="str">
            <v>44 kV Drew Rd. Feeder Tie</v>
          </cell>
          <cell r="D232">
            <v>205000</v>
          </cell>
          <cell r="E232">
            <v>0</v>
          </cell>
          <cell r="F232">
            <v>205000</v>
          </cell>
          <cell r="G232">
            <v>5</v>
          </cell>
          <cell r="H232">
            <v>8000</v>
          </cell>
          <cell r="I232">
            <v>12000</v>
          </cell>
          <cell r="J232">
            <v>60000</v>
          </cell>
          <cell r="K232">
            <v>3.0147058823529411</v>
          </cell>
        </row>
        <row r="233">
          <cell r="B233" t="str">
            <v/>
          </cell>
          <cell r="C233" t="str">
            <v/>
          </cell>
          <cell r="D233">
            <v>0</v>
          </cell>
          <cell r="F233">
            <v>0</v>
          </cell>
          <cell r="J233">
            <v>0</v>
          </cell>
          <cell r="K233" t="e">
            <v>#DIV/0!</v>
          </cell>
        </row>
        <row r="234">
          <cell r="A234">
            <v>8</v>
          </cell>
          <cell r="B234">
            <v>21</v>
          </cell>
          <cell r="C234" t="str">
            <v>27.6 kV Stanfield Feeder Tie</v>
          </cell>
          <cell r="D234">
            <v>245000</v>
          </cell>
          <cell r="E234">
            <v>0</v>
          </cell>
          <cell r="F234">
            <v>245000</v>
          </cell>
          <cell r="H234">
            <v>0</v>
          </cell>
          <cell r="I234">
            <v>50000</v>
          </cell>
          <cell r="J234">
            <v>250000</v>
          </cell>
          <cell r="K234">
            <v>0.98</v>
          </cell>
        </row>
        <row r="235">
          <cell r="B235" t="str">
            <v/>
          </cell>
          <cell r="C235" t="str">
            <v/>
          </cell>
          <cell r="D235">
            <v>0</v>
          </cell>
          <cell r="F235">
            <v>0</v>
          </cell>
          <cell r="J235">
            <v>0</v>
          </cell>
          <cell r="K235" t="e">
            <v>#DIV/0!</v>
          </cell>
        </row>
        <row r="236">
          <cell r="A236">
            <v>9</v>
          </cell>
          <cell r="B236">
            <v>23</v>
          </cell>
          <cell r="C236" t="str">
            <v xml:space="preserve">27.6 kV Lakeshore Rd. Reconductoring </v>
          </cell>
          <cell r="D236">
            <v>140000</v>
          </cell>
          <cell r="E236">
            <v>140000</v>
          </cell>
          <cell r="F236">
            <v>0</v>
          </cell>
          <cell r="G236">
            <v>3</v>
          </cell>
          <cell r="H236">
            <v>10000</v>
          </cell>
          <cell r="I236">
            <v>8000</v>
          </cell>
          <cell r="J236">
            <v>40000</v>
          </cell>
          <cell r="K236">
            <v>2.8</v>
          </cell>
        </row>
        <row r="237">
          <cell r="B237" t="str">
            <v/>
          </cell>
          <cell r="C237" t="str">
            <v/>
          </cell>
          <cell r="D237">
            <v>0</v>
          </cell>
          <cell r="F237">
            <v>0</v>
          </cell>
          <cell r="J237">
            <v>0</v>
          </cell>
          <cell r="K237" t="e">
            <v>#DIV/0!</v>
          </cell>
        </row>
        <row r="238">
          <cell r="B238" t="str">
            <v/>
          </cell>
          <cell r="C238" t="str">
            <v/>
          </cell>
          <cell r="D238">
            <v>0</v>
          </cell>
          <cell r="F238">
            <v>0</v>
          </cell>
          <cell r="J238">
            <v>0</v>
          </cell>
          <cell r="K238" t="e">
            <v>#DIV/0!</v>
          </cell>
        </row>
        <row r="239">
          <cell r="B239" t="str">
            <v/>
          </cell>
          <cell r="C239" t="str">
            <v/>
          </cell>
          <cell r="D239">
            <v>0</v>
          </cell>
          <cell r="F239">
            <v>0</v>
          </cell>
          <cell r="J239">
            <v>0</v>
          </cell>
          <cell r="K239" t="e">
            <v>#DIV/0!</v>
          </cell>
        </row>
        <row r="240">
          <cell r="B240" t="str">
            <v/>
          </cell>
          <cell r="C240" t="str">
            <v/>
          </cell>
          <cell r="D240">
            <v>0</v>
          </cell>
          <cell r="F240">
            <v>0</v>
          </cell>
          <cell r="J240">
            <v>0</v>
          </cell>
          <cell r="K240" t="e">
            <v>#DIV/0!</v>
          </cell>
        </row>
        <row r="241">
          <cell r="B241" t="str">
            <v/>
          </cell>
          <cell r="C241" t="str">
            <v/>
          </cell>
          <cell r="D241">
            <v>0</v>
          </cell>
          <cell r="F241">
            <v>0</v>
          </cell>
          <cell r="J241">
            <v>0</v>
          </cell>
          <cell r="K241" t="e">
            <v>#DIV/0!</v>
          </cell>
        </row>
        <row r="242">
          <cell r="A242">
            <v>10</v>
          </cell>
          <cell r="B242">
            <v>30</v>
          </cell>
          <cell r="C242" t="str">
            <v xml:space="preserve">27.6 kV Britannia Road Feeder </v>
          </cell>
          <cell r="D242">
            <v>170000</v>
          </cell>
          <cell r="E242">
            <v>0</v>
          </cell>
          <cell r="F242">
            <v>170000</v>
          </cell>
          <cell r="G242">
            <v>3</v>
          </cell>
          <cell r="H242">
            <v>6000</v>
          </cell>
          <cell r="I242">
            <v>12000</v>
          </cell>
          <cell r="J242">
            <v>60000</v>
          </cell>
          <cell r="K242">
            <v>2.5757575757575757</v>
          </cell>
        </row>
        <row r="243">
          <cell r="A243">
            <v>11</v>
          </cell>
          <cell r="B243">
            <v>31</v>
          </cell>
          <cell r="C243" t="str">
            <v>27.6 kV Bramalea TS Feeder Ties</v>
          </cell>
          <cell r="D243">
            <v>300000</v>
          </cell>
          <cell r="E243">
            <v>0</v>
          </cell>
          <cell r="F243">
            <v>300000</v>
          </cell>
          <cell r="H243">
            <v>10000</v>
          </cell>
          <cell r="I243">
            <v>80000</v>
          </cell>
          <cell r="J243">
            <v>400000</v>
          </cell>
          <cell r="K243">
            <v>0.73170731707317072</v>
          </cell>
        </row>
        <row r="244">
          <cell r="A244">
            <v>12</v>
          </cell>
          <cell r="B244">
            <v>32</v>
          </cell>
          <cell r="C244" t="str">
            <v>27.6 kV Pacific Drive Feeder Tie</v>
          </cell>
          <cell r="D244">
            <v>230000</v>
          </cell>
          <cell r="E244">
            <v>0</v>
          </cell>
          <cell r="F244">
            <v>230000</v>
          </cell>
          <cell r="G244">
            <v>3</v>
          </cell>
          <cell r="H244">
            <v>6500</v>
          </cell>
          <cell r="I244">
            <v>8000</v>
          </cell>
          <cell r="J244">
            <v>40000</v>
          </cell>
          <cell r="K244">
            <v>4.946236559139785</v>
          </cell>
        </row>
        <row r="245">
          <cell r="A245">
            <v>13</v>
          </cell>
          <cell r="B245">
            <v>33</v>
          </cell>
          <cell r="C245" t="str">
            <v>27.6 kV Highway 10 Feeder Tie</v>
          </cell>
          <cell r="D245">
            <v>230000</v>
          </cell>
          <cell r="E245">
            <v>0</v>
          </cell>
          <cell r="F245">
            <v>230000</v>
          </cell>
          <cell r="G245">
            <v>3</v>
          </cell>
          <cell r="H245">
            <v>10000</v>
          </cell>
          <cell r="I245">
            <v>25000</v>
          </cell>
          <cell r="J245">
            <v>125000</v>
          </cell>
          <cell r="K245">
            <v>1.7037037037037037</v>
          </cell>
        </row>
        <row r="246">
          <cell r="A246">
            <v>14</v>
          </cell>
          <cell r="B246">
            <v>34</v>
          </cell>
          <cell r="C246" t="str">
            <v>27.6 kV Superior Feeder Tie</v>
          </cell>
          <cell r="D246">
            <v>50000</v>
          </cell>
          <cell r="E246">
            <v>50000</v>
          </cell>
          <cell r="F246">
            <v>0</v>
          </cell>
          <cell r="H246">
            <v>2000</v>
          </cell>
          <cell r="I246">
            <v>10000</v>
          </cell>
          <cell r="J246">
            <v>50000</v>
          </cell>
          <cell r="K246">
            <v>0.96153846153846156</v>
          </cell>
        </row>
        <row r="250">
          <cell r="C250" t="str">
            <v>TOTAL - TRANSMISSION</v>
          </cell>
          <cell r="D250">
            <v>2595000</v>
          </cell>
          <cell r="E250">
            <v>645000</v>
          </cell>
          <cell r="F250">
            <v>1950000</v>
          </cell>
          <cell r="G250">
            <v>47</v>
          </cell>
          <cell r="H250">
            <v>99000</v>
          </cell>
          <cell r="I250">
            <v>435000</v>
          </cell>
          <cell r="J250">
            <v>2175000</v>
          </cell>
          <cell r="K250">
            <v>1.1411609498680739</v>
          </cell>
        </row>
        <row r="253">
          <cell r="E253" t="str">
            <v>TABLE 1 (Cont'd)</v>
          </cell>
        </row>
        <row r="254">
          <cell r="E254" t="str">
            <v xml:space="preserve">SUMMARY OF </v>
          </cell>
        </row>
        <row r="255">
          <cell r="E255" t="str">
            <v>RECOMMENDED SYSTEM EXPANSION PROJECTS - 1996</v>
          </cell>
        </row>
        <row r="257">
          <cell r="D257" t="str">
            <v>Project</v>
          </cell>
          <cell r="E257">
            <v>1996</v>
          </cell>
          <cell r="F257" t="str">
            <v>Future</v>
          </cell>
          <cell r="H257" t="str">
            <v xml:space="preserve">        BENEFITS</v>
          </cell>
        </row>
        <row r="258">
          <cell r="A258" t="str">
            <v>Item</v>
          </cell>
          <cell r="B258" t="str">
            <v>Item</v>
          </cell>
          <cell r="C258" t="str">
            <v>Description</v>
          </cell>
          <cell r="D258" t="str">
            <v>Cost</v>
          </cell>
          <cell r="E258" t="str">
            <v>Budget</v>
          </cell>
          <cell r="F258" t="str">
            <v>Budget</v>
          </cell>
          <cell r="G258" t="str">
            <v>Add.</v>
          </cell>
          <cell r="I258" t="str">
            <v>SAVINGS (p.a)</v>
          </cell>
          <cell r="K258" t="str">
            <v>Payback</v>
          </cell>
        </row>
        <row r="259">
          <cell r="D259" t="str">
            <v>Estimate</v>
          </cell>
          <cell r="E259" t="str">
            <v>Amount</v>
          </cell>
          <cell r="F259" t="str">
            <v>Amount</v>
          </cell>
          <cell r="G259" t="str">
            <v>Capacity(MW)</v>
          </cell>
          <cell r="H259" t="str">
            <v>Losses</v>
          </cell>
          <cell r="I259" t="str">
            <v>Cust-min.</v>
          </cell>
          <cell r="J259" t="str">
            <v>Out. Costs*</v>
          </cell>
          <cell r="K259" t="str">
            <v>Yrs</v>
          </cell>
        </row>
        <row r="262">
          <cell r="C262" t="str">
            <v>DISTRIBUTION</v>
          </cell>
        </row>
        <row r="264">
          <cell r="A264">
            <v>1</v>
          </cell>
          <cell r="B264">
            <v>1</v>
          </cell>
          <cell r="C264" t="str">
            <v xml:space="preserve">Streetsville Conversion </v>
          </cell>
          <cell r="D264">
            <v>100000</v>
          </cell>
          <cell r="E264">
            <v>0</v>
          </cell>
          <cell r="F264">
            <v>100000</v>
          </cell>
          <cell r="G264">
            <v>1</v>
          </cell>
          <cell r="H264">
            <v>2000</v>
          </cell>
          <cell r="I264">
            <v>12000</v>
          </cell>
          <cell r="J264">
            <v>60000</v>
          </cell>
          <cell r="K264">
            <v>1.6129032258064515</v>
          </cell>
        </row>
        <row r="265">
          <cell r="B265" t="str">
            <v/>
          </cell>
          <cell r="C265" t="str">
            <v/>
          </cell>
          <cell r="D265">
            <v>0</v>
          </cell>
          <cell r="F265">
            <v>0</v>
          </cell>
          <cell r="J265">
            <v>0</v>
          </cell>
          <cell r="K265" t="e">
            <v>#DIV/0!</v>
          </cell>
        </row>
        <row r="266">
          <cell r="B266" t="str">
            <v/>
          </cell>
          <cell r="C266" t="str">
            <v/>
          </cell>
          <cell r="D266">
            <v>0</v>
          </cell>
          <cell r="F266">
            <v>0</v>
          </cell>
          <cell r="J266">
            <v>0</v>
          </cell>
          <cell r="K266" t="e">
            <v>#DIV/0!</v>
          </cell>
        </row>
        <row r="267">
          <cell r="B267" t="str">
            <v/>
          </cell>
          <cell r="C267" t="str">
            <v/>
          </cell>
          <cell r="D267">
            <v>0</v>
          </cell>
          <cell r="F267">
            <v>0</v>
          </cell>
          <cell r="J267">
            <v>0</v>
          </cell>
          <cell r="K267" t="e">
            <v>#DIV/0!</v>
          </cell>
        </row>
        <row r="268">
          <cell r="A268">
            <v>2</v>
          </cell>
          <cell r="B268">
            <v>5</v>
          </cell>
          <cell r="C268" t="str">
            <v>13.8 kV Canadian Tire Tie</v>
          </cell>
          <cell r="D268">
            <v>200000</v>
          </cell>
          <cell r="E268">
            <v>0</v>
          </cell>
          <cell r="F268">
            <v>200000</v>
          </cell>
          <cell r="G268">
            <v>3</v>
          </cell>
          <cell r="H268">
            <v>5000</v>
          </cell>
          <cell r="I268">
            <v>20000</v>
          </cell>
          <cell r="J268">
            <v>100000</v>
          </cell>
          <cell r="K268">
            <v>1.9047619047619047</v>
          </cell>
        </row>
        <row r="269">
          <cell r="A269">
            <v>3</v>
          </cell>
          <cell r="B269">
            <v>6</v>
          </cell>
          <cell r="C269" t="str">
            <v>13.8 kV Mavis Road Feeder Tie</v>
          </cell>
          <cell r="D269">
            <v>120000</v>
          </cell>
          <cell r="E269">
            <v>120000</v>
          </cell>
          <cell r="F269">
            <v>0</v>
          </cell>
          <cell r="G269">
            <v>3</v>
          </cell>
          <cell r="H269">
            <v>5000</v>
          </cell>
          <cell r="I269">
            <v>12000</v>
          </cell>
          <cell r="J269">
            <v>60000</v>
          </cell>
          <cell r="K269">
            <v>1.8461538461538463</v>
          </cell>
        </row>
        <row r="270">
          <cell r="B270" t="str">
            <v/>
          </cell>
          <cell r="C270" t="str">
            <v/>
          </cell>
          <cell r="D270">
            <v>0</v>
          </cell>
          <cell r="F270">
            <v>0</v>
          </cell>
          <cell r="J270">
            <v>0</v>
          </cell>
          <cell r="K270" t="e">
            <v>#DIV/0!</v>
          </cell>
        </row>
        <row r="271">
          <cell r="A271">
            <v>4</v>
          </cell>
          <cell r="B271">
            <v>8</v>
          </cell>
          <cell r="C271" t="str">
            <v>13.8 kV Tomken Road Feeder Tie</v>
          </cell>
          <cell r="D271">
            <v>105000</v>
          </cell>
          <cell r="E271">
            <v>0</v>
          </cell>
          <cell r="F271">
            <v>105000</v>
          </cell>
          <cell r="G271">
            <v>2</v>
          </cell>
          <cell r="H271">
            <v>2000</v>
          </cell>
          <cell r="I271">
            <v>16000</v>
          </cell>
          <cell r="J271">
            <v>80000</v>
          </cell>
          <cell r="K271">
            <v>1.2804878048780488</v>
          </cell>
        </row>
        <row r="272">
          <cell r="A272">
            <v>5</v>
          </cell>
          <cell r="B272">
            <v>9</v>
          </cell>
          <cell r="C272" t="str">
            <v>13.8 kV Mississauga Road Feeder Tie</v>
          </cell>
          <cell r="D272">
            <v>105000</v>
          </cell>
          <cell r="E272">
            <v>0</v>
          </cell>
          <cell r="F272">
            <v>105000</v>
          </cell>
          <cell r="G272">
            <v>2</v>
          </cell>
          <cell r="H272">
            <v>3000</v>
          </cell>
          <cell r="I272">
            <v>10000</v>
          </cell>
          <cell r="J272">
            <v>50000</v>
          </cell>
          <cell r="K272">
            <v>1.9811320754716981</v>
          </cell>
        </row>
        <row r="273">
          <cell r="B273" t="str">
            <v/>
          </cell>
          <cell r="C273" t="str">
            <v/>
          </cell>
          <cell r="D273">
            <v>0</v>
          </cell>
          <cell r="F273">
            <v>0</v>
          </cell>
          <cell r="J273">
            <v>0</v>
          </cell>
          <cell r="K273" t="e">
            <v>#DIV/0!</v>
          </cell>
        </row>
        <row r="274">
          <cell r="B274" t="str">
            <v/>
          </cell>
          <cell r="C274" t="str">
            <v/>
          </cell>
          <cell r="D274">
            <v>0</v>
          </cell>
          <cell r="F274">
            <v>0</v>
          </cell>
          <cell r="J274">
            <v>0</v>
          </cell>
          <cell r="K274" t="e">
            <v>#DIV/0!</v>
          </cell>
        </row>
        <row r="275">
          <cell r="A275">
            <v>6</v>
          </cell>
          <cell r="B275">
            <v>12</v>
          </cell>
          <cell r="C275" t="str">
            <v>13.8 kV Sheridan Park Feeder Tie</v>
          </cell>
          <cell r="D275">
            <v>100000</v>
          </cell>
          <cell r="E275">
            <v>100000</v>
          </cell>
          <cell r="F275">
            <v>0</v>
          </cell>
          <cell r="G275">
            <v>2</v>
          </cell>
          <cell r="H275">
            <v>3000</v>
          </cell>
          <cell r="I275">
            <v>25000</v>
          </cell>
          <cell r="J275">
            <v>125000</v>
          </cell>
          <cell r="K275">
            <v>0.78125</v>
          </cell>
        </row>
        <row r="276">
          <cell r="B276" t="str">
            <v/>
          </cell>
          <cell r="C276" t="str">
            <v/>
          </cell>
          <cell r="D276">
            <v>0</v>
          </cell>
          <cell r="F276">
            <v>0</v>
          </cell>
          <cell r="J276">
            <v>0</v>
          </cell>
          <cell r="K276" t="e">
            <v>#DIV/0!</v>
          </cell>
        </row>
        <row r="277">
          <cell r="B277" t="str">
            <v/>
          </cell>
          <cell r="C277" t="str">
            <v/>
          </cell>
          <cell r="D277">
            <v>0</v>
          </cell>
          <cell r="F277">
            <v>0</v>
          </cell>
          <cell r="J277">
            <v>0</v>
          </cell>
          <cell r="K277" t="e">
            <v>#DIV/0!</v>
          </cell>
        </row>
        <row r="278">
          <cell r="A278">
            <v>7</v>
          </cell>
          <cell r="B278">
            <v>15</v>
          </cell>
          <cell r="C278" t="str">
            <v>13.8 kV Eglinton Avenue Feeder Tie</v>
          </cell>
          <cell r="D278">
            <v>200000</v>
          </cell>
          <cell r="E278">
            <v>200000</v>
          </cell>
          <cell r="F278">
            <v>0</v>
          </cell>
          <cell r="G278">
            <v>3</v>
          </cell>
          <cell r="H278">
            <v>4000</v>
          </cell>
          <cell r="I278">
            <v>15000</v>
          </cell>
          <cell r="J278">
            <v>75000</v>
          </cell>
          <cell r="K278">
            <v>2.5316455696202533</v>
          </cell>
        </row>
        <row r="279">
          <cell r="A279">
            <v>8</v>
          </cell>
          <cell r="B279">
            <v>16</v>
          </cell>
          <cell r="C279" t="str">
            <v>13.8 kV Elmbank Drive Feeder Tie</v>
          </cell>
          <cell r="D279">
            <v>129000</v>
          </cell>
          <cell r="E279">
            <v>0</v>
          </cell>
          <cell r="F279">
            <v>129000</v>
          </cell>
          <cell r="G279">
            <v>2</v>
          </cell>
          <cell r="H279">
            <v>2500</v>
          </cell>
          <cell r="I279">
            <v>5000</v>
          </cell>
          <cell r="J279">
            <v>25000</v>
          </cell>
          <cell r="K279">
            <v>4.6909090909090905</v>
          </cell>
        </row>
        <row r="280">
          <cell r="B280" t="str">
            <v/>
          </cell>
          <cell r="C280" t="str">
            <v/>
          </cell>
          <cell r="D280">
            <v>0</v>
          </cell>
          <cell r="F280">
            <v>0</v>
          </cell>
          <cell r="J280">
            <v>0</v>
          </cell>
          <cell r="K280" t="e">
            <v>#DIV/0!</v>
          </cell>
        </row>
        <row r="281">
          <cell r="A281">
            <v>9</v>
          </cell>
          <cell r="B281">
            <v>18</v>
          </cell>
          <cell r="C281" t="str">
            <v>13.8 kV Derry Rd. &amp; Ninth Line Feeder Tie</v>
          </cell>
          <cell r="D281">
            <v>100000</v>
          </cell>
          <cell r="E281">
            <v>0</v>
          </cell>
          <cell r="F281">
            <v>100000</v>
          </cell>
          <cell r="G281">
            <v>3</v>
          </cell>
          <cell r="H281">
            <v>4500</v>
          </cell>
          <cell r="I281">
            <v>12000</v>
          </cell>
          <cell r="J281">
            <v>60000</v>
          </cell>
          <cell r="K281">
            <v>1.5503875968992249</v>
          </cell>
        </row>
        <row r="282">
          <cell r="B282" t="str">
            <v/>
          </cell>
          <cell r="C282" t="str">
            <v/>
          </cell>
          <cell r="D282">
            <v>0</v>
          </cell>
          <cell r="F282">
            <v>0</v>
          </cell>
          <cell r="J282">
            <v>0</v>
          </cell>
          <cell r="K282" t="e">
            <v>#DIV/0!</v>
          </cell>
        </row>
        <row r="283">
          <cell r="A283">
            <v>10</v>
          </cell>
          <cell r="B283">
            <v>20</v>
          </cell>
          <cell r="C283" t="str">
            <v>4.16 kV Atwater Feeder Tie</v>
          </cell>
          <cell r="D283">
            <v>104000</v>
          </cell>
          <cell r="E283">
            <v>0</v>
          </cell>
          <cell r="F283">
            <v>104000</v>
          </cell>
          <cell r="G283">
            <v>1</v>
          </cell>
          <cell r="H283">
            <v>1500</v>
          </cell>
          <cell r="I283">
            <v>3000</v>
          </cell>
          <cell r="J283">
            <v>15000</v>
          </cell>
          <cell r="K283">
            <v>6.3030303030303028</v>
          </cell>
        </row>
        <row r="284">
          <cell r="B284" t="str">
            <v/>
          </cell>
          <cell r="C284" t="str">
            <v/>
          </cell>
          <cell r="D284">
            <v>0</v>
          </cell>
          <cell r="F284">
            <v>0</v>
          </cell>
          <cell r="J284">
            <v>0</v>
          </cell>
          <cell r="K284" t="e">
            <v>#DIV/0!</v>
          </cell>
        </row>
        <row r="285">
          <cell r="A285">
            <v>11</v>
          </cell>
          <cell r="B285">
            <v>22</v>
          </cell>
          <cell r="C285" t="str">
            <v>4.16 kV Pinetree MS/Melton MS Tie</v>
          </cell>
          <cell r="D285">
            <v>66500</v>
          </cell>
          <cell r="E285">
            <v>0</v>
          </cell>
          <cell r="F285">
            <v>66500</v>
          </cell>
          <cell r="G285">
            <v>1</v>
          </cell>
          <cell r="H285">
            <v>1500</v>
          </cell>
          <cell r="I285">
            <v>2500</v>
          </cell>
          <cell r="J285">
            <v>12500</v>
          </cell>
          <cell r="K285">
            <v>4.75</v>
          </cell>
        </row>
        <row r="286">
          <cell r="A286">
            <v>12</v>
          </cell>
          <cell r="B286">
            <v>23</v>
          </cell>
          <cell r="C286" t="str">
            <v>4.16 kV Bromsgrove MS/Park West MS Tie</v>
          </cell>
          <cell r="D286">
            <v>44000</v>
          </cell>
          <cell r="E286">
            <v>0</v>
          </cell>
          <cell r="F286">
            <v>44000</v>
          </cell>
          <cell r="G286">
            <v>1</v>
          </cell>
          <cell r="H286">
            <v>1000</v>
          </cell>
          <cell r="I286">
            <v>2500</v>
          </cell>
          <cell r="J286">
            <v>12500</v>
          </cell>
          <cell r="K286">
            <v>3.2592592592592591</v>
          </cell>
        </row>
        <row r="287">
          <cell r="A287">
            <v>13</v>
          </cell>
          <cell r="B287">
            <v>24</v>
          </cell>
          <cell r="C287" t="str">
            <v>4.16 kV Bromsgrove MS/Robin MS Tie</v>
          </cell>
          <cell r="D287">
            <v>74000</v>
          </cell>
          <cell r="E287">
            <v>0</v>
          </cell>
          <cell r="F287">
            <v>74000</v>
          </cell>
          <cell r="G287">
            <v>1</v>
          </cell>
          <cell r="H287">
            <v>1000</v>
          </cell>
          <cell r="I287">
            <v>3000</v>
          </cell>
          <cell r="J287">
            <v>15000</v>
          </cell>
          <cell r="K287">
            <v>4.625</v>
          </cell>
        </row>
        <row r="288">
          <cell r="A288">
            <v>14</v>
          </cell>
          <cell r="B288">
            <v>25</v>
          </cell>
          <cell r="C288" t="str">
            <v>4.16 kV Lakeshore Road Feeder Tie</v>
          </cell>
          <cell r="D288">
            <v>80000</v>
          </cell>
          <cell r="E288">
            <v>0</v>
          </cell>
          <cell r="F288">
            <v>80000</v>
          </cell>
          <cell r="G288">
            <v>1</v>
          </cell>
          <cell r="H288">
            <v>1500</v>
          </cell>
          <cell r="I288">
            <v>3000</v>
          </cell>
          <cell r="J288">
            <v>15000</v>
          </cell>
          <cell r="K288">
            <v>4.8484848484848486</v>
          </cell>
        </row>
        <row r="289">
          <cell r="A289">
            <v>15</v>
          </cell>
          <cell r="B289">
            <v>26</v>
          </cell>
          <cell r="C289" t="str">
            <v>4.16 kV Park Royal MS/Park West MS Tie</v>
          </cell>
          <cell r="D289">
            <v>130000</v>
          </cell>
          <cell r="E289">
            <v>130000</v>
          </cell>
          <cell r="F289">
            <v>0</v>
          </cell>
          <cell r="G289">
            <v>1</v>
          </cell>
          <cell r="H289">
            <v>1000</v>
          </cell>
          <cell r="I289">
            <v>4000</v>
          </cell>
          <cell r="J289">
            <v>20000</v>
          </cell>
          <cell r="K289">
            <v>6.1904761904761907</v>
          </cell>
        </row>
        <row r="290">
          <cell r="A290">
            <v>16</v>
          </cell>
          <cell r="B290">
            <v>27</v>
          </cell>
          <cell r="C290" t="str">
            <v xml:space="preserve">4.16 kV Stanfield Road Feeder Tie </v>
          </cell>
          <cell r="D290">
            <v>154000</v>
          </cell>
          <cell r="E290">
            <v>0</v>
          </cell>
          <cell r="F290">
            <v>154000</v>
          </cell>
          <cell r="G290">
            <v>1</v>
          </cell>
          <cell r="H290">
            <v>1000</v>
          </cell>
          <cell r="I290">
            <v>3500</v>
          </cell>
          <cell r="J290">
            <v>17500</v>
          </cell>
          <cell r="K290">
            <v>8.3243243243243246</v>
          </cell>
        </row>
        <row r="291">
          <cell r="A291">
            <v>17</v>
          </cell>
          <cell r="B291">
            <v>28</v>
          </cell>
          <cell r="C291" t="str">
            <v>4.16 kV Clarkson M.S. Term. Poles Rebuild</v>
          </cell>
          <cell r="D291">
            <v>25000</v>
          </cell>
          <cell r="E291">
            <v>25000</v>
          </cell>
          <cell r="F291">
            <v>0</v>
          </cell>
          <cell r="G291">
            <v>1</v>
          </cell>
          <cell r="H291">
            <v>0</v>
          </cell>
          <cell r="I291">
            <v>8000</v>
          </cell>
          <cell r="J291">
            <v>40000</v>
          </cell>
          <cell r="K291">
            <v>0.625</v>
          </cell>
        </row>
        <row r="292">
          <cell r="A292">
            <v>18</v>
          </cell>
          <cell r="B292">
            <v>29</v>
          </cell>
          <cell r="C292" t="str">
            <v xml:space="preserve">4.16 kV Clarkson/Lorne Park Feeder Tie </v>
          </cell>
          <cell r="D292">
            <v>104000</v>
          </cell>
          <cell r="E292">
            <v>0</v>
          </cell>
          <cell r="F292">
            <v>104000</v>
          </cell>
          <cell r="G292">
            <v>1</v>
          </cell>
          <cell r="H292">
            <v>1000</v>
          </cell>
          <cell r="I292">
            <v>2500</v>
          </cell>
          <cell r="J292">
            <v>12500</v>
          </cell>
          <cell r="K292">
            <v>7.7037037037037033</v>
          </cell>
        </row>
        <row r="295">
          <cell r="C295" t="str">
            <v>TOTAL - DISTRIBUTION</v>
          </cell>
          <cell r="D295">
            <v>1940500</v>
          </cell>
          <cell r="E295">
            <v>575000</v>
          </cell>
          <cell r="F295">
            <v>1365500</v>
          </cell>
          <cell r="G295">
            <v>30</v>
          </cell>
          <cell r="H295">
            <v>40500</v>
          </cell>
          <cell r="I295">
            <v>159000</v>
          </cell>
          <cell r="J295">
            <v>795000</v>
          </cell>
          <cell r="K295">
            <v>2.3225613405146617</v>
          </cell>
        </row>
        <row r="299">
          <cell r="A299" t="str">
            <v>*</v>
          </cell>
          <cell r="B299" t="str">
            <v>*</v>
          </cell>
          <cell r="C299" t="str">
            <v>Savings p.a. to the community</v>
          </cell>
        </row>
        <row r="300">
          <cell r="E300" t="str">
            <v>TABLE 1 (Cont'd)</v>
          </cell>
        </row>
        <row r="301">
          <cell r="E301" t="str">
            <v xml:space="preserve">SUMMARY OF </v>
          </cell>
        </row>
        <row r="302">
          <cell r="E302" t="str">
            <v>RECOMMENDED SYSTEM EXPANSION PROJECTS - 1996</v>
          </cell>
        </row>
        <row r="304">
          <cell r="D304" t="str">
            <v>Project</v>
          </cell>
          <cell r="E304">
            <v>1996</v>
          </cell>
          <cell r="F304" t="str">
            <v>Future</v>
          </cell>
          <cell r="H304" t="str">
            <v xml:space="preserve">        BENEFITS</v>
          </cell>
        </row>
        <row r="305">
          <cell r="A305" t="str">
            <v>Item</v>
          </cell>
          <cell r="B305" t="str">
            <v>Item</v>
          </cell>
          <cell r="C305" t="str">
            <v>Description</v>
          </cell>
          <cell r="D305" t="str">
            <v>Cost</v>
          </cell>
          <cell r="E305" t="str">
            <v>Budget</v>
          </cell>
          <cell r="F305" t="str">
            <v>Budget</v>
          </cell>
          <cell r="G305" t="str">
            <v>Add.</v>
          </cell>
          <cell r="I305" t="str">
            <v>SAVINGS (p.a)</v>
          </cell>
          <cell r="K305" t="str">
            <v>Payback</v>
          </cell>
        </row>
        <row r="306">
          <cell r="D306" t="str">
            <v>Estimate</v>
          </cell>
          <cell r="E306" t="str">
            <v>Amount</v>
          </cell>
          <cell r="F306" t="str">
            <v>Amount</v>
          </cell>
          <cell r="G306" t="str">
            <v>Capacity(MW)</v>
          </cell>
          <cell r="H306" t="str">
            <v>Losses</v>
          </cell>
          <cell r="I306" t="str">
            <v>Cust-min.</v>
          </cell>
          <cell r="J306" t="str">
            <v>Out. Costs*</v>
          </cell>
          <cell r="K306" t="str">
            <v>Yrs</v>
          </cell>
        </row>
        <row r="309">
          <cell r="C309" t="str">
            <v>MUNICIPAL SUBSTATIONS</v>
          </cell>
        </row>
        <row r="311">
          <cell r="A311">
            <v>1</v>
          </cell>
          <cell r="B311">
            <v>1</v>
          </cell>
          <cell r="C311" t="str">
            <v>Replacement M.S. feeder egress cables.</v>
          </cell>
          <cell r="D311">
            <v>200000</v>
          </cell>
          <cell r="E311">
            <v>200000</v>
          </cell>
          <cell r="F311">
            <v>0</v>
          </cell>
          <cell r="H311">
            <v>0</v>
          </cell>
          <cell r="I311">
            <v>40000</v>
          </cell>
          <cell r="J311">
            <v>200000</v>
          </cell>
          <cell r="K311">
            <v>1</v>
          </cell>
        </row>
        <row r="312">
          <cell r="A312">
            <v>2</v>
          </cell>
          <cell r="B312">
            <v>2</v>
          </cell>
          <cell r="C312" t="str">
            <v>Lisgar M.S.</v>
          </cell>
          <cell r="D312">
            <v>1800000</v>
          </cell>
          <cell r="E312">
            <v>0</v>
          </cell>
          <cell r="F312">
            <v>1800000</v>
          </cell>
          <cell r="G312">
            <v>5</v>
          </cell>
          <cell r="H312">
            <v>4000</v>
          </cell>
          <cell r="I312">
            <v>50000</v>
          </cell>
          <cell r="J312">
            <v>250000</v>
          </cell>
          <cell r="K312">
            <v>7.0866141732283463</v>
          </cell>
        </row>
        <row r="313">
          <cell r="B313" t="str">
            <v/>
          </cell>
          <cell r="C313" t="str">
            <v/>
          </cell>
          <cell r="D313">
            <v>0</v>
          </cell>
          <cell r="F313">
            <v>0</v>
          </cell>
          <cell r="J313">
            <v>0</v>
          </cell>
          <cell r="K313" t="e">
            <v>#DIV/0!</v>
          </cell>
        </row>
        <row r="314">
          <cell r="A314">
            <v>3</v>
          </cell>
          <cell r="B314">
            <v>4</v>
          </cell>
          <cell r="C314" t="str">
            <v xml:space="preserve">Sheridan Park System Rebuild  </v>
          </cell>
          <cell r="D314">
            <v>650000</v>
          </cell>
          <cell r="E314">
            <v>100000</v>
          </cell>
          <cell r="F314">
            <v>550000</v>
          </cell>
          <cell r="G314">
            <v>10</v>
          </cell>
          <cell r="H314">
            <v>5000</v>
          </cell>
          <cell r="I314">
            <v>25000</v>
          </cell>
          <cell r="J314">
            <v>125000</v>
          </cell>
          <cell r="K314">
            <v>5</v>
          </cell>
        </row>
        <row r="315">
          <cell r="A315">
            <v>4</v>
          </cell>
          <cell r="B315">
            <v>5</v>
          </cell>
          <cell r="C315" t="str">
            <v>Orlando M.S.</v>
          </cell>
          <cell r="D315">
            <v>1400000</v>
          </cell>
          <cell r="E315">
            <v>450000</v>
          </cell>
          <cell r="F315">
            <v>950000</v>
          </cell>
          <cell r="G315">
            <v>20</v>
          </cell>
          <cell r="H315">
            <v>10000</v>
          </cell>
          <cell r="I315">
            <v>40000</v>
          </cell>
          <cell r="J315">
            <v>200000</v>
          </cell>
          <cell r="K315">
            <v>6.666666666666667</v>
          </cell>
        </row>
        <row r="316">
          <cell r="A316">
            <v>5</v>
          </cell>
          <cell r="B316">
            <v>6</v>
          </cell>
          <cell r="C316" t="str">
            <v>Argentia M.S.</v>
          </cell>
          <cell r="D316">
            <v>50000</v>
          </cell>
          <cell r="E316">
            <v>50000</v>
          </cell>
          <cell r="F316">
            <v>0</v>
          </cell>
          <cell r="G316">
            <v>10</v>
          </cell>
          <cell r="H316">
            <v>5000</v>
          </cell>
          <cell r="I316">
            <v>12000</v>
          </cell>
          <cell r="J316">
            <v>60000</v>
          </cell>
          <cell r="K316">
            <v>0.76923076923076927</v>
          </cell>
        </row>
        <row r="317">
          <cell r="B317" t="str">
            <v/>
          </cell>
          <cell r="C317" t="str">
            <v/>
          </cell>
          <cell r="D317">
            <v>0</v>
          </cell>
          <cell r="F317">
            <v>0</v>
          </cell>
          <cell r="J317">
            <v>0</v>
          </cell>
          <cell r="K317" t="e">
            <v>#DIV/0!</v>
          </cell>
        </row>
        <row r="318">
          <cell r="A318">
            <v>6</v>
          </cell>
          <cell r="B318">
            <v>8</v>
          </cell>
          <cell r="C318" t="str">
            <v>Chalkdene M.S.</v>
          </cell>
          <cell r="D318">
            <v>350000</v>
          </cell>
          <cell r="E318">
            <v>0</v>
          </cell>
          <cell r="F318">
            <v>350000</v>
          </cell>
          <cell r="G318">
            <v>3</v>
          </cell>
          <cell r="H318">
            <v>2500</v>
          </cell>
          <cell r="I318">
            <v>10000</v>
          </cell>
          <cell r="J318">
            <v>50000</v>
          </cell>
          <cell r="K318">
            <v>6.666666666666667</v>
          </cell>
        </row>
        <row r="319">
          <cell r="A319">
            <v>7</v>
          </cell>
          <cell r="B319">
            <v>9</v>
          </cell>
          <cell r="C319" t="str">
            <v>Rockwood M.S.</v>
          </cell>
          <cell r="D319">
            <v>1600000</v>
          </cell>
          <cell r="E319">
            <v>100000</v>
          </cell>
          <cell r="F319">
            <v>1500000</v>
          </cell>
          <cell r="G319">
            <v>20</v>
          </cell>
          <cell r="H319">
            <v>10000</v>
          </cell>
          <cell r="I319">
            <v>35000</v>
          </cell>
          <cell r="J319">
            <v>175000</v>
          </cell>
          <cell r="K319">
            <v>8.6486486486486491</v>
          </cell>
        </row>
        <row r="320">
          <cell r="B320" t="str">
            <v/>
          </cell>
          <cell r="C320" t="str">
            <v/>
          </cell>
          <cell r="D320">
            <v>0</v>
          </cell>
          <cell r="F320">
            <v>0</v>
          </cell>
        </row>
        <row r="321">
          <cell r="B321" t="str">
            <v/>
          </cell>
          <cell r="C321" t="str">
            <v/>
          </cell>
          <cell r="D321">
            <v>0</v>
          </cell>
          <cell r="F321">
            <v>0</v>
          </cell>
        </row>
        <row r="322">
          <cell r="B322" t="str">
            <v/>
          </cell>
          <cell r="C322" t="str">
            <v/>
          </cell>
          <cell r="D322">
            <v>0</v>
          </cell>
          <cell r="F322">
            <v>0</v>
          </cell>
        </row>
        <row r="325">
          <cell r="C325" t="str">
            <v>TOTAL - SUBSTATION</v>
          </cell>
          <cell r="D325">
            <v>6050000</v>
          </cell>
          <cell r="E325">
            <v>900000</v>
          </cell>
          <cell r="F325">
            <v>5150000</v>
          </cell>
          <cell r="G325">
            <v>68</v>
          </cell>
          <cell r="H325">
            <v>36500</v>
          </cell>
          <cell r="I325">
            <v>212000</v>
          </cell>
          <cell r="J325">
            <v>1060000</v>
          </cell>
          <cell r="K325">
            <v>5.5175558595531236</v>
          </cell>
        </row>
        <row r="328">
          <cell r="C328" t="str">
            <v>SUBDIVISION REBUILDS</v>
          </cell>
        </row>
        <row r="330">
          <cell r="A330">
            <v>1</v>
          </cell>
          <cell r="B330">
            <v>1</v>
          </cell>
          <cell r="C330" t="str">
            <v>Sheridan Homelands - Phase V</v>
          </cell>
          <cell r="D330">
            <v>1500000</v>
          </cell>
          <cell r="E330">
            <v>1500000</v>
          </cell>
          <cell r="F330">
            <v>0</v>
          </cell>
          <cell r="G330">
            <v>2</v>
          </cell>
          <cell r="H330">
            <v>1000</v>
          </cell>
          <cell r="I330">
            <v>45000</v>
          </cell>
          <cell r="J330">
            <v>225000</v>
          </cell>
          <cell r="K330">
            <v>6.6371681415929205</v>
          </cell>
        </row>
        <row r="331">
          <cell r="A331">
            <v>2</v>
          </cell>
          <cell r="B331">
            <v>2</v>
          </cell>
          <cell r="C331" t="str">
            <v>Malton - Phase V</v>
          </cell>
          <cell r="D331">
            <v>1000000</v>
          </cell>
          <cell r="E331">
            <v>1000000</v>
          </cell>
          <cell r="F331">
            <v>0</v>
          </cell>
          <cell r="G331">
            <v>2</v>
          </cell>
          <cell r="H331">
            <v>2000</v>
          </cell>
          <cell r="I331">
            <v>40000</v>
          </cell>
          <cell r="J331">
            <v>200000</v>
          </cell>
          <cell r="K331">
            <v>4.9504950495049505</v>
          </cell>
        </row>
        <row r="332">
          <cell r="A332">
            <v>3</v>
          </cell>
          <cell r="B332">
            <v>3</v>
          </cell>
          <cell r="C332" t="str">
            <v xml:space="preserve"> Forest Glen Area east and west of Dixie Rd.</v>
          </cell>
          <cell r="D332">
            <v>1500000</v>
          </cell>
          <cell r="E332">
            <v>1500000</v>
          </cell>
          <cell r="F332">
            <v>0</v>
          </cell>
          <cell r="G332">
            <v>2</v>
          </cell>
          <cell r="H332">
            <v>2000</v>
          </cell>
          <cell r="I332">
            <v>75000</v>
          </cell>
          <cell r="J332">
            <v>375000</v>
          </cell>
          <cell r="K332">
            <v>3.9787798408488064</v>
          </cell>
        </row>
        <row r="333">
          <cell r="A333">
            <v>4</v>
          </cell>
          <cell r="B333">
            <v>4</v>
          </cell>
          <cell r="C333" t="str">
            <v>Meadowvale T.C. Mainfeeders - Phase II</v>
          </cell>
          <cell r="D333">
            <v>1400000</v>
          </cell>
          <cell r="E333">
            <v>1400000</v>
          </cell>
          <cell r="F333">
            <v>0</v>
          </cell>
          <cell r="H333">
            <v>1500</v>
          </cell>
          <cell r="I333">
            <v>85000</v>
          </cell>
          <cell r="J333">
            <v>425000</v>
          </cell>
          <cell r="K333">
            <v>3.2825322391559202</v>
          </cell>
        </row>
        <row r="334">
          <cell r="A334">
            <v>5</v>
          </cell>
          <cell r="B334">
            <v>5</v>
          </cell>
          <cell r="C334" t="str">
            <v>Woodlands Area</v>
          </cell>
          <cell r="D334">
            <v>1000000</v>
          </cell>
          <cell r="E334">
            <v>1000000</v>
          </cell>
          <cell r="F334">
            <v>0</v>
          </cell>
          <cell r="G334">
            <v>1</v>
          </cell>
          <cell r="H334">
            <v>1000</v>
          </cell>
          <cell r="I334">
            <v>35000</v>
          </cell>
          <cell r="J334">
            <v>175000</v>
          </cell>
          <cell r="K334">
            <v>5.6818181818181817</v>
          </cell>
        </row>
        <row r="335">
          <cell r="A335">
            <v>6</v>
          </cell>
          <cell r="B335">
            <v>6</v>
          </cell>
          <cell r="C335" t="str">
            <v>4.16 kV  U/G Circuit Rebuild</v>
          </cell>
          <cell r="D335">
            <v>100000</v>
          </cell>
          <cell r="E335">
            <v>100000</v>
          </cell>
          <cell r="F335">
            <v>0</v>
          </cell>
          <cell r="H335">
            <v>1000</v>
          </cell>
          <cell r="I335">
            <v>10000</v>
          </cell>
          <cell r="J335">
            <v>50000</v>
          </cell>
          <cell r="K335">
            <v>1.9607843137254901</v>
          </cell>
        </row>
        <row r="338">
          <cell r="C338" t="str">
            <v>TOTAL - SUBDIVISION REBUILDS</v>
          </cell>
          <cell r="D338">
            <v>6500000</v>
          </cell>
          <cell r="E338">
            <v>6500000</v>
          </cell>
          <cell r="F338">
            <v>0</v>
          </cell>
          <cell r="G338">
            <v>7</v>
          </cell>
          <cell r="H338">
            <v>8500</v>
          </cell>
          <cell r="I338">
            <v>290000</v>
          </cell>
          <cell r="J338">
            <v>1450000</v>
          </cell>
          <cell r="K338">
            <v>4.4566335275968463</v>
          </cell>
        </row>
        <row r="342">
          <cell r="A342" t="str">
            <v>*</v>
          </cell>
          <cell r="B342" t="str">
            <v>*</v>
          </cell>
          <cell r="C342" t="str">
            <v>Savings p.a. to the community</v>
          </cell>
        </row>
        <row r="343">
          <cell r="E343" t="str">
            <v>TABLE 1 (Cont'd)</v>
          </cell>
        </row>
        <row r="344">
          <cell r="E344" t="str">
            <v xml:space="preserve">SUMMARY OF </v>
          </cell>
        </row>
        <row r="345">
          <cell r="E345" t="str">
            <v>RECOMMENDED SYSTEM EXPANSION PROJECTS - 1996</v>
          </cell>
        </row>
        <row r="347">
          <cell r="D347" t="str">
            <v>Project</v>
          </cell>
          <cell r="E347">
            <v>1996</v>
          </cell>
          <cell r="F347" t="str">
            <v>Future</v>
          </cell>
          <cell r="H347" t="str">
            <v xml:space="preserve">        BENEFITS</v>
          </cell>
        </row>
        <row r="348">
          <cell r="A348" t="str">
            <v>Item</v>
          </cell>
          <cell r="B348" t="str">
            <v>Item</v>
          </cell>
          <cell r="C348" t="str">
            <v>Description</v>
          </cell>
          <cell r="D348" t="str">
            <v>Cost</v>
          </cell>
          <cell r="E348" t="str">
            <v>Budget</v>
          </cell>
          <cell r="F348" t="str">
            <v>Budget</v>
          </cell>
          <cell r="G348" t="str">
            <v>Add.</v>
          </cell>
          <cell r="I348" t="str">
            <v>SAVINGS (p.a)</v>
          </cell>
          <cell r="K348" t="str">
            <v>Payback</v>
          </cell>
        </row>
        <row r="349">
          <cell r="D349" t="str">
            <v>Estimate</v>
          </cell>
          <cell r="E349" t="str">
            <v>Amount</v>
          </cell>
          <cell r="F349" t="str">
            <v>Amount</v>
          </cell>
          <cell r="G349" t="str">
            <v>Capacity(MW)</v>
          </cell>
          <cell r="H349" t="str">
            <v>Losses</v>
          </cell>
          <cell r="I349" t="str">
            <v>Cust-min.</v>
          </cell>
          <cell r="J349" t="str">
            <v>Out. Costs*</v>
          </cell>
          <cell r="K349" t="str">
            <v>Yrs</v>
          </cell>
        </row>
        <row r="352">
          <cell r="C352" t="str">
            <v>SYSTEM MAINTENANCE PROJECTS</v>
          </cell>
        </row>
        <row r="354">
          <cell r="A354">
            <v>1</v>
          </cell>
          <cell r="C354" t="str">
            <v>Overhead Switch Replacement</v>
          </cell>
          <cell r="D354">
            <v>300000</v>
          </cell>
          <cell r="E354">
            <v>300000</v>
          </cell>
          <cell r="F354">
            <v>0</v>
          </cell>
          <cell r="H354">
            <v>0</v>
          </cell>
          <cell r="I354">
            <v>20000</v>
          </cell>
          <cell r="J354">
            <v>100000</v>
          </cell>
          <cell r="K354">
            <v>3</v>
          </cell>
        </row>
        <row r="355">
          <cell r="A355">
            <v>2</v>
          </cell>
          <cell r="C355" t="str">
            <v>Secondary Cable Replacement</v>
          </cell>
          <cell r="D355">
            <v>75000</v>
          </cell>
          <cell r="E355">
            <v>75000</v>
          </cell>
          <cell r="F355">
            <v>0</v>
          </cell>
          <cell r="H355">
            <v>0</v>
          </cell>
          <cell r="I355">
            <v>5000</v>
          </cell>
          <cell r="J355">
            <v>25000</v>
          </cell>
          <cell r="K355">
            <v>3</v>
          </cell>
        </row>
        <row r="356">
          <cell r="A356">
            <v>3</v>
          </cell>
          <cell r="C356" t="str">
            <v>Meter Base Replacement</v>
          </cell>
          <cell r="D356">
            <v>40000</v>
          </cell>
          <cell r="E356">
            <v>40000</v>
          </cell>
          <cell r="F356">
            <v>0</v>
          </cell>
          <cell r="H356">
            <v>0</v>
          </cell>
          <cell r="I356">
            <v>4000</v>
          </cell>
          <cell r="J356">
            <v>20000</v>
          </cell>
          <cell r="K356">
            <v>2</v>
          </cell>
        </row>
        <row r="357">
          <cell r="A357">
            <v>4</v>
          </cell>
          <cell r="C357" t="str">
            <v>Overhead Transformer Replacement</v>
          </cell>
          <cell r="D357">
            <v>150000</v>
          </cell>
          <cell r="E357">
            <v>150000</v>
          </cell>
          <cell r="F357">
            <v>0</v>
          </cell>
          <cell r="H357">
            <v>2000</v>
          </cell>
          <cell r="I357">
            <v>10000</v>
          </cell>
          <cell r="J357">
            <v>50000</v>
          </cell>
          <cell r="K357">
            <v>2.8846153846153846</v>
          </cell>
        </row>
        <row r="358">
          <cell r="A358">
            <v>5</v>
          </cell>
          <cell r="C358" t="str">
            <v>U/ground Cable and Splice Replacement</v>
          </cell>
          <cell r="D358">
            <v>1200000</v>
          </cell>
          <cell r="E358">
            <v>1200000</v>
          </cell>
          <cell r="F358">
            <v>0</v>
          </cell>
          <cell r="H358">
            <v>5000</v>
          </cell>
          <cell r="I358">
            <v>55000</v>
          </cell>
          <cell r="J358">
            <v>275000</v>
          </cell>
          <cell r="K358">
            <v>4.2857142857142856</v>
          </cell>
        </row>
        <row r="359">
          <cell r="A359">
            <v>6</v>
          </cell>
          <cell r="C359" t="str">
            <v>Feeder Overhauls</v>
          </cell>
          <cell r="D359">
            <v>600000</v>
          </cell>
          <cell r="E359">
            <v>600000</v>
          </cell>
          <cell r="F359">
            <v>0</v>
          </cell>
          <cell r="H359">
            <v>5000</v>
          </cell>
          <cell r="I359">
            <v>40000</v>
          </cell>
          <cell r="J359">
            <v>200000</v>
          </cell>
          <cell r="K359">
            <v>2.9268292682926829</v>
          </cell>
        </row>
        <row r="360">
          <cell r="A360">
            <v>7</v>
          </cell>
          <cell r="C360" t="str">
            <v>U/ground Transformer Replacement</v>
          </cell>
          <cell r="D360">
            <v>200000</v>
          </cell>
          <cell r="E360">
            <v>200000</v>
          </cell>
          <cell r="F360">
            <v>0</v>
          </cell>
          <cell r="H360">
            <v>2000</v>
          </cell>
          <cell r="I360">
            <v>10000</v>
          </cell>
          <cell r="J360">
            <v>50000</v>
          </cell>
          <cell r="K360">
            <v>3.8461538461538463</v>
          </cell>
        </row>
        <row r="361">
          <cell r="A361">
            <v>8</v>
          </cell>
          <cell r="C361" t="str">
            <v>Load Centre Replacement</v>
          </cell>
          <cell r="D361">
            <v>100000</v>
          </cell>
          <cell r="E361">
            <v>100000</v>
          </cell>
          <cell r="F361">
            <v>0</v>
          </cell>
          <cell r="H361">
            <v>0</v>
          </cell>
          <cell r="I361">
            <v>8000</v>
          </cell>
          <cell r="J361">
            <v>40000</v>
          </cell>
          <cell r="K361">
            <v>2.5</v>
          </cell>
        </row>
        <row r="362">
          <cell r="A362">
            <v>9</v>
          </cell>
          <cell r="C362" t="str">
            <v>Overhead Rebuilds</v>
          </cell>
          <cell r="D362">
            <v>800000</v>
          </cell>
          <cell r="E362">
            <v>800000</v>
          </cell>
          <cell r="F362">
            <v>0</v>
          </cell>
          <cell r="H362">
            <v>2000</v>
          </cell>
          <cell r="I362">
            <v>70000</v>
          </cell>
          <cell r="J362">
            <v>350000</v>
          </cell>
          <cell r="K362">
            <v>2.2727272727272729</v>
          </cell>
        </row>
        <row r="363">
          <cell r="A363">
            <v>10</v>
          </cell>
          <cell r="C363" t="str">
            <v>Wood &amp; Concrete Pole Replacements</v>
          </cell>
          <cell r="D363">
            <v>250000</v>
          </cell>
          <cell r="E363">
            <v>250000</v>
          </cell>
          <cell r="F363">
            <v>0</v>
          </cell>
          <cell r="H363">
            <v>0</v>
          </cell>
          <cell r="I363">
            <v>30000</v>
          </cell>
          <cell r="J363">
            <v>150000</v>
          </cell>
          <cell r="K363">
            <v>1.6666666666666667</v>
          </cell>
        </row>
        <row r="364">
          <cell r="A364">
            <v>11</v>
          </cell>
          <cell r="C364" t="str">
            <v>Auto-Switches/SCADA</v>
          </cell>
          <cell r="D364">
            <v>1200000</v>
          </cell>
          <cell r="E364">
            <v>1200000</v>
          </cell>
          <cell r="F364">
            <v>0</v>
          </cell>
          <cell r="H364">
            <v>5000</v>
          </cell>
          <cell r="I364">
            <v>300000</v>
          </cell>
          <cell r="J364">
            <v>1500000</v>
          </cell>
          <cell r="K364">
            <v>0.79734219269102991</v>
          </cell>
        </row>
        <row r="365">
          <cell r="A365">
            <v>12</v>
          </cell>
          <cell r="C365" t="str">
            <v>Power T/former O/H &amp;  StationUpgrade</v>
          </cell>
          <cell r="D365">
            <v>100000</v>
          </cell>
          <cell r="E365">
            <v>100000</v>
          </cell>
          <cell r="F365">
            <v>0</v>
          </cell>
          <cell r="H365">
            <v>0</v>
          </cell>
          <cell r="I365">
            <v>10000</v>
          </cell>
          <cell r="J365">
            <v>50000</v>
          </cell>
          <cell r="K365">
            <v>2</v>
          </cell>
        </row>
        <row r="368">
          <cell r="C368" t="str">
            <v>TOTAL - SYSTEM MAINTENANCE</v>
          </cell>
          <cell r="D368">
            <v>5015000</v>
          </cell>
          <cell r="E368">
            <v>5015000</v>
          </cell>
          <cell r="F368">
            <v>0</v>
          </cell>
          <cell r="G368">
            <v>0</v>
          </cell>
          <cell r="H368">
            <v>14000</v>
          </cell>
          <cell r="I368">
            <v>468000</v>
          </cell>
          <cell r="J368">
            <v>2340000</v>
          </cell>
          <cell r="K368">
            <v>2.1304163126593032</v>
          </cell>
        </row>
        <row r="371">
          <cell r="E371" t="str">
            <v>TABLE 1 (Cont'd)</v>
          </cell>
        </row>
        <row r="372">
          <cell r="E372" t="str">
            <v xml:space="preserve">SUMMARY OF </v>
          </cell>
        </row>
        <row r="373">
          <cell r="E373" t="str">
            <v>RECOMMENDED SYSTEM EXPANSION PROJECTS - 1996</v>
          </cell>
        </row>
        <row r="375">
          <cell r="D375" t="str">
            <v>Project</v>
          </cell>
          <cell r="E375">
            <v>1996</v>
          </cell>
          <cell r="F375" t="str">
            <v>Future</v>
          </cell>
          <cell r="H375" t="str">
            <v xml:space="preserve">        BENEFITS</v>
          </cell>
        </row>
        <row r="376">
          <cell r="A376" t="str">
            <v>Item</v>
          </cell>
          <cell r="B376" t="str">
            <v>Item</v>
          </cell>
          <cell r="C376" t="str">
            <v>Description</v>
          </cell>
          <cell r="D376" t="str">
            <v>Cost</v>
          </cell>
          <cell r="E376" t="str">
            <v>Budget</v>
          </cell>
          <cell r="F376" t="str">
            <v>Budget</v>
          </cell>
          <cell r="G376" t="str">
            <v>Add.</v>
          </cell>
          <cell r="I376" t="str">
            <v>SAVINGS (p.a)</v>
          </cell>
          <cell r="K376" t="str">
            <v>Payback</v>
          </cell>
        </row>
        <row r="377">
          <cell r="D377" t="str">
            <v>Estimate</v>
          </cell>
          <cell r="E377" t="str">
            <v>Amount</v>
          </cell>
          <cell r="F377" t="str">
            <v>Amount</v>
          </cell>
          <cell r="G377" t="str">
            <v>Capacity(MW)</v>
          </cell>
          <cell r="H377" t="str">
            <v>Losses</v>
          </cell>
          <cell r="I377" t="str">
            <v>Cust-min.</v>
          </cell>
          <cell r="J377" t="str">
            <v>Out. Costs*</v>
          </cell>
          <cell r="K377" t="str">
            <v>Yrs</v>
          </cell>
        </row>
        <row r="380">
          <cell r="C380" t="str">
            <v xml:space="preserve">       Total - Subtransmission</v>
          </cell>
          <cell r="D380">
            <v>2595000</v>
          </cell>
          <cell r="E380">
            <v>645000</v>
          </cell>
          <cell r="F380">
            <v>1950000</v>
          </cell>
          <cell r="G380">
            <v>47</v>
          </cell>
          <cell r="H380">
            <v>99000</v>
          </cell>
          <cell r="I380">
            <v>435000</v>
          </cell>
          <cell r="J380">
            <v>2175000</v>
          </cell>
          <cell r="K380">
            <v>1.1411609498680739</v>
          </cell>
          <cell r="L380">
            <v>14</v>
          </cell>
        </row>
        <row r="381">
          <cell r="C381" t="str">
            <v xml:space="preserve">       Total - Distribution</v>
          </cell>
          <cell r="D381">
            <v>1940500</v>
          </cell>
          <cell r="E381">
            <v>575000</v>
          </cell>
          <cell r="F381">
            <v>1365500</v>
          </cell>
          <cell r="G381">
            <v>30</v>
          </cell>
          <cell r="H381">
            <v>40500</v>
          </cell>
          <cell r="I381">
            <v>159000</v>
          </cell>
          <cell r="J381">
            <v>795000</v>
          </cell>
          <cell r="K381">
            <v>2.3225613405146617</v>
          </cell>
          <cell r="L381">
            <v>18</v>
          </cell>
        </row>
        <row r="382">
          <cell r="C382" t="str">
            <v xml:space="preserve">       Total - Substations</v>
          </cell>
          <cell r="D382">
            <v>6050000</v>
          </cell>
          <cell r="E382">
            <v>900000</v>
          </cell>
          <cell r="F382">
            <v>5150000</v>
          </cell>
          <cell r="G382">
            <v>68</v>
          </cell>
          <cell r="H382">
            <v>36500</v>
          </cell>
          <cell r="I382">
            <v>212000</v>
          </cell>
          <cell r="J382">
            <v>1060000</v>
          </cell>
          <cell r="K382">
            <v>5.5175558595531236</v>
          </cell>
          <cell r="L382">
            <v>7</v>
          </cell>
        </row>
        <row r="383">
          <cell r="C383" t="str">
            <v xml:space="preserve">       Total - Subdivision Rebuilds</v>
          </cell>
          <cell r="D383">
            <v>6500000</v>
          </cell>
          <cell r="E383">
            <v>6500000</v>
          </cell>
          <cell r="F383">
            <v>0</v>
          </cell>
          <cell r="G383">
            <v>7</v>
          </cell>
          <cell r="H383">
            <v>8500</v>
          </cell>
          <cell r="I383">
            <v>290000</v>
          </cell>
          <cell r="J383">
            <v>1450000</v>
          </cell>
          <cell r="K383">
            <v>4.4566335275968463</v>
          </cell>
          <cell r="L383">
            <v>6</v>
          </cell>
        </row>
        <row r="384">
          <cell r="C384" t="str">
            <v xml:space="preserve">       Total - System Maintenance</v>
          </cell>
          <cell r="D384">
            <v>5015000</v>
          </cell>
          <cell r="E384">
            <v>5015000</v>
          </cell>
          <cell r="F384">
            <v>0</v>
          </cell>
          <cell r="G384">
            <v>0</v>
          </cell>
          <cell r="H384">
            <v>14000</v>
          </cell>
          <cell r="I384">
            <v>468000</v>
          </cell>
          <cell r="J384">
            <v>2340000</v>
          </cell>
          <cell r="K384">
            <v>2.1304163126593032</v>
          </cell>
        </row>
        <row r="387">
          <cell r="C387" t="str">
            <v xml:space="preserve">       GRAND TOTAL</v>
          </cell>
          <cell r="D387">
            <v>22100500</v>
          </cell>
          <cell r="E387">
            <v>13635000</v>
          </cell>
          <cell r="F387">
            <v>8465500</v>
          </cell>
          <cell r="G387">
            <v>152</v>
          </cell>
          <cell r="H387">
            <v>198500</v>
          </cell>
          <cell r="I387">
            <v>1564000</v>
          </cell>
          <cell r="J387">
            <v>7820000</v>
          </cell>
          <cell r="K387">
            <v>2.7561888133690839</v>
          </cell>
          <cell r="L387">
            <v>45</v>
          </cell>
        </row>
        <row r="390">
          <cell r="A390" t="str">
            <v>*</v>
          </cell>
          <cell r="B390" t="str">
            <v>*</v>
          </cell>
          <cell r="C390" t="str">
            <v>Savings p.a. to the community</v>
          </cell>
        </row>
      </sheetData>
      <sheetData sheetId="4"/>
      <sheetData sheetId="5" refreshError="1">
        <row r="3">
          <cell r="B3" t="str">
            <v>CATEGORY</v>
          </cell>
          <cell r="E3">
            <v>1995</v>
          </cell>
          <cell r="G3">
            <v>1995</v>
          </cell>
          <cell r="I3">
            <v>1994</v>
          </cell>
          <cell r="J3">
            <v>1996</v>
          </cell>
          <cell r="L3">
            <v>1995</v>
          </cell>
          <cell r="M3">
            <v>1996</v>
          </cell>
          <cell r="O3">
            <v>1995</v>
          </cell>
          <cell r="P3" t="str">
            <v>Variance</v>
          </cell>
        </row>
        <row r="4">
          <cell r="E4" t="str">
            <v>Budget</v>
          </cell>
          <cell r="G4" t="str">
            <v>Carryover Projects</v>
          </cell>
          <cell r="I4" t="str">
            <v>Carryover Projects</v>
          </cell>
          <cell r="J4" t="str">
            <v>New Projects</v>
          </cell>
          <cell r="L4" t="str">
            <v>New Projects</v>
          </cell>
          <cell r="M4" t="str">
            <v>Total Projects</v>
          </cell>
          <cell r="O4" t="str">
            <v>Total Projects</v>
          </cell>
          <cell r="P4" t="str">
            <v>%</v>
          </cell>
        </row>
        <row r="5">
          <cell r="G5" t="str">
            <v>Budget</v>
          </cell>
          <cell r="I5" t="str">
            <v>HM Labour</v>
          </cell>
          <cell r="J5" t="str">
            <v>Budget</v>
          </cell>
          <cell r="L5" t="str">
            <v>HM Labour</v>
          </cell>
          <cell r="M5" t="str">
            <v>Budget</v>
          </cell>
          <cell r="O5" t="str">
            <v>HM Labour</v>
          </cell>
          <cell r="P5" t="str">
            <v>Increase</v>
          </cell>
        </row>
        <row r="6">
          <cell r="E6" t="str">
            <v>('000)</v>
          </cell>
          <cell r="G6" t="str">
            <v>('000)</v>
          </cell>
          <cell r="I6" t="str">
            <v>('000)</v>
          </cell>
          <cell r="J6" t="str">
            <v>('000)</v>
          </cell>
          <cell r="L6" t="str">
            <v>('000)</v>
          </cell>
          <cell r="M6" t="str">
            <v>('000)</v>
          </cell>
          <cell r="O6" t="str">
            <v>('000)</v>
          </cell>
        </row>
        <row r="7">
          <cell r="B7" t="str">
            <v>Subtransmission</v>
          </cell>
          <cell r="E7">
            <v>2930</v>
          </cell>
          <cell r="G7">
            <v>2550</v>
          </cell>
          <cell r="I7">
            <v>800.8</v>
          </cell>
          <cell r="J7">
            <v>645</v>
          </cell>
          <cell r="L7">
            <v>475</v>
          </cell>
          <cell r="M7">
            <v>3195</v>
          </cell>
          <cell r="O7">
            <v>1275.8</v>
          </cell>
          <cell r="P7">
            <v>9.0443686006825938E-2</v>
          </cell>
        </row>
        <row r="9">
          <cell r="B9" t="str">
            <v>Distribution</v>
          </cell>
          <cell r="E9">
            <v>1270</v>
          </cell>
          <cell r="G9">
            <v>705</v>
          </cell>
          <cell r="I9">
            <v>357.5</v>
          </cell>
          <cell r="J9">
            <v>575</v>
          </cell>
          <cell r="L9">
            <v>290</v>
          </cell>
          <cell r="M9">
            <v>1280</v>
          </cell>
          <cell r="O9">
            <v>647.5</v>
          </cell>
          <cell r="P9">
            <v>7.874015748031496E-3</v>
          </cell>
        </row>
        <row r="11">
          <cell r="B11" t="str">
            <v>Substations</v>
          </cell>
          <cell r="E11">
            <v>2510</v>
          </cell>
          <cell r="G11">
            <v>1770</v>
          </cell>
          <cell r="I11">
            <v>735</v>
          </cell>
          <cell r="J11">
            <v>900</v>
          </cell>
          <cell r="L11">
            <v>100</v>
          </cell>
          <cell r="M11">
            <v>2670</v>
          </cell>
          <cell r="O11">
            <v>835</v>
          </cell>
          <cell r="P11">
            <v>6.3745019920318724E-2</v>
          </cell>
        </row>
        <row r="13">
          <cell r="B13" t="str">
            <v>Subdivision Rebuilds</v>
          </cell>
          <cell r="E13">
            <v>6430</v>
          </cell>
          <cell r="G13">
            <v>0</v>
          </cell>
          <cell r="I13">
            <v>190</v>
          </cell>
          <cell r="J13">
            <v>6500</v>
          </cell>
          <cell r="L13">
            <v>250</v>
          </cell>
          <cell r="M13">
            <v>6500</v>
          </cell>
          <cell r="O13">
            <v>440</v>
          </cell>
          <cell r="P13">
            <v>1.088646967340591E-2</v>
          </cell>
        </row>
        <row r="15">
          <cell r="B15" t="str">
            <v>Road Relocations</v>
          </cell>
          <cell r="E15">
            <v>1300</v>
          </cell>
          <cell r="G15">
            <v>0</v>
          </cell>
          <cell r="I15">
            <v>100</v>
          </cell>
          <cell r="J15">
            <v>1200</v>
          </cell>
          <cell r="L15">
            <v>650</v>
          </cell>
          <cell r="M15">
            <v>1200</v>
          </cell>
          <cell r="O15">
            <v>750</v>
          </cell>
          <cell r="P15">
            <v>-7.6923076923076927E-2</v>
          </cell>
        </row>
        <row r="17">
          <cell r="B17" t="str">
            <v>Industrial &amp; Commercial Services</v>
          </cell>
          <cell r="E17">
            <v>1930</v>
          </cell>
          <cell r="G17">
            <v>0</v>
          </cell>
          <cell r="I17">
            <v>0</v>
          </cell>
          <cell r="J17">
            <v>1950</v>
          </cell>
          <cell r="L17">
            <v>825</v>
          </cell>
          <cell r="M17">
            <v>1950</v>
          </cell>
          <cell r="O17">
            <v>825</v>
          </cell>
          <cell r="P17">
            <v>1.0362694300518135E-2</v>
          </cell>
        </row>
        <row r="19">
          <cell r="B19" t="str">
            <v>O/H Distribution Maintenance</v>
          </cell>
          <cell r="E19">
            <v>2200</v>
          </cell>
          <cell r="G19">
            <v>0</v>
          </cell>
          <cell r="J19">
            <v>1950</v>
          </cell>
          <cell r="M19">
            <v>1950</v>
          </cell>
          <cell r="P19">
            <v>-0.11363636363636363</v>
          </cell>
        </row>
        <row r="21">
          <cell r="B21" t="str">
            <v>U/G Distribution Maintenance</v>
          </cell>
          <cell r="E21">
            <v>1369</v>
          </cell>
          <cell r="G21">
            <v>0</v>
          </cell>
          <cell r="J21">
            <v>1415</v>
          </cell>
          <cell r="M21">
            <v>1415</v>
          </cell>
          <cell r="P21">
            <v>3.3601168736303873E-2</v>
          </cell>
        </row>
        <row r="23">
          <cell r="B23" t="str">
            <v>Transformer Overhauls</v>
          </cell>
          <cell r="E23">
            <v>450</v>
          </cell>
          <cell r="G23">
            <v>0</v>
          </cell>
          <cell r="J23">
            <v>450</v>
          </cell>
          <cell r="M23">
            <v>450</v>
          </cell>
          <cell r="P23">
            <v>0</v>
          </cell>
        </row>
        <row r="25">
          <cell r="B25" t="str">
            <v>Auto Switches/SCADA</v>
          </cell>
          <cell r="E25">
            <v>1260</v>
          </cell>
          <cell r="G25">
            <v>0</v>
          </cell>
          <cell r="J25">
            <v>1200</v>
          </cell>
          <cell r="M25">
            <v>1200</v>
          </cell>
          <cell r="P25">
            <v>-4.7619047619047616E-2</v>
          </cell>
        </row>
        <row r="27">
          <cell r="B27" t="str">
            <v>Land and Easements</v>
          </cell>
          <cell r="E27">
            <v>400</v>
          </cell>
          <cell r="G27">
            <v>0</v>
          </cell>
          <cell r="I27">
            <v>0</v>
          </cell>
          <cell r="J27">
            <v>150</v>
          </cell>
          <cell r="L27">
            <v>0</v>
          </cell>
          <cell r="M27">
            <v>150</v>
          </cell>
          <cell r="O27">
            <v>0</v>
          </cell>
          <cell r="P27">
            <v>-0.625</v>
          </cell>
        </row>
        <row r="29">
          <cell r="B29" t="str">
            <v>Major Tools</v>
          </cell>
          <cell r="E29">
            <v>242</v>
          </cell>
          <cell r="G29">
            <v>0</v>
          </cell>
          <cell r="I29">
            <v>0</v>
          </cell>
          <cell r="J29">
            <v>145</v>
          </cell>
          <cell r="L29">
            <v>0</v>
          </cell>
          <cell r="M29">
            <v>145</v>
          </cell>
          <cell r="O29">
            <v>0</v>
          </cell>
          <cell r="P29">
            <v>-0.40082644628099173</v>
          </cell>
        </row>
        <row r="32">
          <cell r="C32" t="str">
            <v>TOTAL</v>
          </cell>
          <cell r="E32">
            <v>22291</v>
          </cell>
          <cell r="G32">
            <v>5025</v>
          </cell>
          <cell r="I32">
            <v>2183.3000000000002</v>
          </cell>
          <cell r="J32">
            <v>17080</v>
          </cell>
          <cell r="L32">
            <v>2590</v>
          </cell>
          <cell r="M32">
            <v>22105</v>
          </cell>
          <cell r="O32">
            <v>4773.3</v>
          </cell>
          <cell r="P32">
            <v>-8.3441747790588133E-3</v>
          </cell>
        </row>
        <row r="33">
          <cell r="B33">
            <v>35276.598025462961</v>
          </cell>
        </row>
        <row r="37">
          <cell r="J37" t="str">
            <v>Project</v>
          </cell>
          <cell r="M37">
            <v>1955</v>
          </cell>
        </row>
        <row r="38">
          <cell r="B38" t="str">
            <v>MULTIYEAR CAPITAL PROJECTS</v>
          </cell>
          <cell r="J38" t="str">
            <v>Life</v>
          </cell>
          <cell r="M38" t="str">
            <v>Carryover Projects</v>
          </cell>
        </row>
        <row r="39">
          <cell r="J39" t="str">
            <v>Cost</v>
          </cell>
          <cell r="M39" t="str">
            <v>Budget</v>
          </cell>
        </row>
        <row r="40">
          <cell r="J40" t="str">
            <v>('000)</v>
          </cell>
          <cell r="M40" t="str">
            <v>('000)</v>
          </cell>
        </row>
        <row r="41">
          <cell r="B41" t="str">
            <v>SUBTRANSMISSION</v>
          </cell>
        </row>
        <row r="43">
          <cell r="B43">
            <v>9501</v>
          </cell>
          <cell r="D43" t="str">
            <v>44 kV Meadowvale TS Egress</v>
          </cell>
          <cell r="J43">
            <v>650</v>
          </cell>
          <cell r="M43">
            <v>650</v>
          </cell>
        </row>
        <row r="44">
          <cell r="D44" t="str">
            <v>44 kV Winston Churchill Blvd.</v>
          </cell>
          <cell r="J44">
            <v>200</v>
          </cell>
          <cell r="M44">
            <v>200</v>
          </cell>
        </row>
        <row r="45">
          <cell r="D45" t="str">
            <v>44 kV Tomken/Bloor</v>
          </cell>
          <cell r="J45">
            <v>325</v>
          </cell>
          <cell r="M45">
            <v>325</v>
          </cell>
        </row>
        <row r="46">
          <cell r="D46" t="str">
            <v xml:space="preserve">44 kV Summerville M.S. </v>
          </cell>
          <cell r="J46">
            <v>200</v>
          </cell>
          <cell r="M46">
            <v>200</v>
          </cell>
        </row>
        <row r="47">
          <cell r="D47" t="str">
            <v>27.6 kV Second Line Express Feeder</v>
          </cell>
          <cell r="J47">
            <v>950</v>
          </cell>
          <cell r="M47">
            <v>950</v>
          </cell>
        </row>
        <row r="48">
          <cell r="D48" t="str">
            <v>27.6 kV Midway</v>
          </cell>
          <cell r="J48">
            <v>225</v>
          </cell>
          <cell r="M48">
            <v>225</v>
          </cell>
        </row>
        <row r="51">
          <cell r="C51" t="str">
            <v>TOTAL-SUBTRANSMISSION</v>
          </cell>
          <cell r="J51">
            <v>2550</v>
          </cell>
          <cell r="M51">
            <v>2550</v>
          </cell>
        </row>
        <row r="54">
          <cell r="B54" t="str">
            <v>DISTRIBUTION</v>
          </cell>
        </row>
        <row r="56">
          <cell r="B56">
            <v>9502</v>
          </cell>
          <cell r="D56" t="str">
            <v>13.8 kV Winston Churchill Blvd.</v>
          </cell>
          <cell r="J56">
            <v>80</v>
          </cell>
          <cell r="M56">
            <v>80</v>
          </cell>
        </row>
        <row r="57">
          <cell r="D57" t="str">
            <v>13.8 kV Chalkdene/Rockwood</v>
          </cell>
          <cell r="J57">
            <v>200</v>
          </cell>
          <cell r="M57">
            <v>200</v>
          </cell>
        </row>
        <row r="58">
          <cell r="D58" t="str">
            <v>13.8 kV American Drive</v>
          </cell>
          <cell r="J58">
            <v>125</v>
          </cell>
          <cell r="M58">
            <v>125</v>
          </cell>
        </row>
        <row r="59">
          <cell r="D59" t="str">
            <v>13.8 kV Burnhamthorpe Road</v>
          </cell>
          <cell r="J59">
            <v>125</v>
          </cell>
          <cell r="M59">
            <v>125</v>
          </cell>
        </row>
        <row r="60">
          <cell r="D60" t="str">
            <v>4.16 kV Clarkson M.S.</v>
          </cell>
          <cell r="J60">
            <v>75</v>
          </cell>
          <cell r="M60">
            <v>75</v>
          </cell>
        </row>
        <row r="61">
          <cell r="D61" t="str">
            <v>4.16 kV Cawthra Road</v>
          </cell>
          <cell r="J61">
            <v>100</v>
          </cell>
          <cell r="M61">
            <v>100</v>
          </cell>
        </row>
        <row r="64">
          <cell r="C64" t="str">
            <v>TOTAL-DISTRIBUTION</v>
          </cell>
          <cell r="J64">
            <v>705</v>
          </cell>
          <cell r="M64">
            <v>705</v>
          </cell>
        </row>
        <row r="67">
          <cell r="B67" t="str">
            <v>SUBSTATION</v>
          </cell>
        </row>
        <row r="69">
          <cell r="B69">
            <v>9404</v>
          </cell>
          <cell r="D69" t="str">
            <v>Sheridan Park MS Rebuild</v>
          </cell>
          <cell r="J69">
            <v>870</v>
          </cell>
          <cell r="M69">
            <v>670</v>
          </cell>
        </row>
        <row r="70">
          <cell r="B70">
            <v>9405</v>
          </cell>
          <cell r="D70" t="str">
            <v>Orchard Heights MS Rebuild</v>
          </cell>
          <cell r="J70">
            <v>1545</v>
          </cell>
          <cell r="M70">
            <v>1100</v>
          </cell>
        </row>
        <row r="75">
          <cell r="C75" t="str">
            <v>TOTAL-SUBSTATION</v>
          </cell>
          <cell r="J75">
            <v>2415</v>
          </cell>
          <cell r="M75">
            <v>1770</v>
          </cell>
        </row>
        <row r="78">
          <cell r="B78" t="str">
            <v>SUBDIVISION REBUILDS</v>
          </cell>
        </row>
        <row r="80">
          <cell r="B80">
            <v>9503</v>
          </cell>
          <cell r="D80" t="str">
            <v>Forest Glen</v>
          </cell>
          <cell r="J80">
            <v>6950</v>
          </cell>
          <cell r="M80">
            <v>0</v>
          </cell>
        </row>
        <row r="81">
          <cell r="D81" t="str">
            <v>Sheridan Homelands Ph 4</v>
          </cell>
          <cell r="J81">
            <v>0</v>
          </cell>
          <cell r="M81">
            <v>0</v>
          </cell>
        </row>
        <row r="82">
          <cell r="D82" t="str">
            <v>Malton Ph4</v>
          </cell>
          <cell r="J82">
            <v>0</v>
          </cell>
          <cell r="M82">
            <v>0</v>
          </cell>
        </row>
        <row r="83">
          <cell r="D83" t="str">
            <v>Meadowvale Feeder Replacement</v>
          </cell>
          <cell r="J83">
            <v>0</v>
          </cell>
          <cell r="M83">
            <v>0</v>
          </cell>
        </row>
        <row r="85">
          <cell r="C85" t="str">
            <v>TOTAL-REBUILDS</v>
          </cell>
          <cell r="J85">
            <v>6950</v>
          </cell>
          <cell r="M85">
            <v>0</v>
          </cell>
        </row>
        <row r="143">
          <cell r="B143" t="str">
            <v>1995 SYSTEM PROJECTS</v>
          </cell>
          <cell r="J143">
            <v>1995</v>
          </cell>
        </row>
        <row r="144">
          <cell r="J144" t="str">
            <v>Budget</v>
          </cell>
        </row>
        <row r="145">
          <cell r="J145" t="str">
            <v>('000)</v>
          </cell>
        </row>
        <row r="146">
          <cell r="B146" t="str">
            <v>SUBTRANSMISSION</v>
          </cell>
        </row>
        <row r="148">
          <cell r="B148">
            <v>9401</v>
          </cell>
          <cell r="D148" t="str">
            <v>Subtransmission Cons.</v>
          </cell>
          <cell r="J148">
            <v>1980</v>
          </cell>
        </row>
        <row r="149">
          <cell r="B149">
            <v>9501</v>
          </cell>
          <cell r="D149" t="str">
            <v>Subtransmission</v>
          </cell>
          <cell r="J149">
            <v>950</v>
          </cell>
        </row>
        <row r="151">
          <cell r="C151" t="str">
            <v>TOTAL-SUBTRANSMISSION</v>
          </cell>
          <cell r="J151">
            <v>2930</v>
          </cell>
        </row>
        <row r="153">
          <cell r="B153" t="str">
            <v>DISTRIBUTION</v>
          </cell>
        </row>
        <row r="155">
          <cell r="B155">
            <v>9402</v>
          </cell>
          <cell r="D155" t="str">
            <v>Distribution Const.</v>
          </cell>
          <cell r="J155">
            <v>690</v>
          </cell>
        </row>
        <row r="156">
          <cell r="B156">
            <v>9402</v>
          </cell>
          <cell r="D156" t="str">
            <v>Distribution</v>
          </cell>
          <cell r="J156">
            <v>580</v>
          </cell>
        </row>
        <row r="158">
          <cell r="C158" t="str">
            <v>TOTAL-DISTRIBUTION</v>
          </cell>
          <cell r="J158">
            <v>1270</v>
          </cell>
        </row>
        <row r="160">
          <cell r="B160" t="str">
            <v>SUBSTATION</v>
          </cell>
        </row>
        <row r="162">
          <cell r="B162">
            <v>9209</v>
          </cell>
          <cell r="D162" t="str">
            <v>Confederation</v>
          </cell>
          <cell r="J162">
            <v>500</v>
          </cell>
        </row>
        <row r="163">
          <cell r="B163">
            <v>9309</v>
          </cell>
          <cell r="D163" t="str">
            <v>Matheson</v>
          </cell>
          <cell r="J163">
            <v>160</v>
          </cell>
        </row>
        <row r="164">
          <cell r="B164">
            <v>9403</v>
          </cell>
          <cell r="D164" t="str">
            <v>Thomas</v>
          </cell>
          <cell r="J164">
            <v>500</v>
          </cell>
        </row>
        <row r="165">
          <cell r="B165">
            <v>9404</v>
          </cell>
          <cell r="D165" t="str">
            <v>Sheridan Park MS Rebuild</v>
          </cell>
          <cell r="J165">
            <v>550</v>
          </cell>
        </row>
        <row r="166">
          <cell r="B166">
            <v>9405</v>
          </cell>
          <cell r="D166" t="str">
            <v>Orchard Heights MS Rebuild</v>
          </cell>
          <cell r="J166">
            <v>500</v>
          </cell>
        </row>
        <row r="167">
          <cell r="B167">
            <v>9506</v>
          </cell>
          <cell r="D167" t="str">
            <v>MS Egress Cable Replacement</v>
          </cell>
          <cell r="J167">
            <v>300</v>
          </cell>
        </row>
        <row r="169">
          <cell r="C169" t="str">
            <v>TOTAL-SUBSTATION</v>
          </cell>
          <cell r="J169">
            <v>2510</v>
          </cell>
        </row>
        <row r="171">
          <cell r="B171" t="str">
            <v>SUBDIVISION REBUILDS</v>
          </cell>
        </row>
        <row r="173">
          <cell r="B173">
            <v>9407</v>
          </cell>
          <cell r="D173" t="str">
            <v>Applewood Heights Ph1</v>
          </cell>
          <cell r="J173">
            <v>250</v>
          </cell>
        </row>
        <row r="174">
          <cell r="B174">
            <v>9408</v>
          </cell>
          <cell r="D174" t="str">
            <v>Comanche/Cochise</v>
          </cell>
          <cell r="J174">
            <v>50</v>
          </cell>
        </row>
        <row r="175">
          <cell r="B175">
            <v>9409</v>
          </cell>
          <cell r="D175" t="str">
            <v>Malton Ph3</v>
          </cell>
          <cell r="J175">
            <v>100</v>
          </cell>
        </row>
        <row r="176">
          <cell r="B176">
            <v>9410</v>
          </cell>
          <cell r="D176" t="str">
            <v>Sheridan Homelands Ph3</v>
          </cell>
          <cell r="J176">
            <v>80</v>
          </cell>
        </row>
        <row r="177">
          <cell r="B177">
            <v>9503</v>
          </cell>
          <cell r="D177" t="str">
            <v>Subdivision Rebuilds</v>
          </cell>
          <cell r="J177">
            <v>5950</v>
          </cell>
        </row>
        <row r="179">
          <cell r="C179" t="str">
            <v>TOTAL-REBUILDS</v>
          </cell>
          <cell r="J179">
            <v>6430</v>
          </cell>
        </row>
        <row r="181">
          <cell r="B181" t="str">
            <v>ROAD RELOCATIONS</v>
          </cell>
        </row>
        <row r="183">
          <cell r="B183">
            <v>9530</v>
          </cell>
          <cell r="D183" t="str">
            <v>Road Projects - 1995</v>
          </cell>
          <cell r="J183">
            <v>1300</v>
          </cell>
        </row>
        <row r="185">
          <cell r="C185" t="str">
            <v>TOTAL ROAD RELOCATIONS</v>
          </cell>
          <cell r="J185">
            <v>1300</v>
          </cell>
        </row>
        <row r="187">
          <cell r="B187" t="str">
            <v>INDUSTRIAL &amp; COMMERCIAL SERVICES</v>
          </cell>
        </row>
        <row r="189">
          <cell r="B189">
            <v>9541</v>
          </cell>
          <cell r="D189" t="str">
            <v>Overhead Services</v>
          </cell>
          <cell r="J189">
            <v>55</v>
          </cell>
        </row>
        <row r="190">
          <cell r="B190">
            <v>9542</v>
          </cell>
          <cell r="D190" t="str">
            <v>Industrial/Commercial Services</v>
          </cell>
          <cell r="J190">
            <v>1375</v>
          </cell>
        </row>
        <row r="191">
          <cell r="B191">
            <v>9543</v>
          </cell>
          <cell r="D191" t="str">
            <v>Apartments</v>
          </cell>
          <cell r="J191">
            <v>500</v>
          </cell>
        </row>
        <row r="193">
          <cell r="C193" t="str">
            <v>TOTAL-INDUSTRIAL &amp; COMMERCIAL SERVICES</v>
          </cell>
          <cell r="J193">
            <v>1930</v>
          </cell>
        </row>
        <row r="195">
          <cell r="C195" t="str">
            <v>TOTAL-SYSTEM PROJECTS</v>
          </cell>
          <cell r="J195">
            <v>16370</v>
          </cell>
        </row>
        <row r="199">
          <cell r="B199" t="str">
            <v>1995 SYSTEM MAINTENANCE PROJECTS</v>
          </cell>
          <cell r="J199">
            <v>1995</v>
          </cell>
        </row>
        <row r="200">
          <cell r="J200" t="str">
            <v>Budget</v>
          </cell>
        </row>
        <row r="201">
          <cell r="J201" t="str">
            <v>('000)</v>
          </cell>
        </row>
        <row r="202">
          <cell r="B202" t="str">
            <v>O/H DISTRIBUTION</v>
          </cell>
        </row>
        <row r="204">
          <cell r="B204">
            <v>9560</v>
          </cell>
          <cell r="D204" t="str">
            <v>Wood Pole Replacement</v>
          </cell>
          <cell r="J204">
            <v>400</v>
          </cell>
        </row>
        <row r="205">
          <cell r="B205">
            <v>9561</v>
          </cell>
          <cell r="D205" t="str">
            <v>Overhead Rebuilds</v>
          </cell>
          <cell r="J205">
            <v>900</v>
          </cell>
        </row>
        <row r="206">
          <cell r="B206">
            <v>9564</v>
          </cell>
          <cell r="D206" t="str">
            <v>Feeder Overhauls</v>
          </cell>
          <cell r="J206">
            <v>600</v>
          </cell>
        </row>
        <row r="207">
          <cell r="B207">
            <v>9569</v>
          </cell>
          <cell r="D207" t="str">
            <v>Overhead Switch Replacement</v>
          </cell>
          <cell r="J207">
            <v>300</v>
          </cell>
        </row>
        <row r="208">
          <cell r="B208">
            <v>9576</v>
          </cell>
          <cell r="D208" t="str">
            <v>Auto Switches/SCADA</v>
          </cell>
          <cell r="J208">
            <v>1260</v>
          </cell>
        </row>
        <row r="211">
          <cell r="C211" t="str">
            <v>TOTAL-O/H DISTRIBUTION</v>
          </cell>
          <cell r="J211">
            <v>3460</v>
          </cell>
        </row>
        <row r="214">
          <cell r="B214" t="str">
            <v xml:space="preserve"> U/G DISTRIBUTION</v>
          </cell>
        </row>
        <row r="216">
          <cell r="B216">
            <v>9562</v>
          </cell>
          <cell r="D216" t="str">
            <v>Load Centre Replacements</v>
          </cell>
          <cell r="J216">
            <v>60</v>
          </cell>
        </row>
        <row r="217">
          <cell r="B217">
            <v>9565</v>
          </cell>
          <cell r="D217" t="str">
            <v>Underground Cable Replacements</v>
          </cell>
          <cell r="J217">
            <v>1200</v>
          </cell>
        </row>
        <row r="218">
          <cell r="B218">
            <v>9567</v>
          </cell>
          <cell r="D218" t="str">
            <v>Meter Base Replacements</v>
          </cell>
          <cell r="J218">
            <v>34</v>
          </cell>
        </row>
        <row r="219">
          <cell r="B219">
            <v>9568</v>
          </cell>
          <cell r="D219" t="str">
            <v>Secondary Cable Replacements</v>
          </cell>
          <cell r="J219">
            <v>75</v>
          </cell>
        </row>
        <row r="222">
          <cell r="C222" t="str">
            <v>TOTAL- U/G DISTRIBUTION</v>
          </cell>
          <cell r="J222">
            <v>1369</v>
          </cell>
        </row>
        <row r="225">
          <cell r="B225" t="str">
            <v>TRANFORMER OVERHAULS</v>
          </cell>
        </row>
        <row r="227">
          <cell r="B227">
            <v>9563</v>
          </cell>
          <cell r="D227" t="str">
            <v>Underground Tx Replacements</v>
          </cell>
          <cell r="J227">
            <v>200</v>
          </cell>
        </row>
        <row r="228">
          <cell r="B228">
            <v>9566</v>
          </cell>
          <cell r="D228" t="str">
            <v>Overhead Tx Replacements</v>
          </cell>
          <cell r="J228">
            <v>150</v>
          </cell>
        </row>
        <row r="229">
          <cell r="B229">
            <v>9575</v>
          </cell>
          <cell r="D229" t="str">
            <v>MS Tx &amp; Station Overhauls</v>
          </cell>
          <cell r="J229">
            <v>100</v>
          </cell>
        </row>
        <row r="232">
          <cell r="C232" t="str">
            <v>TOTAL-TRANSFORMER OVERHAULS</v>
          </cell>
          <cell r="J232">
            <v>450</v>
          </cell>
        </row>
        <row r="234">
          <cell r="C234" t="str">
            <v>TOTAL - SYSTEM MAINTENANCE</v>
          </cell>
          <cell r="J234">
            <v>5279</v>
          </cell>
        </row>
        <row r="236">
          <cell r="C236" t="str">
            <v>TOTAL- ENG &amp; OPERATION</v>
          </cell>
          <cell r="J236">
            <v>21649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1"/>
      <sheetName val="SO2"/>
      <sheetName val="SO3"/>
      <sheetName val="SO4"/>
      <sheetName val="SO5"/>
      <sheetName val="SO6"/>
      <sheetName val="SO7"/>
      <sheetName val="SO8"/>
      <sheetName val="SO9"/>
      <sheetName val="SO10"/>
      <sheetName val="Strategic Objectives"/>
      <sheetName val="Project Library"/>
      <sheetName val="Order Library"/>
      <sheetName val="Optimizer Dashboard"/>
      <sheetName val="Optimization Report 1"/>
      <sheetName val="Optimization Report 2"/>
      <sheetName val="Optimization Analysis"/>
      <sheetName val="Dependency Analysis"/>
      <sheetName val="Exclusivity Analysis"/>
      <sheetName val="Master Charting Sheet"/>
      <sheetName val="Supplementary Charting Sheet"/>
      <sheetName val="Risk Charting Sheet"/>
      <sheetName val="Frontier Charting Sheet"/>
      <sheetName val="WebUpload"/>
      <sheetName val="Chart100"/>
      <sheetName val="Chart111"/>
      <sheetName val="Chart113"/>
      <sheetName val="Chart200"/>
      <sheetName val="Chart201"/>
      <sheetName val="Chart202"/>
      <sheetName val="Chart300"/>
      <sheetName val="Chart301"/>
      <sheetName val="Chart302"/>
      <sheetName val="Chart303"/>
      <sheetName val="Chart400"/>
      <sheetName val="Chart401"/>
      <sheetName val="Chart500"/>
      <sheetName val="Chart505"/>
      <sheetName val="Chart600"/>
      <sheetName val="Chart700"/>
      <sheetName val="Chart800"/>
      <sheetName val="Chart805"/>
      <sheetName val="Table1"/>
      <sheetName val="Tab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3">
          <cell r="AJ3" t="str">
            <v>Regulatory Compliance</v>
          </cell>
          <cell r="AK3">
            <v>0.2</v>
          </cell>
          <cell r="AN3" t="str">
            <v>Regulatory Compliance</v>
          </cell>
          <cell r="AR3" t="str">
            <v>Customer Service and/or System Efficiency Effectiveness</v>
          </cell>
          <cell r="AV3" t="str">
            <v>SAIFI</v>
          </cell>
          <cell r="AZ3" t="str">
            <v>Financial (NPV)</v>
          </cell>
          <cell r="BD3" t="str">
            <v>Health and Safety</v>
          </cell>
          <cell r="BH3" t="str">
            <v>Environmental</v>
          </cell>
          <cell r="BL3" t="str">
            <v>&lt;Enter Name&gt;</v>
          </cell>
          <cell r="BP3" t="str">
            <v>&lt;Enter Name&gt;</v>
          </cell>
          <cell r="BT3" t="str">
            <v>&lt;Enter Name&gt;</v>
          </cell>
          <cell r="BX3" t="str">
            <v>&lt;Enter Name&gt;</v>
          </cell>
        </row>
        <row r="4">
          <cell r="AJ4" t="str">
            <v>Customer Service and/or System Efficiency/Effectiveness</v>
          </cell>
          <cell r="AK4">
            <v>0.15</v>
          </cell>
          <cell r="AN4">
            <v>0</v>
          </cell>
          <cell r="AR4">
            <v>0</v>
          </cell>
          <cell r="AV4" t="str">
            <v>SAIDI</v>
          </cell>
          <cell r="AZ4">
            <v>0</v>
          </cell>
          <cell r="BD4">
            <v>0</v>
          </cell>
          <cell r="BH4">
            <v>0</v>
          </cell>
          <cell r="BL4">
            <v>0</v>
          </cell>
          <cell r="BP4">
            <v>0</v>
          </cell>
          <cell r="BT4">
            <v>0</v>
          </cell>
          <cell r="BX4">
            <v>0</v>
          </cell>
        </row>
        <row r="5">
          <cell r="AJ5" t="str">
            <v>System Reliability</v>
          </cell>
          <cell r="AK5">
            <v>0.18</v>
          </cell>
          <cell r="AN5">
            <v>0</v>
          </cell>
          <cell r="AR5">
            <v>0</v>
          </cell>
          <cell r="AV5">
            <v>0</v>
          </cell>
          <cell r="AZ5">
            <v>0</v>
          </cell>
          <cell r="BD5">
            <v>0</v>
          </cell>
          <cell r="BH5">
            <v>0</v>
          </cell>
          <cell r="BL5">
            <v>0</v>
          </cell>
          <cell r="BP5">
            <v>0</v>
          </cell>
          <cell r="BT5">
            <v>0</v>
          </cell>
          <cell r="BX5">
            <v>0</v>
          </cell>
        </row>
        <row r="6">
          <cell r="AJ6" t="str">
            <v>Financial (NPV)</v>
          </cell>
          <cell r="AK6">
            <v>0.15</v>
          </cell>
          <cell r="AN6">
            <v>0</v>
          </cell>
          <cell r="AR6">
            <v>0</v>
          </cell>
          <cell r="AV6">
            <v>0</v>
          </cell>
          <cell r="AZ6">
            <v>0</v>
          </cell>
          <cell r="BD6">
            <v>0</v>
          </cell>
          <cell r="BH6">
            <v>0</v>
          </cell>
          <cell r="BL6">
            <v>0</v>
          </cell>
          <cell r="BP6">
            <v>0</v>
          </cell>
          <cell r="BT6">
            <v>0</v>
          </cell>
          <cell r="BX6">
            <v>0</v>
          </cell>
        </row>
        <row r="7">
          <cell r="AJ7" t="str">
            <v>Health and Safety</v>
          </cell>
          <cell r="AK7">
            <v>0.2</v>
          </cell>
          <cell r="AN7">
            <v>0</v>
          </cell>
          <cell r="AR7">
            <v>0</v>
          </cell>
          <cell r="AV7">
            <v>0</v>
          </cell>
          <cell r="AZ7">
            <v>0</v>
          </cell>
          <cell r="BD7">
            <v>0</v>
          </cell>
          <cell r="BH7">
            <v>0</v>
          </cell>
          <cell r="BL7">
            <v>0</v>
          </cell>
          <cell r="BP7">
            <v>0</v>
          </cell>
          <cell r="BT7">
            <v>0</v>
          </cell>
          <cell r="BX7">
            <v>0</v>
          </cell>
        </row>
        <row r="8">
          <cell r="AJ8" t="str">
            <v>Environmental</v>
          </cell>
          <cell r="AK8">
            <v>0.12</v>
          </cell>
          <cell r="AN8">
            <v>0</v>
          </cell>
          <cell r="AR8">
            <v>0</v>
          </cell>
          <cell r="AV8">
            <v>0</v>
          </cell>
          <cell r="AZ8">
            <v>0</v>
          </cell>
          <cell r="BD8">
            <v>0</v>
          </cell>
          <cell r="BH8">
            <v>0</v>
          </cell>
          <cell r="BL8">
            <v>0</v>
          </cell>
          <cell r="BP8">
            <v>0</v>
          </cell>
          <cell r="BT8">
            <v>0</v>
          </cell>
          <cell r="BX8">
            <v>0</v>
          </cell>
        </row>
        <row r="9">
          <cell r="AJ9">
            <v>0</v>
          </cell>
          <cell r="AK9" t="b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  <cell r="BD9">
            <v>0</v>
          </cell>
          <cell r="BH9">
            <v>0</v>
          </cell>
          <cell r="BL9">
            <v>0</v>
          </cell>
          <cell r="BP9">
            <v>0</v>
          </cell>
          <cell r="BT9">
            <v>0</v>
          </cell>
          <cell r="BX9">
            <v>0</v>
          </cell>
        </row>
        <row r="10">
          <cell r="AJ10">
            <v>0</v>
          </cell>
          <cell r="AK10" t="b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  <cell r="BD10">
            <v>0</v>
          </cell>
          <cell r="BH10">
            <v>0</v>
          </cell>
          <cell r="BL10">
            <v>0</v>
          </cell>
          <cell r="BP10">
            <v>0</v>
          </cell>
          <cell r="BT10">
            <v>0</v>
          </cell>
          <cell r="BX10">
            <v>0</v>
          </cell>
        </row>
        <row r="11">
          <cell r="AJ11">
            <v>0</v>
          </cell>
          <cell r="AK11" t="b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  <cell r="BD11">
            <v>0</v>
          </cell>
          <cell r="BH11">
            <v>0</v>
          </cell>
          <cell r="BL11">
            <v>0</v>
          </cell>
          <cell r="BP11">
            <v>0</v>
          </cell>
          <cell r="BT11">
            <v>0</v>
          </cell>
          <cell r="BX11">
            <v>0</v>
          </cell>
        </row>
        <row r="12">
          <cell r="AJ12">
            <v>0</v>
          </cell>
          <cell r="AK12" t="b">
            <v>0</v>
          </cell>
          <cell r="AN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P12">
            <v>0</v>
          </cell>
          <cell r="BT12">
            <v>0</v>
          </cell>
          <cell r="BX12">
            <v>0</v>
          </cell>
        </row>
      </sheetData>
      <sheetData sheetId="11" refreshError="1">
        <row r="18">
          <cell r="C18" t="str">
            <v>Investmetn ID</v>
          </cell>
          <cell r="AQ18" t="str">
            <v>Units</v>
          </cell>
          <cell r="BF18" t="str">
            <v>Regulatory Compliance</v>
          </cell>
          <cell r="BG18" t="str">
            <v>Regulatory Compliance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 t="str">
            <v>Customer Service and/or System Efficiency/Effectiveness</v>
          </cell>
          <cell r="BR18" t="str">
            <v>Customer Service and/or System Efficiency Effectiveness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 t="str">
            <v>System Reliability</v>
          </cell>
          <cell r="CC18" t="str">
            <v>SAIFI</v>
          </cell>
          <cell r="CD18" t="str">
            <v>SAIDI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 t="str">
            <v>Financial (NPV)</v>
          </cell>
          <cell r="CN18" t="str">
            <v>Financial (NPV)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 t="str">
            <v>Health and Safety</v>
          </cell>
          <cell r="CY18" t="str">
            <v>Health and Safety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 t="str">
            <v>Environmental</v>
          </cell>
          <cell r="DJ18" t="str">
            <v>Environmental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 t="str">
            <v>&lt;Enter Name&gt;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 t="str">
            <v>&lt;Enter Name&gt;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 t="str">
            <v>&lt;Enter Name&gt;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 t="str">
            <v>&lt;Enter Name&gt;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</row>
        <row r="19">
          <cell r="BF19">
            <v>0</v>
          </cell>
          <cell r="BG19">
            <v>0</v>
          </cell>
          <cell r="BQ19">
            <v>2</v>
          </cell>
          <cell r="BR19">
            <v>2</v>
          </cell>
          <cell r="CB19">
            <v>0</v>
          </cell>
          <cell r="CC19">
            <v>0</v>
          </cell>
          <cell r="CD19">
            <v>0</v>
          </cell>
          <cell r="CM19">
            <v>2</v>
          </cell>
          <cell r="CN19">
            <v>2</v>
          </cell>
          <cell r="CX19">
            <v>0</v>
          </cell>
          <cell r="CY19">
            <v>0</v>
          </cell>
          <cell r="DI19">
            <v>0</v>
          </cell>
          <cell r="DJ19">
            <v>0</v>
          </cell>
          <cell r="DT19">
            <v>0</v>
          </cell>
          <cell r="EE19">
            <v>0</v>
          </cell>
          <cell r="EP19">
            <v>0</v>
          </cell>
          <cell r="FA19">
            <v>0</v>
          </cell>
        </row>
        <row r="20">
          <cell r="BF20">
            <v>0</v>
          </cell>
          <cell r="BG20">
            <v>0</v>
          </cell>
          <cell r="BQ20">
            <v>2</v>
          </cell>
          <cell r="BR20">
            <v>2</v>
          </cell>
          <cell r="CB20">
            <v>0</v>
          </cell>
          <cell r="CC20">
            <v>0</v>
          </cell>
          <cell r="CD20">
            <v>0</v>
          </cell>
          <cell r="CM20">
            <v>2</v>
          </cell>
          <cell r="CN20">
            <v>2</v>
          </cell>
          <cell r="CX20">
            <v>0</v>
          </cell>
          <cell r="CY20">
            <v>0</v>
          </cell>
          <cell r="DI20">
            <v>0</v>
          </cell>
          <cell r="DJ20">
            <v>0</v>
          </cell>
          <cell r="DT20">
            <v>0</v>
          </cell>
          <cell r="EE20">
            <v>0</v>
          </cell>
          <cell r="EP20">
            <v>0</v>
          </cell>
          <cell r="FA20">
            <v>0</v>
          </cell>
        </row>
        <row r="21">
          <cell r="BF21">
            <v>1</v>
          </cell>
          <cell r="BG21">
            <v>1</v>
          </cell>
          <cell r="BQ21">
            <v>3</v>
          </cell>
          <cell r="BR21">
            <v>3</v>
          </cell>
          <cell r="CB21">
            <v>1</v>
          </cell>
          <cell r="CC21">
            <v>1</v>
          </cell>
          <cell r="CD21">
            <v>1</v>
          </cell>
          <cell r="CM21">
            <v>1</v>
          </cell>
          <cell r="CN21">
            <v>1</v>
          </cell>
          <cell r="CX21">
            <v>0</v>
          </cell>
          <cell r="CY21">
            <v>0</v>
          </cell>
          <cell r="DI21">
            <v>0</v>
          </cell>
          <cell r="DJ21">
            <v>0</v>
          </cell>
          <cell r="DT21">
            <v>0</v>
          </cell>
          <cell r="EE21">
            <v>0</v>
          </cell>
          <cell r="EP21">
            <v>0</v>
          </cell>
          <cell r="FA21">
            <v>0</v>
          </cell>
        </row>
        <row r="22">
          <cell r="BF22">
            <v>0</v>
          </cell>
          <cell r="BG22">
            <v>0</v>
          </cell>
          <cell r="BQ22">
            <v>3</v>
          </cell>
          <cell r="BR22">
            <v>3</v>
          </cell>
          <cell r="CB22">
            <v>1</v>
          </cell>
          <cell r="CC22">
            <v>1</v>
          </cell>
          <cell r="CD22">
            <v>1</v>
          </cell>
          <cell r="CM22">
            <v>1</v>
          </cell>
          <cell r="CN22">
            <v>1</v>
          </cell>
          <cell r="CX22">
            <v>0</v>
          </cell>
          <cell r="CY22">
            <v>0</v>
          </cell>
          <cell r="DI22">
            <v>1</v>
          </cell>
          <cell r="DJ22">
            <v>1</v>
          </cell>
          <cell r="DT22">
            <v>0</v>
          </cell>
          <cell r="EE22">
            <v>0</v>
          </cell>
          <cell r="EP22">
            <v>0</v>
          </cell>
          <cell r="FA22">
            <v>0</v>
          </cell>
        </row>
        <row r="23">
          <cell r="BF23">
            <v>1</v>
          </cell>
          <cell r="BG23">
            <v>1</v>
          </cell>
          <cell r="BQ23">
            <v>2</v>
          </cell>
          <cell r="BR23">
            <v>2</v>
          </cell>
          <cell r="CB23">
            <v>0</v>
          </cell>
          <cell r="CC23">
            <v>0</v>
          </cell>
          <cell r="CD23">
            <v>0</v>
          </cell>
          <cell r="CM23">
            <v>1</v>
          </cell>
          <cell r="CN23">
            <v>1</v>
          </cell>
          <cell r="CX23">
            <v>0</v>
          </cell>
          <cell r="CY23">
            <v>0</v>
          </cell>
          <cell r="DI23">
            <v>0</v>
          </cell>
          <cell r="DJ23">
            <v>0</v>
          </cell>
          <cell r="DT23">
            <v>0</v>
          </cell>
          <cell r="EE23">
            <v>0</v>
          </cell>
          <cell r="EP23">
            <v>0</v>
          </cell>
          <cell r="FA23">
            <v>0</v>
          </cell>
        </row>
        <row r="24">
          <cell r="BF24">
            <v>1</v>
          </cell>
          <cell r="BG24">
            <v>1</v>
          </cell>
          <cell r="BQ24">
            <v>2</v>
          </cell>
          <cell r="BR24">
            <v>2</v>
          </cell>
          <cell r="CB24">
            <v>1.5</v>
          </cell>
          <cell r="CC24">
            <v>2</v>
          </cell>
          <cell r="CD24">
            <v>1</v>
          </cell>
          <cell r="CM24">
            <v>1</v>
          </cell>
          <cell r="CN24">
            <v>1</v>
          </cell>
          <cell r="CX24">
            <v>0</v>
          </cell>
          <cell r="CY24">
            <v>0</v>
          </cell>
          <cell r="DI24">
            <v>1</v>
          </cell>
          <cell r="DJ24">
            <v>1</v>
          </cell>
          <cell r="DT24">
            <v>0</v>
          </cell>
          <cell r="EE24">
            <v>0</v>
          </cell>
          <cell r="EP24">
            <v>0</v>
          </cell>
          <cell r="FA24">
            <v>0</v>
          </cell>
        </row>
        <row r="25">
          <cell r="BF25">
            <v>1</v>
          </cell>
          <cell r="BG25">
            <v>1</v>
          </cell>
          <cell r="BQ25">
            <v>2</v>
          </cell>
          <cell r="BR25">
            <v>2</v>
          </cell>
          <cell r="CB25">
            <v>0</v>
          </cell>
          <cell r="CC25">
            <v>0</v>
          </cell>
          <cell r="CD25">
            <v>0</v>
          </cell>
          <cell r="CM25">
            <v>2</v>
          </cell>
          <cell r="CN25">
            <v>2</v>
          </cell>
          <cell r="CX25">
            <v>0</v>
          </cell>
          <cell r="CY25">
            <v>0</v>
          </cell>
          <cell r="DI25">
            <v>0</v>
          </cell>
          <cell r="DJ25">
            <v>0</v>
          </cell>
          <cell r="DT25">
            <v>0</v>
          </cell>
          <cell r="EE25">
            <v>0</v>
          </cell>
          <cell r="EP25">
            <v>0</v>
          </cell>
          <cell r="FA25">
            <v>0</v>
          </cell>
        </row>
        <row r="26">
          <cell r="BF26">
            <v>0</v>
          </cell>
          <cell r="BG26">
            <v>0</v>
          </cell>
          <cell r="BQ26">
            <v>2</v>
          </cell>
          <cell r="BR26">
            <v>2</v>
          </cell>
          <cell r="CB26">
            <v>0</v>
          </cell>
          <cell r="CC26">
            <v>0</v>
          </cell>
          <cell r="CD26">
            <v>0</v>
          </cell>
          <cell r="CM26">
            <v>1</v>
          </cell>
          <cell r="CN26">
            <v>1</v>
          </cell>
          <cell r="CX26">
            <v>0</v>
          </cell>
          <cell r="CY26">
            <v>0</v>
          </cell>
          <cell r="DI26">
            <v>1</v>
          </cell>
          <cell r="DJ26">
            <v>1</v>
          </cell>
          <cell r="DT26">
            <v>0</v>
          </cell>
          <cell r="EE26">
            <v>0</v>
          </cell>
          <cell r="EP26">
            <v>0</v>
          </cell>
          <cell r="FA26">
            <v>0</v>
          </cell>
        </row>
        <row r="27">
          <cell r="BF27">
            <v>0</v>
          </cell>
          <cell r="BG27">
            <v>0</v>
          </cell>
          <cell r="BQ27">
            <v>2</v>
          </cell>
          <cell r="BR27">
            <v>2</v>
          </cell>
          <cell r="CB27">
            <v>0</v>
          </cell>
          <cell r="CC27">
            <v>0</v>
          </cell>
          <cell r="CD27">
            <v>0</v>
          </cell>
          <cell r="CM27">
            <v>1</v>
          </cell>
          <cell r="CN27">
            <v>1</v>
          </cell>
          <cell r="CX27">
            <v>0</v>
          </cell>
          <cell r="CY27">
            <v>0</v>
          </cell>
          <cell r="DI27">
            <v>1</v>
          </cell>
          <cell r="DJ27">
            <v>1</v>
          </cell>
          <cell r="DT27">
            <v>0</v>
          </cell>
          <cell r="EE27">
            <v>0</v>
          </cell>
          <cell r="EP27">
            <v>0</v>
          </cell>
          <cell r="FA27">
            <v>0</v>
          </cell>
        </row>
        <row r="28">
          <cell r="BF28">
            <v>1</v>
          </cell>
          <cell r="BG28">
            <v>1</v>
          </cell>
          <cell r="BQ28">
            <v>3</v>
          </cell>
          <cell r="BR28">
            <v>3</v>
          </cell>
          <cell r="CB28">
            <v>0.5</v>
          </cell>
          <cell r="CC28">
            <v>0</v>
          </cell>
          <cell r="CD28">
            <v>1</v>
          </cell>
          <cell r="CM28">
            <v>1</v>
          </cell>
          <cell r="CN28">
            <v>1</v>
          </cell>
          <cell r="CX28">
            <v>0</v>
          </cell>
          <cell r="CY28">
            <v>0</v>
          </cell>
          <cell r="DI28">
            <v>1</v>
          </cell>
          <cell r="DJ28">
            <v>1</v>
          </cell>
          <cell r="DT28">
            <v>0</v>
          </cell>
          <cell r="EE28">
            <v>0</v>
          </cell>
          <cell r="EP28">
            <v>0</v>
          </cell>
          <cell r="FA28">
            <v>0</v>
          </cell>
        </row>
        <row r="29">
          <cell r="BF29">
            <v>1</v>
          </cell>
          <cell r="BG29">
            <v>1</v>
          </cell>
          <cell r="BQ29">
            <v>2</v>
          </cell>
          <cell r="BR29">
            <v>2</v>
          </cell>
          <cell r="CB29">
            <v>0</v>
          </cell>
          <cell r="CC29">
            <v>0</v>
          </cell>
          <cell r="CD29">
            <v>0</v>
          </cell>
          <cell r="CM29">
            <v>2</v>
          </cell>
          <cell r="CN29">
            <v>2</v>
          </cell>
          <cell r="CX29">
            <v>0</v>
          </cell>
          <cell r="CY29">
            <v>0</v>
          </cell>
          <cell r="DI29">
            <v>1</v>
          </cell>
          <cell r="DJ29">
            <v>1</v>
          </cell>
          <cell r="DT29">
            <v>0</v>
          </cell>
          <cell r="EE29">
            <v>0</v>
          </cell>
          <cell r="EP29">
            <v>0</v>
          </cell>
          <cell r="FA29">
            <v>0</v>
          </cell>
        </row>
        <row r="30">
          <cell r="BF30">
            <v>1</v>
          </cell>
          <cell r="BG30">
            <v>1</v>
          </cell>
          <cell r="BQ30">
            <v>2</v>
          </cell>
          <cell r="BR30">
            <v>2</v>
          </cell>
          <cell r="CB30">
            <v>0</v>
          </cell>
          <cell r="CC30">
            <v>0</v>
          </cell>
          <cell r="CD30">
            <v>0</v>
          </cell>
          <cell r="CM30">
            <v>1</v>
          </cell>
          <cell r="CN30">
            <v>1</v>
          </cell>
          <cell r="CX30">
            <v>0</v>
          </cell>
          <cell r="CY30">
            <v>0</v>
          </cell>
          <cell r="DI30">
            <v>0</v>
          </cell>
          <cell r="DJ30">
            <v>0</v>
          </cell>
          <cell r="DT30">
            <v>0</v>
          </cell>
          <cell r="EE30">
            <v>0</v>
          </cell>
          <cell r="EP30">
            <v>0</v>
          </cell>
          <cell r="FA30">
            <v>0</v>
          </cell>
        </row>
        <row r="31">
          <cell r="BF31">
            <v>1</v>
          </cell>
          <cell r="BG31">
            <v>1</v>
          </cell>
          <cell r="BQ31">
            <v>2</v>
          </cell>
          <cell r="BR31">
            <v>2</v>
          </cell>
          <cell r="CB31">
            <v>0</v>
          </cell>
          <cell r="CC31">
            <v>0</v>
          </cell>
          <cell r="CD31">
            <v>0</v>
          </cell>
          <cell r="CM31">
            <v>2</v>
          </cell>
          <cell r="CN31">
            <v>2</v>
          </cell>
          <cell r="CX31">
            <v>0</v>
          </cell>
          <cell r="CY31">
            <v>0</v>
          </cell>
          <cell r="DI31">
            <v>1</v>
          </cell>
          <cell r="DJ31">
            <v>1</v>
          </cell>
          <cell r="DT31">
            <v>0</v>
          </cell>
          <cell r="EE31">
            <v>0</v>
          </cell>
          <cell r="EP31">
            <v>0</v>
          </cell>
          <cell r="FA31">
            <v>0</v>
          </cell>
        </row>
        <row r="32">
          <cell r="BF32">
            <v>1</v>
          </cell>
          <cell r="BG32">
            <v>1</v>
          </cell>
          <cell r="BQ32">
            <v>2</v>
          </cell>
          <cell r="BR32">
            <v>2</v>
          </cell>
          <cell r="CB32">
            <v>0</v>
          </cell>
          <cell r="CC32">
            <v>0</v>
          </cell>
          <cell r="CD32">
            <v>0</v>
          </cell>
          <cell r="CM32">
            <v>1</v>
          </cell>
          <cell r="CN32">
            <v>1</v>
          </cell>
          <cell r="CX32">
            <v>0</v>
          </cell>
          <cell r="CY32">
            <v>0</v>
          </cell>
          <cell r="DI32">
            <v>0</v>
          </cell>
          <cell r="DJ32">
            <v>0</v>
          </cell>
          <cell r="DT32">
            <v>0</v>
          </cell>
          <cell r="EE32">
            <v>0</v>
          </cell>
          <cell r="EP32">
            <v>0</v>
          </cell>
          <cell r="FA32">
            <v>0</v>
          </cell>
        </row>
        <row r="33">
          <cell r="BF33">
            <v>0</v>
          </cell>
          <cell r="BG33">
            <v>0</v>
          </cell>
          <cell r="BQ33">
            <v>1</v>
          </cell>
          <cell r="BR33">
            <v>1</v>
          </cell>
          <cell r="CB33">
            <v>0</v>
          </cell>
          <cell r="CC33">
            <v>0</v>
          </cell>
          <cell r="CD33">
            <v>0</v>
          </cell>
          <cell r="CM33">
            <v>0</v>
          </cell>
          <cell r="CN33">
            <v>0</v>
          </cell>
          <cell r="CX33">
            <v>0</v>
          </cell>
          <cell r="CY33">
            <v>0</v>
          </cell>
          <cell r="DI33">
            <v>0</v>
          </cell>
          <cell r="DJ33">
            <v>0</v>
          </cell>
          <cell r="DT33">
            <v>0</v>
          </cell>
          <cell r="EE33">
            <v>0</v>
          </cell>
          <cell r="EP33">
            <v>0</v>
          </cell>
          <cell r="FA33">
            <v>0</v>
          </cell>
        </row>
        <row r="34">
          <cell r="BF34">
            <v>1</v>
          </cell>
          <cell r="BG34">
            <v>1</v>
          </cell>
          <cell r="BQ34">
            <v>2</v>
          </cell>
          <cell r="BR34">
            <v>2</v>
          </cell>
          <cell r="CB34">
            <v>1</v>
          </cell>
          <cell r="CC34">
            <v>1</v>
          </cell>
          <cell r="CD34">
            <v>1</v>
          </cell>
          <cell r="CM34">
            <v>1</v>
          </cell>
          <cell r="CN34">
            <v>1</v>
          </cell>
          <cell r="CX34">
            <v>0</v>
          </cell>
          <cell r="CY34">
            <v>0</v>
          </cell>
          <cell r="DI34">
            <v>1</v>
          </cell>
          <cell r="DJ34">
            <v>1</v>
          </cell>
          <cell r="DT34">
            <v>0</v>
          </cell>
          <cell r="EE34">
            <v>0</v>
          </cell>
          <cell r="EP34">
            <v>0</v>
          </cell>
          <cell r="FA34">
            <v>0</v>
          </cell>
        </row>
        <row r="35">
          <cell r="BF35">
            <v>1</v>
          </cell>
          <cell r="BG35">
            <v>1</v>
          </cell>
          <cell r="BQ35">
            <v>2</v>
          </cell>
          <cell r="BR35">
            <v>2</v>
          </cell>
          <cell r="CB35">
            <v>1</v>
          </cell>
          <cell r="CC35">
            <v>1</v>
          </cell>
          <cell r="CD35">
            <v>1</v>
          </cell>
          <cell r="CM35">
            <v>1</v>
          </cell>
          <cell r="CN35">
            <v>1</v>
          </cell>
          <cell r="CX35">
            <v>0</v>
          </cell>
          <cell r="CY35">
            <v>0</v>
          </cell>
          <cell r="DI35">
            <v>1</v>
          </cell>
          <cell r="DJ35">
            <v>1</v>
          </cell>
          <cell r="DT35">
            <v>0</v>
          </cell>
          <cell r="EE35">
            <v>0</v>
          </cell>
          <cell r="EP35">
            <v>0</v>
          </cell>
          <cell r="FA35">
            <v>0</v>
          </cell>
        </row>
        <row r="36">
          <cell r="BF36">
            <v>1</v>
          </cell>
          <cell r="BG36">
            <v>1</v>
          </cell>
          <cell r="BQ36">
            <v>1</v>
          </cell>
          <cell r="BR36">
            <v>1</v>
          </cell>
          <cell r="CB36">
            <v>0</v>
          </cell>
          <cell r="CC36">
            <v>0</v>
          </cell>
          <cell r="CD36">
            <v>0</v>
          </cell>
          <cell r="CM36">
            <v>1</v>
          </cell>
          <cell r="CN36">
            <v>1</v>
          </cell>
          <cell r="CX36">
            <v>0</v>
          </cell>
          <cell r="CY36">
            <v>0</v>
          </cell>
          <cell r="DI36">
            <v>0</v>
          </cell>
          <cell r="DJ36">
            <v>0</v>
          </cell>
          <cell r="DT36">
            <v>0</v>
          </cell>
          <cell r="EE36">
            <v>0</v>
          </cell>
          <cell r="EP36">
            <v>0</v>
          </cell>
          <cell r="FA36">
            <v>0</v>
          </cell>
        </row>
        <row r="37">
          <cell r="BF37">
            <v>1</v>
          </cell>
          <cell r="BG37">
            <v>1</v>
          </cell>
          <cell r="BQ37">
            <v>2</v>
          </cell>
          <cell r="BR37">
            <v>2</v>
          </cell>
          <cell r="CB37">
            <v>0</v>
          </cell>
          <cell r="CC37">
            <v>0</v>
          </cell>
          <cell r="CD37">
            <v>0</v>
          </cell>
          <cell r="CM37">
            <v>1</v>
          </cell>
          <cell r="CN37">
            <v>1</v>
          </cell>
          <cell r="CX37">
            <v>0</v>
          </cell>
          <cell r="CY37">
            <v>0</v>
          </cell>
          <cell r="DI37">
            <v>0</v>
          </cell>
          <cell r="DJ37">
            <v>0</v>
          </cell>
          <cell r="DT37">
            <v>0</v>
          </cell>
          <cell r="EE37">
            <v>0</v>
          </cell>
          <cell r="EP37">
            <v>0</v>
          </cell>
          <cell r="FA37">
            <v>0</v>
          </cell>
        </row>
        <row r="38">
          <cell r="BF38">
            <v>0</v>
          </cell>
          <cell r="BG38">
            <v>0</v>
          </cell>
          <cell r="BQ38">
            <v>2</v>
          </cell>
          <cell r="BR38">
            <v>2</v>
          </cell>
          <cell r="CB38">
            <v>0</v>
          </cell>
          <cell r="CC38">
            <v>0</v>
          </cell>
          <cell r="CD38">
            <v>0</v>
          </cell>
          <cell r="CM38">
            <v>1</v>
          </cell>
          <cell r="CN38">
            <v>1</v>
          </cell>
          <cell r="CX38">
            <v>0</v>
          </cell>
          <cell r="CY38">
            <v>0</v>
          </cell>
          <cell r="DI38">
            <v>0</v>
          </cell>
          <cell r="DJ38">
            <v>0</v>
          </cell>
          <cell r="DT38">
            <v>0</v>
          </cell>
          <cell r="EE38">
            <v>0</v>
          </cell>
          <cell r="EP38">
            <v>0</v>
          </cell>
          <cell r="FA38">
            <v>0</v>
          </cell>
        </row>
        <row r="39">
          <cell r="BF39">
            <v>0</v>
          </cell>
          <cell r="BG39">
            <v>0</v>
          </cell>
          <cell r="BQ39">
            <v>2</v>
          </cell>
          <cell r="BR39">
            <v>2</v>
          </cell>
          <cell r="CB39">
            <v>0</v>
          </cell>
          <cell r="CC39">
            <v>0</v>
          </cell>
          <cell r="CD39">
            <v>0</v>
          </cell>
          <cell r="CM39">
            <v>1</v>
          </cell>
          <cell r="CN39">
            <v>1</v>
          </cell>
          <cell r="CX39">
            <v>0</v>
          </cell>
          <cell r="CY39">
            <v>0</v>
          </cell>
          <cell r="DI39">
            <v>0</v>
          </cell>
          <cell r="DJ39">
            <v>0</v>
          </cell>
          <cell r="DT39">
            <v>0</v>
          </cell>
          <cell r="EE39">
            <v>0</v>
          </cell>
          <cell r="EP39">
            <v>0</v>
          </cell>
          <cell r="FA39">
            <v>0</v>
          </cell>
        </row>
        <row r="40">
          <cell r="BF40">
            <v>3</v>
          </cell>
          <cell r="BG40">
            <v>3</v>
          </cell>
          <cell r="BQ40">
            <v>3</v>
          </cell>
          <cell r="BR40">
            <v>3</v>
          </cell>
          <cell r="CB40">
            <v>3</v>
          </cell>
          <cell r="CC40">
            <v>3</v>
          </cell>
          <cell r="CD40">
            <v>3</v>
          </cell>
          <cell r="CM40">
            <v>2</v>
          </cell>
          <cell r="CN40">
            <v>2</v>
          </cell>
          <cell r="CX40">
            <v>3</v>
          </cell>
          <cell r="CY40">
            <v>3</v>
          </cell>
          <cell r="DI40">
            <v>1</v>
          </cell>
          <cell r="DJ40">
            <v>1</v>
          </cell>
          <cell r="DT40">
            <v>0</v>
          </cell>
          <cell r="EE40">
            <v>0</v>
          </cell>
          <cell r="EP40">
            <v>0</v>
          </cell>
          <cell r="FA40">
            <v>0</v>
          </cell>
        </row>
        <row r="41">
          <cell r="BF41">
            <v>3</v>
          </cell>
          <cell r="BG41">
            <v>3</v>
          </cell>
          <cell r="BQ41">
            <v>3</v>
          </cell>
          <cell r="BR41">
            <v>3</v>
          </cell>
          <cell r="CB41">
            <v>3</v>
          </cell>
          <cell r="CC41">
            <v>3</v>
          </cell>
          <cell r="CD41">
            <v>3</v>
          </cell>
          <cell r="CM41">
            <v>2</v>
          </cell>
          <cell r="CN41">
            <v>2</v>
          </cell>
          <cell r="CX41">
            <v>3</v>
          </cell>
          <cell r="CY41">
            <v>3</v>
          </cell>
          <cell r="DI41">
            <v>1</v>
          </cell>
          <cell r="DJ41">
            <v>1</v>
          </cell>
          <cell r="DT41">
            <v>0</v>
          </cell>
          <cell r="EE41">
            <v>0</v>
          </cell>
          <cell r="EP41">
            <v>0</v>
          </cell>
          <cell r="FA41">
            <v>0</v>
          </cell>
        </row>
        <row r="42">
          <cell r="BF42">
            <v>3</v>
          </cell>
          <cell r="BG42">
            <v>3</v>
          </cell>
          <cell r="BQ42">
            <v>3</v>
          </cell>
          <cell r="BR42">
            <v>3</v>
          </cell>
          <cell r="CB42">
            <v>3</v>
          </cell>
          <cell r="CC42">
            <v>3</v>
          </cell>
          <cell r="CD42">
            <v>3</v>
          </cell>
          <cell r="CM42">
            <v>2</v>
          </cell>
          <cell r="CN42">
            <v>2</v>
          </cell>
          <cell r="CX42">
            <v>3</v>
          </cell>
          <cell r="CY42">
            <v>3</v>
          </cell>
          <cell r="DI42">
            <v>1</v>
          </cell>
          <cell r="DJ42">
            <v>1</v>
          </cell>
          <cell r="DT42">
            <v>0</v>
          </cell>
          <cell r="EE42">
            <v>0</v>
          </cell>
          <cell r="EP42">
            <v>0</v>
          </cell>
          <cell r="FA42">
            <v>0</v>
          </cell>
        </row>
        <row r="43">
          <cell r="BF43">
            <v>3</v>
          </cell>
          <cell r="BG43">
            <v>3</v>
          </cell>
          <cell r="BQ43">
            <v>3</v>
          </cell>
          <cell r="BR43">
            <v>3</v>
          </cell>
          <cell r="CB43">
            <v>3</v>
          </cell>
          <cell r="CC43">
            <v>3</v>
          </cell>
          <cell r="CD43">
            <v>3</v>
          </cell>
          <cell r="CM43">
            <v>2</v>
          </cell>
          <cell r="CN43">
            <v>2</v>
          </cell>
          <cell r="CX43">
            <v>3</v>
          </cell>
          <cell r="CY43">
            <v>3</v>
          </cell>
          <cell r="DI43">
            <v>1</v>
          </cell>
          <cell r="DJ43">
            <v>1</v>
          </cell>
          <cell r="DT43">
            <v>0</v>
          </cell>
          <cell r="EE43">
            <v>0</v>
          </cell>
          <cell r="EP43">
            <v>0</v>
          </cell>
          <cell r="FA43">
            <v>0</v>
          </cell>
        </row>
        <row r="44">
          <cell r="BF44">
            <v>3</v>
          </cell>
          <cell r="BG44">
            <v>3</v>
          </cell>
          <cell r="BQ44">
            <v>3</v>
          </cell>
          <cell r="BR44">
            <v>3</v>
          </cell>
          <cell r="CB44">
            <v>3</v>
          </cell>
          <cell r="CC44">
            <v>3</v>
          </cell>
          <cell r="CD44">
            <v>3</v>
          </cell>
          <cell r="CM44">
            <v>2</v>
          </cell>
          <cell r="CN44">
            <v>2</v>
          </cell>
          <cell r="CX44">
            <v>3</v>
          </cell>
          <cell r="CY44">
            <v>3</v>
          </cell>
          <cell r="DI44">
            <v>1</v>
          </cell>
          <cell r="DJ44">
            <v>1</v>
          </cell>
          <cell r="DT44">
            <v>0</v>
          </cell>
          <cell r="EE44">
            <v>0</v>
          </cell>
          <cell r="EP44">
            <v>0</v>
          </cell>
          <cell r="FA44">
            <v>0</v>
          </cell>
        </row>
        <row r="45">
          <cell r="BF45">
            <v>1</v>
          </cell>
          <cell r="BG45">
            <v>1</v>
          </cell>
          <cell r="BQ45">
            <v>2</v>
          </cell>
          <cell r="BR45">
            <v>2</v>
          </cell>
          <cell r="CB45">
            <v>0</v>
          </cell>
          <cell r="CC45">
            <v>0</v>
          </cell>
          <cell r="CD45">
            <v>0</v>
          </cell>
          <cell r="CM45">
            <v>1</v>
          </cell>
          <cell r="CN45">
            <v>1</v>
          </cell>
          <cell r="CX45">
            <v>0</v>
          </cell>
          <cell r="CY45">
            <v>0</v>
          </cell>
          <cell r="DI45">
            <v>0</v>
          </cell>
          <cell r="DJ45">
            <v>0</v>
          </cell>
          <cell r="DT45">
            <v>0</v>
          </cell>
          <cell r="EE45">
            <v>0</v>
          </cell>
          <cell r="EP45">
            <v>0</v>
          </cell>
          <cell r="FA45">
            <v>0</v>
          </cell>
        </row>
        <row r="46">
          <cell r="BF46">
            <v>1</v>
          </cell>
          <cell r="BG46">
            <v>1</v>
          </cell>
          <cell r="BQ46">
            <v>2</v>
          </cell>
          <cell r="BR46">
            <v>2</v>
          </cell>
          <cell r="CB46">
            <v>1</v>
          </cell>
          <cell r="CC46">
            <v>1</v>
          </cell>
          <cell r="CD46">
            <v>1</v>
          </cell>
          <cell r="CM46">
            <v>1</v>
          </cell>
          <cell r="CN46">
            <v>1</v>
          </cell>
          <cell r="CX46">
            <v>0</v>
          </cell>
          <cell r="CY46">
            <v>0</v>
          </cell>
          <cell r="DI46">
            <v>0</v>
          </cell>
          <cell r="DJ46">
            <v>0</v>
          </cell>
          <cell r="DT46">
            <v>0</v>
          </cell>
          <cell r="EE46">
            <v>0</v>
          </cell>
          <cell r="EP46">
            <v>0</v>
          </cell>
          <cell r="FA46">
            <v>0</v>
          </cell>
        </row>
        <row r="47">
          <cell r="BF47">
            <v>1</v>
          </cell>
          <cell r="BG47">
            <v>1</v>
          </cell>
          <cell r="BQ47">
            <v>2</v>
          </cell>
          <cell r="BR47">
            <v>2</v>
          </cell>
          <cell r="CB47">
            <v>2</v>
          </cell>
          <cell r="CC47">
            <v>2</v>
          </cell>
          <cell r="CD47">
            <v>2</v>
          </cell>
          <cell r="CM47">
            <v>1</v>
          </cell>
          <cell r="CN47">
            <v>1</v>
          </cell>
          <cell r="CX47">
            <v>0</v>
          </cell>
          <cell r="CY47">
            <v>0</v>
          </cell>
          <cell r="DI47">
            <v>0</v>
          </cell>
          <cell r="DJ47">
            <v>0</v>
          </cell>
          <cell r="DT47">
            <v>0</v>
          </cell>
          <cell r="EE47">
            <v>0</v>
          </cell>
          <cell r="EP47">
            <v>0</v>
          </cell>
          <cell r="FA47">
            <v>0</v>
          </cell>
        </row>
        <row r="48">
          <cell r="BF48">
            <v>1</v>
          </cell>
          <cell r="BG48">
            <v>1</v>
          </cell>
          <cell r="BQ48">
            <v>3</v>
          </cell>
          <cell r="BR48">
            <v>3</v>
          </cell>
          <cell r="CB48">
            <v>1.5</v>
          </cell>
          <cell r="CC48">
            <v>0</v>
          </cell>
          <cell r="CD48">
            <v>3</v>
          </cell>
          <cell r="CM48">
            <v>1</v>
          </cell>
          <cell r="CN48">
            <v>1</v>
          </cell>
          <cell r="CX48">
            <v>0</v>
          </cell>
          <cell r="CY48">
            <v>0</v>
          </cell>
          <cell r="DI48">
            <v>0</v>
          </cell>
          <cell r="DJ48">
            <v>0</v>
          </cell>
          <cell r="DT48">
            <v>0</v>
          </cell>
          <cell r="EE48">
            <v>0</v>
          </cell>
          <cell r="EP48">
            <v>0</v>
          </cell>
          <cell r="FA48">
            <v>0</v>
          </cell>
        </row>
        <row r="49">
          <cell r="BF49">
            <v>1</v>
          </cell>
          <cell r="BG49">
            <v>1</v>
          </cell>
          <cell r="BQ49">
            <v>3</v>
          </cell>
          <cell r="BR49">
            <v>3</v>
          </cell>
          <cell r="CB49">
            <v>1.5</v>
          </cell>
          <cell r="CC49">
            <v>0</v>
          </cell>
          <cell r="CD49">
            <v>3</v>
          </cell>
          <cell r="CM49">
            <v>1</v>
          </cell>
          <cell r="CN49">
            <v>1</v>
          </cell>
          <cell r="CX49">
            <v>0</v>
          </cell>
          <cell r="CY49">
            <v>0</v>
          </cell>
          <cell r="DI49">
            <v>0</v>
          </cell>
          <cell r="DJ49">
            <v>0</v>
          </cell>
          <cell r="DT49">
            <v>0</v>
          </cell>
          <cell r="EE49">
            <v>0</v>
          </cell>
          <cell r="EP49">
            <v>0</v>
          </cell>
          <cell r="FA49">
            <v>0</v>
          </cell>
        </row>
        <row r="50">
          <cell r="BF50">
            <v>1</v>
          </cell>
          <cell r="BG50">
            <v>1</v>
          </cell>
          <cell r="BQ50">
            <v>2</v>
          </cell>
          <cell r="BR50">
            <v>2</v>
          </cell>
          <cell r="CB50">
            <v>1</v>
          </cell>
          <cell r="CC50">
            <v>0</v>
          </cell>
          <cell r="CD50">
            <v>2</v>
          </cell>
          <cell r="CM50">
            <v>1</v>
          </cell>
          <cell r="CN50">
            <v>1</v>
          </cell>
          <cell r="CX50">
            <v>0</v>
          </cell>
          <cell r="CY50">
            <v>0</v>
          </cell>
          <cell r="DI50">
            <v>0</v>
          </cell>
          <cell r="DJ50">
            <v>0</v>
          </cell>
          <cell r="DT50">
            <v>0</v>
          </cell>
          <cell r="EE50">
            <v>0</v>
          </cell>
          <cell r="EP50">
            <v>0</v>
          </cell>
          <cell r="FA50">
            <v>0</v>
          </cell>
        </row>
        <row r="51">
          <cell r="BF51">
            <v>1</v>
          </cell>
          <cell r="BG51">
            <v>1</v>
          </cell>
          <cell r="BQ51">
            <v>2</v>
          </cell>
          <cell r="BR51">
            <v>2</v>
          </cell>
          <cell r="CB51">
            <v>1</v>
          </cell>
          <cell r="CC51">
            <v>0</v>
          </cell>
          <cell r="CD51">
            <v>2</v>
          </cell>
          <cell r="CM51">
            <v>1</v>
          </cell>
          <cell r="CN51">
            <v>1</v>
          </cell>
          <cell r="CX51">
            <v>0</v>
          </cell>
          <cell r="CY51">
            <v>0</v>
          </cell>
          <cell r="DI51">
            <v>0</v>
          </cell>
          <cell r="DJ51">
            <v>0</v>
          </cell>
          <cell r="DT51">
            <v>0</v>
          </cell>
          <cell r="EE51">
            <v>0</v>
          </cell>
          <cell r="EP51">
            <v>0</v>
          </cell>
          <cell r="FA51">
            <v>0</v>
          </cell>
        </row>
        <row r="52">
          <cell r="BF52">
            <v>1</v>
          </cell>
          <cell r="BG52">
            <v>1</v>
          </cell>
          <cell r="BQ52">
            <v>2</v>
          </cell>
          <cell r="BR52">
            <v>2</v>
          </cell>
          <cell r="CB52">
            <v>1.5</v>
          </cell>
          <cell r="CC52">
            <v>1</v>
          </cell>
          <cell r="CD52">
            <v>2</v>
          </cell>
          <cell r="CM52">
            <v>2</v>
          </cell>
          <cell r="CN52">
            <v>2</v>
          </cell>
          <cell r="CX52">
            <v>0</v>
          </cell>
          <cell r="CY52">
            <v>0</v>
          </cell>
          <cell r="DI52">
            <v>0</v>
          </cell>
          <cell r="DJ52">
            <v>0</v>
          </cell>
          <cell r="DT52">
            <v>0</v>
          </cell>
          <cell r="EE52">
            <v>0</v>
          </cell>
          <cell r="EP52">
            <v>0</v>
          </cell>
          <cell r="FA52">
            <v>0</v>
          </cell>
        </row>
        <row r="53">
          <cell r="BF53">
            <v>1</v>
          </cell>
          <cell r="BG53">
            <v>1</v>
          </cell>
          <cell r="BQ53">
            <v>2</v>
          </cell>
          <cell r="BR53">
            <v>2</v>
          </cell>
          <cell r="CB53">
            <v>1</v>
          </cell>
          <cell r="CC53">
            <v>1</v>
          </cell>
          <cell r="CD53">
            <v>1</v>
          </cell>
          <cell r="CM53">
            <v>1</v>
          </cell>
          <cell r="CN53">
            <v>1</v>
          </cell>
          <cell r="CX53">
            <v>3</v>
          </cell>
          <cell r="CY53">
            <v>3</v>
          </cell>
          <cell r="DI53">
            <v>0</v>
          </cell>
          <cell r="DJ53">
            <v>0</v>
          </cell>
          <cell r="DT53">
            <v>0</v>
          </cell>
          <cell r="EE53">
            <v>0</v>
          </cell>
          <cell r="EP53">
            <v>0</v>
          </cell>
          <cell r="FA53">
            <v>0</v>
          </cell>
        </row>
        <row r="54">
          <cell r="BF54">
            <v>1</v>
          </cell>
          <cell r="BG54">
            <v>1</v>
          </cell>
          <cell r="BQ54">
            <v>2</v>
          </cell>
          <cell r="BR54">
            <v>2</v>
          </cell>
          <cell r="CB54">
            <v>1.5</v>
          </cell>
          <cell r="CC54">
            <v>1</v>
          </cell>
          <cell r="CD54">
            <v>2</v>
          </cell>
          <cell r="CM54">
            <v>1</v>
          </cell>
          <cell r="CN54">
            <v>1</v>
          </cell>
          <cell r="CX54">
            <v>0</v>
          </cell>
          <cell r="CY54">
            <v>0</v>
          </cell>
          <cell r="DI54">
            <v>0</v>
          </cell>
          <cell r="DJ54">
            <v>0</v>
          </cell>
          <cell r="DT54">
            <v>0</v>
          </cell>
          <cell r="EE54">
            <v>0</v>
          </cell>
          <cell r="EP54">
            <v>0</v>
          </cell>
          <cell r="FA54">
            <v>0</v>
          </cell>
        </row>
        <row r="55">
          <cell r="BF55">
            <v>1</v>
          </cell>
          <cell r="BG55">
            <v>1</v>
          </cell>
          <cell r="BQ55">
            <v>2</v>
          </cell>
          <cell r="BR55">
            <v>2</v>
          </cell>
          <cell r="CB55">
            <v>1.5</v>
          </cell>
          <cell r="CC55">
            <v>1</v>
          </cell>
          <cell r="CD55">
            <v>2</v>
          </cell>
          <cell r="CM55">
            <v>1</v>
          </cell>
          <cell r="CN55">
            <v>1</v>
          </cell>
          <cell r="CX55">
            <v>0</v>
          </cell>
          <cell r="CY55">
            <v>0</v>
          </cell>
          <cell r="DI55">
            <v>0</v>
          </cell>
          <cell r="DJ55">
            <v>0</v>
          </cell>
          <cell r="DT55">
            <v>0</v>
          </cell>
          <cell r="EE55">
            <v>0</v>
          </cell>
          <cell r="EP55">
            <v>0</v>
          </cell>
          <cell r="FA55">
            <v>0</v>
          </cell>
        </row>
        <row r="56">
          <cell r="BF56">
            <v>1</v>
          </cell>
          <cell r="BG56">
            <v>1</v>
          </cell>
          <cell r="BQ56">
            <v>2</v>
          </cell>
          <cell r="BR56">
            <v>2</v>
          </cell>
          <cell r="CB56">
            <v>0.5</v>
          </cell>
          <cell r="CC56">
            <v>0</v>
          </cell>
          <cell r="CD56">
            <v>1</v>
          </cell>
          <cell r="CM56">
            <v>1</v>
          </cell>
          <cell r="CN56">
            <v>1</v>
          </cell>
          <cell r="CX56">
            <v>0</v>
          </cell>
          <cell r="CY56">
            <v>0</v>
          </cell>
          <cell r="DI56">
            <v>0</v>
          </cell>
          <cell r="DJ56">
            <v>0</v>
          </cell>
          <cell r="DT56">
            <v>0</v>
          </cell>
          <cell r="EE56">
            <v>0</v>
          </cell>
          <cell r="EP56">
            <v>0</v>
          </cell>
          <cell r="FA56">
            <v>0</v>
          </cell>
        </row>
        <row r="57">
          <cell r="BF57">
            <v>1</v>
          </cell>
          <cell r="BG57">
            <v>1</v>
          </cell>
          <cell r="BQ57">
            <v>2</v>
          </cell>
          <cell r="BR57">
            <v>2</v>
          </cell>
          <cell r="CB57">
            <v>0.5</v>
          </cell>
          <cell r="CC57">
            <v>0</v>
          </cell>
          <cell r="CD57">
            <v>1</v>
          </cell>
          <cell r="CM57">
            <v>1</v>
          </cell>
          <cell r="CN57">
            <v>1</v>
          </cell>
          <cell r="CX57">
            <v>0</v>
          </cell>
          <cell r="CY57">
            <v>0</v>
          </cell>
          <cell r="DI57">
            <v>0</v>
          </cell>
          <cell r="DJ57">
            <v>0</v>
          </cell>
          <cell r="DT57">
            <v>0</v>
          </cell>
          <cell r="EE57">
            <v>0</v>
          </cell>
          <cell r="EP57">
            <v>0</v>
          </cell>
          <cell r="FA57">
            <v>0</v>
          </cell>
        </row>
        <row r="58">
          <cell r="BF58">
            <v>1</v>
          </cell>
          <cell r="BG58">
            <v>1</v>
          </cell>
          <cell r="BQ58">
            <v>3</v>
          </cell>
          <cell r="BR58">
            <v>3</v>
          </cell>
          <cell r="CB58">
            <v>2</v>
          </cell>
          <cell r="CC58">
            <v>2</v>
          </cell>
          <cell r="CD58">
            <v>2</v>
          </cell>
          <cell r="CM58">
            <v>2</v>
          </cell>
          <cell r="CN58">
            <v>2</v>
          </cell>
          <cell r="CX58">
            <v>0</v>
          </cell>
          <cell r="CY58">
            <v>0</v>
          </cell>
          <cell r="DI58">
            <v>1</v>
          </cell>
          <cell r="DJ58">
            <v>1</v>
          </cell>
          <cell r="DT58">
            <v>0</v>
          </cell>
          <cell r="EE58">
            <v>0</v>
          </cell>
          <cell r="EP58">
            <v>0</v>
          </cell>
          <cell r="FA58">
            <v>0</v>
          </cell>
        </row>
        <row r="59">
          <cell r="BF59">
            <v>1</v>
          </cell>
          <cell r="BG59">
            <v>1</v>
          </cell>
          <cell r="BQ59">
            <v>3</v>
          </cell>
          <cell r="BR59">
            <v>3</v>
          </cell>
          <cell r="CB59">
            <v>2</v>
          </cell>
          <cell r="CC59">
            <v>2</v>
          </cell>
          <cell r="CD59">
            <v>2</v>
          </cell>
          <cell r="CM59">
            <v>2</v>
          </cell>
          <cell r="CN59">
            <v>2</v>
          </cell>
          <cell r="CX59">
            <v>0</v>
          </cell>
          <cell r="CY59">
            <v>0</v>
          </cell>
          <cell r="DI59">
            <v>1</v>
          </cell>
          <cell r="DJ59">
            <v>1</v>
          </cell>
          <cell r="DT59">
            <v>0</v>
          </cell>
          <cell r="EE59">
            <v>0</v>
          </cell>
          <cell r="EP59">
            <v>0</v>
          </cell>
          <cell r="FA59">
            <v>0</v>
          </cell>
        </row>
        <row r="60">
          <cell r="BF60">
            <v>1</v>
          </cell>
          <cell r="BG60">
            <v>1</v>
          </cell>
          <cell r="BQ60">
            <v>2</v>
          </cell>
          <cell r="BR60">
            <v>2</v>
          </cell>
          <cell r="CB60">
            <v>0.5</v>
          </cell>
          <cell r="CC60">
            <v>0</v>
          </cell>
          <cell r="CD60">
            <v>1</v>
          </cell>
          <cell r="CM60">
            <v>1</v>
          </cell>
          <cell r="CN60">
            <v>1</v>
          </cell>
          <cell r="CX60">
            <v>0</v>
          </cell>
          <cell r="CY60">
            <v>0</v>
          </cell>
          <cell r="DI60">
            <v>0</v>
          </cell>
          <cell r="DJ60">
            <v>0</v>
          </cell>
          <cell r="DT60">
            <v>0</v>
          </cell>
          <cell r="EE60">
            <v>0</v>
          </cell>
          <cell r="EP60">
            <v>0</v>
          </cell>
          <cell r="FA60">
            <v>0</v>
          </cell>
        </row>
        <row r="61">
          <cell r="BF61">
            <v>1</v>
          </cell>
          <cell r="BG61">
            <v>1</v>
          </cell>
          <cell r="BQ61">
            <v>3</v>
          </cell>
          <cell r="BR61">
            <v>3</v>
          </cell>
          <cell r="CB61">
            <v>2</v>
          </cell>
          <cell r="CC61">
            <v>2</v>
          </cell>
          <cell r="CD61">
            <v>2</v>
          </cell>
          <cell r="CM61">
            <v>2</v>
          </cell>
          <cell r="CN61">
            <v>2</v>
          </cell>
          <cell r="CX61">
            <v>0</v>
          </cell>
          <cell r="CY61">
            <v>0</v>
          </cell>
          <cell r="DI61">
            <v>0</v>
          </cell>
          <cell r="DJ61">
            <v>0</v>
          </cell>
          <cell r="DT61">
            <v>0</v>
          </cell>
          <cell r="EE61">
            <v>0</v>
          </cell>
          <cell r="EP61">
            <v>0</v>
          </cell>
          <cell r="FA61">
            <v>0</v>
          </cell>
        </row>
        <row r="62">
          <cell r="BF62">
            <v>1</v>
          </cell>
          <cell r="BG62">
            <v>1</v>
          </cell>
          <cell r="BQ62">
            <v>3</v>
          </cell>
          <cell r="BR62">
            <v>3</v>
          </cell>
          <cell r="CB62">
            <v>2</v>
          </cell>
          <cell r="CC62">
            <v>2</v>
          </cell>
          <cell r="CD62">
            <v>2</v>
          </cell>
          <cell r="CM62">
            <v>2</v>
          </cell>
          <cell r="CN62">
            <v>2</v>
          </cell>
          <cell r="CX62">
            <v>0</v>
          </cell>
          <cell r="CY62">
            <v>0</v>
          </cell>
          <cell r="DI62">
            <v>0</v>
          </cell>
          <cell r="DJ62">
            <v>0</v>
          </cell>
          <cell r="DT62">
            <v>0</v>
          </cell>
          <cell r="EE62">
            <v>0</v>
          </cell>
          <cell r="EP62">
            <v>0</v>
          </cell>
          <cell r="FA62">
            <v>0</v>
          </cell>
        </row>
        <row r="63">
          <cell r="BF63">
            <v>1</v>
          </cell>
          <cell r="BG63">
            <v>1</v>
          </cell>
          <cell r="BQ63">
            <v>3</v>
          </cell>
          <cell r="BR63">
            <v>3</v>
          </cell>
          <cell r="CB63">
            <v>2</v>
          </cell>
          <cell r="CC63">
            <v>2</v>
          </cell>
          <cell r="CD63">
            <v>2</v>
          </cell>
          <cell r="CM63">
            <v>2</v>
          </cell>
          <cell r="CN63">
            <v>2</v>
          </cell>
          <cell r="CX63">
            <v>0</v>
          </cell>
          <cell r="CY63">
            <v>0</v>
          </cell>
          <cell r="DI63">
            <v>0</v>
          </cell>
          <cell r="DJ63">
            <v>0</v>
          </cell>
          <cell r="DT63">
            <v>0</v>
          </cell>
          <cell r="EE63">
            <v>0</v>
          </cell>
          <cell r="EP63">
            <v>0</v>
          </cell>
          <cell r="FA63">
            <v>0</v>
          </cell>
        </row>
        <row r="64">
          <cell r="BF64">
            <v>1</v>
          </cell>
          <cell r="BG64">
            <v>1</v>
          </cell>
          <cell r="BQ64">
            <v>3</v>
          </cell>
          <cell r="BR64">
            <v>3</v>
          </cell>
          <cell r="CB64">
            <v>2</v>
          </cell>
          <cell r="CC64">
            <v>2</v>
          </cell>
          <cell r="CD64">
            <v>2</v>
          </cell>
          <cell r="CM64">
            <v>2</v>
          </cell>
          <cell r="CN64">
            <v>2</v>
          </cell>
          <cell r="CX64">
            <v>0</v>
          </cell>
          <cell r="CY64">
            <v>0</v>
          </cell>
          <cell r="DI64">
            <v>0</v>
          </cell>
          <cell r="DJ64">
            <v>0</v>
          </cell>
          <cell r="DT64">
            <v>0</v>
          </cell>
          <cell r="EE64">
            <v>0</v>
          </cell>
          <cell r="EP64">
            <v>0</v>
          </cell>
          <cell r="FA64">
            <v>0</v>
          </cell>
        </row>
        <row r="65">
          <cell r="BF65">
            <v>1</v>
          </cell>
          <cell r="BG65">
            <v>1</v>
          </cell>
          <cell r="BQ65">
            <v>3</v>
          </cell>
          <cell r="BR65">
            <v>3</v>
          </cell>
          <cell r="CB65">
            <v>2</v>
          </cell>
          <cell r="CC65">
            <v>2</v>
          </cell>
          <cell r="CD65">
            <v>2</v>
          </cell>
          <cell r="CM65">
            <v>2</v>
          </cell>
          <cell r="CN65">
            <v>2</v>
          </cell>
          <cell r="CX65">
            <v>0</v>
          </cell>
          <cell r="CY65">
            <v>0</v>
          </cell>
          <cell r="DI65">
            <v>0</v>
          </cell>
          <cell r="DJ65">
            <v>0</v>
          </cell>
          <cell r="DT65">
            <v>0</v>
          </cell>
          <cell r="EE65">
            <v>0</v>
          </cell>
          <cell r="EP65">
            <v>0</v>
          </cell>
          <cell r="FA65">
            <v>0</v>
          </cell>
        </row>
        <row r="66">
          <cell r="BF66">
            <v>1</v>
          </cell>
          <cell r="BG66">
            <v>1</v>
          </cell>
          <cell r="BQ66">
            <v>3</v>
          </cell>
          <cell r="BR66">
            <v>3</v>
          </cell>
          <cell r="CB66">
            <v>2</v>
          </cell>
          <cell r="CC66">
            <v>2</v>
          </cell>
          <cell r="CD66">
            <v>2</v>
          </cell>
          <cell r="CM66">
            <v>2</v>
          </cell>
          <cell r="CN66">
            <v>2</v>
          </cell>
          <cell r="CX66">
            <v>0</v>
          </cell>
          <cell r="CY66">
            <v>0</v>
          </cell>
          <cell r="DI66">
            <v>0</v>
          </cell>
          <cell r="DJ66">
            <v>0</v>
          </cell>
          <cell r="DT66">
            <v>0</v>
          </cell>
          <cell r="EE66">
            <v>0</v>
          </cell>
          <cell r="EP66">
            <v>0</v>
          </cell>
          <cell r="FA66">
            <v>0</v>
          </cell>
        </row>
        <row r="67">
          <cell r="BF67">
            <v>1</v>
          </cell>
          <cell r="BG67">
            <v>1</v>
          </cell>
          <cell r="BQ67">
            <v>3</v>
          </cell>
          <cell r="BR67">
            <v>3</v>
          </cell>
          <cell r="CB67">
            <v>2</v>
          </cell>
          <cell r="CC67">
            <v>2</v>
          </cell>
          <cell r="CD67">
            <v>2</v>
          </cell>
          <cell r="CM67">
            <v>2</v>
          </cell>
          <cell r="CN67">
            <v>2</v>
          </cell>
          <cell r="CX67">
            <v>0</v>
          </cell>
          <cell r="CY67">
            <v>0</v>
          </cell>
          <cell r="DI67">
            <v>0</v>
          </cell>
          <cell r="DJ67">
            <v>0</v>
          </cell>
          <cell r="DT67">
            <v>0</v>
          </cell>
          <cell r="EE67">
            <v>0</v>
          </cell>
          <cell r="EP67">
            <v>0</v>
          </cell>
          <cell r="FA67">
            <v>0</v>
          </cell>
        </row>
        <row r="68">
          <cell r="BF68">
            <v>1</v>
          </cell>
          <cell r="BG68">
            <v>1</v>
          </cell>
          <cell r="BQ68">
            <v>3</v>
          </cell>
          <cell r="BR68">
            <v>3</v>
          </cell>
          <cell r="CB68">
            <v>2</v>
          </cell>
          <cell r="CC68">
            <v>2</v>
          </cell>
          <cell r="CD68">
            <v>2</v>
          </cell>
          <cell r="CM68">
            <v>2</v>
          </cell>
          <cell r="CN68">
            <v>2</v>
          </cell>
          <cell r="CX68">
            <v>0</v>
          </cell>
          <cell r="CY68">
            <v>0</v>
          </cell>
          <cell r="DI68">
            <v>0</v>
          </cell>
          <cell r="DJ68">
            <v>0</v>
          </cell>
          <cell r="DT68">
            <v>0</v>
          </cell>
          <cell r="EE68">
            <v>0</v>
          </cell>
          <cell r="EP68">
            <v>0</v>
          </cell>
          <cell r="FA68">
            <v>0</v>
          </cell>
        </row>
        <row r="69">
          <cell r="BF69">
            <v>1</v>
          </cell>
          <cell r="BG69">
            <v>1</v>
          </cell>
          <cell r="BQ69">
            <v>3</v>
          </cell>
          <cell r="BR69">
            <v>3</v>
          </cell>
          <cell r="CB69">
            <v>2</v>
          </cell>
          <cell r="CC69">
            <v>2</v>
          </cell>
          <cell r="CD69">
            <v>2</v>
          </cell>
          <cell r="CM69">
            <v>1</v>
          </cell>
          <cell r="CN69">
            <v>1</v>
          </cell>
          <cell r="CX69">
            <v>3</v>
          </cell>
          <cell r="CY69">
            <v>3</v>
          </cell>
          <cell r="DI69">
            <v>0</v>
          </cell>
          <cell r="DJ69">
            <v>0</v>
          </cell>
          <cell r="DT69">
            <v>0</v>
          </cell>
          <cell r="EE69">
            <v>0</v>
          </cell>
          <cell r="EP69">
            <v>0</v>
          </cell>
          <cell r="FA69">
            <v>0</v>
          </cell>
        </row>
        <row r="70">
          <cell r="BF70">
            <v>1</v>
          </cell>
          <cell r="BG70">
            <v>1</v>
          </cell>
          <cell r="BQ70">
            <v>3</v>
          </cell>
          <cell r="BR70">
            <v>3</v>
          </cell>
          <cell r="CB70">
            <v>2</v>
          </cell>
          <cell r="CC70">
            <v>2</v>
          </cell>
          <cell r="CD70">
            <v>2</v>
          </cell>
          <cell r="CM70">
            <v>2</v>
          </cell>
          <cell r="CN70">
            <v>2</v>
          </cell>
          <cell r="CX70">
            <v>0</v>
          </cell>
          <cell r="CY70">
            <v>0</v>
          </cell>
          <cell r="DI70">
            <v>0</v>
          </cell>
          <cell r="DJ70">
            <v>0</v>
          </cell>
          <cell r="DT70">
            <v>0</v>
          </cell>
          <cell r="EE70">
            <v>0</v>
          </cell>
          <cell r="EP70">
            <v>0</v>
          </cell>
          <cell r="FA70">
            <v>0</v>
          </cell>
        </row>
        <row r="71">
          <cell r="BF71">
            <v>1</v>
          </cell>
          <cell r="BG71">
            <v>1</v>
          </cell>
          <cell r="BQ71">
            <v>3</v>
          </cell>
          <cell r="BR71">
            <v>3</v>
          </cell>
          <cell r="CB71">
            <v>2</v>
          </cell>
          <cell r="CC71">
            <v>2</v>
          </cell>
          <cell r="CD71">
            <v>2</v>
          </cell>
          <cell r="CM71">
            <v>2</v>
          </cell>
          <cell r="CN71">
            <v>2</v>
          </cell>
          <cell r="CX71">
            <v>0</v>
          </cell>
          <cell r="CY71">
            <v>0</v>
          </cell>
          <cell r="DI71">
            <v>0</v>
          </cell>
          <cell r="DJ71">
            <v>0</v>
          </cell>
          <cell r="DT71">
            <v>0</v>
          </cell>
          <cell r="EE71">
            <v>0</v>
          </cell>
          <cell r="EP71">
            <v>0</v>
          </cell>
          <cell r="FA71">
            <v>0</v>
          </cell>
        </row>
        <row r="72">
          <cell r="BF72">
            <v>1</v>
          </cell>
          <cell r="BG72">
            <v>1</v>
          </cell>
          <cell r="BQ72">
            <v>3</v>
          </cell>
          <cell r="BR72">
            <v>3</v>
          </cell>
          <cell r="CB72">
            <v>2</v>
          </cell>
          <cell r="CC72">
            <v>2</v>
          </cell>
          <cell r="CD72">
            <v>2</v>
          </cell>
          <cell r="CM72">
            <v>2</v>
          </cell>
          <cell r="CN72">
            <v>2</v>
          </cell>
          <cell r="CX72">
            <v>0</v>
          </cell>
          <cell r="CY72">
            <v>0</v>
          </cell>
          <cell r="DI72">
            <v>0</v>
          </cell>
          <cell r="DJ72">
            <v>0</v>
          </cell>
          <cell r="DT72">
            <v>0</v>
          </cell>
          <cell r="EE72">
            <v>0</v>
          </cell>
          <cell r="EP72">
            <v>0</v>
          </cell>
          <cell r="FA72">
            <v>0</v>
          </cell>
        </row>
        <row r="73">
          <cell r="BF73">
            <v>1</v>
          </cell>
          <cell r="BG73">
            <v>1</v>
          </cell>
          <cell r="BQ73">
            <v>2</v>
          </cell>
          <cell r="BR73">
            <v>2</v>
          </cell>
          <cell r="CB73">
            <v>0.5</v>
          </cell>
          <cell r="CC73">
            <v>0</v>
          </cell>
          <cell r="CD73">
            <v>1</v>
          </cell>
          <cell r="CM73">
            <v>1</v>
          </cell>
          <cell r="CN73">
            <v>1</v>
          </cell>
          <cell r="CX73">
            <v>0</v>
          </cell>
          <cell r="CY73">
            <v>0</v>
          </cell>
          <cell r="DI73">
            <v>0</v>
          </cell>
          <cell r="DJ73">
            <v>0</v>
          </cell>
          <cell r="DT73">
            <v>0</v>
          </cell>
          <cell r="EE73">
            <v>0</v>
          </cell>
          <cell r="EP73">
            <v>0</v>
          </cell>
          <cell r="FA73">
            <v>0</v>
          </cell>
        </row>
        <row r="74">
          <cell r="BF74">
            <v>1</v>
          </cell>
          <cell r="BG74">
            <v>1</v>
          </cell>
          <cell r="BQ74">
            <v>2</v>
          </cell>
          <cell r="BR74">
            <v>2</v>
          </cell>
          <cell r="CB74">
            <v>0.5</v>
          </cell>
          <cell r="CC74">
            <v>0</v>
          </cell>
          <cell r="CD74">
            <v>1</v>
          </cell>
          <cell r="CM74">
            <v>1</v>
          </cell>
          <cell r="CN74">
            <v>1</v>
          </cell>
          <cell r="CX74">
            <v>0</v>
          </cell>
          <cell r="CY74">
            <v>0</v>
          </cell>
          <cell r="DI74">
            <v>0</v>
          </cell>
          <cell r="DJ74">
            <v>0</v>
          </cell>
          <cell r="DT74">
            <v>0</v>
          </cell>
          <cell r="EE74">
            <v>0</v>
          </cell>
          <cell r="EP74">
            <v>0</v>
          </cell>
          <cell r="FA74">
            <v>0</v>
          </cell>
        </row>
        <row r="75">
          <cell r="BF75">
            <v>1</v>
          </cell>
          <cell r="BG75">
            <v>1</v>
          </cell>
          <cell r="BQ75">
            <v>2</v>
          </cell>
          <cell r="BR75">
            <v>2</v>
          </cell>
          <cell r="CB75">
            <v>0.5</v>
          </cell>
          <cell r="CC75">
            <v>0</v>
          </cell>
          <cell r="CD75">
            <v>1</v>
          </cell>
          <cell r="CM75">
            <v>1</v>
          </cell>
          <cell r="CN75">
            <v>1</v>
          </cell>
          <cell r="CX75">
            <v>0</v>
          </cell>
          <cell r="CY75">
            <v>0</v>
          </cell>
          <cell r="DI75">
            <v>0</v>
          </cell>
          <cell r="DJ75">
            <v>0</v>
          </cell>
          <cell r="DT75">
            <v>0</v>
          </cell>
          <cell r="EE75">
            <v>0</v>
          </cell>
          <cell r="EP75">
            <v>0</v>
          </cell>
          <cell r="FA75">
            <v>0</v>
          </cell>
        </row>
        <row r="76">
          <cell r="BF76">
            <v>1</v>
          </cell>
          <cell r="BG76">
            <v>1</v>
          </cell>
          <cell r="BQ76">
            <v>2</v>
          </cell>
          <cell r="BR76">
            <v>2</v>
          </cell>
          <cell r="CB76">
            <v>0.5</v>
          </cell>
          <cell r="CC76">
            <v>0</v>
          </cell>
          <cell r="CD76">
            <v>1</v>
          </cell>
          <cell r="CM76">
            <v>1</v>
          </cell>
          <cell r="CN76">
            <v>1</v>
          </cell>
          <cell r="CX76">
            <v>0</v>
          </cell>
          <cell r="CY76">
            <v>0</v>
          </cell>
          <cell r="DI76">
            <v>0</v>
          </cell>
          <cell r="DJ76">
            <v>0</v>
          </cell>
          <cell r="DT76">
            <v>0</v>
          </cell>
          <cell r="EE76">
            <v>0</v>
          </cell>
          <cell r="EP76">
            <v>0</v>
          </cell>
          <cell r="FA76">
            <v>0</v>
          </cell>
        </row>
        <row r="77">
          <cell r="BF77">
            <v>1</v>
          </cell>
          <cell r="BG77">
            <v>1</v>
          </cell>
          <cell r="BQ77">
            <v>3</v>
          </cell>
          <cell r="BR77">
            <v>3</v>
          </cell>
          <cell r="CB77">
            <v>2</v>
          </cell>
          <cell r="CC77">
            <v>2</v>
          </cell>
          <cell r="CD77">
            <v>2</v>
          </cell>
          <cell r="CM77">
            <v>2</v>
          </cell>
          <cell r="CN77">
            <v>2</v>
          </cell>
          <cell r="CX77">
            <v>0</v>
          </cell>
          <cell r="CY77">
            <v>0</v>
          </cell>
          <cell r="DI77">
            <v>0</v>
          </cell>
          <cell r="DJ77">
            <v>0</v>
          </cell>
          <cell r="DT77">
            <v>0</v>
          </cell>
          <cell r="EE77">
            <v>0</v>
          </cell>
          <cell r="EP77">
            <v>0</v>
          </cell>
          <cell r="FA77">
            <v>0</v>
          </cell>
        </row>
        <row r="78">
          <cell r="BF78">
            <v>1</v>
          </cell>
          <cell r="BG78">
            <v>1</v>
          </cell>
          <cell r="BQ78">
            <v>2</v>
          </cell>
          <cell r="BR78">
            <v>2</v>
          </cell>
          <cell r="CB78">
            <v>1</v>
          </cell>
          <cell r="CC78">
            <v>0</v>
          </cell>
          <cell r="CD78">
            <v>2</v>
          </cell>
          <cell r="CM78">
            <v>1</v>
          </cell>
          <cell r="CN78">
            <v>1</v>
          </cell>
          <cell r="CX78">
            <v>3</v>
          </cell>
          <cell r="CY78">
            <v>3</v>
          </cell>
          <cell r="DI78">
            <v>0</v>
          </cell>
          <cell r="DJ78">
            <v>0</v>
          </cell>
          <cell r="DT78">
            <v>0</v>
          </cell>
          <cell r="EE78">
            <v>0</v>
          </cell>
          <cell r="EP78">
            <v>0</v>
          </cell>
          <cell r="FA78">
            <v>0</v>
          </cell>
        </row>
        <row r="79">
          <cell r="BF79">
            <v>0</v>
          </cell>
          <cell r="BG79">
            <v>0</v>
          </cell>
          <cell r="BQ79">
            <v>2</v>
          </cell>
          <cell r="BR79">
            <v>2</v>
          </cell>
          <cell r="CB79">
            <v>0.5</v>
          </cell>
          <cell r="CC79">
            <v>0</v>
          </cell>
          <cell r="CD79">
            <v>1</v>
          </cell>
          <cell r="CM79">
            <v>1</v>
          </cell>
          <cell r="CN79">
            <v>1</v>
          </cell>
          <cell r="CX79">
            <v>0</v>
          </cell>
          <cell r="CY79">
            <v>0</v>
          </cell>
          <cell r="DI79">
            <v>1</v>
          </cell>
          <cell r="DJ79">
            <v>1</v>
          </cell>
          <cell r="DT79">
            <v>0</v>
          </cell>
          <cell r="EE79">
            <v>0</v>
          </cell>
          <cell r="EP79">
            <v>0</v>
          </cell>
          <cell r="FA79">
            <v>0</v>
          </cell>
        </row>
        <row r="80">
          <cell r="BF80">
            <v>0</v>
          </cell>
          <cell r="BG80">
            <v>0</v>
          </cell>
          <cell r="BQ80">
            <v>2</v>
          </cell>
          <cell r="BR80">
            <v>2</v>
          </cell>
          <cell r="CB80">
            <v>0</v>
          </cell>
          <cell r="CC80">
            <v>0</v>
          </cell>
          <cell r="CD80">
            <v>0</v>
          </cell>
          <cell r="CM80">
            <v>1</v>
          </cell>
          <cell r="CN80">
            <v>1</v>
          </cell>
          <cell r="CX80">
            <v>0</v>
          </cell>
          <cell r="CY80">
            <v>0</v>
          </cell>
          <cell r="DI80">
            <v>1</v>
          </cell>
          <cell r="DJ80">
            <v>1</v>
          </cell>
          <cell r="DT80">
            <v>0</v>
          </cell>
          <cell r="EE80">
            <v>0</v>
          </cell>
          <cell r="EP80">
            <v>0</v>
          </cell>
          <cell r="FA80">
            <v>0</v>
          </cell>
        </row>
        <row r="81">
          <cell r="BF81">
            <v>1</v>
          </cell>
          <cell r="BG81">
            <v>1</v>
          </cell>
          <cell r="BQ81">
            <v>2</v>
          </cell>
          <cell r="BR81">
            <v>2</v>
          </cell>
          <cell r="CB81">
            <v>0</v>
          </cell>
          <cell r="CC81">
            <v>0</v>
          </cell>
          <cell r="CD81">
            <v>0</v>
          </cell>
          <cell r="CM81">
            <v>1</v>
          </cell>
          <cell r="CN81">
            <v>1</v>
          </cell>
          <cell r="CX81">
            <v>0</v>
          </cell>
          <cell r="CY81">
            <v>0</v>
          </cell>
          <cell r="DI81">
            <v>0</v>
          </cell>
          <cell r="DJ81">
            <v>0</v>
          </cell>
          <cell r="DT81">
            <v>0</v>
          </cell>
          <cell r="EE81">
            <v>0</v>
          </cell>
          <cell r="EP81">
            <v>0</v>
          </cell>
          <cell r="FA81">
            <v>0</v>
          </cell>
        </row>
        <row r="82">
          <cell r="BF82">
            <v>1</v>
          </cell>
          <cell r="BG82">
            <v>1</v>
          </cell>
          <cell r="BQ82">
            <v>2</v>
          </cell>
          <cell r="BR82">
            <v>2</v>
          </cell>
          <cell r="CB82">
            <v>0.5</v>
          </cell>
          <cell r="CC82">
            <v>0</v>
          </cell>
          <cell r="CD82">
            <v>1</v>
          </cell>
          <cell r="CM82">
            <v>1</v>
          </cell>
          <cell r="CN82">
            <v>1</v>
          </cell>
          <cell r="CX82">
            <v>0</v>
          </cell>
          <cell r="CY82">
            <v>0</v>
          </cell>
          <cell r="DI82">
            <v>0</v>
          </cell>
          <cell r="DJ82">
            <v>0</v>
          </cell>
          <cell r="DT82">
            <v>0</v>
          </cell>
          <cell r="EE82">
            <v>0</v>
          </cell>
          <cell r="EP82">
            <v>0</v>
          </cell>
          <cell r="FA82">
            <v>0</v>
          </cell>
        </row>
        <row r="83">
          <cell r="BF83">
            <v>1</v>
          </cell>
          <cell r="BG83">
            <v>1</v>
          </cell>
          <cell r="BQ83">
            <v>2</v>
          </cell>
          <cell r="BR83">
            <v>2</v>
          </cell>
          <cell r="CB83">
            <v>0.5</v>
          </cell>
          <cell r="CC83">
            <v>0</v>
          </cell>
          <cell r="CD83">
            <v>1</v>
          </cell>
          <cell r="CM83">
            <v>1</v>
          </cell>
          <cell r="CN83">
            <v>1</v>
          </cell>
          <cell r="CX83">
            <v>0</v>
          </cell>
          <cell r="CY83">
            <v>0</v>
          </cell>
          <cell r="DI83">
            <v>0</v>
          </cell>
          <cell r="DJ83">
            <v>0</v>
          </cell>
          <cell r="DT83">
            <v>0</v>
          </cell>
          <cell r="EE83">
            <v>0</v>
          </cell>
          <cell r="EP83">
            <v>0</v>
          </cell>
          <cell r="FA83">
            <v>0</v>
          </cell>
        </row>
        <row r="84">
          <cell r="BF84">
            <v>1</v>
          </cell>
          <cell r="BG84">
            <v>1</v>
          </cell>
          <cell r="BQ84">
            <v>2</v>
          </cell>
          <cell r="BR84">
            <v>2</v>
          </cell>
          <cell r="CB84">
            <v>0.5</v>
          </cell>
          <cell r="CC84">
            <v>0</v>
          </cell>
          <cell r="CD84">
            <v>1</v>
          </cell>
          <cell r="CM84">
            <v>1</v>
          </cell>
          <cell r="CN84">
            <v>1</v>
          </cell>
          <cell r="CX84">
            <v>0</v>
          </cell>
          <cell r="CY84">
            <v>0</v>
          </cell>
          <cell r="DI84">
            <v>0</v>
          </cell>
          <cell r="DJ84">
            <v>0</v>
          </cell>
          <cell r="DT84">
            <v>0</v>
          </cell>
          <cell r="EE84">
            <v>0</v>
          </cell>
          <cell r="EP84">
            <v>0</v>
          </cell>
          <cell r="FA84">
            <v>0</v>
          </cell>
        </row>
        <row r="85">
          <cell r="BF85">
            <v>1</v>
          </cell>
          <cell r="BG85">
            <v>1</v>
          </cell>
          <cell r="BQ85">
            <v>2</v>
          </cell>
          <cell r="BR85">
            <v>2</v>
          </cell>
          <cell r="CB85">
            <v>0.5</v>
          </cell>
          <cell r="CC85">
            <v>0</v>
          </cell>
          <cell r="CD85">
            <v>1</v>
          </cell>
          <cell r="CM85">
            <v>1</v>
          </cell>
          <cell r="CN85">
            <v>1</v>
          </cell>
          <cell r="CX85">
            <v>0</v>
          </cell>
          <cell r="CY85">
            <v>0</v>
          </cell>
          <cell r="DI85">
            <v>0</v>
          </cell>
          <cell r="DJ85">
            <v>0</v>
          </cell>
          <cell r="DT85">
            <v>0</v>
          </cell>
          <cell r="EE85">
            <v>0</v>
          </cell>
          <cell r="EP85">
            <v>0</v>
          </cell>
          <cell r="FA85">
            <v>0</v>
          </cell>
        </row>
        <row r="86">
          <cell r="BF86">
            <v>1</v>
          </cell>
          <cell r="BG86">
            <v>1</v>
          </cell>
          <cell r="BQ86">
            <v>3</v>
          </cell>
          <cell r="BR86">
            <v>3</v>
          </cell>
          <cell r="CB86">
            <v>2</v>
          </cell>
          <cell r="CC86">
            <v>1</v>
          </cell>
          <cell r="CD86">
            <v>3</v>
          </cell>
          <cell r="CM86">
            <v>2</v>
          </cell>
          <cell r="CN86">
            <v>2</v>
          </cell>
          <cell r="CX86">
            <v>0</v>
          </cell>
          <cell r="CY86">
            <v>0</v>
          </cell>
          <cell r="DI86">
            <v>0</v>
          </cell>
          <cell r="DJ86">
            <v>0</v>
          </cell>
          <cell r="DT86">
            <v>0</v>
          </cell>
          <cell r="EE86">
            <v>0</v>
          </cell>
          <cell r="EP86">
            <v>0</v>
          </cell>
          <cell r="FA86">
            <v>0</v>
          </cell>
        </row>
        <row r="87">
          <cell r="BF87">
            <v>1</v>
          </cell>
          <cell r="BG87">
            <v>1</v>
          </cell>
          <cell r="BQ87">
            <v>3</v>
          </cell>
          <cell r="BR87">
            <v>3</v>
          </cell>
          <cell r="CB87">
            <v>2</v>
          </cell>
          <cell r="CC87">
            <v>1</v>
          </cell>
          <cell r="CD87">
            <v>3</v>
          </cell>
          <cell r="CM87">
            <v>2</v>
          </cell>
          <cell r="CN87">
            <v>2</v>
          </cell>
          <cell r="CX87">
            <v>0</v>
          </cell>
          <cell r="CY87">
            <v>0</v>
          </cell>
          <cell r="DI87">
            <v>0</v>
          </cell>
          <cell r="DJ87">
            <v>0</v>
          </cell>
          <cell r="DT87">
            <v>0</v>
          </cell>
          <cell r="EE87">
            <v>0</v>
          </cell>
          <cell r="EP87">
            <v>0</v>
          </cell>
          <cell r="FA87">
            <v>0</v>
          </cell>
        </row>
        <row r="88">
          <cell r="BF88">
            <v>1</v>
          </cell>
          <cell r="BG88">
            <v>1</v>
          </cell>
          <cell r="BQ88">
            <v>3</v>
          </cell>
          <cell r="BR88">
            <v>3</v>
          </cell>
          <cell r="CB88">
            <v>0.5</v>
          </cell>
          <cell r="CC88">
            <v>0</v>
          </cell>
          <cell r="CD88">
            <v>1</v>
          </cell>
          <cell r="CM88">
            <v>2</v>
          </cell>
          <cell r="CN88">
            <v>2</v>
          </cell>
          <cell r="CX88">
            <v>0</v>
          </cell>
          <cell r="CY88">
            <v>0</v>
          </cell>
          <cell r="DI88">
            <v>1</v>
          </cell>
          <cell r="DJ88">
            <v>1</v>
          </cell>
          <cell r="DT88">
            <v>0</v>
          </cell>
          <cell r="EE88">
            <v>0</v>
          </cell>
          <cell r="EP88">
            <v>0</v>
          </cell>
          <cell r="FA88">
            <v>0</v>
          </cell>
        </row>
        <row r="89">
          <cell r="BF89">
            <v>1</v>
          </cell>
          <cell r="BG89">
            <v>1</v>
          </cell>
          <cell r="BQ89">
            <v>3</v>
          </cell>
          <cell r="BR89">
            <v>3</v>
          </cell>
          <cell r="CB89">
            <v>1.5</v>
          </cell>
          <cell r="CC89">
            <v>1</v>
          </cell>
          <cell r="CD89">
            <v>2</v>
          </cell>
          <cell r="CM89">
            <v>1</v>
          </cell>
          <cell r="CN89">
            <v>1</v>
          </cell>
          <cell r="CX89">
            <v>0</v>
          </cell>
          <cell r="CY89">
            <v>0</v>
          </cell>
          <cell r="DI89">
            <v>0</v>
          </cell>
          <cell r="DJ89">
            <v>0</v>
          </cell>
          <cell r="DT89">
            <v>0</v>
          </cell>
          <cell r="EE89">
            <v>0</v>
          </cell>
          <cell r="EP89">
            <v>0</v>
          </cell>
          <cell r="FA89">
            <v>0</v>
          </cell>
        </row>
        <row r="90">
          <cell r="BF90">
            <v>1</v>
          </cell>
          <cell r="BG90">
            <v>1</v>
          </cell>
          <cell r="BQ90">
            <v>2</v>
          </cell>
          <cell r="BR90">
            <v>2</v>
          </cell>
          <cell r="CB90">
            <v>0.5</v>
          </cell>
          <cell r="CC90">
            <v>0</v>
          </cell>
          <cell r="CD90">
            <v>1</v>
          </cell>
          <cell r="CM90">
            <v>1</v>
          </cell>
          <cell r="CN90">
            <v>1</v>
          </cell>
          <cell r="CX90">
            <v>0</v>
          </cell>
          <cell r="CY90">
            <v>0</v>
          </cell>
          <cell r="DI90">
            <v>0</v>
          </cell>
          <cell r="DJ90">
            <v>0</v>
          </cell>
          <cell r="DT90">
            <v>0</v>
          </cell>
          <cell r="EE90">
            <v>0</v>
          </cell>
          <cell r="EP90">
            <v>0</v>
          </cell>
          <cell r="FA90">
            <v>0</v>
          </cell>
        </row>
        <row r="91">
          <cell r="BF91">
            <v>1</v>
          </cell>
          <cell r="BG91">
            <v>1</v>
          </cell>
          <cell r="BQ91">
            <v>3</v>
          </cell>
          <cell r="BR91">
            <v>3</v>
          </cell>
          <cell r="CB91">
            <v>1</v>
          </cell>
          <cell r="CC91">
            <v>1</v>
          </cell>
          <cell r="CD91">
            <v>1</v>
          </cell>
          <cell r="CM91">
            <v>1</v>
          </cell>
          <cell r="CN91">
            <v>1</v>
          </cell>
          <cell r="CX91">
            <v>0</v>
          </cell>
          <cell r="CY91">
            <v>0</v>
          </cell>
          <cell r="DI91">
            <v>0</v>
          </cell>
          <cell r="DJ91">
            <v>0</v>
          </cell>
          <cell r="DT91">
            <v>0</v>
          </cell>
          <cell r="EE91">
            <v>0</v>
          </cell>
          <cell r="EP91">
            <v>0</v>
          </cell>
          <cell r="FA91">
            <v>0</v>
          </cell>
        </row>
        <row r="92">
          <cell r="BF92">
            <v>3</v>
          </cell>
          <cell r="BG92">
            <v>3</v>
          </cell>
          <cell r="BQ92">
            <v>2</v>
          </cell>
          <cell r="BR92">
            <v>2</v>
          </cell>
          <cell r="CB92">
            <v>1</v>
          </cell>
          <cell r="CC92">
            <v>1</v>
          </cell>
          <cell r="CD92">
            <v>1</v>
          </cell>
          <cell r="CM92">
            <v>1</v>
          </cell>
          <cell r="CN92">
            <v>1</v>
          </cell>
          <cell r="CX92">
            <v>3</v>
          </cell>
          <cell r="CY92">
            <v>3</v>
          </cell>
          <cell r="DI92">
            <v>0</v>
          </cell>
          <cell r="DJ92">
            <v>0</v>
          </cell>
          <cell r="DT92">
            <v>0</v>
          </cell>
          <cell r="EE92">
            <v>0</v>
          </cell>
          <cell r="EP92">
            <v>0</v>
          </cell>
          <cell r="FA92">
            <v>0</v>
          </cell>
        </row>
        <row r="93">
          <cell r="BF93">
            <v>1</v>
          </cell>
          <cell r="BG93">
            <v>1</v>
          </cell>
          <cell r="BQ93">
            <v>2</v>
          </cell>
          <cell r="BR93">
            <v>2</v>
          </cell>
          <cell r="CB93">
            <v>1</v>
          </cell>
          <cell r="CC93">
            <v>1</v>
          </cell>
          <cell r="CD93">
            <v>1</v>
          </cell>
          <cell r="CM93">
            <v>1</v>
          </cell>
          <cell r="CN93">
            <v>1</v>
          </cell>
          <cell r="CX93">
            <v>0</v>
          </cell>
          <cell r="CY93">
            <v>0</v>
          </cell>
          <cell r="DI93">
            <v>0</v>
          </cell>
          <cell r="DJ93">
            <v>0</v>
          </cell>
          <cell r="DT93">
            <v>0</v>
          </cell>
          <cell r="EE93">
            <v>0</v>
          </cell>
          <cell r="EP93">
            <v>0</v>
          </cell>
          <cell r="FA93">
            <v>0</v>
          </cell>
        </row>
        <row r="94">
          <cell r="BF94">
            <v>1</v>
          </cell>
          <cell r="BG94">
            <v>1</v>
          </cell>
          <cell r="BQ94">
            <v>2</v>
          </cell>
          <cell r="BR94">
            <v>2</v>
          </cell>
          <cell r="CB94">
            <v>1</v>
          </cell>
          <cell r="CC94">
            <v>1</v>
          </cell>
          <cell r="CD94">
            <v>1</v>
          </cell>
          <cell r="CM94">
            <v>0</v>
          </cell>
          <cell r="CN94">
            <v>0</v>
          </cell>
          <cell r="CX94">
            <v>0</v>
          </cell>
          <cell r="CY94">
            <v>0</v>
          </cell>
          <cell r="DI94">
            <v>0</v>
          </cell>
          <cell r="DJ94">
            <v>0</v>
          </cell>
          <cell r="DT94">
            <v>0</v>
          </cell>
          <cell r="EE94">
            <v>0</v>
          </cell>
          <cell r="EP94">
            <v>0</v>
          </cell>
          <cell r="FA94">
            <v>0</v>
          </cell>
        </row>
        <row r="95">
          <cell r="BF95">
            <v>1</v>
          </cell>
          <cell r="BG95">
            <v>1</v>
          </cell>
          <cell r="BQ95">
            <v>2</v>
          </cell>
          <cell r="BR95">
            <v>2</v>
          </cell>
          <cell r="CB95">
            <v>1</v>
          </cell>
          <cell r="CC95">
            <v>0</v>
          </cell>
          <cell r="CD95">
            <v>2</v>
          </cell>
          <cell r="CM95">
            <v>1</v>
          </cell>
          <cell r="CN95">
            <v>1</v>
          </cell>
          <cell r="CX95">
            <v>0</v>
          </cell>
          <cell r="CY95">
            <v>0</v>
          </cell>
          <cell r="DI95">
            <v>0</v>
          </cell>
          <cell r="DJ95">
            <v>0</v>
          </cell>
          <cell r="DT95">
            <v>0</v>
          </cell>
          <cell r="EE95">
            <v>0</v>
          </cell>
          <cell r="EP95">
            <v>0</v>
          </cell>
          <cell r="FA95">
            <v>0</v>
          </cell>
        </row>
        <row r="96">
          <cell r="BF96">
            <v>1</v>
          </cell>
          <cell r="BG96">
            <v>1</v>
          </cell>
          <cell r="BQ96">
            <v>2</v>
          </cell>
          <cell r="BR96">
            <v>2</v>
          </cell>
          <cell r="CB96">
            <v>0.5</v>
          </cell>
          <cell r="CC96">
            <v>0</v>
          </cell>
          <cell r="CD96">
            <v>1</v>
          </cell>
          <cell r="CM96">
            <v>1</v>
          </cell>
          <cell r="CN96">
            <v>1</v>
          </cell>
          <cell r="CX96">
            <v>0</v>
          </cell>
          <cell r="CY96">
            <v>0</v>
          </cell>
          <cell r="DI96">
            <v>0</v>
          </cell>
          <cell r="DJ96">
            <v>0</v>
          </cell>
          <cell r="DT96">
            <v>0</v>
          </cell>
          <cell r="EE96">
            <v>0</v>
          </cell>
          <cell r="EP96">
            <v>0</v>
          </cell>
          <cell r="FA96">
            <v>0</v>
          </cell>
        </row>
        <row r="97">
          <cell r="BF97">
            <v>1</v>
          </cell>
          <cell r="BG97">
            <v>1</v>
          </cell>
          <cell r="BQ97">
            <v>3</v>
          </cell>
          <cell r="BR97">
            <v>3</v>
          </cell>
          <cell r="CB97">
            <v>0.5</v>
          </cell>
          <cell r="CC97">
            <v>0</v>
          </cell>
          <cell r="CD97">
            <v>1</v>
          </cell>
          <cell r="CM97">
            <v>1</v>
          </cell>
          <cell r="CN97">
            <v>1</v>
          </cell>
          <cell r="CX97">
            <v>3</v>
          </cell>
          <cell r="CY97">
            <v>3</v>
          </cell>
          <cell r="DI97">
            <v>0</v>
          </cell>
          <cell r="DJ97">
            <v>0</v>
          </cell>
          <cell r="DT97">
            <v>0</v>
          </cell>
          <cell r="EE97">
            <v>0</v>
          </cell>
          <cell r="EP97">
            <v>0</v>
          </cell>
          <cell r="FA97">
            <v>0</v>
          </cell>
        </row>
        <row r="98">
          <cell r="BF98">
            <v>1</v>
          </cell>
          <cell r="BG98">
            <v>1</v>
          </cell>
          <cell r="BQ98">
            <v>2</v>
          </cell>
          <cell r="BR98">
            <v>2</v>
          </cell>
          <cell r="CB98">
            <v>0.5</v>
          </cell>
          <cell r="CC98">
            <v>0</v>
          </cell>
          <cell r="CD98">
            <v>1</v>
          </cell>
          <cell r="CM98">
            <v>1</v>
          </cell>
          <cell r="CN98">
            <v>1</v>
          </cell>
          <cell r="CX98">
            <v>0</v>
          </cell>
          <cell r="CY98">
            <v>0</v>
          </cell>
          <cell r="DI98">
            <v>0</v>
          </cell>
          <cell r="DJ98">
            <v>0</v>
          </cell>
          <cell r="DT98">
            <v>0</v>
          </cell>
          <cell r="EE98">
            <v>0</v>
          </cell>
          <cell r="EP98">
            <v>0</v>
          </cell>
          <cell r="FA98">
            <v>0</v>
          </cell>
        </row>
        <row r="99">
          <cell r="BF99">
            <v>1</v>
          </cell>
          <cell r="BG99">
            <v>1</v>
          </cell>
          <cell r="BQ99">
            <v>2</v>
          </cell>
          <cell r="BR99">
            <v>2</v>
          </cell>
          <cell r="CB99">
            <v>0.5</v>
          </cell>
          <cell r="CC99">
            <v>0</v>
          </cell>
          <cell r="CD99">
            <v>1</v>
          </cell>
          <cell r="CM99">
            <v>1</v>
          </cell>
          <cell r="CN99">
            <v>1</v>
          </cell>
          <cell r="CX99">
            <v>0</v>
          </cell>
          <cell r="CY99">
            <v>0</v>
          </cell>
          <cell r="DI99">
            <v>0</v>
          </cell>
          <cell r="DJ99">
            <v>0</v>
          </cell>
          <cell r="DT99">
            <v>0</v>
          </cell>
          <cell r="EE99">
            <v>0</v>
          </cell>
          <cell r="EP99">
            <v>0</v>
          </cell>
          <cell r="FA99">
            <v>0</v>
          </cell>
        </row>
        <row r="100">
          <cell r="BF100">
            <v>1</v>
          </cell>
          <cell r="BG100">
            <v>1</v>
          </cell>
          <cell r="BQ100">
            <v>2</v>
          </cell>
          <cell r="BR100">
            <v>2</v>
          </cell>
          <cell r="CB100">
            <v>0.5</v>
          </cell>
          <cell r="CC100">
            <v>0</v>
          </cell>
          <cell r="CD100">
            <v>1</v>
          </cell>
          <cell r="CM100">
            <v>1</v>
          </cell>
          <cell r="CN100">
            <v>1</v>
          </cell>
          <cell r="CX100">
            <v>0</v>
          </cell>
          <cell r="CY100">
            <v>0</v>
          </cell>
          <cell r="DI100">
            <v>0</v>
          </cell>
          <cell r="DJ100">
            <v>0</v>
          </cell>
          <cell r="DT100">
            <v>0</v>
          </cell>
          <cell r="EE100">
            <v>0</v>
          </cell>
          <cell r="EP100">
            <v>0</v>
          </cell>
          <cell r="FA100">
            <v>0</v>
          </cell>
        </row>
        <row r="101">
          <cell r="BF101">
            <v>1</v>
          </cell>
          <cell r="BG101">
            <v>1</v>
          </cell>
          <cell r="BQ101">
            <v>2</v>
          </cell>
          <cell r="BR101">
            <v>2</v>
          </cell>
          <cell r="CB101">
            <v>0.5</v>
          </cell>
          <cell r="CC101">
            <v>0</v>
          </cell>
          <cell r="CD101">
            <v>1</v>
          </cell>
          <cell r="CM101">
            <v>1</v>
          </cell>
          <cell r="CN101">
            <v>1</v>
          </cell>
          <cell r="CX101">
            <v>3</v>
          </cell>
          <cell r="CY101">
            <v>3</v>
          </cell>
          <cell r="DI101">
            <v>0</v>
          </cell>
          <cell r="DJ101">
            <v>0</v>
          </cell>
          <cell r="DT101">
            <v>0</v>
          </cell>
          <cell r="EE101">
            <v>0</v>
          </cell>
          <cell r="EP101">
            <v>0</v>
          </cell>
          <cell r="FA101">
            <v>0</v>
          </cell>
        </row>
        <row r="102">
          <cell r="BF102">
            <v>3</v>
          </cell>
          <cell r="BG102">
            <v>3</v>
          </cell>
          <cell r="BQ102">
            <v>3</v>
          </cell>
          <cell r="BR102">
            <v>3</v>
          </cell>
          <cell r="CB102">
            <v>1.5</v>
          </cell>
          <cell r="CC102">
            <v>1</v>
          </cell>
          <cell r="CD102">
            <v>2</v>
          </cell>
          <cell r="CM102">
            <v>2</v>
          </cell>
          <cell r="CN102">
            <v>2</v>
          </cell>
          <cell r="CX102">
            <v>0</v>
          </cell>
          <cell r="CY102">
            <v>0</v>
          </cell>
          <cell r="DI102">
            <v>0</v>
          </cell>
          <cell r="DJ102">
            <v>0</v>
          </cell>
          <cell r="DT102">
            <v>0</v>
          </cell>
          <cell r="EE102">
            <v>0</v>
          </cell>
          <cell r="EP102">
            <v>0</v>
          </cell>
          <cell r="FA102">
            <v>0</v>
          </cell>
        </row>
        <row r="103">
          <cell r="BF103">
            <v>1</v>
          </cell>
          <cell r="BG103">
            <v>1</v>
          </cell>
          <cell r="BQ103">
            <v>3</v>
          </cell>
          <cell r="BR103">
            <v>3</v>
          </cell>
          <cell r="CB103">
            <v>1.5</v>
          </cell>
          <cell r="CC103">
            <v>0</v>
          </cell>
          <cell r="CD103">
            <v>3</v>
          </cell>
          <cell r="CM103">
            <v>2</v>
          </cell>
          <cell r="CN103">
            <v>2</v>
          </cell>
          <cell r="CX103">
            <v>0</v>
          </cell>
          <cell r="CY103">
            <v>0</v>
          </cell>
          <cell r="DI103">
            <v>0</v>
          </cell>
          <cell r="DJ103">
            <v>0</v>
          </cell>
          <cell r="DT103">
            <v>0</v>
          </cell>
          <cell r="EE103">
            <v>0</v>
          </cell>
          <cell r="EP103">
            <v>0</v>
          </cell>
          <cell r="FA103">
            <v>0</v>
          </cell>
        </row>
        <row r="104">
          <cell r="BF104">
            <v>1</v>
          </cell>
          <cell r="BG104">
            <v>1</v>
          </cell>
          <cell r="BQ104">
            <v>2</v>
          </cell>
          <cell r="BR104">
            <v>2</v>
          </cell>
          <cell r="CB104">
            <v>1</v>
          </cell>
          <cell r="CC104">
            <v>0</v>
          </cell>
          <cell r="CD104">
            <v>2</v>
          </cell>
          <cell r="CM104">
            <v>1</v>
          </cell>
          <cell r="CN104">
            <v>1</v>
          </cell>
          <cell r="CX104">
            <v>0</v>
          </cell>
          <cell r="CY104">
            <v>0</v>
          </cell>
          <cell r="DI104">
            <v>0</v>
          </cell>
          <cell r="DJ104">
            <v>0</v>
          </cell>
          <cell r="DT104">
            <v>0</v>
          </cell>
          <cell r="EE104">
            <v>0</v>
          </cell>
          <cell r="EP104">
            <v>0</v>
          </cell>
          <cell r="FA104">
            <v>0</v>
          </cell>
        </row>
        <row r="105">
          <cell r="BF105">
            <v>0</v>
          </cell>
          <cell r="BG105">
            <v>0</v>
          </cell>
          <cell r="BQ105">
            <v>1</v>
          </cell>
          <cell r="BR105">
            <v>1</v>
          </cell>
          <cell r="CB105">
            <v>0</v>
          </cell>
          <cell r="CC105">
            <v>0</v>
          </cell>
          <cell r="CD105">
            <v>0</v>
          </cell>
          <cell r="CM105">
            <v>2</v>
          </cell>
          <cell r="CN105">
            <v>2</v>
          </cell>
          <cell r="CX105">
            <v>0</v>
          </cell>
          <cell r="CY105">
            <v>0</v>
          </cell>
          <cell r="DI105">
            <v>0</v>
          </cell>
          <cell r="DJ105">
            <v>0</v>
          </cell>
          <cell r="DT105">
            <v>0</v>
          </cell>
          <cell r="EE105">
            <v>0</v>
          </cell>
          <cell r="EP105">
            <v>0</v>
          </cell>
          <cell r="FA105">
            <v>0</v>
          </cell>
        </row>
        <row r="106">
          <cell r="BF106">
            <v>1</v>
          </cell>
          <cell r="BG106">
            <v>1</v>
          </cell>
          <cell r="BQ106">
            <v>2</v>
          </cell>
          <cell r="BR106">
            <v>2</v>
          </cell>
          <cell r="CB106">
            <v>1</v>
          </cell>
          <cell r="CC106">
            <v>1</v>
          </cell>
          <cell r="CD106">
            <v>1</v>
          </cell>
          <cell r="CM106">
            <v>1</v>
          </cell>
          <cell r="CN106">
            <v>1</v>
          </cell>
          <cell r="CX106">
            <v>0</v>
          </cell>
          <cell r="CY106">
            <v>0</v>
          </cell>
          <cell r="DI106">
            <v>1</v>
          </cell>
          <cell r="DJ106">
            <v>1</v>
          </cell>
          <cell r="DT106">
            <v>0</v>
          </cell>
          <cell r="EE106">
            <v>0</v>
          </cell>
          <cell r="EP106">
            <v>0</v>
          </cell>
          <cell r="FA106">
            <v>0</v>
          </cell>
        </row>
        <row r="107">
          <cell r="BF107">
            <v>1</v>
          </cell>
          <cell r="BG107">
            <v>1</v>
          </cell>
          <cell r="BQ107">
            <v>2</v>
          </cell>
          <cell r="BR107">
            <v>2</v>
          </cell>
          <cell r="CB107">
            <v>1</v>
          </cell>
          <cell r="CC107">
            <v>1</v>
          </cell>
          <cell r="CD107">
            <v>1</v>
          </cell>
          <cell r="CM107">
            <v>2</v>
          </cell>
          <cell r="CN107">
            <v>2</v>
          </cell>
          <cell r="CX107">
            <v>0</v>
          </cell>
          <cell r="CY107">
            <v>0</v>
          </cell>
          <cell r="DI107">
            <v>1</v>
          </cell>
          <cell r="DJ107">
            <v>1</v>
          </cell>
          <cell r="DT107">
            <v>0</v>
          </cell>
          <cell r="EE107">
            <v>0</v>
          </cell>
          <cell r="EP107">
            <v>0</v>
          </cell>
          <cell r="FA107">
            <v>0</v>
          </cell>
        </row>
        <row r="108">
          <cell r="BF108">
            <v>1</v>
          </cell>
          <cell r="BG108">
            <v>1</v>
          </cell>
          <cell r="BQ108">
            <v>2</v>
          </cell>
          <cell r="BR108">
            <v>2</v>
          </cell>
          <cell r="CB108">
            <v>1</v>
          </cell>
          <cell r="CC108">
            <v>1</v>
          </cell>
          <cell r="CD108">
            <v>1</v>
          </cell>
          <cell r="CM108">
            <v>1</v>
          </cell>
          <cell r="CN108">
            <v>1</v>
          </cell>
          <cell r="CX108">
            <v>0</v>
          </cell>
          <cell r="CY108">
            <v>0</v>
          </cell>
          <cell r="DI108">
            <v>0</v>
          </cell>
          <cell r="DJ108">
            <v>0</v>
          </cell>
          <cell r="DT108">
            <v>0</v>
          </cell>
          <cell r="EE108">
            <v>0</v>
          </cell>
          <cell r="EP108">
            <v>0</v>
          </cell>
          <cell r="FA108">
            <v>0</v>
          </cell>
        </row>
        <row r="109">
          <cell r="BF109">
            <v>1</v>
          </cell>
          <cell r="BG109">
            <v>1</v>
          </cell>
          <cell r="BQ109">
            <v>3</v>
          </cell>
          <cell r="BR109">
            <v>3</v>
          </cell>
          <cell r="CB109">
            <v>1.5</v>
          </cell>
          <cell r="CC109">
            <v>1</v>
          </cell>
          <cell r="CD109">
            <v>2</v>
          </cell>
          <cell r="CM109">
            <v>1</v>
          </cell>
          <cell r="CN109">
            <v>1</v>
          </cell>
          <cell r="CX109">
            <v>0</v>
          </cell>
          <cell r="CY109">
            <v>0</v>
          </cell>
          <cell r="DI109">
            <v>0</v>
          </cell>
          <cell r="DJ109">
            <v>0</v>
          </cell>
          <cell r="DT109">
            <v>0</v>
          </cell>
          <cell r="EE109">
            <v>0</v>
          </cell>
          <cell r="EP109">
            <v>0</v>
          </cell>
          <cell r="FA109">
            <v>0</v>
          </cell>
        </row>
        <row r="110">
          <cell r="BF110">
            <v>1</v>
          </cell>
          <cell r="BG110">
            <v>1</v>
          </cell>
          <cell r="BQ110">
            <v>2</v>
          </cell>
          <cell r="BR110">
            <v>2</v>
          </cell>
          <cell r="CB110">
            <v>0.5</v>
          </cell>
          <cell r="CC110">
            <v>0</v>
          </cell>
          <cell r="CD110">
            <v>1</v>
          </cell>
          <cell r="CM110">
            <v>1</v>
          </cell>
          <cell r="CN110">
            <v>1</v>
          </cell>
          <cell r="CX110">
            <v>0</v>
          </cell>
          <cell r="CY110">
            <v>0</v>
          </cell>
          <cell r="DI110">
            <v>0</v>
          </cell>
          <cell r="DJ110">
            <v>0</v>
          </cell>
          <cell r="DT110">
            <v>0</v>
          </cell>
          <cell r="EE110">
            <v>0</v>
          </cell>
          <cell r="EP110">
            <v>0</v>
          </cell>
          <cell r="FA110">
            <v>0</v>
          </cell>
        </row>
        <row r="111">
          <cell r="BF111">
            <v>1</v>
          </cell>
          <cell r="BG111">
            <v>1</v>
          </cell>
          <cell r="BQ111">
            <v>2</v>
          </cell>
          <cell r="BR111">
            <v>2</v>
          </cell>
          <cell r="CB111">
            <v>1</v>
          </cell>
          <cell r="CC111">
            <v>1</v>
          </cell>
          <cell r="CD111">
            <v>1</v>
          </cell>
          <cell r="CM111">
            <v>1</v>
          </cell>
          <cell r="CN111">
            <v>1</v>
          </cell>
          <cell r="CX111">
            <v>0</v>
          </cell>
          <cell r="CY111">
            <v>0</v>
          </cell>
          <cell r="DI111">
            <v>0</v>
          </cell>
          <cell r="DJ111">
            <v>0</v>
          </cell>
          <cell r="DT111">
            <v>0</v>
          </cell>
          <cell r="EE111">
            <v>0</v>
          </cell>
          <cell r="EP111">
            <v>0</v>
          </cell>
          <cell r="FA111">
            <v>0</v>
          </cell>
        </row>
        <row r="112">
          <cell r="BF112">
            <v>1</v>
          </cell>
          <cell r="BG112">
            <v>1</v>
          </cell>
          <cell r="BQ112">
            <v>2</v>
          </cell>
          <cell r="BR112">
            <v>2</v>
          </cell>
          <cell r="CB112">
            <v>2</v>
          </cell>
          <cell r="CC112">
            <v>2</v>
          </cell>
          <cell r="CD112">
            <v>2</v>
          </cell>
          <cell r="CM112">
            <v>1</v>
          </cell>
          <cell r="CN112">
            <v>1</v>
          </cell>
          <cell r="CX112">
            <v>0</v>
          </cell>
          <cell r="CY112">
            <v>0</v>
          </cell>
          <cell r="DI112">
            <v>0</v>
          </cell>
          <cell r="DJ112">
            <v>0</v>
          </cell>
          <cell r="DT112">
            <v>0</v>
          </cell>
          <cell r="EE112">
            <v>0</v>
          </cell>
          <cell r="EP112">
            <v>0</v>
          </cell>
          <cell r="FA112">
            <v>0</v>
          </cell>
        </row>
        <row r="113">
          <cell r="BF113">
            <v>1</v>
          </cell>
          <cell r="BG113">
            <v>1</v>
          </cell>
          <cell r="BQ113">
            <v>1</v>
          </cell>
          <cell r="BR113">
            <v>1</v>
          </cell>
          <cell r="CB113">
            <v>0.5</v>
          </cell>
          <cell r="CC113">
            <v>0</v>
          </cell>
          <cell r="CD113">
            <v>1</v>
          </cell>
          <cell r="CM113">
            <v>1</v>
          </cell>
          <cell r="CN113">
            <v>1</v>
          </cell>
          <cell r="CX113">
            <v>0</v>
          </cell>
          <cell r="CY113">
            <v>0</v>
          </cell>
          <cell r="DI113">
            <v>0</v>
          </cell>
          <cell r="DJ113">
            <v>0</v>
          </cell>
          <cell r="DT113">
            <v>0</v>
          </cell>
          <cell r="EE113">
            <v>0</v>
          </cell>
          <cell r="EP113">
            <v>0</v>
          </cell>
          <cell r="FA113">
            <v>0</v>
          </cell>
        </row>
        <row r="114">
          <cell r="BF114">
            <v>1</v>
          </cell>
          <cell r="BG114">
            <v>1</v>
          </cell>
          <cell r="BQ114">
            <v>1</v>
          </cell>
          <cell r="BR114">
            <v>1</v>
          </cell>
          <cell r="CB114">
            <v>0</v>
          </cell>
          <cell r="CC114">
            <v>0</v>
          </cell>
          <cell r="CD114">
            <v>0</v>
          </cell>
          <cell r="CM114">
            <v>1</v>
          </cell>
          <cell r="CN114">
            <v>1</v>
          </cell>
          <cell r="CX114">
            <v>0</v>
          </cell>
          <cell r="CY114">
            <v>0</v>
          </cell>
          <cell r="DI114">
            <v>0</v>
          </cell>
          <cell r="DJ114">
            <v>0</v>
          </cell>
          <cell r="DT114">
            <v>0</v>
          </cell>
          <cell r="EE114">
            <v>0</v>
          </cell>
          <cell r="EP114">
            <v>0</v>
          </cell>
          <cell r="FA114">
            <v>0</v>
          </cell>
        </row>
        <row r="115">
          <cell r="BF115">
            <v>1</v>
          </cell>
          <cell r="BG115">
            <v>1</v>
          </cell>
          <cell r="BQ115">
            <v>1</v>
          </cell>
          <cell r="BR115">
            <v>1</v>
          </cell>
          <cell r="CB115">
            <v>0</v>
          </cell>
          <cell r="CC115">
            <v>0</v>
          </cell>
          <cell r="CD115">
            <v>0</v>
          </cell>
          <cell r="CM115">
            <v>1</v>
          </cell>
          <cell r="CN115">
            <v>1</v>
          </cell>
          <cell r="CX115">
            <v>0</v>
          </cell>
          <cell r="CY115">
            <v>0</v>
          </cell>
          <cell r="DI115">
            <v>0</v>
          </cell>
          <cell r="DJ115">
            <v>0</v>
          </cell>
          <cell r="DT115">
            <v>0</v>
          </cell>
          <cell r="EE115">
            <v>0</v>
          </cell>
          <cell r="EP115">
            <v>0</v>
          </cell>
          <cell r="FA115">
            <v>0</v>
          </cell>
        </row>
        <row r="116">
          <cell r="BF116">
            <v>1</v>
          </cell>
          <cell r="BG116">
            <v>1</v>
          </cell>
          <cell r="BQ116">
            <v>2</v>
          </cell>
          <cell r="BR116">
            <v>2</v>
          </cell>
          <cell r="CB116">
            <v>0.5</v>
          </cell>
          <cell r="CC116">
            <v>0</v>
          </cell>
          <cell r="CD116">
            <v>1</v>
          </cell>
          <cell r="CM116">
            <v>1</v>
          </cell>
          <cell r="CN116">
            <v>1</v>
          </cell>
          <cell r="CX116">
            <v>0</v>
          </cell>
          <cell r="CY116">
            <v>0</v>
          </cell>
          <cell r="DI116">
            <v>0</v>
          </cell>
          <cell r="DJ116">
            <v>0</v>
          </cell>
          <cell r="DT116">
            <v>0</v>
          </cell>
          <cell r="EE116">
            <v>0</v>
          </cell>
          <cell r="EP116">
            <v>0</v>
          </cell>
          <cell r="FA116">
            <v>0</v>
          </cell>
        </row>
        <row r="117">
          <cell r="BF117">
            <v>1</v>
          </cell>
          <cell r="BG117">
            <v>1</v>
          </cell>
          <cell r="BQ117">
            <v>2</v>
          </cell>
          <cell r="BR117">
            <v>2</v>
          </cell>
          <cell r="CB117">
            <v>0.5</v>
          </cell>
          <cell r="CC117">
            <v>0</v>
          </cell>
          <cell r="CD117">
            <v>1</v>
          </cell>
          <cell r="CM117">
            <v>1</v>
          </cell>
          <cell r="CN117">
            <v>1</v>
          </cell>
          <cell r="CX117">
            <v>0</v>
          </cell>
          <cell r="CY117">
            <v>0</v>
          </cell>
          <cell r="DI117">
            <v>0</v>
          </cell>
          <cell r="DJ117">
            <v>0</v>
          </cell>
          <cell r="DT117">
            <v>0</v>
          </cell>
          <cell r="EE117">
            <v>0</v>
          </cell>
          <cell r="EP117">
            <v>0</v>
          </cell>
          <cell r="FA117">
            <v>0</v>
          </cell>
        </row>
        <row r="118">
          <cell r="BF118">
            <v>3</v>
          </cell>
          <cell r="BG118">
            <v>3</v>
          </cell>
          <cell r="BQ118">
            <v>1</v>
          </cell>
          <cell r="BR118">
            <v>1</v>
          </cell>
          <cell r="CB118">
            <v>0</v>
          </cell>
          <cell r="CC118">
            <v>0</v>
          </cell>
          <cell r="CD118">
            <v>0</v>
          </cell>
          <cell r="CM118">
            <v>1</v>
          </cell>
          <cell r="CN118">
            <v>1</v>
          </cell>
          <cell r="CX118">
            <v>0</v>
          </cell>
          <cell r="CY118">
            <v>0</v>
          </cell>
          <cell r="DI118">
            <v>2</v>
          </cell>
          <cell r="DJ118">
            <v>2</v>
          </cell>
          <cell r="DT118">
            <v>0</v>
          </cell>
          <cell r="EE118">
            <v>0</v>
          </cell>
          <cell r="EP118">
            <v>0</v>
          </cell>
          <cell r="FA118">
            <v>0</v>
          </cell>
        </row>
        <row r="119">
          <cell r="BF119">
            <v>3</v>
          </cell>
          <cell r="BG119">
            <v>3</v>
          </cell>
          <cell r="BQ119">
            <v>1</v>
          </cell>
          <cell r="BR119">
            <v>1</v>
          </cell>
          <cell r="CB119">
            <v>0</v>
          </cell>
          <cell r="CC119">
            <v>0</v>
          </cell>
          <cell r="CD119">
            <v>0</v>
          </cell>
          <cell r="CM119">
            <v>1</v>
          </cell>
          <cell r="CN119">
            <v>1</v>
          </cell>
          <cell r="CX119">
            <v>0</v>
          </cell>
          <cell r="CY119">
            <v>0</v>
          </cell>
          <cell r="DI119">
            <v>2</v>
          </cell>
          <cell r="DJ119">
            <v>2</v>
          </cell>
          <cell r="DT119">
            <v>0</v>
          </cell>
          <cell r="EE119">
            <v>0</v>
          </cell>
          <cell r="EP119">
            <v>0</v>
          </cell>
          <cell r="FA119">
            <v>0</v>
          </cell>
        </row>
        <row r="120">
          <cell r="BF120">
            <v>1</v>
          </cell>
          <cell r="BG120">
            <v>1</v>
          </cell>
          <cell r="BQ120">
            <v>1</v>
          </cell>
          <cell r="BR120">
            <v>1</v>
          </cell>
          <cell r="CB120">
            <v>0</v>
          </cell>
          <cell r="CC120">
            <v>0</v>
          </cell>
          <cell r="CD120">
            <v>0</v>
          </cell>
          <cell r="CM120">
            <v>1</v>
          </cell>
          <cell r="CN120">
            <v>1</v>
          </cell>
          <cell r="CX120">
            <v>0</v>
          </cell>
          <cell r="CY120">
            <v>0</v>
          </cell>
          <cell r="DI120">
            <v>0</v>
          </cell>
          <cell r="DJ120">
            <v>0</v>
          </cell>
          <cell r="DT120">
            <v>0</v>
          </cell>
          <cell r="EE120">
            <v>0</v>
          </cell>
          <cell r="EP120">
            <v>0</v>
          </cell>
          <cell r="FA120">
            <v>0</v>
          </cell>
        </row>
        <row r="121">
          <cell r="BF121">
            <v>0</v>
          </cell>
          <cell r="BG121">
            <v>0</v>
          </cell>
          <cell r="BQ121">
            <v>1</v>
          </cell>
          <cell r="BR121">
            <v>1</v>
          </cell>
          <cell r="CB121">
            <v>0</v>
          </cell>
          <cell r="CC121">
            <v>0</v>
          </cell>
          <cell r="CD121">
            <v>0</v>
          </cell>
          <cell r="CM121">
            <v>1</v>
          </cell>
          <cell r="CN121">
            <v>1</v>
          </cell>
          <cell r="CX121">
            <v>0</v>
          </cell>
          <cell r="CY121">
            <v>0</v>
          </cell>
          <cell r="DI121">
            <v>0</v>
          </cell>
          <cell r="DJ121">
            <v>0</v>
          </cell>
          <cell r="DT121">
            <v>0</v>
          </cell>
          <cell r="EE121">
            <v>0</v>
          </cell>
          <cell r="EP121">
            <v>0</v>
          </cell>
          <cell r="FA121">
            <v>0</v>
          </cell>
        </row>
        <row r="122">
          <cell r="BF122">
            <v>0</v>
          </cell>
          <cell r="BG122">
            <v>0</v>
          </cell>
          <cell r="BQ122">
            <v>1</v>
          </cell>
          <cell r="BR122">
            <v>1</v>
          </cell>
          <cell r="CB122">
            <v>0</v>
          </cell>
          <cell r="CC122">
            <v>0</v>
          </cell>
          <cell r="CD122">
            <v>0</v>
          </cell>
          <cell r="CM122">
            <v>1</v>
          </cell>
          <cell r="CN122">
            <v>1</v>
          </cell>
          <cell r="CX122">
            <v>0</v>
          </cell>
          <cell r="CY122">
            <v>0</v>
          </cell>
          <cell r="DI122">
            <v>0</v>
          </cell>
          <cell r="DJ122">
            <v>0</v>
          </cell>
          <cell r="DT122">
            <v>0</v>
          </cell>
          <cell r="EE122">
            <v>0</v>
          </cell>
          <cell r="EP122">
            <v>0</v>
          </cell>
          <cell r="FA122">
            <v>0</v>
          </cell>
        </row>
        <row r="123">
          <cell r="BF123">
            <v>0</v>
          </cell>
          <cell r="BG123">
            <v>0</v>
          </cell>
          <cell r="BQ123">
            <v>2</v>
          </cell>
          <cell r="BR123">
            <v>2</v>
          </cell>
          <cell r="CB123">
            <v>0</v>
          </cell>
          <cell r="CC123">
            <v>0</v>
          </cell>
          <cell r="CD123">
            <v>0</v>
          </cell>
          <cell r="CM123">
            <v>1</v>
          </cell>
          <cell r="CN123">
            <v>1</v>
          </cell>
          <cell r="CX123">
            <v>0</v>
          </cell>
          <cell r="CY123">
            <v>0</v>
          </cell>
          <cell r="DI123">
            <v>0</v>
          </cell>
          <cell r="DJ123">
            <v>0</v>
          </cell>
          <cell r="DT123">
            <v>0</v>
          </cell>
          <cell r="EE123">
            <v>0</v>
          </cell>
          <cell r="EP123">
            <v>0</v>
          </cell>
          <cell r="FA123">
            <v>0</v>
          </cell>
        </row>
        <row r="124">
          <cell r="BF124">
            <v>1</v>
          </cell>
          <cell r="BG124">
            <v>1</v>
          </cell>
          <cell r="BQ124">
            <v>3</v>
          </cell>
          <cell r="BR124">
            <v>3</v>
          </cell>
          <cell r="CB124">
            <v>1</v>
          </cell>
          <cell r="CC124">
            <v>0</v>
          </cell>
          <cell r="CD124">
            <v>2</v>
          </cell>
          <cell r="CM124">
            <v>1</v>
          </cell>
          <cell r="CN124">
            <v>1</v>
          </cell>
          <cell r="CX124">
            <v>0</v>
          </cell>
          <cell r="CY124">
            <v>0</v>
          </cell>
          <cell r="DI124">
            <v>0</v>
          </cell>
          <cell r="DJ124">
            <v>0</v>
          </cell>
          <cell r="DT124">
            <v>0</v>
          </cell>
          <cell r="EE124">
            <v>0</v>
          </cell>
          <cell r="EP124">
            <v>0</v>
          </cell>
          <cell r="FA124">
            <v>0</v>
          </cell>
        </row>
        <row r="125">
          <cell r="BF125">
            <v>3</v>
          </cell>
          <cell r="BG125">
            <v>3</v>
          </cell>
          <cell r="BQ125">
            <v>2</v>
          </cell>
          <cell r="BR125">
            <v>2</v>
          </cell>
          <cell r="CB125">
            <v>1</v>
          </cell>
          <cell r="CC125">
            <v>1</v>
          </cell>
          <cell r="CD125">
            <v>1</v>
          </cell>
          <cell r="CM125">
            <v>2</v>
          </cell>
          <cell r="CN125">
            <v>2</v>
          </cell>
          <cell r="CX125">
            <v>0</v>
          </cell>
          <cell r="CY125">
            <v>0</v>
          </cell>
          <cell r="DI125">
            <v>0</v>
          </cell>
          <cell r="DJ125">
            <v>0</v>
          </cell>
          <cell r="DT125">
            <v>0</v>
          </cell>
          <cell r="EE125">
            <v>0</v>
          </cell>
          <cell r="EP125">
            <v>0</v>
          </cell>
          <cell r="FA125">
            <v>0</v>
          </cell>
        </row>
        <row r="126">
          <cell r="BF126">
            <v>1</v>
          </cell>
          <cell r="BG126">
            <v>1</v>
          </cell>
          <cell r="BQ126">
            <v>2</v>
          </cell>
          <cell r="BR126">
            <v>2</v>
          </cell>
          <cell r="CB126">
            <v>2</v>
          </cell>
          <cell r="CC126">
            <v>2</v>
          </cell>
          <cell r="CD126">
            <v>2</v>
          </cell>
          <cell r="CM126">
            <v>2</v>
          </cell>
          <cell r="CN126">
            <v>2</v>
          </cell>
          <cell r="CX126">
            <v>0</v>
          </cell>
          <cell r="CY126">
            <v>0</v>
          </cell>
          <cell r="DI126">
            <v>1</v>
          </cell>
          <cell r="DJ126">
            <v>1</v>
          </cell>
          <cell r="DT126">
            <v>0</v>
          </cell>
          <cell r="EE126">
            <v>0</v>
          </cell>
          <cell r="EP126">
            <v>0</v>
          </cell>
          <cell r="FA126">
            <v>0</v>
          </cell>
        </row>
        <row r="127">
          <cell r="BF127">
            <v>1</v>
          </cell>
          <cell r="BG127">
            <v>1</v>
          </cell>
          <cell r="BQ127">
            <v>3</v>
          </cell>
          <cell r="BR127">
            <v>3</v>
          </cell>
          <cell r="CB127">
            <v>1.5</v>
          </cell>
          <cell r="CC127">
            <v>1</v>
          </cell>
          <cell r="CD127">
            <v>2</v>
          </cell>
          <cell r="CM127">
            <v>2</v>
          </cell>
          <cell r="CN127">
            <v>2</v>
          </cell>
          <cell r="CX127">
            <v>0</v>
          </cell>
          <cell r="CY127">
            <v>0</v>
          </cell>
          <cell r="DI127">
            <v>1</v>
          </cell>
          <cell r="DJ127">
            <v>1</v>
          </cell>
          <cell r="DT127">
            <v>0</v>
          </cell>
          <cell r="EE127">
            <v>0</v>
          </cell>
          <cell r="EP127">
            <v>0</v>
          </cell>
          <cell r="FA127">
            <v>0</v>
          </cell>
        </row>
        <row r="128">
          <cell r="BF128">
            <v>1</v>
          </cell>
          <cell r="BG128">
            <v>1</v>
          </cell>
          <cell r="BQ128">
            <v>2</v>
          </cell>
          <cell r="BR128">
            <v>2</v>
          </cell>
          <cell r="CB128">
            <v>2</v>
          </cell>
          <cell r="CC128">
            <v>2</v>
          </cell>
          <cell r="CD128">
            <v>2</v>
          </cell>
          <cell r="CM128">
            <v>1</v>
          </cell>
          <cell r="CN128">
            <v>1</v>
          </cell>
          <cell r="CX128">
            <v>0</v>
          </cell>
          <cell r="CY128">
            <v>0</v>
          </cell>
          <cell r="DI128">
            <v>0</v>
          </cell>
          <cell r="DJ128">
            <v>0</v>
          </cell>
          <cell r="DT128">
            <v>0</v>
          </cell>
          <cell r="EE128">
            <v>0</v>
          </cell>
          <cell r="EP128">
            <v>0</v>
          </cell>
          <cell r="FA128">
            <v>0</v>
          </cell>
        </row>
        <row r="129">
          <cell r="BF129">
            <v>1</v>
          </cell>
          <cell r="BG129">
            <v>1</v>
          </cell>
          <cell r="BQ129">
            <v>2</v>
          </cell>
          <cell r="BR129">
            <v>2</v>
          </cell>
          <cell r="CB129">
            <v>1</v>
          </cell>
          <cell r="CC129">
            <v>1</v>
          </cell>
          <cell r="CD129">
            <v>1</v>
          </cell>
          <cell r="CM129">
            <v>1</v>
          </cell>
          <cell r="CN129">
            <v>1</v>
          </cell>
          <cell r="CX129">
            <v>0</v>
          </cell>
          <cell r="CY129">
            <v>0</v>
          </cell>
          <cell r="DI129">
            <v>0</v>
          </cell>
          <cell r="DJ129">
            <v>0</v>
          </cell>
          <cell r="DT129">
            <v>0</v>
          </cell>
          <cell r="EE129">
            <v>0</v>
          </cell>
          <cell r="EP129">
            <v>0</v>
          </cell>
          <cell r="FA129">
            <v>0</v>
          </cell>
        </row>
        <row r="130">
          <cell r="BF130">
            <v>1</v>
          </cell>
          <cell r="BG130">
            <v>1</v>
          </cell>
          <cell r="BQ130">
            <v>2</v>
          </cell>
          <cell r="BR130">
            <v>2</v>
          </cell>
          <cell r="CB130">
            <v>1</v>
          </cell>
          <cell r="CC130">
            <v>1</v>
          </cell>
          <cell r="CD130">
            <v>1</v>
          </cell>
          <cell r="CM130">
            <v>1</v>
          </cell>
          <cell r="CN130">
            <v>1</v>
          </cell>
          <cell r="CX130">
            <v>0</v>
          </cell>
          <cell r="CY130">
            <v>0</v>
          </cell>
          <cell r="DI130">
            <v>0</v>
          </cell>
          <cell r="DJ130">
            <v>0</v>
          </cell>
          <cell r="DT130">
            <v>0</v>
          </cell>
          <cell r="EE130">
            <v>0</v>
          </cell>
          <cell r="EP130">
            <v>0</v>
          </cell>
          <cell r="FA130">
            <v>0</v>
          </cell>
        </row>
        <row r="131">
          <cell r="BF131">
            <v>0</v>
          </cell>
          <cell r="BG131">
            <v>0</v>
          </cell>
          <cell r="BQ131">
            <v>1</v>
          </cell>
          <cell r="BR131">
            <v>1</v>
          </cell>
          <cell r="CB131">
            <v>0</v>
          </cell>
          <cell r="CC131">
            <v>0</v>
          </cell>
          <cell r="CD131">
            <v>0</v>
          </cell>
          <cell r="CM131">
            <v>2</v>
          </cell>
          <cell r="CN131">
            <v>2</v>
          </cell>
          <cell r="CX131">
            <v>0</v>
          </cell>
          <cell r="CY131">
            <v>0</v>
          </cell>
          <cell r="DI131">
            <v>0</v>
          </cell>
          <cell r="DJ131">
            <v>0</v>
          </cell>
          <cell r="DT131">
            <v>0</v>
          </cell>
          <cell r="EE131">
            <v>0</v>
          </cell>
          <cell r="EP131">
            <v>0</v>
          </cell>
          <cell r="FA131">
            <v>0</v>
          </cell>
        </row>
        <row r="132">
          <cell r="BF132">
            <v>1</v>
          </cell>
          <cell r="BG132">
            <v>1</v>
          </cell>
          <cell r="BQ132">
            <v>2</v>
          </cell>
          <cell r="BR132">
            <v>2</v>
          </cell>
          <cell r="CB132">
            <v>1.5</v>
          </cell>
          <cell r="CC132">
            <v>1</v>
          </cell>
          <cell r="CD132">
            <v>2</v>
          </cell>
          <cell r="CM132">
            <v>2</v>
          </cell>
          <cell r="CN132">
            <v>2</v>
          </cell>
          <cell r="CX132">
            <v>0</v>
          </cell>
          <cell r="CY132">
            <v>0</v>
          </cell>
          <cell r="DI132">
            <v>0</v>
          </cell>
          <cell r="DJ132">
            <v>0</v>
          </cell>
          <cell r="DT132">
            <v>0</v>
          </cell>
          <cell r="EE132">
            <v>0</v>
          </cell>
          <cell r="EP132">
            <v>0</v>
          </cell>
          <cell r="FA132">
            <v>0</v>
          </cell>
        </row>
        <row r="133">
          <cell r="BF133">
            <v>0</v>
          </cell>
          <cell r="BG133">
            <v>0</v>
          </cell>
          <cell r="BQ133">
            <v>0</v>
          </cell>
          <cell r="BR133">
            <v>0</v>
          </cell>
          <cell r="CB133">
            <v>0</v>
          </cell>
          <cell r="CC133">
            <v>0</v>
          </cell>
          <cell r="CD133">
            <v>0</v>
          </cell>
          <cell r="CM133">
            <v>0</v>
          </cell>
          <cell r="CN133">
            <v>0</v>
          </cell>
          <cell r="CX133">
            <v>0</v>
          </cell>
          <cell r="CY133">
            <v>0</v>
          </cell>
          <cell r="DI133">
            <v>1</v>
          </cell>
          <cell r="DJ133">
            <v>1</v>
          </cell>
          <cell r="DT133">
            <v>0</v>
          </cell>
          <cell r="EE133">
            <v>0</v>
          </cell>
          <cell r="EP133">
            <v>0</v>
          </cell>
          <cell r="FA133">
            <v>0</v>
          </cell>
        </row>
        <row r="134">
          <cell r="BF134">
            <v>1</v>
          </cell>
          <cell r="BG134">
            <v>1</v>
          </cell>
          <cell r="BQ134">
            <v>1</v>
          </cell>
          <cell r="BR134">
            <v>1</v>
          </cell>
          <cell r="CB134">
            <v>0</v>
          </cell>
          <cell r="CC134">
            <v>0</v>
          </cell>
          <cell r="CD134">
            <v>0</v>
          </cell>
          <cell r="CM134">
            <v>1</v>
          </cell>
          <cell r="CN134">
            <v>1</v>
          </cell>
          <cell r="CX134">
            <v>0</v>
          </cell>
          <cell r="CY134">
            <v>0</v>
          </cell>
          <cell r="DI134">
            <v>0</v>
          </cell>
          <cell r="DJ134">
            <v>0</v>
          </cell>
          <cell r="DT134">
            <v>0</v>
          </cell>
          <cell r="EE134">
            <v>0</v>
          </cell>
          <cell r="EP134">
            <v>0</v>
          </cell>
          <cell r="FA134">
            <v>0</v>
          </cell>
        </row>
        <row r="135">
          <cell r="BF135">
            <v>1</v>
          </cell>
          <cell r="BG135">
            <v>1</v>
          </cell>
          <cell r="BQ135">
            <v>2</v>
          </cell>
          <cell r="BR135">
            <v>2</v>
          </cell>
          <cell r="CB135">
            <v>0</v>
          </cell>
          <cell r="CC135">
            <v>0</v>
          </cell>
          <cell r="CD135">
            <v>0</v>
          </cell>
          <cell r="CM135">
            <v>1</v>
          </cell>
          <cell r="CN135">
            <v>1</v>
          </cell>
          <cell r="CX135">
            <v>0</v>
          </cell>
          <cell r="CY135">
            <v>0</v>
          </cell>
          <cell r="DI135">
            <v>0</v>
          </cell>
          <cell r="DJ135">
            <v>0</v>
          </cell>
          <cell r="DT135">
            <v>0</v>
          </cell>
          <cell r="EE135">
            <v>0</v>
          </cell>
          <cell r="EP135">
            <v>0</v>
          </cell>
          <cell r="FA135">
            <v>0</v>
          </cell>
        </row>
        <row r="136">
          <cell r="BF136">
            <v>1</v>
          </cell>
          <cell r="BG136">
            <v>1</v>
          </cell>
          <cell r="BQ136">
            <v>2</v>
          </cell>
          <cell r="BR136">
            <v>2</v>
          </cell>
          <cell r="CB136">
            <v>1</v>
          </cell>
          <cell r="CC136">
            <v>1</v>
          </cell>
          <cell r="CD136">
            <v>1</v>
          </cell>
          <cell r="CM136">
            <v>0</v>
          </cell>
          <cell r="CN136">
            <v>0</v>
          </cell>
          <cell r="CX136">
            <v>0</v>
          </cell>
          <cell r="CY136">
            <v>0</v>
          </cell>
          <cell r="DI136">
            <v>0</v>
          </cell>
          <cell r="DJ136">
            <v>0</v>
          </cell>
          <cell r="DT136">
            <v>0</v>
          </cell>
          <cell r="EE136">
            <v>0</v>
          </cell>
          <cell r="EP136">
            <v>0</v>
          </cell>
          <cell r="FA136">
            <v>0</v>
          </cell>
        </row>
        <row r="137">
          <cell r="BF137">
            <v>0</v>
          </cell>
          <cell r="BG137">
            <v>0</v>
          </cell>
          <cell r="BQ137">
            <v>2</v>
          </cell>
          <cell r="BR137">
            <v>2</v>
          </cell>
          <cell r="CB137">
            <v>0</v>
          </cell>
          <cell r="CC137">
            <v>0</v>
          </cell>
          <cell r="CD137">
            <v>0</v>
          </cell>
          <cell r="CM137">
            <v>1</v>
          </cell>
          <cell r="CN137">
            <v>1</v>
          </cell>
          <cell r="CX137">
            <v>0</v>
          </cell>
          <cell r="CY137">
            <v>0</v>
          </cell>
          <cell r="DI137">
            <v>0</v>
          </cell>
          <cell r="DJ137">
            <v>0</v>
          </cell>
          <cell r="DT137">
            <v>0</v>
          </cell>
          <cell r="EE137">
            <v>0</v>
          </cell>
          <cell r="EP137">
            <v>0</v>
          </cell>
          <cell r="FA137">
            <v>0</v>
          </cell>
        </row>
        <row r="138">
          <cell r="BF138">
            <v>1</v>
          </cell>
          <cell r="BG138">
            <v>1</v>
          </cell>
          <cell r="BQ138">
            <v>2</v>
          </cell>
          <cell r="BR138">
            <v>2</v>
          </cell>
          <cell r="CB138">
            <v>0.5</v>
          </cell>
          <cell r="CC138">
            <v>0</v>
          </cell>
          <cell r="CD138">
            <v>1</v>
          </cell>
          <cell r="CM138">
            <v>1</v>
          </cell>
          <cell r="CN138">
            <v>1</v>
          </cell>
          <cell r="CX138">
            <v>0</v>
          </cell>
          <cell r="CY138">
            <v>0</v>
          </cell>
          <cell r="DI138">
            <v>0</v>
          </cell>
          <cell r="DJ138">
            <v>0</v>
          </cell>
          <cell r="DT138">
            <v>0</v>
          </cell>
          <cell r="EE138">
            <v>0</v>
          </cell>
          <cell r="EP138">
            <v>0</v>
          </cell>
          <cell r="FA138">
            <v>0</v>
          </cell>
        </row>
        <row r="139">
          <cell r="BF139">
            <v>1</v>
          </cell>
          <cell r="BG139">
            <v>1</v>
          </cell>
          <cell r="BQ139">
            <v>2</v>
          </cell>
          <cell r="BR139">
            <v>2</v>
          </cell>
          <cell r="CB139">
            <v>1</v>
          </cell>
          <cell r="CC139">
            <v>1</v>
          </cell>
          <cell r="CD139">
            <v>1</v>
          </cell>
          <cell r="CM139">
            <v>1</v>
          </cell>
          <cell r="CN139">
            <v>1</v>
          </cell>
          <cell r="CX139">
            <v>0</v>
          </cell>
          <cell r="CY139">
            <v>0</v>
          </cell>
          <cell r="DI139">
            <v>0</v>
          </cell>
          <cell r="DJ139">
            <v>0</v>
          </cell>
          <cell r="DT139">
            <v>0</v>
          </cell>
          <cell r="EE139">
            <v>0</v>
          </cell>
          <cell r="EP139">
            <v>0</v>
          </cell>
          <cell r="FA139">
            <v>0</v>
          </cell>
        </row>
        <row r="140">
          <cell r="BF140">
            <v>1</v>
          </cell>
          <cell r="BG140">
            <v>1</v>
          </cell>
          <cell r="BQ140">
            <v>2</v>
          </cell>
          <cell r="BR140">
            <v>2</v>
          </cell>
          <cell r="CB140">
            <v>2</v>
          </cell>
          <cell r="CC140">
            <v>2</v>
          </cell>
          <cell r="CD140">
            <v>2</v>
          </cell>
          <cell r="CM140">
            <v>1</v>
          </cell>
          <cell r="CN140">
            <v>1</v>
          </cell>
          <cell r="CX140">
            <v>0</v>
          </cell>
          <cell r="CY140">
            <v>0</v>
          </cell>
          <cell r="DI140">
            <v>0</v>
          </cell>
          <cell r="DJ140">
            <v>0</v>
          </cell>
          <cell r="DT140">
            <v>0</v>
          </cell>
          <cell r="EE140">
            <v>0</v>
          </cell>
          <cell r="EP140">
            <v>0</v>
          </cell>
          <cell r="FA140">
            <v>0</v>
          </cell>
        </row>
        <row r="141">
          <cell r="BF141">
            <v>0</v>
          </cell>
          <cell r="BG141">
            <v>0</v>
          </cell>
          <cell r="BQ141">
            <v>2</v>
          </cell>
          <cell r="BR141">
            <v>2</v>
          </cell>
          <cell r="CB141">
            <v>0</v>
          </cell>
          <cell r="CC141">
            <v>0</v>
          </cell>
          <cell r="CD141">
            <v>0</v>
          </cell>
          <cell r="CM141">
            <v>2</v>
          </cell>
          <cell r="CN141">
            <v>2</v>
          </cell>
          <cell r="CX141">
            <v>0</v>
          </cell>
          <cell r="CY141">
            <v>0</v>
          </cell>
          <cell r="DI141">
            <v>0</v>
          </cell>
          <cell r="DJ141">
            <v>0</v>
          </cell>
          <cell r="DT141">
            <v>0</v>
          </cell>
          <cell r="EE141">
            <v>0</v>
          </cell>
          <cell r="EP141">
            <v>0</v>
          </cell>
          <cell r="FA141">
            <v>0</v>
          </cell>
        </row>
        <row r="142">
          <cell r="BF142">
            <v>0</v>
          </cell>
          <cell r="BG142">
            <v>0</v>
          </cell>
          <cell r="BQ142">
            <v>1</v>
          </cell>
          <cell r="BR142">
            <v>1</v>
          </cell>
          <cell r="CB142">
            <v>0</v>
          </cell>
          <cell r="CC142">
            <v>0</v>
          </cell>
          <cell r="CD142">
            <v>0</v>
          </cell>
          <cell r="CM142">
            <v>1</v>
          </cell>
          <cell r="CN142">
            <v>1</v>
          </cell>
          <cell r="CX142">
            <v>0</v>
          </cell>
          <cell r="CY142">
            <v>0</v>
          </cell>
          <cell r="DI142">
            <v>0</v>
          </cell>
          <cell r="DJ142">
            <v>0</v>
          </cell>
          <cell r="DT142">
            <v>0</v>
          </cell>
          <cell r="EE142">
            <v>0</v>
          </cell>
          <cell r="EP142">
            <v>0</v>
          </cell>
          <cell r="FA142">
            <v>0</v>
          </cell>
        </row>
        <row r="143">
          <cell r="BF143">
            <v>0</v>
          </cell>
          <cell r="BG143">
            <v>0</v>
          </cell>
          <cell r="BQ143">
            <v>2</v>
          </cell>
          <cell r="BR143">
            <v>2</v>
          </cell>
          <cell r="CB143">
            <v>0</v>
          </cell>
          <cell r="CC143">
            <v>0</v>
          </cell>
          <cell r="CD143">
            <v>0</v>
          </cell>
          <cell r="CM143">
            <v>1</v>
          </cell>
          <cell r="CN143">
            <v>1</v>
          </cell>
          <cell r="CX143">
            <v>0</v>
          </cell>
          <cell r="CY143">
            <v>0</v>
          </cell>
          <cell r="DI143">
            <v>1</v>
          </cell>
          <cell r="DJ143">
            <v>1</v>
          </cell>
          <cell r="DT143">
            <v>0</v>
          </cell>
          <cell r="EE143">
            <v>0</v>
          </cell>
          <cell r="EP143">
            <v>0</v>
          </cell>
          <cell r="FA143">
            <v>0</v>
          </cell>
        </row>
        <row r="144">
          <cell r="BF144">
            <v>0</v>
          </cell>
          <cell r="BG144">
            <v>0</v>
          </cell>
          <cell r="BQ144">
            <v>0</v>
          </cell>
          <cell r="BR144">
            <v>0</v>
          </cell>
          <cell r="CB144">
            <v>0</v>
          </cell>
          <cell r="CC144">
            <v>0</v>
          </cell>
          <cell r="CD144">
            <v>0</v>
          </cell>
          <cell r="CM144">
            <v>4</v>
          </cell>
          <cell r="CN144">
            <v>4</v>
          </cell>
          <cell r="CX144">
            <v>0</v>
          </cell>
          <cell r="CY144">
            <v>0</v>
          </cell>
          <cell r="DI144">
            <v>0</v>
          </cell>
          <cell r="DJ144">
            <v>0</v>
          </cell>
          <cell r="DT144">
            <v>0</v>
          </cell>
          <cell r="EE144">
            <v>0</v>
          </cell>
          <cell r="EP144">
            <v>0</v>
          </cell>
          <cell r="FA144">
            <v>0</v>
          </cell>
        </row>
        <row r="145">
          <cell r="BF145">
            <v>0</v>
          </cell>
          <cell r="BG145">
            <v>0</v>
          </cell>
          <cell r="BQ145">
            <v>1</v>
          </cell>
          <cell r="BR145">
            <v>1</v>
          </cell>
          <cell r="CB145">
            <v>0</v>
          </cell>
          <cell r="CC145">
            <v>0</v>
          </cell>
          <cell r="CD145">
            <v>0</v>
          </cell>
          <cell r="CM145">
            <v>2</v>
          </cell>
          <cell r="CN145">
            <v>2</v>
          </cell>
          <cell r="CX145">
            <v>0</v>
          </cell>
          <cell r="CY145">
            <v>0</v>
          </cell>
          <cell r="DI145">
            <v>1</v>
          </cell>
          <cell r="DJ145">
            <v>1</v>
          </cell>
          <cell r="DT145">
            <v>0</v>
          </cell>
          <cell r="EE145">
            <v>0</v>
          </cell>
          <cell r="EP145">
            <v>0</v>
          </cell>
          <cell r="FA145">
            <v>0</v>
          </cell>
        </row>
        <row r="146">
          <cell r="BF146">
            <v>0</v>
          </cell>
          <cell r="BG146">
            <v>0</v>
          </cell>
          <cell r="BQ146">
            <v>1</v>
          </cell>
          <cell r="BR146">
            <v>1</v>
          </cell>
          <cell r="CB146">
            <v>0</v>
          </cell>
          <cell r="CC146">
            <v>0</v>
          </cell>
          <cell r="CD146">
            <v>0</v>
          </cell>
          <cell r="CM146">
            <v>2</v>
          </cell>
          <cell r="CN146">
            <v>2</v>
          </cell>
          <cell r="CX146">
            <v>0</v>
          </cell>
          <cell r="CY146">
            <v>0</v>
          </cell>
          <cell r="DI146">
            <v>1</v>
          </cell>
          <cell r="DJ146">
            <v>1</v>
          </cell>
          <cell r="DT146">
            <v>0</v>
          </cell>
          <cell r="EE146">
            <v>0</v>
          </cell>
          <cell r="EP146">
            <v>0</v>
          </cell>
          <cell r="FA146">
            <v>0</v>
          </cell>
        </row>
        <row r="147">
          <cell r="BF147">
            <v>1</v>
          </cell>
          <cell r="BG147">
            <v>1</v>
          </cell>
          <cell r="BQ147">
            <v>2</v>
          </cell>
          <cell r="BR147">
            <v>2</v>
          </cell>
          <cell r="CB147">
            <v>0</v>
          </cell>
          <cell r="CC147">
            <v>0</v>
          </cell>
          <cell r="CD147">
            <v>0</v>
          </cell>
          <cell r="CM147">
            <v>2</v>
          </cell>
          <cell r="CN147">
            <v>2</v>
          </cell>
          <cell r="CX147">
            <v>0</v>
          </cell>
          <cell r="CY147">
            <v>0</v>
          </cell>
          <cell r="DI147">
            <v>0</v>
          </cell>
          <cell r="DJ147">
            <v>0</v>
          </cell>
          <cell r="DT147">
            <v>0</v>
          </cell>
          <cell r="EE147">
            <v>0</v>
          </cell>
          <cell r="EP147">
            <v>0</v>
          </cell>
          <cell r="FA147">
            <v>0</v>
          </cell>
        </row>
        <row r="148">
          <cell r="BF148">
            <v>0</v>
          </cell>
          <cell r="BG148">
            <v>0</v>
          </cell>
          <cell r="BQ148">
            <v>2</v>
          </cell>
          <cell r="BR148">
            <v>2</v>
          </cell>
          <cell r="CB148">
            <v>0</v>
          </cell>
          <cell r="CC148">
            <v>0</v>
          </cell>
          <cell r="CD148">
            <v>0</v>
          </cell>
          <cell r="CM148">
            <v>1</v>
          </cell>
          <cell r="CN148">
            <v>1</v>
          </cell>
          <cell r="CX148">
            <v>0</v>
          </cell>
          <cell r="CY148">
            <v>0</v>
          </cell>
          <cell r="DI148">
            <v>0</v>
          </cell>
          <cell r="DJ148">
            <v>0</v>
          </cell>
          <cell r="DT148">
            <v>0</v>
          </cell>
          <cell r="EE148">
            <v>0</v>
          </cell>
          <cell r="EP148">
            <v>0</v>
          </cell>
          <cell r="FA148">
            <v>0</v>
          </cell>
        </row>
        <row r="149">
          <cell r="BF149">
            <v>0</v>
          </cell>
          <cell r="BG149">
            <v>0</v>
          </cell>
          <cell r="BQ149">
            <v>1</v>
          </cell>
          <cell r="BR149">
            <v>1</v>
          </cell>
          <cell r="CB149">
            <v>0</v>
          </cell>
          <cell r="CC149">
            <v>0</v>
          </cell>
          <cell r="CD149">
            <v>0</v>
          </cell>
          <cell r="CM149">
            <v>1</v>
          </cell>
          <cell r="CN149">
            <v>1</v>
          </cell>
          <cell r="CX149">
            <v>0</v>
          </cell>
          <cell r="CY149">
            <v>0</v>
          </cell>
          <cell r="DI149">
            <v>0</v>
          </cell>
          <cell r="DJ149">
            <v>0</v>
          </cell>
          <cell r="DT149">
            <v>0</v>
          </cell>
          <cell r="EE149">
            <v>0</v>
          </cell>
          <cell r="EP149">
            <v>0</v>
          </cell>
          <cell r="FA149">
            <v>0</v>
          </cell>
        </row>
        <row r="150">
          <cell r="BF150">
            <v>0</v>
          </cell>
          <cell r="BG150">
            <v>0</v>
          </cell>
          <cell r="BQ150">
            <v>2</v>
          </cell>
          <cell r="BR150">
            <v>2</v>
          </cell>
          <cell r="CB150">
            <v>0</v>
          </cell>
          <cell r="CC150">
            <v>0</v>
          </cell>
          <cell r="CD150">
            <v>0</v>
          </cell>
          <cell r="CM150">
            <v>1</v>
          </cell>
          <cell r="CN150">
            <v>1</v>
          </cell>
          <cell r="CX150">
            <v>0</v>
          </cell>
          <cell r="CY150">
            <v>0</v>
          </cell>
          <cell r="DI150">
            <v>0</v>
          </cell>
          <cell r="DJ150">
            <v>0</v>
          </cell>
          <cell r="DT150">
            <v>0</v>
          </cell>
          <cell r="EE150">
            <v>0</v>
          </cell>
          <cell r="EP150">
            <v>0</v>
          </cell>
          <cell r="FA150">
            <v>0</v>
          </cell>
        </row>
        <row r="151">
          <cell r="BF151">
            <v>3</v>
          </cell>
          <cell r="BG151">
            <v>3</v>
          </cell>
          <cell r="BQ151">
            <v>2</v>
          </cell>
          <cell r="BR151">
            <v>2</v>
          </cell>
          <cell r="CB151">
            <v>0</v>
          </cell>
          <cell r="CC151">
            <v>0</v>
          </cell>
          <cell r="CD151">
            <v>0</v>
          </cell>
          <cell r="CM151">
            <v>1</v>
          </cell>
          <cell r="CN151">
            <v>1</v>
          </cell>
          <cell r="CX151">
            <v>3</v>
          </cell>
          <cell r="CY151">
            <v>3</v>
          </cell>
          <cell r="DI151">
            <v>0</v>
          </cell>
          <cell r="DJ151">
            <v>0</v>
          </cell>
          <cell r="DT151">
            <v>0</v>
          </cell>
          <cell r="EE151">
            <v>0</v>
          </cell>
          <cell r="EP151">
            <v>0</v>
          </cell>
          <cell r="FA151">
            <v>0</v>
          </cell>
        </row>
        <row r="152">
          <cell r="BF152">
            <v>1</v>
          </cell>
          <cell r="BG152">
            <v>1</v>
          </cell>
          <cell r="BQ152">
            <v>2</v>
          </cell>
          <cell r="BR152">
            <v>2</v>
          </cell>
          <cell r="CB152">
            <v>0</v>
          </cell>
          <cell r="CC152">
            <v>0</v>
          </cell>
          <cell r="CD152">
            <v>0</v>
          </cell>
          <cell r="CM152">
            <v>1</v>
          </cell>
          <cell r="CN152">
            <v>1</v>
          </cell>
          <cell r="CX152">
            <v>0</v>
          </cell>
          <cell r="CY152">
            <v>0</v>
          </cell>
          <cell r="DI152">
            <v>0</v>
          </cell>
          <cell r="DJ152">
            <v>0</v>
          </cell>
          <cell r="DT152">
            <v>0</v>
          </cell>
          <cell r="EE152">
            <v>0</v>
          </cell>
          <cell r="EP152">
            <v>0</v>
          </cell>
          <cell r="FA152">
            <v>0</v>
          </cell>
        </row>
        <row r="153">
          <cell r="BF153">
            <v>0</v>
          </cell>
          <cell r="BG153">
            <v>0</v>
          </cell>
          <cell r="BQ153">
            <v>0</v>
          </cell>
          <cell r="BR153">
            <v>0</v>
          </cell>
          <cell r="CB153">
            <v>0</v>
          </cell>
          <cell r="CC153">
            <v>0</v>
          </cell>
          <cell r="CD153">
            <v>0</v>
          </cell>
          <cell r="CM153">
            <v>0</v>
          </cell>
          <cell r="CN153">
            <v>0</v>
          </cell>
          <cell r="CX153">
            <v>0</v>
          </cell>
          <cell r="CY153">
            <v>0</v>
          </cell>
          <cell r="DI153">
            <v>1</v>
          </cell>
          <cell r="DJ153">
            <v>1</v>
          </cell>
          <cell r="DT153">
            <v>0</v>
          </cell>
          <cell r="EE153">
            <v>0</v>
          </cell>
          <cell r="EP153">
            <v>0</v>
          </cell>
          <cell r="FA153">
            <v>0</v>
          </cell>
        </row>
        <row r="154">
          <cell r="BF154">
            <v>0</v>
          </cell>
          <cell r="BG154">
            <v>0</v>
          </cell>
          <cell r="BQ154">
            <v>1</v>
          </cell>
          <cell r="BR154">
            <v>1</v>
          </cell>
          <cell r="CB154">
            <v>0</v>
          </cell>
          <cell r="CC154">
            <v>0</v>
          </cell>
          <cell r="CD154">
            <v>0</v>
          </cell>
          <cell r="CM154">
            <v>1</v>
          </cell>
          <cell r="CN154">
            <v>1</v>
          </cell>
          <cell r="CX154">
            <v>0</v>
          </cell>
          <cell r="CY154">
            <v>0</v>
          </cell>
          <cell r="DI154">
            <v>1</v>
          </cell>
          <cell r="DJ154">
            <v>1</v>
          </cell>
          <cell r="DT154">
            <v>0</v>
          </cell>
          <cell r="EE154">
            <v>0</v>
          </cell>
          <cell r="EP154">
            <v>0</v>
          </cell>
          <cell r="FA154">
            <v>0</v>
          </cell>
        </row>
        <row r="155">
          <cell r="BF155">
            <v>0</v>
          </cell>
          <cell r="BG155">
            <v>0</v>
          </cell>
          <cell r="BQ155">
            <v>2</v>
          </cell>
          <cell r="BR155">
            <v>2</v>
          </cell>
          <cell r="CB155">
            <v>0</v>
          </cell>
          <cell r="CC155">
            <v>0</v>
          </cell>
          <cell r="CD155">
            <v>0</v>
          </cell>
          <cell r="CM155">
            <v>1</v>
          </cell>
          <cell r="CN155">
            <v>1</v>
          </cell>
          <cell r="CX155">
            <v>0</v>
          </cell>
          <cell r="CY155">
            <v>0</v>
          </cell>
          <cell r="DI155">
            <v>0</v>
          </cell>
          <cell r="DJ155">
            <v>0</v>
          </cell>
          <cell r="DT155">
            <v>0</v>
          </cell>
          <cell r="EE155">
            <v>0</v>
          </cell>
          <cell r="EP155">
            <v>0</v>
          </cell>
          <cell r="FA155">
            <v>0</v>
          </cell>
        </row>
        <row r="156">
          <cell r="BF156">
            <v>0</v>
          </cell>
          <cell r="BG156">
            <v>0</v>
          </cell>
          <cell r="BQ156">
            <v>0</v>
          </cell>
          <cell r="BR156">
            <v>0</v>
          </cell>
          <cell r="CB156">
            <v>0</v>
          </cell>
          <cell r="CC156">
            <v>0</v>
          </cell>
          <cell r="CD156">
            <v>0</v>
          </cell>
          <cell r="CM156">
            <v>0</v>
          </cell>
          <cell r="CN156">
            <v>0</v>
          </cell>
          <cell r="CX156">
            <v>3</v>
          </cell>
          <cell r="CY156">
            <v>3</v>
          </cell>
          <cell r="DI156">
            <v>0</v>
          </cell>
          <cell r="DJ156">
            <v>0</v>
          </cell>
          <cell r="DT156">
            <v>0</v>
          </cell>
          <cell r="EE156">
            <v>0</v>
          </cell>
          <cell r="EP156">
            <v>0</v>
          </cell>
          <cell r="FA156">
            <v>0</v>
          </cell>
        </row>
        <row r="157">
          <cell r="BF157">
            <v>0</v>
          </cell>
          <cell r="BG157">
            <v>0</v>
          </cell>
          <cell r="BQ157">
            <v>2</v>
          </cell>
          <cell r="BR157">
            <v>2</v>
          </cell>
          <cell r="CB157">
            <v>0</v>
          </cell>
          <cell r="CC157">
            <v>0</v>
          </cell>
          <cell r="CD157">
            <v>0</v>
          </cell>
          <cell r="CM157">
            <v>1</v>
          </cell>
          <cell r="CN157">
            <v>1</v>
          </cell>
          <cell r="CX157">
            <v>0</v>
          </cell>
          <cell r="CY157">
            <v>0</v>
          </cell>
          <cell r="DI157">
            <v>0</v>
          </cell>
          <cell r="DJ157">
            <v>0</v>
          </cell>
          <cell r="DT157">
            <v>0</v>
          </cell>
          <cell r="EE157">
            <v>0</v>
          </cell>
          <cell r="EP157">
            <v>0</v>
          </cell>
          <cell r="FA157">
            <v>0</v>
          </cell>
        </row>
        <row r="158">
          <cell r="BF158">
            <v>1</v>
          </cell>
          <cell r="BG158">
            <v>1</v>
          </cell>
          <cell r="BQ158">
            <v>2</v>
          </cell>
          <cell r="BR158">
            <v>2</v>
          </cell>
          <cell r="CB158">
            <v>0.5</v>
          </cell>
          <cell r="CC158">
            <v>0</v>
          </cell>
          <cell r="CD158">
            <v>1</v>
          </cell>
          <cell r="CM158">
            <v>2</v>
          </cell>
          <cell r="CN158">
            <v>2</v>
          </cell>
          <cell r="CX158">
            <v>0</v>
          </cell>
          <cell r="CY158">
            <v>0</v>
          </cell>
          <cell r="DI158">
            <v>1</v>
          </cell>
          <cell r="DJ158">
            <v>1</v>
          </cell>
          <cell r="DT158">
            <v>0</v>
          </cell>
          <cell r="EE158">
            <v>0</v>
          </cell>
          <cell r="EP158">
            <v>0</v>
          </cell>
          <cell r="FA158">
            <v>0</v>
          </cell>
        </row>
        <row r="159">
          <cell r="BF159">
            <v>1</v>
          </cell>
          <cell r="BG159">
            <v>1</v>
          </cell>
          <cell r="BQ159">
            <v>2</v>
          </cell>
          <cell r="BR159">
            <v>2</v>
          </cell>
          <cell r="CB159">
            <v>0.5</v>
          </cell>
          <cell r="CC159">
            <v>0</v>
          </cell>
          <cell r="CD159">
            <v>1</v>
          </cell>
          <cell r="CM159">
            <v>2</v>
          </cell>
          <cell r="CN159">
            <v>2</v>
          </cell>
          <cell r="CX159">
            <v>0</v>
          </cell>
          <cell r="CY159">
            <v>0</v>
          </cell>
          <cell r="DI159">
            <v>1</v>
          </cell>
          <cell r="DJ159">
            <v>1</v>
          </cell>
          <cell r="DT159">
            <v>0</v>
          </cell>
          <cell r="EE159">
            <v>0</v>
          </cell>
          <cell r="EP159">
            <v>0</v>
          </cell>
          <cell r="FA159">
            <v>0</v>
          </cell>
        </row>
        <row r="160">
          <cell r="BF160">
            <v>1</v>
          </cell>
          <cell r="BG160">
            <v>1</v>
          </cell>
          <cell r="BQ160">
            <v>2</v>
          </cell>
          <cell r="BR160">
            <v>2</v>
          </cell>
          <cell r="CB160">
            <v>0</v>
          </cell>
          <cell r="CC160">
            <v>0</v>
          </cell>
          <cell r="CD160">
            <v>0</v>
          </cell>
          <cell r="CM160">
            <v>1</v>
          </cell>
          <cell r="CN160">
            <v>1</v>
          </cell>
          <cell r="CX160">
            <v>0</v>
          </cell>
          <cell r="CY160">
            <v>0</v>
          </cell>
          <cell r="DI160">
            <v>0</v>
          </cell>
          <cell r="DJ160">
            <v>0</v>
          </cell>
          <cell r="DT160">
            <v>0</v>
          </cell>
          <cell r="EE160">
            <v>0</v>
          </cell>
          <cell r="EP160">
            <v>0</v>
          </cell>
          <cell r="FA160">
            <v>0</v>
          </cell>
        </row>
        <row r="161">
          <cell r="BF161">
            <v>1</v>
          </cell>
          <cell r="BG161">
            <v>1</v>
          </cell>
          <cell r="BQ161">
            <v>2</v>
          </cell>
          <cell r="BR161">
            <v>2</v>
          </cell>
          <cell r="CB161">
            <v>0</v>
          </cell>
          <cell r="CC161">
            <v>0</v>
          </cell>
          <cell r="CD161">
            <v>0</v>
          </cell>
          <cell r="CM161">
            <v>1</v>
          </cell>
          <cell r="CN161">
            <v>1</v>
          </cell>
          <cell r="CX161">
            <v>0</v>
          </cell>
          <cell r="CY161">
            <v>0</v>
          </cell>
          <cell r="DI161">
            <v>0</v>
          </cell>
          <cell r="DJ161">
            <v>0</v>
          </cell>
          <cell r="DT161">
            <v>0</v>
          </cell>
          <cell r="EE161">
            <v>0</v>
          </cell>
          <cell r="EP161">
            <v>0</v>
          </cell>
          <cell r="FA161">
            <v>0</v>
          </cell>
        </row>
        <row r="162">
          <cell r="BF162">
            <v>1</v>
          </cell>
          <cell r="BG162">
            <v>1</v>
          </cell>
          <cell r="BQ162">
            <v>2</v>
          </cell>
          <cell r="BR162">
            <v>2</v>
          </cell>
          <cell r="CB162">
            <v>0</v>
          </cell>
          <cell r="CC162">
            <v>0</v>
          </cell>
          <cell r="CD162">
            <v>0</v>
          </cell>
          <cell r="CM162">
            <v>1</v>
          </cell>
          <cell r="CN162">
            <v>1</v>
          </cell>
          <cell r="CX162">
            <v>0</v>
          </cell>
          <cell r="CY162">
            <v>0</v>
          </cell>
          <cell r="DI162">
            <v>0</v>
          </cell>
          <cell r="DJ162">
            <v>0</v>
          </cell>
          <cell r="DT162">
            <v>0</v>
          </cell>
          <cell r="EE162">
            <v>0</v>
          </cell>
          <cell r="EP162">
            <v>0</v>
          </cell>
          <cell r="FA162">
            <v>0</v>
          </cell>
        </row>
        <row r="163">
          <cell r="BF163">
            <v>0</v>
          </cell>
          <cell r="BG163">
            <v>0</v>
          </cell>
          <cell r="BQ163">
            <v>2</v>
          </cell>
          <cell r="BR163">
            <v>2</v>
          </cell>
          <cell r="CB163">
            <v>0</v>
          </cell>
          <cell r="CC163">
            <v>0</v>
          </cell>
          <cell r="CD163">
            <v>0</v>
          </cell>
          <cell r="CM163">
            <v>1</v>
          </cell>
          <cell r="CN163">
            <v>1</v>
          </cell>
          <cell r="CX163">
            <v>0</v>
          </cell>
          <cell r="CY163">
            <v>0</v>
          </cell>
          <cell r="DI163">
            <v>0</v>
          </cell>
          <cell r="DJ163">
            <v>0</v>
          </cell>
          <cell r="DT163">
            <v>0</v>
          </cell>
          <cell r="EE163">
            <v>0</v>
          </cell>
          <cell r="EP163">
            <v>0</v>
          </cell>
          <cell r="FA163">
            <v>0</v>
          </cell>
        </row>
        <row r="164">
          <cell r="BF164">
            <v>1</v>
          </cell>
          <cell r="BG164">
            <v>1</v>
          </cell>
          <cell r="BQ164">
            <v>2</v>
          </cell>
          <cell r="BR164">
            <v>2</v>
          </cell>
          <cell r="CB164">
            <v>1</v>
          </cell>
          <cell r="CC164">
            <v>1</v>
          </cell>
          <cell r="CD164">
            <v>1</v>
          </cell>
          <cell r="CM164">
            <v>0</v>
          </cell>
          <cell r="CN164">
            <v>0</v>
          </cell>
          <cell r="CX164">
            <v>0</v>
          </cell>
          <cell r="CY164">
            <v>0</v>
          </cell>
          <cell r="DI164">
            <v>0</v>
          </cell>
          <cell r="DJ164">
            <v>0</v>
          </cell>
          <cell r="DT164">
            <v>0</v>
          </cell>
          <cell r="EE164">
            <v>0</v>
          </cell>
          <cell r="EP164">
            <v>0</v>
          </cell>
          <cell r="FA164">
            <v>0</v>
          </cell>
        </row>
        <row r="165">
          <cell r="BF165">
            <v>1</v>
          </cell>
          <cell r="BG165">
            <v>1</v>
          </cell>
          <cell r="BQ165">
            <v>2</v>
          </cell>
          <cell r="BR165">
            <v>2</v>
          </cell>
          <cell r="CB165">
            <v>1</v>
          </cell>
          <cell r="CC165">
            <v>1</v>
          </cell>
          <cell r="CD165">
            <v>1</v>
          </cell>
          <cell r="CM165">
            <v>0</v>
          </cell>
          <cell r="CN165">
            <v>0</v>
          </cell>
          <cell r="CX165">
            <v>0</v>
          </cell>
          <cell r="CY165">
            <v>0</v>
          </cell>
          <cell r="DI165">
            <v>0</v>
          </cell>
          <cell r="DJ165">
            <v>0</v>
          </cell>
          <cell r="DT165">
            <v>0</v>
          </cell>
          <cell r="EE165">
            <v>0</v>
          </cell>
          <cell r="EP165">
            <v>0</v>
          </cell>
          <cell r="FA165">
            <v>0</v>
          </cell>
        </row>
        <row r="166">
          <cell r="BF166">
            <v>1</v>
          </cell>
          <cell r="BG166">
            <v>1</v>
          </cell>
          <cell r="BQ166">
            <v>2</v>
          </cell>
          <cell r="BR166">
            <v>2</v>
          </cell>
          <cell r="CB166">
            <v>0</v>
          </cell>
          <cell r="CC166">
            <v>0</v>
          </cell>
          <cell r="CD166">
            <v>0</v>
          </cell>
          <cell r="CM166">
            <v>2</v>
          </cell>
          <cell r="CN166">
            <v>2</v>
          </cell>
          <cell r="CX166">
            <v>0</v>
          </cell>
          <cell r="CY166">
            <v>0</v>
          </cell>
          <cell r="DI166">
            <v>1</v>
          </cell>
          <cell r="DJ166">
            <v>1</v>
          </cell>
          <cell r="DT166">
            <v>0</v>
          </cell>
          <cell r="EE166">
            <v>0</v>
          </cell>
          <cell r="EP166">
            <v>0</v>
          </cell>
          <cell r="FA166">
            <v>0</v>
          </cell>
        </row>
        <row r="167">
          <cell r="BF167">
            <v>1</v>
          </cell>
          <cell r="BG167">
            <v>1</v>
          </cell>
          <cell r="BQ167">
            <v>2</v>
          </cell>
          <cell r="BR167">
            <v>2</v>
          </cell>
          <cell r="CB167">
            <v>0</v>
          </cell>
          <cell r="CC167">
            <v>0</v>
          </cell>
          <cell r="CD167">
            <v>0</v>
          </cell>
          <cell r="CM167">
            <v>2</v>
          </cell>
          <cell r="CN167">
            <v>2</v>
          </cell>
          <cell r="CX167">
            <v>0</v>
          </cell>
          <cell r="CY167">
            <v>0</v>
          </cell>
          <cell r="DI167">
            <v>1</v>
          </cell>
          <cell r="DJ167">
            <v>1</v>
          </cell>
          <cell r="DT167">
            <v>0</v>
          </cell>
          <cell r="EE167">
            <v>0</v>
          </cell>
          <cell r="EP167">
            <v>0</v>
          </cell>
          <cell r="FA167">
            <v>0</v>
          </cell>
        </row>
        <row r="168">
          <cell r="BF168">
            <v>1</v>
          </cell>
          <cell r="BG168">
            <v>1</v>
          </cell>
          <cell r="BQ168">
            <v>2</v>
          </cell>
          <cell r="BR168">
            <v>2</v>
          </cell>
          <cell r="CB168">
            <v>0</v>
          </cell>
          <cell r="CC168">
            <v>0</v>
          </cell>
          <cell r="CD168">
            <v>0</v>
          </cell>
          <cell r="CM168">
            <v>2</v>
          </cell>
          <cell r="CN168">
            <v>2</v>
          </cell>
          <cell r="CX168">
            <v>0</v>
          </cell>
          <cell r="CY168">
            <v>0</v>
          </cell>
          <cell r="DI168">
            <v>1</v>
          </cell>
          <cell r="DJ168">
            <v>1</v>
          </cell>
          <cell r="DT168">
            <v>0</v>
          </cell>
          <cell r="EE168">
            <v>0</v>
          </cell>
          <cell r="EP168">
            <v>0</v>
          </cell>
          <cell r="FA168">
            <v>0</v>
          </cell>
        </row>
        <row r="169">
          <cell r="BF169">
            <v>1</v>
          </cell>
          <cell r="BG169">
            <v>1</v>
          </cell>
          <cell r="BQ169">
            <v>2</v>
          </cell>
          <cell r="BR169">
            <v>2</v>
          </cell>
          <cell r="CB169">
            <v>0</v>
          </cell>
          <cell r="CC169">
            <v>0</v>
          </cell>
          <cell r="CD169">
            <v>0</v>
          </cell>
          <cell r="CM169">
            <v>2</v>
          </cell>
          <cell r="CN169">
            <v>2</v>
          </cell>
          <cell r="CX169">
            <v>0</v>
          </cell>
          <cell r="CY169">
            <v>0</v>
          </cell>
          <cell r="DI169">
            <v>1</v>
          </cell>
          <cell r="DJ169">
            <v>1</v>
          </cell>
          <cell r="DT169">
            <v>0</v>
          </cell>
          <cell r="EE169">
            <v>0</v>
          </cell>
          <cell r="EP169">
            <v>0</v>
          </cell>
          <cell r="FA169">
            <v>0</v>
          </cell>
        </row>
        <row r="170">
          <cell r="BF170">
            <v>1</v>
          </cell>
          <cell r="BG170">
            <v>1</v>
          </cell>
          <cell r="BQ170">
            <v>2</v>
          </cell>
          <cell r="BR170">
            <v>2</v>
          </cell>
          <cell r="CB170">
            <v>1</v>
          </cell>
          <cell r="CC170">
            <v>1</v>
          </cell>
          <cell r="CD170">
            <v>1</v>
          </cell>
          <cell r="CM170">
            <v>0</v>
          </cell>
          <cell r="CN170">
            <v>0</v>
          </cell>
          <cell r="CX170">
            <v>0</v>
          </cell>
          <cell r="CY170">
            <v>0</v>
          </cell>
          <cell r="DI170">
            <v>0</v>
          </cell>
          <cell r="DJ170">
            <v>0</v>
          </cell>
          <cell r="DT170">
            <v>0</v>
          </cell>
          <cell r="EE170">
            <v>0</v>
          </cell>
          <cell r="EP170">
            <v>0</v>
          </cell>
          <cell r="FA170">
            <v>0</v>
          </cell>
        </row>
        <row r="171">
          <cell r="BF171">
            <v>1</v>
          </cell>
          <cell r="BG171">
            <v>1</v>
          </cell>
          <cell r="BQ171">
            <v>2</v>
          </cell>
          <cell r="BR171">
            <v>2</v>
          </cell>
          <cell r="CB171">
            <v>1</v>
          </cell>
          <cell r="CC171">
            <v>1</v>
          </cell>
          <cell r="CD171">
            <v>1</v>
          </cell>
          <cell r="CM171">
            <v>0</v>
          </cell>
          <cell r="CN171">
            <v>0</v>
          </cell>
          <cell r="CX171">
            <v>0</v>
          </cell>
          <cell r="CY171">
            <v>0</v>
          </cell>
          <cell r="DI171">
            <v>0</v>
          </cell>
          <cell r="DJ171">
            <v>0</v>
          </cell>
          <cell r="DT171">
            <v>0</v>
          </cell>
          <cell r="EE171">
            <v>0</v>
          </cell>
          <cell r="EP171">
            <v>0</v>
          </cell>
          <cell r="FA171">
            <v>0</v>
          </cell>
        </row>
      </sheetData>
      <sheetData sheetId="12"/>
      <sheetData sheetId="13"/>
      <sheetData sheetId="14"/>
      <sheetData sheetId="15"/>
      <sheetData sheetId="16" refreshError="1">
        <row r="3">
          <cell r="C3" t="str">
            <v>abcde</v>
          </cell>
          <cell r="N3">
            <v>0</v>
          </cell>
          <cell r="Q3">
            <v>55000000</v>
          </cell>
          <cell r="R3" t="b">
            <v>0</v>
          </cell>
          <cell r="S3" t="b">
            <v>0</v>
          </cell>
          <cell r="T3" t="b">
            <v>0</v>
          </cell>
          <cell r="U3" t="b">
            <v>0</v>
          </cell>
          <cell r="V3" t="b">
            <v>0</v>
          </cell>
          <cell r="W3" t="b">
            <v>0</v>
          </cell>
          <cell r="X3" t="b">
            <v>0</v>
          </cell>
          <cell r="Y3" t="b">
            <v>0</v>
          </cell>
          <cell r="Z3" t="b">
            <v>0</v>
          </cell>
          <cell r="AA3" t="b">
            <v>0</v>
          </cell>
          <cell r="AB3" t="b">
            <v>0</v>
          </cell>
          <cell r="AC3" t="b">
            <v>0</v>
          </cell>
        </row>
        <row r="4">
          <cell r="Q4" t="b">
            <v>0</v>
          </cell>
          <cell r="R4" t="b">
            <v>0</v>
          </cell>
          <cell r="S4" t="b">
            <v>0</v>
          </cell>
          <cell r="T4" t="b">
            <v>0</v>
          </cell>
          <cell r="U4" t="b">
            <v>0</v>
          </cell>
          <cell r="V4" t="b">
            <v>0</v>
          </cell>
          <cell r="W4" t="b">
            <v>0</v>
          </cell>
          <cell r="X4" t="b">
            <v>0</v>
          </cell>
          <cell r="Y4" t="b">
            <v>0</v>
          </cell>
          <cell r="Z4" t="b">
            <v>0</v>
          </cell>
          <cell r="AA4" t="b">
            <v>0</v>
          </cell>
          <cell r="AB4" t="b">
            <v>0</v>
          </cell>
          <cell r="AC4" t="b">
            <v>0</v>
          </cell>
        </row>
        <row r="5">
          <cell r="Q5" t="b">
            <v>0</v>
          </cell>
          <cell r="R5" t="b">
            <v>0</v>
          </cell>
          <cell r="S5" t="b">
            <v>0</v>
          </cell>
          <cell r="T5" t="b">
            <v>0</v>
          </cell>
          <cell r="U5" t="b">
            <v>0</v>
          </cell>
          <cell r="V5" t="b">
            <v>0</v>
          </cell>
          <cell r="W5" t="b">
            <v>0</v>
          </cell>
          <cell r="X5" t="b">
            <v>0</v>
          </cell>
          <cell r="Y5" t="b">
            <v>0</v>
          </cell>
          <cell r="Z5" t="b">
            <v>0</v>
          </cell>
          <cell r="AA5" t="b">
            <v>0</v>
          </cell>
          <cell r="AB5" t="b">
            <v>0</v>
          </cell>
          <cell r="AC5" t="b">
            <v>0</v>
          </cell>
        </row>
        <row r="6">
          <cell r="C6" t="str">
            <v>abcde</v>
          </cell>
          <cell r="N6">
            <v>153</v>
          </cell>
          <cell r="Q6" t="b">
            <v>0</v>
          </cell>
          <cell r="R6" t="b">
            <v>0</v>
          </cell>
          <cell r="S6" t="b">
            <v>0</v>
          </cell>
          <cell r="T6" t="b">
            <v>0</v>
          </cell>
          <cell r="U6" t="b">
            <v>0</v>
          </cell>
          <cell r="V6" t="b">
            <v>0</v>
          </cell>
          <cell r="W6" t="b">
            <v>0</v>
          </cell>
          <cell r="X6" t="b">
            <v>0</v>
          </cell>
          <cell r="Y6" t="b">
            <v>0</v>
          </cell>
          <cell r="Z6" t="b">
            <v>0</v>
          </cell>
          <cell r="AA6" t="b">
            <v>0</v>
          </cell>
          <cell r="AB6" t="b">
            <v>0</v>
          </cell>
          <cell r="AC6" t="b">
            <v>0</v>
          </cell>
        </row>
        <row r="7">
          <cell r="Q7" t="b">
            <v>0</v>
          </cell>
          <cell r="R7" t="b">
            <v>0</v>
          </cell>
          <cell r="S7" t="b">
            <v>0</v>
          </cell>
          <cell r="T7" t="b">
            <v>0</v>
          </cell>
          <cell r="U7" t="b">
            <v>0</v>
          </cell>
          <cell r="V7" t="b">
            <v>0</v>
          </cell>
          <cell r="W7" t="b">
            <v>0</v>
          </cell>
          <cell r="X7" t="b">
            <v>0</v>
          </cell>
          <cell r="Y7" t="b">
            <v>0</v>
          </cell>
          <cell r="Z7" t="b">
            <v>0</v>
          </cell>
          <cell r="AA7" t="b">
            <v>0</v>
          </cell>
          <cell r="AB7" t="b">
            <v>0</v>
          </cell>
          <cell r="AC7" t="b">
            <v>0</v>
          </cell>
        </row>
        <row r="8">
          <cell r="Q8" t="b">
            <v>0</v>
          </cell>
          <cell r="R8" t="b">
            <v>0</v>
          </cell>
          <cell r="S8" t="b">
            <v>0</v>
          </cell>
          <cell r="T8" t="b">
            <v>0</v>
          </cell>
          <cell r="U8" t="b">
            <v>0</v>
          </cell>
          <cell r="V8" t="b">
            <v>0</v>
          </cell>
          <cell r="W8" t="b">
            <v>0</v>
          </cell>
          <cell r="X8" t="b">
            <v>0</v>
          </cell>
          <cell r="Y8" t="b">
            <v>0</v>
          </cell>
          <cell r="Z8" t="b">
            <v>0</v>
          </cell>
          <cell r="AA8" t="b">
            <v>0</v>
          </cell>
          <cell r="AB8" t="b">
            <v>0</v>
          </cell>
          <cell r="AC8" t="b">
            <v>0</v>
          </cell>
        </row>
        <row r="9">
          <cell r="N9">
            <v>152</v>
          </cell>
          <cell r="Q9" t="b">
            <v>0</v>
          </cell>
          <cell r="R9" t="b">
            <v>0</v>
          </cell>
          <cell r="S9" t="b">
            <v>0</v>
          </cell>
          <cell r="T9" t="b">
            <v>0</v>
          </cell>
          <cell r="U9" t="b">
            <v>0</v>
          </cell>
          <cell r="V9" t="b">
            <v>0</v>
          </cell>
          <cell r="W9" t="b">
            <v>0</v>
          </cell>
          <cell r="X9" t="b">
            <v>0</v>
          </cell>
          <cell r="Y9" t="b">
            <v>0</v>
          </cell>
          <cell r="Z9" t="b">
            <v>0</v>
          </cell>
          <cell r="AA9" t="b">
            <v>0</v>
          </cell>
          <cell r="AB9" t="b">
            <v>0</v>
          </cell>
          <cell r="AC9" t="b">
            <v>0</v>
          </cell>
        </row>
        <row r="10">
          <cell r="Q10" t="b">
            <v>0</v>
          </cell>
          <cell r="R10" t="b">
            <v>0</v>
          </cell>
          <cell r="S10" t="b">
            <v>0</v>
          </cell>
          <cell r="T10" t="b">
            <v>0</v>
          </cell>
          <cell r="U10" t="b">
            <v>0</v>
          </cell>
          <cell r="V10" t="b">
            <v>0</v>
          </cell>
          <cell r="W10" t="b">
            <v>0</v>
          </cell>
          <cell r="X10" t="b">
            <v>0</v>
          </cell>
          <cell r="Y10" t="b">
            <v>0</v>
          </cell>
          <cell r="Z10" t="b">
            <v>0</v>
          </cell>
          <cell r="AA10" t="b">
            <v>0</v>
          </cell>
          <cell r="AB10" t="b">
            <v>0</v>
          </cell>
          <cell r="AC10" t="b">
            <v>0</v>
          </cell>
        </row>
        <row r="11">
          <cell r="Q11" t="b">
            <v>0</v>
          </cell>
          <cell r="R11" t="b">
            <v>0</v>
          </cell>
          <cell r="S11" t="b">
            <v>0</v>
          </cell>
          <cell r="T11" t="b">
            <v>0</v>
          </cell>
          <cell r="U11" t="b">
            <v>0</v>
          </cell>
          <cell r="V11" t="b">
            <v>0</v>
          </cell>
          <cell r="W11" t="b">
            <v>0</v>
          </cell>
          <cell r="X11" t="b">
            <v>0</v>
          </cell>
          <cell r="Y11" t="b">
            <v>0</v>
          </cell>
          <cell r="Z11" t="b">
            <v>0</v>
          </cell>
          <cell r="AA11" t="b">
            <v>0</v>
          </cell>
          <cell r="AB11" t="b">
            <v>0</v>
          </cell>
          <cell r="AC11" t="b">
            <v>0</v>
          </cell>
        </row>
        <row r="12">
          <cell r="N12">
            <v>4</v>
          </cell>
          <cell r="Q12" t="b">
            <v>0</v>
          </cell>
          <cell r="R12" t="b">
            <v>0</v>
          </cell>
          <cell r="S12" t="b">
            <v>0</v>
          </cell>
          <cell r="T12" t="b">
            <v>0</v>
          </cell>
          <cell r="U12" t="b">
            <v>0</v>
          </cell>
          <cell r="V12" t="b">
            <v>0</v>
          </cell>
          <cell r="W12" t="b">
            <v>0</v>
          </cell>
          <cell r="X12" t="b">
            <v>0</v>
          </cell>
          <cell r="Y12" t="b">
            <v>0</v>
          </cell>
          <cell r="Z12" t="b">
            <v>0</v>
          </cell>
          <cell r="AA12" t="b">
            <v>0</v>
          </cell>
          <cell r="AB12" t="b">
            <v>0</v>
          </cell>
          <cell r="AC12" t="b">
            <v>0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5">
          <cell r="N15">
            <v>1</v>
          </cell>
        </row>
        <row r="17">
          <cell r="B17" t="b">
            <v>1</v>
          </cell>
          <cell r="C17" t="b">
            <v>0</v>
          </cell>
          <cell r="D17" t="b">
            <v>0</v>
          </cell>
          <cell r="E17" t="b">
            <v>0</v>
          </cell>
          <cell r="F17" t="b">
            <v>0</v>
          </cell>
          <cell r="G17" t="b">
            <v>0</v>
          </cell>
          <cell r="H17" t="b">
            <v>0</v>
          </cell>
          <cell r="I17" t="b">
            <v>0</v>
          </cell>
          <cell r="J17" t="b">
            <v>0</v>
          </cell>
          <cell r="K17" t="b">
            <v>0</v>
          </cell>
          <cell r="L17" t="b">
            <v>0</v>
          </cell>
          <cell r="N17">
            <v>2010</v>
          </cell>
          <cell r="X17" t="b">
            <v>1</v>
          </cell>
        </row>
        <row r="18">
          <cell r="B18" t="str">
            <v>Marked Forced</v>
          </cell>
          <cell r="C18" t="str">
            <v>Marked Omit</v>
          </cell>
          <cell r="D18" t="str">
            <v>Red Risk</v>
          </cell>
          <cell r="E18" t="str">
            <v>Orange Risk</v>
          </cell>
          <cell r="M18" t="str">
            <v>Forced Units</v>
          </cell>
          <cell r="N18" t="str">
            <v>Yr1 Constraint</v>
          </cell>
          <cell r="X18" t="str">
            <v>Solver Yr1</v>
          </cell>
        </row>
        <row r="19">
          <cell r="X19">
            <v>0</v>
          </cell>
        </row>
      </sheetData>
      <sheetData sheetId="17"/>
      <sheetData sheetId="18"/>
      <sheetData sheetId="19" refreshError="1">
        <row r="2">
          <cell r="C2">
            <v>153</v>
          </cell>
        </row>
        <row r="9">
          <cell r="C9">
            <v>2010</v>
          </cell>
        </row>
        <row r="10">
          <cell r="C10">
            <v>2011</v>
          </cell>
        </row>
        <row r="11">
          <cell r="C11">
            <v>2012</v>
          </cell>
        </row>
        <row r="12">
          <cell r="C12">
            <v>2013</v>
          </cell>
        </row>
        <row r="13">
          <cell r="C13">
            <v>2014</v>
          </cell>
        </row>
        <row r="14">
          <cell r="C14">
            <v>2015</v>
          </cell>
        </row>
        <row r="15">
          <cell r="C15">
            <v>2016</v>
          </cell>
        </row>
        <row r="16">
          <cell r="C16">
            <v>2017</v>
          </cell>
        </row>
        <row r="17">
          <cell r="C17">
            <v>2018</v>
          </cell>
        </row>
        <row r="18">
          <cell r="C18">
            <v>2019</v>
          </cell>
        </row>
        <row r="44">
          <cell r="B44" t="str">
            <v>Electric Distribution</v>
          </cell>
        </row>
        <row r="45">
          <cell r="B45" t="str">
            <v>Electric Transmission</v>
          </cell>
        </row>
        <row r="46">
          <cell r="B46" t="str">
            <v>Generation</v>
          </cell>
        </row>
        <row r="47">
          <cell r="B47" t="str">
            <v>Gas Distribution</v>
          </cell>
        </row>
        <row r="48">
          <cell r="B48" t="str">
            <v>Gas Transmission</v>
          </cell>
        </row>
        <row r="49">
          <cell r="B49" t="str">
            <v>Gas Storage</v>
          </cell>
        </row>
        <row r="50">
          <cell r="B50" t="str">
            <v>IT</v>
          </cell>
        </row>
        <row r="51">
          <cell r="B51" t="str">
            <v>Fleet</v>
          </cell>
        </row>
        <row r="52">
          <cell r="B52" t="str">
            <v>Other (Customer Service, HR, etc)</v>
          </cell>
        </row>
      </sheetData>
      <sheetData sheetId="20" refreshError="1">
        <row r="5">
          <cell r="C5" t="e">
            <v>#DIV/0!</v>
          </cell>
          <cell r="E5" t="e">
            <v>#DIV/0!</v>
          </cell>
          <cell r="G5" t="e">
            <v>#DIV/0!</v>
          </cell>
          <cell r="I5" t="e">
            <v>#DIV/0!</v>
          </cell>
          <cell r="K5" t="e">
            <v>#DIV/0!</v>
          </cell>
          <cell r="M5" t="e">
            <v>#DIV/0!</v>
          </cell>
          <cell r="O5" t="e">
            <v>#DIV/0!</v>
          </cell>
          <cell r="Q5" t="e">
            <v>#DIV/0!</v>
          </cell>
          <cell r="S5" t="e">
            <v>#DIV/0!</v>
          </cell>
          <cell r="U5" t="e">
            <v>#DIV/0!</v>
          </cell>
        </row>
        <row r="22">
          <cell r="C22" t="str">
            <v>Base Case  - Red Risk Forced</v>
          </cell>
        </row>
        <row r="29">
          <cell r="T29">
            <v>0</v>
          </cell>
        </row>
        <row r="30">
          <cell r="AN30">
            <v>17</v>
          </cell>
        </row>
      </sheetData>
      <sheetData sheetId="21" refreshError="1">
        <row r="20">
          <cell r="K20">
            <v>1</v>
          </cell>
          <cell r="L20">
            <v>1</v>
          </cell>
          <cell r="M20">
            <v>1</v>
          </cell>
          <cell r="N20" t="str">
            <v>BAS400</v>
          </cell>
          <cell r="O20" t="str">
            <v>Deferred</v>
          </cell>
          <cell r="P20" t="str">
            <v>Client Computing - South</v>
          </cell>
          <cell r="V20">
            <v>2.5409162787691475</v>
          </cell>
          <cell r="W20">
            <v>2.1152621512734586</v>
          </cell>
          <cell r="X20">
            <v>-2.5409162787691475</v>
          </cell>
          <cell r="Y20">
            <v>-2.1152621512734586</v>
          </cell>
          <cell r="Z20">
            <v>-2.5409162787691475</v>
          </cell>
          <cell r="AA20">
            <v>-2.1152621512734586</v>
          </cell>
          <cell r="AB20">
            <v>-2.5409162787691475</v>
          </cell>
          <cell r="AC20">
            <v>-2.1152621512734586</v>
          </cell>
          <cell r="AD20">
            <v>0.5409162787691475</v>
          </cell>
          <cell r="AE20">
            <v>0.11526215127345854</v>
          </cell>
          <cell r="AF20">
            <v>-0.5409162787691475</v>
          </cell>
          <cell r="AG20">
            <v>-0.11526215127345854</v>
          </cell>
          <cell r="AH20">
            <v>-0.5409162787691475</v>
          </cell>
          <cell r="AI20">
            <v>-0.11526215127345854</v>
          </cell>
          <cell r="AJ20">
            <v>-0.5409162787691475</v>
          </cell>
          <cell r="AK20">
            <v>-0.11526215127345854</v>
          </cell>
          <cell r="AL20">
            <v>2.5409162787691475</v>
          </cell>
          <cell r="AM20">
            <v>2.1152621512734586</v>
          </cell>
          <cell r="AN20">
            <v>-2.5409162787691475</v>
          </cell>
          <cell r="AO20">
            <v>-2.1152621512734586</v>
          </cell>
          <cell r="AP20">
            <v>-2.5409162787691475</v>
          </cell>
          <cell r="AQ20">
            <v>-2.1152621512734586</v>
          </cell>
          <cell r="AR20">
            <v>-2.5409162787691475</v>
          </cell>
          <cell r="AS20">
            <v>-2.1152621512734586</v>
          </cell>
          <cell r="AT20">
            <v>0.5409162787691475</v>
          </cell>
          <cell r="AU20">
            <v>0.11526215127345854</v>
          </cell>
          <cell r="AV20">
            <v>-0.5409162787691475</v>
          </cell>
          <cell r="AW20">
            <v>-0.11526215127345854</v>
          </cell>
          <cell r="AX20">
            <v>-0.5409162787691475</v>
          </cell>
          <cell r="AY20">
            <v>-0.11526215127345854</v>
          </cell>
          <cell r="AZ20">
            <v>-0.5409162787691475</v>
          </cell>
          <cell r="BA20">
            <v>-0.11526215127345854</v>
          </cell>
          <cell r="BB20">
            <v>2.5409162787691475</v>
          </cell>
          <cell r="BC20">
            <v>2.1152621512734586</v>
          </cell>
          <cell r="BD20">
            <v>-2.5409162787691475</v>
          </cell>
          <cell r="BE20">
            <v>-2.1152621512734586</v>
          </cell>
          <cell r="BF20">
            <v>-2.5409162787691475</v>
          </cell>
          <cell r="BG20">
            <v>-2.1152621512734586</v>
          </cell>
          <cell r="BH20">
            <v>-2.5409162787691475</v>
          </cell>
          <cell r="BI20">
            <v>-2.1152621512734586</v>
          </cell>
          <cell r="BJ20">
            <v>0.5409162787691475</v>
          </cell>
          <cell r="BK20">
            <v>0.11526215127345854</v>
          </cell>
          <cell r="BL20">
            <v>-0.5409162787691475</v>
          </cell>
          <cell r="BM20">
            <v>-0.11526215127345854</v>
          </cell>
          <cell r="BN20">
            <v>-0.5409162787691475</v>
          </cell>
          <cell r="BO20">
            <v>-0.11526215127345854</v>
          </cell>
          <cell r="BP20">
            <v>-0.5409162787691475</v>
          </cell>
          <cell r="BQ20">
            <v>-0.11526215127345854</v>
          </cell>
          <cell r="BR20">
            <v>0.5409162787691475</v>
          </cell>
          <cell r="BS20">
            <v>0.11526215127345854</v>
          </cell>
          <cell r="BT20">
            <v>-0.5409162787691475</v>
          </cell>
          <cell r="BU20">
            <v>-0.11526215127345854</v>
          </cell>
          <cell r="BV20">
            <v>-0.5409162787691475</v>
          </cell>
          <cell r="BW20">
            <v>-0.11526215127345854</v>
          </cell>
          <cell r="BX20">
            <v>-0.5409162787691475</v>
          </cell>
          <cell r="BY20">
            <v>-0.11526215127345854</v>
          </cell>
          <cell r="BZ20">
            <v>0.5409162787691475</v>
          </cell>
          <cell r="CA20">
            <v>0.11526215127345854</v>
          </cell>
          <cell r="CB20">
            <v>-0.5409162787691475</v>
          </cell>
          <cell r="CC20">
            <v>-0.11526215127345854</v>
          </cell>
          <cell r="CD20">
            <v>-0.5409162787691475</v>
          </cell>
          <cell r="CE20">
            <v>-0.11526215127345854</v>
          </cell>
          <cell r="CF20">
            <v>-0.5409162787691475</v>
          </cell>
          <cell r="CG20">
            <v>-0.11526215127345854</v>
          </cell>
          <cell r="CH20">
            <v>0.5409162787691475</v>
          </cell>
          <cell r="CI20">
            <v>0.11526215127345854</v>
          </cell>
          <cell r="CJ20">
            <v>-0.5409162787691475</v>
          </cell>
          <cell r="CK20">
            <v>-0.11526215127345854</v>
          </cell>
          <cell r="CL20">
            <v>-0.5409162787691475</v>
          </cell>
          <cell r="CM20">
            <v>-0.11526215127345854</v>
          </cell>
          <cell r="CN20">
            <v>-0.5409162787691475</v>
          </cell>
          <cell r="CO20">
            <v>-0.11526215127345854</v>
          </cell>
          <cell r="CP20">
            <v>0.5409162787691475</v>
          </cell>
          <cell r="CQ20">
            <v>0.11526215127345854</v>
          </cell>
          <cell r="CR20">
            <v>-0.5409162787691475</v>
          </cell>
          <cell r="CS20">
            <v>-0.11526215127345854</v>
          </cell>
          <cell r="CT20">
            <v>-0.5409162787691475</v>
          </cell>
          <cell r="CU20">
            <v>-0.11526215127345854</v>
          </cell>
          <cell r="CV20">
            <v>-0.5409162787691475</v>
          </cell>
          <cell r="CW20">
            <v>-0.11526215127345854</v>
          </cell>
          <cell r="CX20">
            <v>0.5409162787691475</v>
          </cell>
          <cell r="CY20">
            <v>0.11526215127345854</v>
          </cell>
          <cell r="CZ20">
            <v>-0.5409162787691475</v>
          </cell>
          <cell r="DA20">
            <v>-0.11526215127345854</v>
          </cell>
          <cell r="DB20">
            <v>-0.5409162787691475</v>
          </cell>
          <cell r="DC20">
            <v>-0.11526215127345854</v>
          </cell>
          <cell r="DD20">
            <v>-0.5409162787691475</v>
          </cell>
          <cell r="DE20">
            <v>-0.11526215127345854</v>
          </cell>
          <cell r="DF20">
            <v>317000</v>
          </cell>
          <cell r="DG20">
            <v>0.6</v>
          </cell>
          <cell r="DH20" t="b">
            <v>0</v>
          </cell>
          <cell r="DI20">
            <v>-30</v>
          </cell>
          <cell r="DJ20" t="b">
            <v>0</v>
          </cell>
          <cell r="DK20">
            <v>-30</v>
          </cell>
          <cell r="DL20" t="b">
            <v>0</v>
          </cell>
          <cell r="DM20">
            <v>-30</v>
          </cell>
          <cell r="DN20">
            <v>41</v>
          </cell>
          <cell r="DO20">
            <v>1</v>
          </cell>
          <cell r="DP20">
            <v>0</v>
          </cell>
          <cell r="DQ20">
            <v>1</v>
          </cell>
          <cell r="DR20">
            <v>0</v>
          </cell>
          <cell r="DS20">
            <v>1</v>
          </cell>
          <cell r="DT20">
            <v>0</v>
          </cell>
          <cell r="DU20">
            <v>0</v>
          </cell>
          <cell r="DV20" t="e">
            <v>#N/A</v>
          </cell>
          <cell r="DW20" t="e">
            <v>#N/A</v>
          </cell>
          <cell r="DX20" t="e">
            <v>#N/A</v>
          </cell>
          <cell r="DY20" t="e">
            <v>#N/A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explain"/>
      <sheetName val="ALL"/>
      <sheetName val="BU995"/>
      <sheetName val="995"/>
      <sheetName val="dep"/>
      <sheetName val="1935"/>
      <sheetName val="1930"/>
      <sheetName val="1940"/>
      <sheetName val="1980"/>
      <sheetName val="1808"/>
      <sheetName val="1835"/>
      <sheetName val="1849"/>
      <sheetName val="1845"/>
      <sheetName val="1850"/>
      <sheetName val="1980A"/>
      <sheetName val="1820"/>
      <sheetName val="1860"/>
      <sheetName val="1815"/>
      <sheetName val="1965"/>
      <sheetName val="1915"/>
      <sheetName val="1920"/>
      <sheetName val="1925"/>
      <sheetName val="1955"/>
      <sheetName val="1910"/>
      <sheetName val="1995"/>
      <sheetName val="1998"/>
      <sheetName val="081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C5" t="str">
            <v>A/P</v>
          </cell>
        </row>
        <row r="6">
          <cell r="C6" t="str">
            <v>A/P - fixed assets</v>
          </cell>
        </row>
        <row r="7">
          <cell r="C7" t="str">
            <v>Vehicle</v>
          </cell>
        </row>
        <row r="8">
          <cell r="C8" t="str">
            <v>Inventory</v>
          </cell>
        </row>
        <row r="9">
          <cell r="C9" t="str">
            <v>Workorder Time</v>
          </cell>
        </row>
        <row r="10">
          <cell r="C10" t="str">
            <v>Project Time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ES_MAY2004"/>
      <sheetName val="ADJUSTMT"/>
      <sheetName val="OPERATNG"/>
      <sheetName val="TAXES (2)"/>
      <sheetName val="MACRO"/>
      <sheetName val="NOTES"/>
      <sheetName val="Bal_ExternalReporting"/>
      <sheetName val="Operat_ExternalReporting"/>
      <sheetName val="SCHANGES_ExternalReporting"/>
      <sheetName val="Loan Interest Accrual"/>
      <sheetName val="Bal_side_land"/>
      <sheetName val="Operat_Cond_land (2)"/>
      <sheetName val="Operat_Cond_land"/>
      <sheetName val="Operating_qtr"/>
      <sheetName val="OperatQTR_Cond_land "/>
      <sheetName val="Explanation"/>
      <sheetName val="Operst_variance (2)"/>
      <sheetName val="Operst_variance"/>
      <sheetName val="Capexp"/>
      <sheetName val="Cap_Sum_Activity (2)"/>
      <sheetName val="Cap_Sum_Activity"/>
      <sheetName val="CapexpQTR"/>
      <sheetName val="BALANCE"/>
      <sheetName val="Regul_Assets"/>
      <sheetName val="DATA"/>
      <sheetName val="CapexpSum"/>
      <sheetName val="GL_DETAIL"/>
      <sheetName val="SUPPLMT"/>
      <sheetName val="TOWNOPERATING_LAND"/>
      <sheetName val="CFLOW"/>
      <sheetName val="SCHANGES"/>
      <sheetName val="LASTYR"/>
      <sheetName val="PERFORM"/>
      <sheetName val="AVGCUST"/>
      <sheetName val="Sheet1"/>
      <sheetName val="Summary of Key Ratios"/>
      <sheetName val="TAXES_by_gl"/>
      <sheetName val="TAXES_by_yr"/>
      <sheetName val="TAXES_jun-dec2004"/>
      <sheetName val="2002"/>
    </sheetNames>
    <sheetDataSet>
      <sheetData sheetId="0"/>
      <sheetData sheetId="1"/>
      <sheetData sheetId="2" refreshError="1">
        <row r="1">
          <cell r="C1" t="str">
            <v>MARKHAM HYDRO DISTRIBUTION INC.</v>
          </cell>
        </row>
        <row r="2">
          <cell r="C2" t="str">
            <v xml:space="preserve">NON-CONSOLIDATED  INCOME STATEMENT </v>
          </cell>
          <cell r="J2" t="str">
            <v>SCHEDULE 2A</v>
          </cell>
        </row>
        <row r="3">
          <cell r="C3" t="str">
            <v>Five Months to May 31, 2004</v>
          </cell>
        </row>
        <row r="5">
          <cell r="E5" t="str">
            <v>YEAR TO DATE</v>
          </cell>
          <cell r="G5" t="str">
            <v>YEAR TO DATE</v>
          </cell>
          <cell r="I5" t="str">
            <v>YEAR TO DATE</v>
          </cell>
          <cell r="K5" t="str">
            <v>PRIOR</v>
          </cell>
          <cell r="M5" t="str">
            <v>ANNUAL</v>
          </cell>
        </row>
        <row r="6">
          <cell r="C6" t="str">
            <v>DESCRIPTION</v>
          </cell>
          <cell r="E6" t="str">
            <v>ACTUAL</v>
          </cell>
          <cell r="G6" t="str">
            <v>BUDGET</v>
          </cell>
          <cell r="I6" t="str">
            <v>VARIANCE</v>
          </cell>
          <cell r="K6" t="str">
            <v>ACTUAL</v>
          </cell>
          <cell r="M6" t="str">
            <v>BUDGET</v>
          </cell>
        </row>
        <row r="7">
          <cell r="K7" t="str">
            <v>DEC 31/03</v>
          </cell>
        </row>
        <row r="8">
          <cell r="A8">
            <v>1</v>
          </cell>
          <cell r="B8" t="str">
            <v>DISTRIBUTION REVENUE</v>
          </cell>
        </row>
        <row r="9">
          <cell r="C9" t="str">
            <v>Residential</v>
          </cell>
          <cell r="E9">
            <v>5804352</v>
          </cell>
          <cell r="G9">
            <v>5871987</v>
          </cell>
          <cell r="I9">
            <v>-67635</v>
          </cell>
          <cell r="K9">
            <v>13587240</v>
          </cell>
          <cell r="M9">
            <v>14615000</v>
          </cell>
        </row>
        <row r="10">
          <cell r="C10" t="str">
            <v>General Service</v>
          </cell>
          <cell r="E10">
            <v>4191919</v>
          </cell>
          <cell r="G10">
            <v>4014856</v>
          </cell>
          <cell r="I10">
            <v>177063</v>
          </cell>
          <cell r="K10">
            <v>9677641</v>
          </cell>
          <cell r="M10">
            <v>9932000</v>
          </cell>
        </row>
        <row r="11">
          <cell r="C11" t="str">
            <v>Large User - IBM</v>
          </cell>
          <cell r="E11">
            <v>0</v>
          </cell>
          <cell r="G11">
            <v>0</v>
          </cell>
          <cell r="I11">
            <v>0</v>
          </cell>
          <cell r="K11">
            <v>0</v>
          </cell>
          <cell r="M11">
            <v>0</v>
          </cell>
        </row>
        <row r="12">
          <cell r="C12" t="str">
            <v>Streetlighting</v>
          </cell>
          <cell r="E12">
            <v>38385</v>
          </cell>
          <cell r="G12">
            <v>34358</v>
          </cell>
          <cell r="I12">
            <v>4027</v>
          </cell>
          <cell r="K12">
            <v>80183</v>
          </cell>
          <cell r="M12">
            <v>84000</v>
          </cell>
        </row>
        <row r="13">
          <cell r="C13" t="str">
            <v>Revenue from Services</v>
          </cell>
          <cell r="E13">
            <v>148606</v>
          </cell>
          <cell r="G13">
            <v>145398</v>
          </cell>
          <cell r="I13">
            <v>3208</v>
          </cell>
          <cell r="K13">
            <v>346194</v>
          </cell>
          <cell r="M13">
            <v>353168</v>
          </cell>
        </row>
        <row r="15">
          <cell r="B15" t="str">
            <v>TOTAL DISTRIBUTION REVENUE</v>
          </cell>
          <cell r="E15">
            <v>10183262</v>
          </cell>
          <cell r="G15">
            <v>10066599</v>
          </cell>
          <cell r="I15">
            <v>116663</v>
          </cell>
          <cell r="K15">
            <v>23691258</v>
          </cell>
          <cell r="M15">
            <v>24984168</v>
          </cell>
        </row>
        <row r="17">
          <cell r="A17">
            <v>1.1000000000000001</v>
          </cell>
          <cell r="B17" t="str">
            <v>COMMODITY</v>
          </cell>
          <cell r="E17">
            <v>59524904</v>
          </cell>
          <cell r="G17">
            <v>61806763</v>
          </cell>
          <cell r="I17">
            <v>-2281859</v>
          </cell>
          <cell r="K17">
            <v>134865584</v>
          </cell>
          <cell r="M17">
            <v>146948233</v>
          </cell>
        </row>
        <row r="18">
          <cell r="B18" t="str">
            <v>RETAIL SETTLEMENT VARIANCE</v>
          </cell>
          <cell r="E18">
            <v>-2581015</v>
          </cell>
          <cell r="G18">
            <v>0</v>
          </cell>
          <cell r="I18">
            <v>-2581015</v>
          </cell>
          <cell r="M18">
            <v>0</v>
          </cell>
        </row>
        <row r="20">
          <cell r="B20" t="str">
            <v>TOTAL COMMODITY REVENUE</v>
          </cell>
          <cell r="E20">
            <v>56943889</v>
          </cell>
          <cell r="G20">
            <v>61806763</v>
          </cell>
          <cell r="I20">
            <v>-4862874</v>
          </cell>
          <cell r="K20">
            <v>134865584</v>
          </cell>
          <cell r="M20">
            <v>146948233</v>
          </cell>
        </row>
        <row r="21">
          <cell r="B21" t="str">
            <v>TOTAL SERVICE REVENUE</v>
          </cell>
          <cell r="E21">
            <v>67127151</v>
          </cell>
          <cell r="G21">
            <v>71873362</v>
          </cell>
          <cell r="I21">
            <v>-4746211</v>
          </cell>
          <cell r="K21">
            <v>158556842</v>
          </cell>
          <cell r="M21">
            <v>171932401</v>
          </cell>
        </row>
        <row r="23">
          <cell r="B23" t="str">
            <v>RECOVERY OF TAXES ( OTHER THAN INCOME TAX)</v>
          </cell>
          <cell r="E23">
            <v>1858943</v>
          </cell>
          <cell r="G23">
            <v>2164135</v>
          </cell>
          <cell r="I23">
            <v>-305192</v>
          </cell>
          <cell r="K23">
            <v>6935343</v>
          </cell>
          <cell r="M23">
            <v>5193976</v>
          </cell>
        </row>
        <row r="24">
          <cell r="E24">
            <v>68986094</v>
          </cell>
          <cell r="G24">
            <v>74037497</v>
          </cell>
          <cell r="I24">
            <v>-5051403</v>
          </cell>
          <cell r="K24">
            <v>165492185</v>
          </cell>
          <cell r="M24">
            <v>177126377</v>
          </cell>
        </row>
        <row r="25">
          <cell r="A25">
            <v>2</v>
          </cell>
          <cell r="B25" t="str">
            <v>COST OF POWER</v>
          </cell>
        </row>
        <row r="26">
          <cell r="B26" t="str">
            <v>ACTUAL COST OF POWER</v>
          </cell>
          <cell r="E26">
            <v>56988889</v>
          </cell>
          <cell r="G26">
            <v>61806764</v>
          </cell>
          <cell r="I26">
            <v>4817875</v>
          </cell>
          <cell r="K26">
            <v>134865584</v>
          </cell>
          <cell r="M26">
            <v>146948233</v>
          </cell>
        </row>
        <row r="27">
          <cell r="B27" t="str">
            <v>RETAIL SETTLEMENT VARIANCE</v>
          </cell>
          <cell r="E27">
            <v>-45000</v>
          </cell>
          <cell r="I27">
            <v>45000</v>
          </cell>
          <cell r="K27">
            <v>0</v>
          </cell>
          <cell r="M27">
            <v>0</v>
          </cell>
        </row>
        <row r="28">
          <cell r="B28" t="str">
            <v>PRE-MARKET OPENING(May 1) ENERGY VARIANCE</v>
          </cell>
          <cell r="E28">
            <v>0</v>
          </cell>
          <cell r="I28">
            <v>0</v>
          </cell>
          <cell r="K28">
            <v>0</v>
          </cell>
          <cell r="M28">
            <v>0</v>
          </cell>
        </row>
        <row r="29">
          <cell r="B29" t="str">
            <v>REGULATORY COST OF POWER</v>
          </cell>
          <cell r="E29">
            <v>56943889</v>
          </cell>
          <cell r="G29">
            <v>61806764</v>
          </cell>
          <cell r="I29">
            <v>4862875</v>
          </cell>
          <cell r="K29">
            <v>134865584</v>
          </cell>
          <cell r="M29">
            <v>146948233</v>
          </cell>
        </row>
        <row r="31">
          <cell r="B31" t="str">
            <v>GROSS MARGIN</v>
          </cell>
          <cell r="E31">
            <v>12042205</v>
          </cell>
          <cell r="G31">
            <v>12230733</v>
          </cell>
          <cell r="I31">
            <v>-188528</v>
          </cell>
          <cell r="K31">
            <v>30626601</v>
          </cell>
          <cell r="M31">
            <v>30178144</v>
          </cell>
        </row>
        <row r="33">
          <cell r="A33" t="str">
            <v>1A</v>
          </cell>
          <cell r="B33" t="str">
            <v>OTHER REVENUE</v>
          </cell>
          <cell r="E33">
            <v>1804974</v>
          </cell>
          <cell r="G33">
            <v>1248335</v>
          </cell>
          <cell r="I33">
            <v>556639</v>
          </cell>
          <cell r="K33">
            <v>4616094</v>
          </cell>
          <cell r="M33">
            <v>2996430</v>
          </cell>
        </row>
        <row r="35">
          <cell r="E35">
            <v>13847179</v>
          </cell>
          <cell r="G35">
            <v>13479068</v>
          </cell>
          <cell r="I35">
            <v>368111</v>
          </cell>
          <cell r="K35">
            <v>35242695</v>
          </cell>
          <cell r="M35">
            <v>33174574</v>
          </cell>
        </row>
        <row r="36">
          <cell r="B36" t="str">
            <v>OPERATION, MAINTENANCE &amp; ADMINISTRATION EXPENSES</v>
          </cell>
        </row>
        <row r="37">
          <cell r="A37">
            <v>3</v>
          </cell>
          <cell r="C37" t="str">
            <v>TRANSFORMER STATION - EQUIPMENT</v>
          </cell>
          <cell r="E37">
            <v>85726</v>
          </cell>
          <cell r="G37">
            <v>81790</v>
          </cell>
          <cell r="I37">
            <v>-3936</v>
          </cell>
          <cell r="K37">
            <v>252049</v>
          </cell>
          <cell r="M37">
            <v>196471</v>
          </cell>
        </row>
        <row r="38">
          <cell r="A38">
            <v>4</v>
          </cell>
          <cell r="C38" t="str">
            <v>TRANSFORMER STATION - BUILDINGS</v>
          </cell>
          <cell r="E38">
            <v>10076</v>
          </cell>
          <cell r="G38">
            <v>19615</v>
          </cell>
          <cell r="I38">
            <v>9539</v>
          </cell>
          <cell r="K38">
            <v>30462</v>
          </cell>
          <cell r="M38">
            <v>47188</v>
          </cell>
        </row>
        <row r="39">
          <cell r="A39">
            <v>5</v>
          </cell>
          <cell r="C39" t="str">
            <v>DISTRIBUTION STATION EQUIPMENT</v>
          </cell>
          <cell r="E39">
            <v>26138</v>
          </cell>
          <cell r="G39">
            <v>45110</v>
          </cell>
          <cell r="I39">
            <v>18972</v>
          </cell>
          <cell r="K39">
            <v>46181</v>
          </cell>
          <cell r="M39">
            <v>108361</v>
          </cell>
        </row>
        <row r="40">
          <cell r="A40">
            <v>6</v>
          </cell>
          <cell r="C40" t="str">
            <v>DISTRIBUTION STATION BUILDINGS</v>
          </cell>
          <cell r="E40">
            <v>10429</v>
          </cell>
          <cell r="G40">
            <v>6560</v>
          </cell>
          <cell r="I40">
            <v>-3869</v>
          </cell>
          <cell r="K40">
            <v>21753</v>
          </cell>
          <cell r="M40">
            <v>15800</v>
          </cell>
        </row>
        <row r="41">
          <cell r="A41">
            <v>7</v>
          </cell>
          <cell r="C41" t="str">
            <v>WASTE MANAGEMENT</v>
          </cell>
          <cell r="E41">
            <v>2338</v>
          </cell>
          <cell r="G41">
            <v>2565</v>
          </cell>
          <cell r="I41">
            <v>227</v>
          </cell>
          <cell r="K41">
            <v>4663</v>
          </cell>
          <cell r="M41">
            <v>6205</v>
          </cell>
        </row>
        <row r="42">
          <cell r="A42">
            <v>8</v>
          </cell>
          <cell r="C42" t="str">
            <v>LINES OVERHEAD</v>
          </cell>
          <cell r="E42">
            <v>308281</v>
          </cell>
          <cell r="G42">
            <v>261658</v>
          </cell>
          <cell r="I42">
            <v>-46623</v>
          </cell>
          <cell r="K42">
            <v>715145</v>
          </cell>
          <cell r="M42">
            <v>627066</v>
          </cell>
        </row>
        <row r="43">
          <cell r="A43">
            <v>9</v>
          </cell>
          <cell r="C43" t="str">
            <v>TREE TRIMMING</v>
          </cell>
          <cell r="E43">
            <v>78566</v>
          </cell>
          <cell r="G43">
            <v>56835</v>
          </cell>
          <cell r="I43">
            <v>-21731</v>
          </cell>
          <cell r="K43">
            <v>92593</v>
          </cell>
          <cell r="M43">
            <v>136446</v>
          </cell>
        </row>
        <row r="44">
          <cell r="A44">
            <v>10</v>
          </cell>
          <cell r="C44" t="str">
            <v>LINES UNDERGROUND/Switchgear</v>
          </cell>
          <cell r="E44">
            <v>631162</v>
          </cell>
          <cell r="G44">
            <v>381923</v>
          </cell>
          <cell r="I44">
            <v>-249239</v>
          </cell>
          <cell r="K44">
            <v>1228999</v>
          </cell>
          <cell r="M44">
            <v>918498</v>
          </cell>
        </row>
        <row r="45">
          <cell r="A45">
            <v>11</v>
          </cell>
          <cell r="C45" t="str">
            <v>TRANSFORMERS - OVERHEAD</v>
          </cell>
          <cell r="E45">
            <v>37119</v>
          </cell>
          <cell r="G45">
            <v>32780</v>
          </cell>
          <cell r="I45">
            <v>-4339</v>
          </cell>
          <cell r="K45">
            <v>90277</v>
          </cell>
          <cell r="M45">
            <v>78744</v>
          </cell>
        </row>
        <row r="46">
          <cell r="A46">
            <v>12</v>
          </cell>
          <cell r="C46" t="str">
            <v>TRANSFORMERS - UNDERGROUND</v>
          </cell>
          <cell r="E46">
            <v>49571</v>
          </cell>
          <cell r="G46">
            <v>87120</v>
          </cell>
          <cell r="I46">
            <v>37549</v>
          </cell>
          <cell r="K46">
            <v>169587</v>
          </cell>
          <cell r="M46">
            <v>209227</v>
          </cell>
        </row>
        <row r="47">
          <cell r="A47">
            <v>13</v>
          </cell>
          <cell r="C47" t="str">
            <v>METERS</v>
          </cell>
          <cell r="E47">
            <v>179420</v>
          </cell>
          <cell r="G47">
            <v>160785</v>
          </cell>
          <cell r="I47">
            <v>-18635</v>
          </cell>
          <cell r="K47">
            <v>351779</v>
          </cell>
          <cell r="M47">
            <v>386063</v>
          </cell>
        </row>
        <row r="48">
          <cell r="A48">
            <v>14</v>
          </cell>
          <cell r="C48" t="str">
            <v>S.C.A.D.A.</v>
          </cell>
          <cell r="E48">
            <v>95303</v>
          </cell>
          <cell r="G48">
            <v>99070</v>
          </cell>
          <cell r="I48">
            <v>3767</v>
          </cell>
          <cell r="K48">
            <v>230397</v>
          </cell>
          <cell r="M48">
            <v>237886</v>
          </cell>
        </row>
        <row r="49">
          <cell r="A49">
            <v>15</v>
          </cell>
          <cell r="C49" t="str">
            <v>CONTROL ROOM</v>
          </cell>
          <cell r="E49">
            <v>287494</v>
          </cell>
          <cell r="G49">
            <v>308410</v>
          </cell>
          <cell r="I49">
            <v>20916</v>
          </cell>
          <cell r="K49">
            <v>665341</v>
          </cell>
          <cell r="M49">
            <v>740319</v>
          </cell>
        </row>
        <row r="50">
          <cell r="A50">
            <v>16</v>
          </cell>
          <cell r="C50" t="str">
            <v>CUSTOMER Trouble/Service Calls</v>
          </cell>
          <cell r="E50">
            <v>18476</v>
          </cell>
          <cell r="G50">
            <v>12795</v>
          </cell>
          <cell r="I50">
            <v>-5681</v>
          </cell>
          <cell r="K50">
            <v>41918</v>
          </cell>
          <cell r="M50">
            <v>30728</v>
          </cell>
        </row>
        <row r="51">
          <cell r="A51">
            <v>17</v>
          </cell>
          <cell r="C51" t="str">
            <v>CABLE LOCATES &amp; INSPECTION</v>
          </cell>
          <cell r="E51">
            <v>205839</v>
          </cell>
          <cell r="G51">
            <v>189190</v>
          </cell>
          <cell r="I51">
            <v>-16649</v>
          </cell>
          <cell r="K51">
            <v>342787</v>
          </cell>
          <cell r="M51">
            <v>454166</v>
          </cell>
        </row>
        <row r="52">
          <cell r="A52">
            <v>18</v>
          </cell>
          <cell r="C52" t="str">
            <v>CUSTOMER PREMISES</v>
          </cell>
          <cell r="E52">
            <v>216522</v>
          </cell>
          <cell r="G52">
            <v>110040</v>
          </cell>
          <cell r="I52">
            <v>-106482</v>
          </cell>
          <cell r="K52">
            <v>488390</v>
          </cell>
          <cell r="M52">
            <v>264177</v>
          </cell>
        </row>
        <row r="53">
          <cell r="A53">
            <v>19</v>
          </cell>
          <cell r="C53" t="str">
            <v>WATER HEATERS</v>
          </cell>
          <cell r="E53">
            <v>90992</v>
          </cell>
          <cell r="G53">
            <v>56875</v>
          </cell>
          <cell r="I53">
            <v>-34117</v>
          </cell>
          <cell r="K53">
            <v>131599</v>
          </cell>
          <cell r="M53">
            <v>136565</v>
          </cell>
        </row>
        <row r="54">
          <cell r="A54">
            <v>20</v>
          </cell>
          <cell r="C54" t="str">
            <v>PROMOTIONS</v>
          </cell>
          <cell r="E54">
            <v>70490</v>
          </cell>
          <cell r="G54">
            <v>132185</v>
          </cell>
          <cell r="I54">
            <v>61695</v>
          </cell>
          <cell r="K54">
            <v>187377</v>
          </cell>
          <cell r="M54">
            <v>317448</v>
          </cell>
        </row>
        <row r="55">
          <cell r="A55">
            <v>21</v>
          </cell>
          <cell r="C55" t="str">
            <v>BILLING AND COLLECTIONS</v>
          </cell>
          <cell r="E55">
            <v>785922.7</v>
          </cell>
          <cell r="G55">
            <v>714855</v>
          </cell>
          <cell r="I55">
            <v>-71067.699999999953</v>
          </cell>
          <cell r="K55">
            <v>1667011</v>
          </cell>
          <cell r="M55">
            <v>1715921</v>
          </cell>
        </row>
        <row r="56">
          <cell r="A56">
            <v>22</v>
          </cell>
          <cell r="C56" t="str">
            <v>RETAILER BILLING AND COLLECTION</v>
          </cell>
          <cell r="E56">
            <v>41767.299999999996</v>
          </cell>
          <cell r="G56">
            <v>148765</v>
          </cell>
          <cell r="I56">
            <v>106997.70000000001</v>
          </cell>
          <cell r="K56">
            <v>110689</v>
          </cell>
          <cell r="M56">
            <v>357138</v>
          </cell>
        </row>
        <row r="57">
          <cell r="A57">
            <v>23</v>
          </cell>
          <cell r="C57" t="str">
            <v>DATA PROCESSING</v>
          </cell>
          <cell r="E57">
            <v>117835</v>
          </cell>
          <cell r="G57">
            <v>81335</v>
          </cell>
          <cell r="I57">
            <v>-36500</v>
          </cell>
          <cell r="K57">
            <v>261215</v>
          </cell>
          <cell r="M57">
            <v>195273</v>
          </cell>
        </row>
        <row r="58">
          <cell r="A58">
            <v>24</v>
          </cell>
          <cell r="C58" t="str">
            <v>INFORMATION TECHNOLOGY</v>
          </cell>
          <cell r="E58">
            <v>158630</v>
          </cell>
          <cell r="G58">
            <v>169375</v>
          </cell>
          <cell r="I58">
            <v>10745</v>
          </cell>
          <cell r="K58">
            <v>365835</v>
          </cell>
          <cell r="M58">
            <v>406561</v>
          </cell>
        </row>
        <row r="59">
          <cell r="A59">
            <v>25</v>
          </cell>
          <cell r="C59" t="str">
            <v>GENERAL ADMINISTRATION</v>
          </cell>
          <cell r="E59">
            <v>335377</v>
          </cell>
          <cell r="G59">
            <v>305155</v>
          </cell>
          <cell r="I59">
            <v>-30222</v>
          </cell>
          <cell r="K59">
            <v>669726</v>
          </cell>
          <cell r="M59">
            <v>732440</v>
          </cell>
        </row>
        <row r="60">
          <cell r="A60">
            <v>26</v>
          </cell>
          <cell r="C60" t="str">
            <v>ACCOUNTING</v>
          </cell>
          <cell r="E60">
            <v>340114</v>
          </cell>
          <cell r="G60">
            <v>284105</v>
          </cell>
          <cell r="I60">
            <v>-56009</v>
          </cell>
          <cell r="K60">
            <v>633731</v>
          </cell>
          <cell r="M60">
            <v>681976</v>
          </cell>
        </row>
        <row r="61">
          <cell r="A61">
            <v>27</v>
          </cell>
          <cell r="C61" t="str">
            <v>CORPORATE</v>
          </cell>
          <cell r="E61">
            <v>444973</v>
          </cell>
          <cell r="G61">
            <v>323657</v>
          </cell>
          <cell r="I61">
            <v>-121316</v>
          </cell>
          <cell r="K61">
            <v>752213</v>
          </cell>
          <cell r="M61">
            <v>820454</v>
          </cell>
        </row>
        <row r="62">
          <cell r="A62">
            <v>28</v>
          </cell>
          <cell r="C62" t="str">
            <v>EXECUTIVE/BOARD OF DIRECTORS</v>
          </cell>
          <cell r="E62">
            <v>344434</v>
          </cell>
          <cell r="G62">
            <v>309985</v>
          </cell>
          <cell r="I62">
            <v>-34449</v>
          </cell>
          <cell r="K62">
            <v>625642</v>
          </cell>
          <cell r="M62">
            <v>744065</v>
          </cell>
        </row>
        <row r="63">
          <cell r="A63">
            <v>29</v>
          </cell>
          <cell r="C63" t="str">
            <v>BUILDING AND GROUNDS -8100 WARDEN</v>
          </cell>
          <cell r="E63">
            <v>382236</v>
          </cell>
          <cell r="G63">
            <v>405590</v>
          </cell>
          <cell r="I63">
            <v>23354</v>
          </cell>
          <cell r="K63">
            <v>915659</v>
          </cell>
          <cell r="M63">
            <v>973600</v>
          </cell>
        </row>
        <row r="64">
          <cell r="A64">
            <v>30</v>
          </cell>
          <cell r="C64" t="str">
            <v>REGULATORY EXPENSES</v>
          </cell>
          <cell r="E64">
            <v>99731</v>
          </cell>
          <cell r="G64">
            <v>108785</v>
          </cell>
          <cell r="I64">
            <v>9054</v>
          </cell>
          <cell r="K64">
            <v>274452</v>
          </cell>
          <cell r="M64">
            <v>261186</v>
          </cell>
        </row>
        <row r="65">
          <cell r="A65">
            <v>31</v>
          </cell>
          <cell r="C65" t="str">
            <v>AMOUNTS IN LIEU OF TAXES</v>
          </cell>
          <cell r="E65">
            <v>330021</v>
          </cell>
          <cell r="G65">
            <v>374145</v>
          </cell>
          <cell r="I65">
            <v>44124</v>
          </cell>
          <cell r="K65">
            <v>748492</v>
          </cell>
          <cell r="M65">
            <v>897950</v>
          </cell>
        </row>
        <row r="67">
          <cell r="C67" t="str">
            <v>TOTAL</v>
          </cell>
          <cell r="E67">
            <v>5784983</v>
          </cell>
          <cell r="G67">
            <v>5271058</v>
          </cell>
          <cell r="I67">
            <v>-513925</v>
          </cell>
          <cell r="K67">
            <v>12115962</v>
          </cell>
          <cell r="M67">
            <v>12697922</v>
          </cell>
        </row>
        <row r="68">
          <cell r="A68">
            <v>32</v>
          </cell>
          <cell r="C68" t="str">
            <v>AMORTIZATION</v>
          </cell>
          <cell r="E68">
            <v>3519769</v>
          </cell>
          <cell r="G68">
            <v>3666175</v>
          </cell>
          <cell r="I68">
            <v>146406</v>
          </cell>
          <cell r="K68">
            <v>7730668</v>
          </cell>
          <cell r="M68">
            <v>8804117</v>
          </cell>
        </row>
        <row r="70">
          <cell r="C70" t="str">
            <v>EARNINGS BEFORE INTEREST &amp; TAXES</v>
          </cell>
          <cell r="E70">
            <v>4542427</v>
          </cell>
          <cell r="G70">
            <v>4541835</v>
          </cell>
          <cell r="I70">
            <v>592</v>
          </cell>
          <cell r="K70">
            <v>15396065</v>
          </cell>
          <cell r="M70">
            <v>11672535</v>
          </cell>
        </row>
        <row r="72">
          <cell r="A72">
            <v>33</v>
          </cell>
          <cell r="C72" t="str">
            <v>INTEREST</v>
          </cell>
          <cell r="E72">
            <v>2237480</v>
          </cell>
          <cell r="G72">
            <v>2318630</v>
          </cell>
          <cell r="I72">
            <v>81150</v>
          </cell>
          <cell r="K72">
            <v>5625049</v>
          </cell>
          <cell r="M72">
            <v>5564740</v>
          </cell>
        </row>
        <row r="73">
          <cell r="C73" t="str">
            <v>EQUITY IN EARNINGS OF RICHMONDHILL HYDRO</v>
          </cell>
          <cell r="E73">
            <v>781610.5</v>
          </cell>
          <cell r="G73">
            <v>532564.33333333349</v>
          </cell>
          <cell r="I73">
            <v>249046.16666666651</v>
          </cell>
          <cell r="K73">
            <v>2671702</v>
          </cell>
          <cell r="M73">
            <v>3506000</v>
          </cell>
        </row>
        <row r="74">
          <cell r="E74">
            <v>3086557.5</v>
          </cell>
          <cell r="G74">
            <v>2755769.3333333335</v>
          </cell>
          <cell r="I74">
            <v>330788.16666666651</v>
          </cell>
          <cell r="K74">
            <v>12442718</v>
          </cell>
          <cell r="M74">
            <v>9613795</v>
          </cell>
        </row>
        <row r="77">
          <cell r="A77">
            <v>34</v>
          </cell>
          <cell r="C77" t="str">
            <v>UNUSUAL ITEMS</v>
          </cell>
          <cell r="E77">
            <v>0</v>
          </cell>
          <cell r="I77">
            <v>0</v>
          </cell>
          <cell r="M77">
            <v>0</v>
          </cell>
        </row>
        <row r="79">
          <cell r="A79">
            <v>35</v>
          </cell>
          <cell r="C79" t="str">
            <v>NET INCOME BEFORE TAXES</v>
          </cell>
          <cell r="E79">
            <v>3086557.5</v>
          </cell>
          <cell r="G79">
            <v>2755769.3333333335</v>
          </cell>
          <cell r="I79">
            <v>330788.16666666651</v>
          </cell>
          <cell r="K79">
            <v>12442718</v>
          </cell>
          <cell r="M79">
            <v>9613795</v>
          </cell>
        </row>
        <row r="81">
          <cell r="A81">
            <v>36</v>
          </cell>
          <cell r="C81" t="str">
            <v>AMOUNTS IN LIEU OF INCOME TAXES</v>
          </cell>
          <cell r="E81">
            <v>1354224</v>
          </cell>
          <cell r="G81">
            <v>1106070</v>
          </cell>
          <cell r="I81">
            <v>-248154</v>
          </cell>
          <cell r="K81">
            <v>3556084</v>
          </cell>
          <cell r="M81">
            <v>2654578</v>
          </cell>
        </row>
        <row r="83">
          <cell r="C83" t="str">
            <v>NET INCOME</v>
          </cell>
          <cell r="E83">
            <v>1732334</v>
          </cell>
          <cell r="G83">
            <v>1649699.3333333335</v>
          </cell>
          <cell r="I83">
            <v>82634.166666666511</v>
          </cell>
          <cell r="K83">
            <v>8886634</v>
          </cell>
          <cell r="M83">
            <v>6959217</v>
          </cell>
        </row>
        <row r="86">
          <cell r="A86">
            <v>37</v>
          </cell>
          <cell r="C86" t="str">
            <v>NET INCOME (LOSS)</v>
          </cell>
          <cell r="E86">
            <v>1732334</v>
          </cell>
          <cell r="G86">
            <v>1649699.3333333335</v>
          </cell>
          <cell r="I86">
            <v>82634.166666666511</v>
          </cell>
          <cell r="K86">
            <v>8886634</v>
          </cell>
          <cell r="M86">
            <v>6959217</v>
          </cell>
        </row>
        <row r="88">
          <cell r="C88" t="str">
            <v>GROSS MARGIN %</v>
          </cell>
          <cell r="E88">
            <v>0.1794</v>
          </cell>
          <cell r="G88">
            <v>0.17019999999999999</v>
          </cell>
          <cell r="K88">
            <v>0.19320000000000001</v>
          </cell>
          <cell r="M88">
            <v>0.17549999999999999</v>
          </cell>
        </row>
        <row r="90">
          <cell r="C90" t="str">
            <v>NET INCOME (LOSS) AS A % OF TOTAL REVENUE</v>
          </cell>
          <cell r="E90">
            <v>2.5131011121447364E-2</v>
          </cell>
          <cell r="G90">
            <v>2.2561009946655552E-2</v>
          </cell>
          <cell r="K90">
            <v>5.4461445738771284E-2</v>
          </cell>
          <cell r="M90">
            <v>3.978313329036081E-2</v>
          </cell>
        </row>
        <row r="92">
          <cell r="C92" t="str">
            <v>SERVICE REVENUE INCREASE OVER PREVIOUS YEAR</v>
          </cell>
          <cell r="E92">
            <v>-0.5766366802386238</v>
          </cell>
          <cell r="K92">
            <v>-2.7199999999999998E-2</v>
          </cell>
        </row>
        <row r="94">
          <cell r="C94" t="str">
            <v>NUMBER OF BILLING CUSTOMERS</v>
          </cell>
          <cell r="E94">
            <v>0</v>
          </cell>
          <cell r="K94">
            <v>72249</v>
          </cell>
        </row>
        <row r="95">
          <cell r="E95">
            <v>82060</v>
          </cell>
        </row>
        <row r="99">
          <cell r="C99" t="str">
            <v>P:\finstmnt\2004\[fs-may04 .XLS]Bal_ExternalReporting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J1" t="str">
            <v>MARKHAM HYDRO DISTRIBUTION INC.</v>
          </cell>
        </row>
        <row r="2">
          <cell r="J2" t="str">
            <v>CAPITAL EXPENDITURE STATEMENT-LINE ITEMS</v>
          </cell>
        </row>
        <row r="3">
          <cell r="C3" t="str">
            <v>NOT REVISED</v>
          </cell>
          <cell r="J3" t="str">
            <v>Five Months to May 31, 2004</v>
          </cell>
          <cell r="P3" t="str">
            <v>BUDGET TRANSFERS</v>
          </cell>
          <cell r="T3" t="str">
            <v>SCHEDULE 1A</v>
          </cell>
        </row>
        <row r="4">
          <cell r="C4" t="str">
            <v>TO BE REVISED TO AGREE WITH CAPEX SUM</v>
          </cell>
          <cell r="J4" t="str">
            <v xml:space="preserve"> </v>
          </cell>
          <cell r="P4" t="str">
            <v>&amp; ACTUAL ASSETS ADJUSTMENTS</v>
          </cell>
        </row>
        <row r="5">
          <cell r="J5" t="str">
            <v>WORK IN PROCESS ADJUSTMENT</v>
          </cell>
          <cell r="P5" t="str">
            <v>TO BE INCORPORATED</v>
          </cell>
        </row>
        <row r="7">
          <cell r="D7" t="str">
            <v>OPENING</v>
          </cell>
          <cell r="E7" t="str">
            <v xml:space="preserve">  </v>
          </cell>
          <cell r="F7" t="str">
            <v>CLOSING</v>
          </cell>
          <cell r="J7">
            <v>2002</v>
          </cell>
          <cell r="L7" t="str">
            <v>Opening WIP</v>
          </cell>
          <cell r="N7" t="str">
            <v>Adjusted 2002</v>
          </cell>
          <cell r="P7">
            <v>2002</v>
          </cell>
          <cell r="R7">
            <v>2001</v>
          </cell>
          <cell r="T7">
            <v>2002</v>
          </cell>
          <cell r="V7">
            <v>2002</v>
          </cell>
        </row>
        <row r="8">
          <cell r="D8" t="str">
            <v>BALANCE</v>
          </cell>
          <cell r="F8" t="str">
            <v>BALANCE</v>
          </cell>
          <cell r="J8" t="str">
            <v>YTD</v>
          </cell>
          <cell r="L8" t="str">
            <v>Distributed</v>
          </cell>
          <cell r="N8" t="str">
            <v>YTD Actual</v>
          </cell>
          <cell r="P8" t="str">
            <v>ANNUAL</v>
          </cell>
          <cell r="R8" t="str">
            <v>CARRYOVER</v>
          </cell>
          <cell r="T8" t="str">
            <v xml:space="preserve"> </v>
          </cell>
          <cell r="V8" t="str">
            <v>YTD</v>
          </cell>
        </row>
        <row r="9">
          <cell r="C9" t="str">
            <v>DESCRIPTION</v>
          </cell>
          <cell r="D9" t="str">
            <v>JAN. 1/02</v>
          </cell>
          <cell r="F9" t="str">
            <v>CURR. YR.</v>
          </cell>
          <cell r="J9" t="str">
            <v>ACTUAL</v>
          </cell>
          <cell r="P9" t="str">
            <v>BUDGET</v>
          </cell>
          <cell r="R9" t="str">
            <v>TO 2002</v>
          </cell>
          <cell r="T9" t="str">
            <v>TRANSFERS</v>
          </cell>
          <cell r="V9" t="str">
            <v>VARIANCE</v>
          </cell>
        </row>
        <row r="11">
          <cell r="A11">
            <v>1</v>
          </cell>
          <cell r="C11" t="str">
            <v>LAND</v>
          </cell>
          <cell r="D11">
            <v>1548662</v>
          </cell>
          <cell r="F11">
            <v>1574483.5</v>
          </cell>
          <cell r="J11">
            <v>25821.5</v>
          </cell>
          <cell r="L11">
            <v>0</v>
          </cell>
          <cell r="N11">
            <v>25821.64</v>
          </cell>
          <cell r="P11">
            <v>500000</v>
          </cell>
          <cell r="R11">
            <v>0</v>
          </cell>
          <cell r="V11">
            <v>474178.36</v>
          </cell>
        </row>
        <row r="12">
          <cell r="J12" t="str">
            <v xml:space="preserve"> </v>
          </cell>
        </row>
        <row r="13">
          <cell r="A13">
            <v>2</v>
          </cell>
          <cell r="C13" t="str">
            <v>BUILDING &amp; LEASEHOLD IMPROVEMENTS</v>
          </cell>
          <cell r="D13">
            <v>806520.84</v>
          </cell>
          <cell r="F13">
            <v>955248.35</v>
          </cell>
          <cell r="J13">
            <v>148727.51</v>
          </cell>
          <cell r="L13">
            <v>-33752.160000000003</v>
          </cell>
          <cell r="N13">
            <v>114975.35</v>
          </cell>
          <cell r="P13">
            <v>10000</v>
          </cell>
          <cell r="R13">
            <v>0</v>
          </cell>
          <cell r="T13">
            <v>227970</v>
          </cell>
          <cell r="V13">
            <v>122994.65</v>
          </cell>
        </row>
        <row r="15">
          <cell r="A15">
            <v>3</v>
          </cell>
          <cell r="C15" t="str">
            <v>TRANSFORMER STATION EQPT</v>
          </cell>
          <cell r="D15">
            <v>14183954.949999999</v>
          </cell>
          <cell r="F15">
            <v>23106837.560000002</v>
          </cell>
          <cell r="J15">
            <v>8922883.1100000031</v>
          </cell>
          <cell r="L15">
            <v>-8722.0499999999993</v>
          </cell>
          <cell r="N15">
            <v>8914161.0600000024</v>
          </cell>
          <cell r="P15">
            <v>5524258</v>
          </cell>
          <cell r="R15">
            <v>1050000</v>
          </cell>
          <cell r="V15">
            <v>-2339903.0600000024</v>
          </cell>
        </row>
        <row r="17">
          <cell r="A17">
            <v>4</v>
          </cell>
          <cell r="C17" t="str">
            <v>MUNICIPAL STATION EQPT</v>
          </cell>
          <cell r="D17">
            <v>2182085.7799999998</v>
          </cell>
          <cell r="F17">
            <v>2209301.7799999998</v>
          </cell>
          <cell r="J17">
            <v>27216</v>
          </cell>
          <cell r="L17">
            <v>0</v>
          </cell>
          <cell r="N17">
            <v>27216</v>
          </cell>
          <cell r="P17">
            <v>36599</v>
          </cell>
          <cell r="R17">
            <v>36524</v>
          </cell>
          <cell r="V17">
            <v>45907</v>
          </cell>
        </row>
        <row r="19">
          <cell r="A19">
            <v>5</v>
          </cell>
          <cell r="C19" t="str">
            <v>OVERHEAD - LINES</v>
          </cell>
          <cell r="D19">
            <v>35995969.850000001</v>
          </cell>
          <cell r="F19">
            <v>40855251.109999999</v>
          </cell>
          <cell r="J19">
            <v>4859281.2599999979</v>
          </cell>
          <cell r="L19">
            <v>-721948.30999999994</v>
          </cell>
          <cell r="N19">
            <v>4137332.9499999979</v>
          </cell>
          <cell r="P19">
            <v>1001189</v>
          </cell>
          <cell r="R19">
            <v>2491530</v>
          </cell>
          <cell r="T19">
            <v>109948</v>
          </cell>
          <cell r="V19">
            <v>-534665.94999999786</v>
          </cell>
        </row>
        <row r="21">
          <cell r="A21">
            <v>6</v>
          </cell>
          <cell r="C21" t="str">
            <v>OVERHEAD - TRANSFORMERS</v>
          </cell>
          <cell r="D21">
            <v>8936246.5800000019</v>
          </cell>
          <cell r="F21">
            <v>9327711.0299999993</v>
          </cell>
          <cell r="J21">
            <v>391464.44999999739</v>
          </cell>
          <cell r="L21">
            <v>-11719.89</v>
          </cell>
          <cell r="N21">
            <v>379744.55999999738</v>
          </cell>
          <cell r="P21">
            <v>282702</v>
          </cell>
          <cell r="R21">
            <v>64454</v>
          </cell>
          <cell r="T21">
            <v>-109948</v>
          </cell>
          <cell r="V21">
            <v>-142536.55999999738</v>
          </cell>
        </row>
        <row r="23">
          <cell r="A23">
            <v>7</v>
          </cell>
          <cell r="C23" t="str">
            <v>UNDERGROUND - LINES</v>
          </cell>
          <cell r="D23">
            <v>93838717.310000002</v>
          </cell>
          <cell r="F23">
            <v>109189706.41000001</v>
          </cell>
          <cell r="J23">
            <v>15350989.100000009</v>
          </cell>
          <cell r="L23">
            <v>-1279303.69</v>
          </cell>
          <cell r="N23">
            <v>14071685.410000009</v>
          </cell>
          <cell r="P23">
            <v>10486138</v>
          </cell>
          <cell r="R23">
            <v>640549</v>
          </cell>
          <cell r="T23">
            <v>-50000</v>
          </cell>
          <cell r="V23">
            <v>-2994998.4100000095</v>
          </cell>
        </row>
        <row r="25">
          <cell r="A25">
            <v>8</v>
          </cell>
          <cell r="C25" t="str">
            <v>UNDERGROUND - TRANSFORMERS</v>
          </cell>
          <cell r="D25">
            <v>38037669.299999997</v>
          </cell>
          <cell r="F25">
            <v>43118620.890000001</v>
          </cell>
          <cell r="J25">
            <v>5080951.5900000036</v>
          </cell>
          <cell r="L25">
            <v>-243200.7</v>
          </cell>
          <cell r="N25">
            <v>4837750.8900000034</v>
          </cell>
          <cell r="P25">
            <v>2081171</v>
          </cell>
          <cell r="R25">
            <v>53438</v>
          </cell>
          <cell r="V25">
            <v>-2703141.8900000034</v>
          </cell>
        </row>
        <row r="27">
          <cell r="A27">
            <v>9</v>
          </cell>
          <cell r="C27" t="str">
            <v>METERS</v>
          </cell>
          <cell r="D27">
            <v>9277419.9600000009</v>
          </cell>
          <cell r="F27">
            <v>10293098.26</v>
          </cell>
          <cell r="J27">
            <v>1015678.2999999989</v>
          </cell>
          <cell r="L27">
            <v>0</v>
          </cell>
          <cell r="N27">
            <v>1015678.2999999989</v>
          </cell>
          <cell r="P27">
            <v>483137</v>
          </cell>
          <cell r="R27">
            <v>0</v>
          </cell>
          <cell r="V27">
            <v>-532541.29999999888</v>
          </cell>
        </row>
        <row r="29">
          <cell r="A29">
            <v>10</v>
          </cell>
          <cell r="C29" t="str">
            <v>GENERAL OFFICE EQPT</v>
          </cell>
          <cell r="D29">
            <v>1258688.73</v>
          </cell>
          <cell r="F29">
            <v>1673312.09</v>
          </cell>
          <cell r="J29">
            <v>414623.3600000001</v>
          </cell>
          <cell r="L29">
            <v>0</v>
          </cell>
          <cell r="N29">
            <v>414623.3600000001</v>
          </cell>
          <cell r="P29">
            <v>220398</v>
          </cell>
          <cell r="R29">
            <v>0</v>
          </cell>
          <cell r="T29">
            <v>109300</v>
          </cell>
          <cell r="V29">
            <v>-84925.360000000102</v>
          </cell>
        </row>
        <row r="31">
          <cell r="A31">
            <v>11</v>
          </cell>
          <cell r="C31" t="str">
            <v>COMPUTER EQPT</v>
          </cell>
          <cell r="D31">
            <v>1486183.66</v>
          </cell>
          <cell r="F31">
            <v>2018550.46</v>
          </cell>
          <cell r="J31">
            <v>532366.80000000005</v>
          </cell>
          <cell r="L31">
            <v>0</v>
          </cell>
          <cell r="N31">
            <v>532366.80000000005</v>
          </cell>
          <cell r="P31">
            <v>118700</v>
          </cell>
          <cell r="R31">
            <v>2520577</v>
          </cell>
          <cell r="V31">
            <v>2106910.2000000002</v>
          </cell>
        </row>
        <row r="33">
          <cell r="A33">
            <v>12</v>
          </cell>
          <cell r="C33" t="str">
            <v>STORES WAREHOUSE EQPT</v>
          </cell>
          <cell r="D33">
            <v>114006.77</v>
          </cell>
          <cell r="F33">
            <v>113530.41</v>
          </cell>
          <cell r="J33">
            <v>-476.36000000000058</v>
          </cell>
          <cell r="L33">
            <v>0</v>
          </cell>
          <cell r="N33">
            <v>-476.36000000000058</v>
          </cell>
          <cell r="P33">
            <v>0</v>
          </cell>
          <cell r="R33">
            <v>0</v>
          </cell>
          <cell r="V33">
            <v>476.36000000000058</v>
          </cell>
        </row>
        <row r="35">
          <cell r="A35">
            <v>13</v>
          </cell>
          <cell r="C35" t="str">
            <v xml:space="preserve">ROLLING STOCK </v>
          </cell>
          <cell r="D35">
            <v>2634551.7200000002</v>
          </cell>
          <cell r="F35">
            <v>2593483.6800000002</v>
          </cell>
          <cell r="J35">
            <v>-41068.040000000037</v>
          </cell>
          <cell r="L35">
            <v>0</v>
          </cell>
          <cell r="N35">
            <v>-41068.040000000037</v>
          </cell>
          <cell r="P35">
            <v>150000</v>
          </cell>
          <cell r="R35">
            <v>290000</v>
          </cell>
          <cell r="T35">
            <v>-25727</v>
          </cell>
          <cell r="V35">
            <v>455341.04000000004</v>
          </cell>
        </row>
        <row r="37">
          <cell r="A37">
            <v>14</v>
          </cell>
          <cell r="C37" t="str">
            <v>MAJOR TOOLS &amp; EQPT</v>
          </cell>
          <cell r="D37">
            <v>1264214.98</v>
          </cell>
          <cell r="F37">
            <v>1579896.07</v>
          </cell>
          <cell r="J37">
            <v>315681.09000000008</v>
          </cell>
          <cell r="L37">
            <v>0</v>
          </cell>
          <cell r="N37">
            <v>315681.09000000008</v>
          </cell>
          <cell r="P37">
            <v>1000</v>
          </cell>
          <cell r="R37">
            <v>22500</v>
          </cell>
          <cell r="T37">
            <v>15800</v>
          </cell>
          <cell r="V37">
            <v>-276381.09000000008</v>
          </cell>
        </row>
        <row r="39">
          <cell r="A39">
            <v>15</v>
          </cell>
          <cell r="C39" t="str">
            <v>RADIO &amp; TELEPHONE EQPT</v>
          </cell>
          <cell r="D39">
            <v>472959.5</v>
          </cell>
          <cell r="F39">
            <v>554667.93999999994</v>
          </cell>
          <cell r="J39">
            <v>81708.439999999944</v>
          </cell>
          <cell r="L39">
            <v>0</v>
          </cell>
          <cell r="N39">
            <v>81708.439999999944</v>
          </cell>
          <cell r="P39">
            <v>124400</v>
          </cell>
          <cell r="R39">
            <v>0</v>
          </cell>
          <cell r="T39">
            <v>1840</v>
          </cell>
          <cell r="V39">
            <v>44531.560000000056</v>
          </cell>
        </row>
        <row r="41">
          <cell r="A41">
            <v>16</v>
          </cell>
          <cell r="C41" t="str">
            <v>WATER HEATER EQPT</v>
          </cell>
          <cell r="D41">
            <v>1053694.33</v>
          </cell>
          <cell r="F41">
            <v>935931.04</v>
          </cell>
          <cell r="J41">
            <v>-117763.29000000004</v>
          </cell>
          <cell r="L41">
            <v>0</v>
          </cell>
          <cell r="N41">
            <v>-117763.29000000004</v>
          </cell>
          <cell r="P41">
            <v>139743</v>
          </cell>
          <cell r="R41">
            <v>0</v>
          </cell>
          <cell r="V41">
            <v>257506.29000000004</v>
          </cell>
        </row>
        <row r="43">
          <cell r="A43">
            <v>17</v>
          </cell>
          <cell r="C43" t="str">
            <v>LEASED PROPERTY</v>
          </cell>
          <cell r="D43">
            <v>951039.9</v>
          </cell>
          <cell r="F43">
            <v>981701.38</v>
          </cell>
          <cell r="J43">
            <v>30661.479999999981</v>
          </cell>
          <cell r="L43">
            <v>0</v>
          </cell>
          <cell r="N43">
            <v>30661.479999999981</v>
          </cell>
          <cell r="P43">
            <v>107150</v>
          </cell>
          <cell r="R43">
            <v>20300</v>
          </cell>
          <cell r="V43">
            <v>96788.520000000019</v>
          </cell>
        </row>
        <row r="44">
          <cell r="J44">
            <v>0</v>
          </cell>
        </row>
        <row r="45">
          <cell r="A45">
            <v>18</v>
          </cell>
          <cell r="C45" t="str">
            <v>S.C.A.D.A.</v>
          </cell>
          <cell r="D45">
            <v>2310274.7400000002</v>
          </cell>
          <cell r="F45">
            <v>3478610.0999999996</v>
          </cell>
          <cell r="J45">
            <v>1168335.3599999994</v>
          </cell>
          <cell r="L45">
            <v>-589177.19999999995</v>
          </cell>
          <cell r="N45">
            <v>579158.15999999945</v>
          </cell>
          <cell r="P45">
            <v>405213</v>
          </cell>
          <cell r="R45">
            <v>770098</v>
          </cell>
          <cell r="V45">
            <v>596152.84000000055</v>
          </cell>
        </row>
        <row r="47">
          <cell r="C47" t="str">
            <v>SUB-TOTALS</v>
          </cell>
          <cell r="D47">
            <v>216352860.90000004</v>
          </cell>
          <cell r="F47">
            <v>254559942.05999997</v>
          </cell>
          <cell r="J47">
            <v>38207081.660000004</v>
          </cell>
          <cell r="K47" t="str">
            <v>***</v>
          </cell>
          <cell r="L47">
            <v>-2887824</v>
          </cell>
          <cell r="N47">
            <v>35319257.800000004</v>
          </cell>
          <cell r="P47">
            <v>21671798</v>
          </cell>
          <cell r="R47">
            <v>7959970</v>
          </cell>
          <cell r="T47">
            <v>279183</v>
          </cell>
          <cell r="V47">
            <v>-5408306.8000000054</v>
          </cell>
        </row>
        <row r="48">
          <cell r="A48" t="str">
            <v xml:space="preserve">  </v>
          </cell>
        </row>
        <row r="49">
          <cell r="A49">
            <v>19</v>
          </cell>
          <cell r="C49" t="str">
            <v>WORK-IN-PROCESS</v>
          </cell>
          <cell r="D49">
            <v>2887824</v>
          </cell>
          <cell r="F49">
            <v>0</v>
          </cell>
          <cell r="J49">
            <v>-2887824</v>
          </cell>
          <cell r="L49">
            <v>2887824</v>
          </cell>
          <cell r="N49">
            <v>0</v>
          </cell>
          <cell r="V49">
            <v>0</v>
          </cell>
        </row>
        <row r="50">
          <cell r="C50" t="str">
            <v xml:space="preserve">      SUBTOTAL</v>
          </cell>
          <cell r="D50">
            <v>219240684.90000004</v>
          </cell>
          <cell r="F50">
            <v>254559942.05999997</v>
          </cell>
          <cell r="J50">
            <v>35319257.660000004</v>
          </cell>
          <cell r="L50">
            <v>0</v>
          </cell>
          <cell r="N50">
            <v>35319257.800000004</v>
          </cell>
        </row>
        <row r="51">
          <cell r="J51">
            <v>0</v>
          </cell>
          <cell r="L51">
            <v>0</v>
          </cell>
          <cell r="N51">
            <v>0</v>
          </cell>
        </row>
        <row r="52">
          <cell r="C52" t="str">
            <v>TOTAL CAPITAL EXPENDITURES</v>
          </cell>
          <cell r="J52">
            <v>35319257.660000004</v>
          </cell>
          <cell r="L52">
            <v>0</v>
          </cell>
          <cell r="N52">
            <v>35319257.800000004</v>
          </cell>
          <cell r="P52">
            <v>21671798</v>
          </cell>
          <cell r="R52">
            <v>7959970</v>
          </cell>
          <cell r="T52">
            <v>279183</v>
          </cell>
          <cell r="V52">
            <v>-5408306.8000000054</v>
          </cell>
        </row>
        <row r="54">
          <cell r="C54" t="str">
            <v>CONTRIBUTED CAPITAL</v>
          </cell>
        </row>
        <row r="55">
          <cell r="C55" t="str">
            <v>OVERHEAD - LINES &amp; TRANSFORMERS</v>
          </cell>
          <cell r="D55">
            <v>-1401712.5</v>
          </cell>
          <cell r="F55">
            <v>-3970233.91</v>
          </cell>
          <cell r="J55">
            <v>2568521.41</v>
          </cell>
          <cell r="L55">
            <v>-111184.78</v>
          </cell>
          <cell r="N55">
            <v>2457336.6300000004</v>
          </cell>
          <cell r="P55">
            <v>83453</v>
          </cell>
          <cell r="R55">
            <v>192223</v>
          </cell>
          <cell r="V55">
            <v>-2181660.6300000004</v>
          </cell>
        </row>
        <row r="57">
          <cell r="C57" t="str">
            <v>UNDERGROUND - LINES &amp; TRANSFORMERS</v>
          </cell>
          <cell r="D57">
            <v>-12674182.82</v>
          </cell>
          <cell r="F57">
            <v>-23759387.289999999</v>
          </cell>
          <cell r="J57">
            <v>11085204.469999999</v>
          </cell>
          <cell r="L57">
            <v>-746207.89999999991</v>
          </cell>
          <cell r="N57">
            <v>10338996.569999998</v>
          </cell>
          <cell r="P57">
            <v>4370664</v>
          </cell>
          <cell r="R57">
            <v>59000</v>
          </cell>
          <cell r="V57">
            <v>-5909332.5699999984</v>
          </cell>
        </row>
        <row r="59">
          <cell r="C59" t="str">
            <v>EQUIPMENT &amp; ROLLING STOCK&amp; METERS</v>
          </cell>
          <cell r="D59">
            <v>-42520.380000000005</v>
          </cell>
          <cell r="F59">
            <v>-137699</v>
          </cell>
          <cell r="J59">
            <v>95178.62</v>
          </cell>
          <cell r="L59">
            <v>0</v>
          </cell>
          <cell r="N59">
            <v>95178.62</v>
          </cell>
          <cell r="P59">
            <v>295087</v>
          </cell>
          <cell r="R59">
            <v>0</v>
          </cell>
          <cell r="V59">
            <v>199908.38</v>
          </cell>
        </row>
        <row r="63">
          <cell r="C63" t="str">
            <v xml:space="preserve"> CONTRIBUTED CAPITAL (excluding wip)</v>
          </cell>
          <cell r="D63">
            <v>-14118415.700000001</v>
          </cell>
          <cell r="F63">
            <v>-27867320.199999999</v>
          </cell>
          <cell r="J63">
            <v>13748904.499999998</v>
          </cell>
          <cell r="L63">
            <v>-857392.67999999993</v>
          </cell>
          <cell r="N63">
            <v>12891511.819999998</v>
          </cell>
          <cell r="P63">
            <v>4749204</v>
          </cell>
          <cell r="R63">
            <v>251223</v>
          </cell>
          <cell r="T63">
            <v>0</v>
          </cell>
          <cell r="V63">
            <v>-7891084.8199999994</v>
          </cell>
        </row>
        <row r="65">
          <cell r="C65" t="str">
            <v>WORK-IN -PROCESS CONTRIBUTED CAPITAL</v>
          </cell>
          <cell r="D65">
            <v>-857393</v>
          </cell>
          <cell r="F65">
            <v>0</v>
          </cell>
          <cell r="J65">
            <v>-857393</v>
          </cell>
          <cell r="L65">
            <v>857392.67999999993</v>
          </cell>
          <cell r="N65">
            <v>-0.32000000006519258</v>
          </cell>
          <cell r="P65">
            <v>0</v>
          </cell>
          <cell r="R65">
            <v>0</v>
          </cell>
          <cell r="T65">
            <v>0</v>
          </cell>
          <cell r="V65">
            <v>0.32000000006519258</v>
          </cell>
        </row>
        <row r="67">
          <cell r="C67" t="str">
            <v>TOTAL CONTRIBUTED CAPITAL</v>
          </cell>
          <cell r="D67">
            <v>-14975808.700000001</v>
          </cell>
          <cell r="F67">
            <v>-27867320.199999999</v>
          </cell>
          <cell r="J67">
            <v>12891511.499999998</v>
          </cell>
          <cell r="L67">
            <v>0</v>
          </cell>
          <cell r="N67">
            <v>12891511.499999998</v>
          </cell>
          <cell r="P67">
            <v>4749204</v>
          </cell>
          <cell r="R67">
            <v>251223</v>
          </cell>
          <cell r="T67">
            <v>0</v>
          </cell>
          <cell r="V67">
            <v>-7891084.4999999981</v>
          </cell>
        </row>
        <row r="68">
          <cell r="C68" t="str">
            <v>UPSTREAM CHARGES</v>
          </cell>
          <cell r="D68">
            <v>-667040</v>
          </cell>
          <cell r="F68">
            <v>0</v>
          </cell>
          <cell r="J68">
            <v>-667040</v>
          </cell>
          <cell r="N68">
            <v>-667040</v>
          </cell>
          <cell r="P68">
            <v>1213000</v>
          </cell>
          <cell r="R68">
            <v>0</v>
          </cell>
          <cell r="V68">
            <v>1880040</v>
          </cell>
        </row>
        <row r="69">
          <cell r="C69" t="str">
            <v>TOTAL CONTRIBUTION</v>
          </cell>
          <cell r="J69">
            <v>12224471.499999998</v>
          </cell>
          <cell r="L69">
            <v>0</v>
          </cell>
          <cell r="N69">
            <v>12224471.499999998</v>
          </cell>
          <cell r="P69">
            <v>5962204</v>
          </cell>
          <cell r="R69">
            <v>251223</v>
          </cell>
          <cell r="T69">
            <v>0</v>
          </cell>
          <cell r="V69">
            <v>-6011044.4999999981</v>
          </cell>
        </row>
        <row r="71">
          <cell r="C71" t="str">
            <v>NET CAPITAL EXPENDITURES</v>
          </cell>
          <cell r="J71">
            <v>23094786.160000004</v>
          </cell>
          <cell r="L71">
            <v>0</v>
          </cell>
          <cell r="N71">
            <v>23094786.300000004</v>
          </cell>
          <cell r="P71">
            <v>15709594</v>
          </cell>
          <cell r="R71">
            <v>7708747</v>
          </cell>
          <cell r="T71">
            <v>279183</v>
          </cell>
          <cell r="V71">
            <v>602738.19999999274</v>
          </cell>
        </row>
        <row r="73">
          <cell r="C73" t="str">
            <v>OTHER ASSETS</v>
          </cell>
        </row>
        <row r="75">
          <cell r="C75" t="str">
            <v>INTANGIBLE ASSETS (ORGANIZATION)</v>
          </cell>
          <cell r="D75">
            <v>201051</v>
          </cell>
          <cell r="F75">
            <v>579834</v>
          </cell>
          <cell r="J75">
            <v>378783</v>
          </cell>
          <cell r="N75">
            <v>378783</v>
          </cell>
          <cell r="P75">
            <v>0</v>
          </cell>
          <cell r="R75">
            <v>0</v>
          </cell>
          <cell r="T75">
            <v>0</v>
          </cell>
          <cell r="V75">
            <v>-757566</v>
          </cell>
        </row>
        <row r="77">
          <cell r="C77" t="str">
            <v>DEFERRED CHARGES (Qualifying transition costs)</v>
          </cell>
          <cell r="J77">
            <v>-3564016</v>
          </cell>
          <cell r="N77">
            <v>-3564016</v>
          </cell>
          <cell r="P77">
            <v>0</v>
          </cell>
          <cell r="R77">
            <v>0</v>
          </cell>
          <cell r="T77">
            <v>0</v>
          </cell>
          <cell r="V77">
            <v>3564016</v>
          </cell>
        </row>
        <row r="79">
          <cell r="C79" t="str">
            <v>WORK-IN-PROCESS - TRANSITION</v>
          </cell>
          <cell r="D79">
            <v>860826</v>
          </cell>
          <cell r="F79">
            <v>0</v>
          </cell>
          <cell r="J79">
            <v>-860825.7</v>
          </cell>
          <cell r="N79">
            <v>-860825.7</v>
          </cell>
          <cell r="P79">
            <v>0</v>
          </cell>
          <cell r="R79">
            <v>0</v>
          </cell>
          <cell r="T79">
            <v>0</v>
          </cell>
          <cell r="V79">
            <v>1721651.9</v>
          </cell>
        </row>
        <row r="80">
          <cell r="A80" t="str">
            <v>FOR YEAR END</v>
          </cell>
        </row>
        <row r="81">
          <cell r="B81" t="str">
            <v>*</v>
          </cell>
          <cell r="C81" t="str">
            <v>2001 DEVELOPMENT CHARGES  ( SEE SCHEDULE 11)</v>
          </cell>
        </row>
        <row r="82">
          <cell r="C82" t="str">
            <v xml:space="preserve">Opening Balance January 1, 2001 </v>
          </cell>
          <cell r="P82">
            <v>2936509</v>
          </cell>
        </row>
        <row r="83">
          <cell r="C83" t="str">
            <v>Development Charges 2001 (Received from Town of Markham)</v>
          </cell>
          <cell r="P83">
            <v>-6269</v>
          </cell>
          <cell r="R83" t="str">
            <v>Refunds applicable in 2001</v>
          </cell>
        </row>
        <row r="84">
          <cell r="C84" t="str">
            <v>Interest on Development Charge Fund</v>
          </cell>
          <cell r="P84">
            <v>107302</v>
          </cell>
        </row>
        <row r="85">
          <cell r="R85" t="str">
            <v xml:space="preserve">Effective September 1,1999 the balance in the administration </v>
          </cell>
        </row>
        <row r="86">
          <cell r="C86" t="str">
            <v>Less: Transfers in 2001 to</v>
          </cell>
          <cell r="R86" t="str">
            <v>component was transferred to grid  expansion</v>
          </cell>
        </row>
        <row r="87">
          <cell r="C87" t="str">
            <v>Overhead - Lines &amp; Transformers</v>
          </cell>
          <cell r="P87">
            <v>-966792</v>
          </cell>
        </row>
        <row r="88">
          <cell r="C88" t="str">
            <v>Underground - Lines &amp; Transformers</v>
          </cell>
          <cell r="P88">
            <v>-894523</v>
          </cell>
          <cell r="R88" t="str">
            <v xml:space="preserve">Applied DC funds for pre-2000 DC is transferred to equity as per </v>
          </cell>
        </row>
        <row r="89">
          <cell r="C89" t="str">
            <v>Equipment &amp; Rolling Stock</v>
          </cell>
          <cell r="P89">
            <v>0</v>
          </cell>
          <cell r="R89" t="str">
            <v xml:space="preserve"> Article 430 of the OEB Accounting pratices handbook - see below</v>
          </cell>
        </row>
        <row r="90">
          <cell r="C90" t="str">
            <v xml:space="preserve">         Closing balance December 31,2001 -  Reserve for grid expansion</v>
          </cell>
          <cell r="P90">
            <v>1176227</v>
          </cell>
        </row>
        <row r="92">
          <cell r="C92" t="str">
            <v>Developement Charge transfer to equity a/c 3022-723 in 2001</v>
          </cell>
          <cell r="P92">
            <v>1204000</v>
          </cell>
        </row>
        <row r="94">
          <cell r="C94" t="str">
            <v>***  Includes 2001 expenditures which are classified as WIP $2,887,824 on balance sheet</v>
          </cell>
        </row>
      </sheetData>
      <sheetData sheetId="19"/>
      <sheetData sheetId="20"/>
      <sheetData sheetId="21"/>
      <sheetData sheetId="22"/>
      <sheetData sheetId="23"/>
      <sheetData sheetId="24" refreshError="1">
        <row r="1">
          <cell r="A1" t="str">
            <v>CONTROL total</v>
          </cell>
        </row>
        <row r="230">
          <cell r="C230">
            <v>0</v>
          </cell>
        </row>
        <row r="244">
          <cell r="C244">
            <v>-12000435.880000001</v>
          </cell>
        </row>
      </sheetData>
      <sheetData sheetId="25"/>
      <sheetData sheetId="26"/>
      <sheetData sheetId="27" refreshError="1">
        <row r="1">
          <cell r="B1" t="str">
            <v>MARKHAM HYDRO DISTRIBUTION INC.</v>
          </cell>
        </row>
        <row r="2">
          <cell r="B2" t="str">
            <v>SUPPLEMENT TO CASH POSITION STATEMENT</v>
          </cell>
        </row>
        <row r="3">
          <cell r="B3" t="str">
            <v>For Five Months to May 31, 2004</v>
          </cell>
        </row>
        <row r="6">
          <cell r="A6" t="str">
            <v>MISCELLANEOUS BREAKDOWN</v>
          </cell>
        </row>
        <row r="8">
          <cell r="A8" t="str">
            <v>PREPAID EXPENSES</v>
          </cell>
          <cell r="E8">
            <v>-179535</v>
          </cell>
        </row>
        <row r="9">
          <cell r="A9" t="str">
            <v>DEVEL'T CHARGE DEPOSIT/RECEIVABLE</v>
          </cell>
          <cell r="E9">
            <v>0</v>
          </cell>
        </row>
        <row r="10">
          <cell r="A10" t="str">
            <v>MISCELLANEOUS CREDITS/(DEBITS)</v>
          </cell>
          <cell r="E10">
            <v>0</v>
          </cell>
          <cell r="F10" t="str">
            <v xml:space="preserve">  CLEARING ACCOUNTS</v>
          </cell>
        </row>
        <row r="11">
          <cell r="A11" t="str">
            <v>VARIANCE</v>
          </cell>
          <cell r="E11">
            <v>0</v>
          </cell>
        </row>
        <row r="12">
          <cell r="A12" t="str">
            <v>MISC.CREDIT- DEFERRED REV.</v>
          </cell>
          <cell r="E12">
            <v>-15823</v>
          </cell>
          <cell r="F12" t="str">
            <v xml:space="preserve">  A/C 363-ELEMENT</v>
          </cell>
        </row>
        <row r="14">
          <cell r="E14">
            <v>-195358</v>
          </cell>
        </row>
        <row r="16">
          <cell r="A16" t="str">
            <v>ANALYSIS OF CHANGES IN DEFERRED CHARGES</v>
          </cell>
        </row>
        <row r="17">
          <cell r="A17" t="str">
            <v>&amp; OTHER NONCURRENT BALANCE SHEET ITEMS</v>
          </cell>
          <cell r="E17">
            <v>180905</v>
          </cell>
        </row>
        <row r="18">
          <cell r="A18" t="str">
            <v xml:space="preserve">DETAILS:    </v>
          </cell>
          <cell r="D18" t="str">
            <v>USOA</v>
          </cell>
        </row>
        <row r="19">
          <cell r="A19" t="str">
            <v>amortization long term debt issue expense</v>
          </cell>
          <cell r="D19">
            <v>1425</v>
          </cell>
          <cell r="E19" t="str">
            <v>a/c 1425-232</v>
          </cell>
          <cell r="F19">
            <v>13666</v>
          </cell>
          <cell r="G19" t="str">
            <v>key in</v>
          </cell>
          <cell r="H19" t="str">
            <v xml:space="preserve">put in positive #'s  See g/l 9103(offset of g/l 1425; g/l9104 for amort on debt </v>
          </cell>
        </row>
        <row r="20">
          <cell r="A20" t="str">
            <v xml:space="preserve">amortization discount on long term debt </v>
          </cell>
          <cell r="D20">
            <v>1445</v>
          </cell>
          <cell r="E20" t="str">
            <v>a/c 1445-232</v>
          </cell>
          <cell r="F20">
            <v>59413</v>
          </cell>
          <cell r="G20" t="str">
            <v>key in</v>
          </cell>
          <cell r="H20" t="str">
            <v xml:space="preserve">put in positive #'s </v>
          </cell>
        </row>
        <row r="21">
          <cell r="A21" t="str">
            <v>amortization debenture issue/disc cost</v>
          </cell>
          <cell r="D21">
            <v>1445</v>
          </cell>
          <cell r="E21" t="str">
            <v>a/c 281-232</v>
          </cell>
          <cell r="F21">
            <v>0</v>
          </cell>
          <cell r="G21" t="str">
            <v>key in</v>
          </cell>
          <cell r="H21" t="str">
            <v xml:space="preserve">put in positive #'s </v>
          </cell>
        </row>
        <row r="22">
          <cell r="A22" t="str">
            <v>amortization misc deferred charges</v>
          </cell>
          <cell r="D22">
            <v>1525</v>
          </cell>
          <cell r="E22" t="str">
            <v>a/c 291-233</v>
          </cell>
          <cell r="F22">
            <v>0</v>
          </cell>
          <cell r="G22" t="str">
            <v>key in</v>
          </cell>
          <cell r="H22" t="str">
            <v xml:space="preserve">put in positive #'s </v>
          </cell>
        </row>
        <row r="23">
          <cell r="A23" t="str">
            <v>addtnl debenture issue/disc cost</v>
          </cell>
          <cell r="D23">
            <v>1445</v>
          </cell>
          <cell r="E23" t="str">
            <v>a/c 281</v>
          </cell>
          <cell r="F23">
            <v>0</v>
          </cell>
          <cell r="G23" t="str">
            <v>key in</v>
          </cell>
          <cell r="H23" t="str">
            <v xml:space="preserve">put in positive #'s </v>
          </cell>
        </row>
        <row r="24">
          <cell r="A24" t="str">
            <v>addtnl debenture issue/disc cost</v>
          </cell>
          <cell r="D24">
            <v>1425</v>
          </cell>
          <cell r="E24" t="str">
            <v>a/c 1425-338</v>
          </cell>
          <cell r="F24">
            <v>0</v>
          </cell>
          <cell r="G24" t="str">
            <v>key in</v>
          </cell>
          <cell r="H24" t="str">
            <v xml:space="preserve">put in positive #'s </v>
          </cell>
        </row>
        <row r="25">
          <cell r="A25" t="str">
            <v>addtnl misc deferred charges</v>
          </cell>
          <cell r="D25">
            <v>1525</v>
          </cell>
          <cell r="E25" t="str">
            <v>a/c 291</v>
          </cell>
          <cell r="F25">
            <v>0</v>
          </cell>
          <cell r="G25" t="str">
            <v>key in</v>
          </cell>
          <cell r="H25" t="str">
            <v xml:space="preserve">put in positive #'s </v>
          </cell>
        </row>
        <row r="26">
          <cell r="A26" t="str">
            <v>net clearing accounts</v>
          </cell>
          <cell r="E26" t="str">
            <v>vrs.</v>
          </cell>
          <cell r="F26">
            <v>0</v>
          </cell>
          <cell r="G26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27">
          <cell r="A27" t="str">
            <v>long term investment (auto. calc. )</v>
          </cell>
          <cell r="D27">
            <v>1405</v>
          </cell>
          <cell r="E27" t="str">
            <v>a/c 293-999</v>
          </cell>
          <cell r="F27">
            <v>-73079</v>
          </cell>
          <cell r="G27" t="str">
            <v>increase in debenture/premium discount</v>
          </cell>
        </row>
        <row r="29">
          <cell r="A29" t="str">
            <v>GAIN/LOSS ON DISPOSAL OF FIXED ASSET</v>
          </cell>
        </row>
        <row r="30">
          <cell r="C30" t="str">
            <v>USOA</v>
          </cell>
          <cell r="D30" t="str">
            <v>DETAIL A/C</v>
          </cell>
        </row>
        <row r="31">
          <cell r="A31" t="str">
            <v>net book value of disposals</v>
          </cell>
          <cell r="E31" t="str">
            <v/>
          </cell>
          <cell r="F31">
            <v>0</v>
          </cell>
          <cell r="G31" t="str">
            <v>key in</v>
          </cell>
        </row>
        <row r="32">
          <cell r="A32" t="str">
            <v>proceeds on disposal</v>
          </cell>
          <cell r="C32">
            <v>4355</v>
          </cell>
          <cell r="D32" t="str">
            <v>a/c 9920,9919</v>
          </cell>
          <cell r="F32">
            <v>112233.75</v>
          </cell>
          <cell r="G32" t="str">
            <v>key in</v>
          </cell>
        </row>
        <row r="34">
          <cell r="A34" t="str">
            <v>(gain)loss on disposal</v>
          </cell>
          <cell r="F34">
            <v>-112233.75</v>
          </cell>
        </row>
        <row r="39">
          <cell r="A39" t="str">
            <v>FIXED ASSETS ADDITIONS ANALYSIS</v>
          </cell>
        </row>
        <row r="41">
          <cell r="A41" t="str">
            <v xml:space="preserve">net change per balance sheet </v>
          </cell>
          <cell r="F41">
            <v>7383624</v>
          </cell>
        </row>
        <row r="43">
          <cell r="A43" t="str">
            <v>add: net book value of disposal</v>
          </cell>
          <cell r="F43">
            <v>0</v>
          </cell>
        </row>
        <row r="44">
          <cell r="A44" t="str">
            <v>add: net book value of lease option exercised</v>
          </cell>
          <cell r="F44">
            <v>0</v>
          </cell>
          <cell r="G44" t="str">
            <v>key in</v>
          </cell>
        </row>
        <row r="45">
          <cell r="A45" t="str">
            <v>add: depreciation adjusted for following</v>
          </cell>
          <cell r="F45" t="str">
            <v xml:space="preserve"> </v>
          </cell>
        </row>
        <row r="46">
          <cell r="A46" t="str">
            <v>depreciation (acc. dep net change per b/s)</v>
          </cell>
          <cell r="C46" t="str">
            <v>USOA</v>
          </cell>
          <cell r="D46" t="str">
            <v>DETAIL A/C</v>
          </cell>
          <cell r="E46">
            <v>3775787.44</v>
          </cell>
        </row>
        <row r="47">
          <cell r="A47" t="str">
            <v>less gross up on lease</v>
          </cell>
          <cell r="C47">
            <v>2105</v>
          </cell>
          <cell r="D47" t="str">
            <v>421 TO 427</v>
          </cell>
          <cell r="E47">
            <v>0</v>
          </cell>
          <cell r="G47" t="str">
            <v>key in</v>
          </cell>
        </row>
        <row r="48">
          <cell r="A48" t="str">
            <v>add lease option exercised</v>
          </cell>
          <cell r="C48">
            <v>2105</v>
          </cell>
          <cell r="D48" t="str">
            <v>462 TO 465</v>
          </cell>
          <cell r="E48">
            <v>0</v>
          </cell>
          <cell r="G48" t="str">
            <v>key in</v>
          </cell>
        </row>
        <row r="49">
          <cell r="A49" t="str">
            <v>add disposal - elem. 237/238</v>
          </cell>
          <cell r="B49">
            <v>2105</v>
          </cell>
          <cell r="C49" t="str">
            <v>403 TO 414</v>
          </cell>
          <cell r="D49">
            <v>0</v>
          </cell>
          <cell r="G49" t="str">
            <v>key in</v>
          </cell>
        </row>
        <row r="50">
          <cell r="B50">
            <v>2105</v>
          </cell>
          <cell r="C50">
            <v>416</v>
          </cell>
          <cell r="D50">
            <v>218578.41</v>
          </cell>
          <cell r="G50" t="str">
            <v>key in</v>
          </cell>
        </row>
        <row r="51">
          <cell r="B51">
            <v>2105</v>
          </cell>
          <cell r="C51" t="str">
            <v>421 TO 427</v>
          </cell>
          <cell r="D51">
            <v>29315.660000000003</v>
          </cell>
          <cell r="E51">
            <v>247894.07</v>
          </cell>
          <cell r="G51" t="str">
            <v>key in</v>
          </cell>
        </row>
        <row r="52">
          <cell r="F52">
            <v>4023681.51</v>
          </cell>
          <cell r="G52" t="str">
            <v>AGREES WITH YEAR END FIXED ASSETS SCHEDULE</v>
          </cell>
        </row>
        <row r="53">
          <cell r="A53" t="str">
            <v xml:space="preserve"> </v>
          </cell>
        </row>
        <row r="58">
          <cell r="D58" t="str">
            <v>TOTAL CAPITAL ADDIT'S</v>
          </cell>
          <cell r="F58">
            <v>11407305.51</v>
          </cell>
        </row>
        <row r="59">
          <cell r="A59" t="str">
            <v>P:\finstmnt\2004\[fs-may04 .XLS]Bal_ExternalReporting</v>
          </cell>
        </row>
      </sheetData>
      <sheetData sheetId="28"/>
      <sheetData sheetId="29" refreshError="1">
        <row r="2">
          <cell r="B2" t="str">
            <v>MARKHAM HYDRO DISTRIBUTION INC.</v>
          </cell>
        </row>
        <row r="3">
          <cell r="B3" t="str">
            <v>Cash Flow Statement</v>
          </cell>
        </row>
        <row r="4">
          <cell r="B4" t="str">
            <v>Five Months to May 31, 2004</v>
          </cell>
        </row>
        <row r="6">
          <cell r="A6" t="str">
            <v>2004 WORKSHEET</v>
          </cell>
        </row>
        <row r="7">
          <cell r="D7" t="str">
            <v xml:space="preserve">ORIGINAL </v>
          </cell>
          <cell r="F7" t="str">
            <v xml:space="preserve">ADJUSTMENTS TO </v>
          </cell>
          <cell r="H7" t="str">
            <v>ADJUSTED</v>
          </cell>
        </row>
        <row r="8">
          <cell r="B8" t="str">
            <v>BALANCE</v>
          </cell>
          <cell r="D8" t="str">
            <v>CLOSING BALANCE</v>
          </cell>
          <cell r="F8" t="str">
            <v>CLOSING BALANCE</v>
          </cell>
          <cell r="H8" t="str">
            <v>CLOSING BALANCE</v>
          </cell>
          <cell r="J8" t="str">
            <v>Y.T.D</v>
          </cell>
        </row>
        <row r="9">
          <cell r="A9" t="str">
            <v>DESCRIPTION</v>
          </cell>
          <cell r="B9" t="str">
            <v>Five Months to May 31, 2004</v>
          </cell>
          <cell r="D9" t="str">
            <v>DEC.31/03</v>
          </cell>
          <cell r="F9" t="str">
            <v>DEC.31/03</v>
          </cell>
          <cell r="H9" t="str">
            <v>DEC.31/03</v>
          </cell>
          <cell r="J9" t="str">
            <v>CASH FLOW</v>
          </cell>
        </row>
        <row r="10">
          <cell r="C10" t="str">
            <v xml:space="preserve"> </v>
          </cell>
        </row>
        <row r="12">
          <cell r="A12" t="str">
            <v>CASH</v>
          </cell>
          <cell r="B12">
            <v>9273772</v>
          </cell>
          <cell r="D12">
            <v>12568727</v>
          </cell>
          <cell r="F12">
            <v>0</v>
          </cell>
          <cell r="H12">
            <v>12568727</v>
          </cell>
          <cell r="J12">
            <v>-3294955</v>
          </cell>
        </row>
        <row r="15">
          <cell r="A15" t="str">
            <v>NONCASH ITEMS</v>
          </cell>
        </row>
        <row r="17">
          <cell r="A17" t="str">
            <v>ACCOUNTS RECEIVABLE</v>
          </cell>
          <cell r="B17">
            <v>13532138</v>
          </cell>
          <cell r="D17">
            <v>15670419</v>
          </cell>
          <cell r="F17">
            <v>0</v>
          </cell>
          <cell r="H17">
            <v>15670419</v>
          </cell>
          <cell r="J17">
            <v>2138281</v>
          </cell>
        </row>
        <row r="19">
          <cell r="A19" t="str">
            <v>CURRENT CUSTOMER DEPOSITS</v>
          </cell>
          <cell r="B19">
            <v>3118210</v>
          </cell>
          <cell r="D19">
            <v>558000</v>
          </cell>
          <cell r="F19">
            <v>0</v>
          </cell>
          <cell r="H19">
            <v>558000</v>
          </cell>
          <cell r="J19">
            <v>-2560210</v>
          </cell>
        </row>
        <row r="21">
          <cell r="A21" t="str">
            <v>UNBILLED REVENUE</v>
          </cell>
          <cell r="B21">
            <v>17070784</v>
          </cell>
          <cell r="D21">
            <v>15621341</v>
          </cell>
          <cell r="F21">
            <v>0</v>
          </cell>
          <cell r="H21">
            <v>15621341</v>
          </cell>
          <cell r="J21">
            <v>-1449443</v>
          </cell>
        </row>
        <row r="23">
          <cell r="A23" t="str">
            <v>INVENTORY</v>
          </cell>
          <cell r="B23">
            <v>3341166</v>
          </cell>
          <cell r="D23">
            <v>2681947</v>
          </cell>
          <cell r="F23">
            <v>0</v>
          </cell>
          <cell r="H23">
            <v>2681947</v>
          </cell>
          <cell r="J23">
            <v>-659219</v>
          </cell>
        </row>
        <row r="24">
          <cell r="A24" t="str">
            <v>CURRENT LIABILITY</v>
          </cell>
          <cell r="B24">
            <v>29811467</v>
          </cell>
          <cell r="D24">
            <v>28140070</v>
          </cell>
          <cell r="F24">
            <v>0</v>
          </cell>
          <cell r="H24">
            <v>28140070</v>
          </cell>
          <cell r="J24">
            <v>1671397</v>
          </cell>
        </row>
        <row r="25">
          <cell r="A25" t="str">
            <v>PREPAID EXPENSES</v>
          </cell>
          <cell r="B25">
            <v>210982</v>
          </cell>
          <cell r="D25">
            <v>31447</v>
          </cell>
          <cell r="F25">
            <v>0</v>
          </cell>
          <cell r="H25">
            <v>31447</v>
          </cell>
          <cell r="J25">
            <v>-179535</v>
          </cell>
        </row>
        <row r="27">
          <cell r="A27" t="str">
            <v>ORGANIZATION COSTS</v>
          </cell>
          <cell r="B27">
            <v>579834</v>
          </cell>
          <cell r="D27">
            <v>111695</v>
          </cell>
          <cell r="F27">
            <v>0</v>
          </cell>
          <cell r="H27">
            <v>111695</v>
          </cell>
          <cell r="J27">
            <v>-468139</v>
          </cell>
        </row>
        <row r="29">
          <cell r="A29" t="str">
            <v>CAPITAL ASSETS BEFORE AMORT.</v>
          </cell>
          <cell r="B29">
            <v>259809953</v>
          </cell>
          <cell r="D29">
            <v>248650542</v>
          </cell>
          <cell r="F29">
            <v>0</v>
          </cell>
          <cell r="H29">
            <v>248650542</v>
          </cell>
          <cell r="J29">
            <v>-11159411</v>
          </cell>
        </row>
        <row r="31">
          <cell r="A31" t="str">
            <v>CONTRIBUTIONS &amp; GRANTS BEFORE AMORT.</v>
          </cell>
          <cell r="B31">
            <v>-29983929</v>
          </cell>
          <cell r="D31">
            <v>-27872186</v>
          </cell>
          <cell r="F31">
            <v>0</v>
          </cell>
          <cell r="H31">
            <v>-27872186</v>
          </cell>
          <cell r="J31">
            <v>2111743</v>
          </cell>
        </row>
        <row r="33">
          <cell r="A33" t="str">
            <v>debenture/premium discount</v>
          </cell>
          <cell r="B33">
            <v>1439106</v>
          </cell>
          <cell r="D33">
            <v>1512184</v>
          </cell>
          <cell r="H33">
            <v>1512184</v>
          </cell>
          <cell r="J33">
            <v>73078</v>
          </cell>
        </row>
        <row r="35">
          <cell r="A35" t="str">
            <v>DEVEL'T CHARGE DEPOSIT/RECEIVABLE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</row>
        <row r="37">
          <cell r="A37" t="str">
            <v xml:space="preserve">REGULATORY ASSETS </v>
          </cell>
          <cell r="B37">
            <v>-2317996</v>
          </cell>
          <cell r="D37">
            <v>-2061840</v>
          </cell>
          <cell r="F37">
            <v>0</v>
          </cell>
          <cell r="H37">
            <v>-2061840</v>
          </cell>
          <cell r="J37">
            <v>256156</v>
          </cell>
        </row>
        <row r="38">
          <cell r="A38" t="str">
            <v>DEFERRED PAYMENTS IN LIEU OF TAXES</v>
          </cell>
          <cell r="B38">
            <v>279025</v>
          </cell>
          <cell r="D38">
            <v>1054142</v>
          </cell>
          <cell r="F38">
            <v>0</v>
          </cell>
          <cell r="H38">
            <v>1054142</v>
          </cell>
          <cell r="J38">
            <v>775117</v>
          </cell>
        </row>
        <row r="39">
          <cell r="A39" t="str">
            <v>PRE-MARKET OPENING ENERGY VARIANCE</v>
          </cell>
          <cell r="B39">
            <v>3433173</v>
          </cell>
          <cell r="D39">
            <v>3433173</v>
          </cell>
          <cell r="F39">
            <v>0</v>
          </cell>
          <cell r="H39">
            <v>3433173</v>
          </cell>
          <cell r="J39">
            <v>0</v>
          </cell>
        </row>
        <row r="40">
          <cell r="A40" t="str">
            <v>RETAIL SETTLEMENT VARIANCE</v>
          </cell>
          <cell r="B40">
            <v>-4026554</v>
          </cell>
          <cell r="D40">
            <v>-1493811</v>
          </cell>
          <cell r="F40">
            <v>0</v>
          </cell>
          <cell r="H40">
            <v>-1493811</v>
          </cell>
          <cell r="J40">
            <v>2532743</v>
          </cell>
        </row>
        <row r="42">
          <cell r="A42" t="str">
            <v>CUSTOMER DEPOSITS LONG-TERM</v>
          </cell>
          <cell r="B42">
            <v>946939</v>
          </cell>
          <cell r="D42">
            <v>3403178</v>
          </cell>
          <cell r="F42">
            <v>0</v>
          </cell>
          <cell r="H42">
            <v>3403178</v>
          </cell>
          <cell r="J42">
            <v>-2456239</v>
          </cell>
        </row>
        <row r="44">
          <cell r="A44" t="str">
            <v>DEVELOPMENT CHARGE FUND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J44">
            <v>0</v>
          </cell>
        </row>
        <row r="46">
          <cell r="A46" t="str">
            <v>UPSTREAM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</row>
        <row r="48">
          <cell r="A48" t="str">
            <v>LONG TERM LIAB.</v>
          </cell>
          <cell r="B48">
            <v>97866201</v>
          </cell>
          <cell r="D48">
            <v>97866201</v>
          </cell>
          <cell r="F48">
            <v>0</v>
          </cell>
          <cell r="H48">
            <v>97866201</v>
          </cell>
          <cell r="J48">
            <v>0</v>
          </cell>
        </row>
        <row r="49">
          <cell r="A49" t="str">
            <v>TOTAL DEFERRED CHARGES</v>
          </cell>
          <cell r="B49">
            <v>36000</v>
          </cell>
          <cell r="D49">
            <v>216905</v>
          </cell>
          <cell r="F49">
            <v>0</v>
          </cell>
          <cell r="H49">
            <v>216905</v>
          </cell>
          <cell r="J49">
            <v>180905</v>
          </cell>
        </row>
        <row r="50">
          <cell r="A50" t="str">
            <v>MISC. CREDITS(Debentures/leases)</v>
          </cell>
          <cell r="B50">
            <v>-776</v>
          </cell>
          <cell r="D50">
            <v>15047</v>
          </cell>
          <cell r="F50">
            <v>0</v>
          </cell>
          <cell r="H50">
            <v>15047</v>
          </cell>
          <cell r="J50">
            <v>-15823</v>
          </cell>
        </row>
        <row r="51">
          <cell r="A51" t="str">
            <v>MINIRUPTER DEPOSITS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J51">
            <v>0</v>
          </cell>
        </row>
        <row r="52">
          <cell r="A52" t="str">
            <v>FIBRE OPTIC BUSINESS  STUDY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</row>
        <row r="53">
          <cell r="A53" t="str">
            <v>CONTRIBUTIONS WORK IN PROCESS</v>
          </cell>
          <cell r="B53">
            <v>-1453039</v>
          </cell>
          <cell r="D53">
            <v>-1103711</v>
          </cell>
          <cell r="F53">
            <v>0</v>
          </cell>
          <cell r="H53">
            <v>-1103711</v>
          </cell>
          <cell r="J53">
            <v>349328</v>
          </cell>
        </row>
        <row r="55">
          <cell r="A55" t="str">
            <v>EMPLOYEE BENEFITS</v>
          </cell>
          <cell r="B55">
            <v>500142</v>
          </cell>
          <cell r="D55">
            <v>435539</v>
          </cell>
          <cell r="F55">
            <v>0</v>
          </cell>
          <cell r="H55">
            <v>435539</v>
          </cell>
          <cell r="J55">
            <v>64603</v>
          </cell>
        </row>
        <row r="57">
          <cell r="A57" t="str">
            <v>INVESTMENTS-SHORT TERM</v>
          </cell>
          <cell r="B57">
            <v>8543916</v>
          </cell>
          <cell r="D57">
            <v>15820637</v>
          </cell>
          <cell r="F57">
            <v>0</v>
          </cell>
          <cell r="H57">
            <v>15820637</v>
          </cell>
          <cell r="J57">
            <v>7276721</v>
          </cell>
        </row>
        <row r="59">
          <cell r="A59" t="str">
            <v>AMORTIZATION OF CONT. CAP.</v>
          </cell>
          <cell r="B59">
            <v>-2599223</v>
          </cell>
          <cell r="D59">
            <v>-2116889</v>
          </cell>
          <cell r="F59">
            <v>0</v>
          </cell>
          <cell r="H59">
            <v>-2116889</v>
          </cell>
          <cell r="J59">
            <v>-482334</v>
          </cell>
        </row>
        <row r="61">
          <cell r="A61" t="str">
            <v>OTHER SPECIAL FUNDS L.T.CUSTOMER DEP.</v>
          </cell>
          <cell r="B61">
            <v>946939</v>
          </cell>
          <cell r="D61">
            <v>3403178</v>
          </cell>
          <cell r="F61">
            <v>0</v>
          </cell>
          <cell r="H61">
            <v>3403178</v>
          </cell>
          <cell r="J61">
            <v>2456239</v>
          </cell>
        </row>
        <row r="62">
          <cell r="J62" t="str">
            <v xml:space="preserve"> </v>
          </cell>
        </row>
        <row r="63">
          <cell r="A63" t="str">
            <v>INVESTMENT IN RICHMOND HILL HYDRO</v>
          </cell>
          <cell r="B63">
            <v>37179236</v>
          </cell>
          <cell r="D63">
            <v>37920202</v>
          </cell>
          <cell r="F63">
            <v>0</v>
          </cell>
          <cell r="H63">
            <v>37920202</v>
          </cell>
          <cell r="J63">
            <v>740966</v>
          </cell>
        </row>
        <row r="64">
          <cell r="A64" t="str">
            <v>DIVIDEND PAID TO MARKHAM ENERGY</v>
          </cell>
          <cell r="B64">
            <v>-10000000</v>
          </cell>
          <cell r="D64">
            <v>0</v>
          </cell>
          <cell r="F64">
            <v>0</v>
          </cell>
          <cell r="H64">
            <v>0</v>
          </cell>
          <cell r="J64">
            <v>-10000000</v>
          </cell>
        </row>
        <row r="65">
          <cell r="A65" t="str">
            <v xml:space="preserve">DC TRANSFER TO EQUITY </v>
          </cell>
          <cell r="B65">
            <v>3010564</v>
          </cell>
          <cell r="D65">
            <v>3010564</v>
          </cell>
          <cell r="F65">
            <v>0</v>
          </cell>
          <cell r="H65">
            <v>3010564</v>
          </cell>
          <cell r="J65">
            <v>0</v>
          </cell>
        </row>
        <row r="67">
          <cell r="A67" t="str">
            <v>CURRENT YR. SURPLUS</v>
          </cell>
          <cell r="B67">
            <v>1732334</v>
          </cell>
          <cell r="F67">
            <v>0</v>
          </cell>
          <cell r="H67">
            <v>0</v>
          </cell>
          <cell r="J67">
            <v>1732334</v>
          </cell>
        </row>
        <row r="69">
          <cell r="A69" t="str">
            <v>ACC.AMORTIZATION</v>
          </cell>
          <cell r="B69">
            <v>123706251</v>
          </cell>
          <cell r="D69">
            <v>119930464</v>
          </cell>
          <cell r="F69">
            <v>0</v>
          </cell>
          <cell r="H69">
            <v>119930464</v>
          </cell>
          <cell r="J69">
            <v>3775787</v>
          </cell>
        </row>
        <row r="71">
          <cell r="A71" t="str">
            <v>COMMON SHARES</v>
          </cell>
          <cell r="B71">
            <v>55526892</v>
          </cell>
          <cell r="D71">
            <v>55526892</v>
          </cell>
          <cell r="F71">
            <v>0</v>
          </cell>
          <cell r="H71">
            <v>55526892</v>
          </cell>
          <cell r="J71">
            <v>0</v>
          </cell>
        </row>
        <row r="73">
          <cell r="A73" t="str">
            <v>TOTAL NONCASH ITEMS</v>
          </cell>
          <cell r="B73">
            <v>612239735</v>
          </cell>
          <cell r="D73">
            <v>620365330</v>
          </cell>
          <cell r="F73">
            <v>0</v>
          </cell>
          <cell r="H73">
            <v>620365330</v>
          </cell>
          <cell r="J73">
            <v>-3294955</v>
          </cell>
        </row>
        <row r="77">
          <cell r="A77" t="str">
            <v>P:\finstmnt\2004\[fs-may04 .XLS]Bal_ExternalReporting</v>
          </cell>
          <cell r="D77" t="str">
            <v>VARIANCE</v>
          </cell>
          <cell r="J77">
            <v>0</v>
          </cell>
        </row>
      </sheetData>
      <sheetData sheetId="30" refreshError="1">
        <row r="1">
          <cell r="B1" t="str">
            <v>MARKHAM HYDRO DISTRIBUTION INC.</v>
          </cell>
          <cell r="G1" t="str">
            <v>SCHEDULE 4</v>
          </cell>
        </row>
        <row r="2">
          <cell r="B2" t="str">
            <v>STATEMENT OF CASH FLOWS</v>
          </cell>
        </row>
        <row r="3">
          <cell r="B3" t="str">
            <v>Five Months to May 31, 2004</v>
          </cell>
        </row>
        <row r="4">
          <cell r="F4">
            <v>2004</v>
          </cell>
          <cell r="H4">
            <v>2003</v>
          </cell>
        </row>
        <row r="5">
          <cell r="B5" t="str">
            <v xml:space="preserve">NET INFLOW(OUTFLOW) OF CASH RELATED </v>
          </cell>
        </row>
        <row r="6">
          <cell r="B6" t="str">
            <v xml:space="preserve">    TO THE FOLLOWING ACTIVITIES</v>
          </cell>
        </row>
        <row r="8">
          <cell r="B8" t="str">
            <v>Net Earnings before extraordinary item</v>
          </cell>
          <cell r="F8">
            <v>1732334</v>
          </cell>
          <cell r="H8">
            <v>8886634</v>
          </cell>
        </row>
        <row r="9">
          <cell r="B9" t="str">
            <v>Items not affecting cash</v>
          </cell>
        </row>
        <row r="10">
          <cell r="B10" t="str">
            <v xml:space="preserve">     Depreciation</v>
          </cell>
          <cell r="F10">
            <v>4023681.51</v>
          </cell>
          <cell r="H10">
            <v>9004882.1799999997</v>
          </cell>
        </row>
        <row r="11">
          <cell r="B11" t="str">
            <v xml:space="preserve">     Amortization of Bond Discount &amp; Issue Cost</v>
          </cell>
          <cell r="F11">
            <v>73079</v>
          </cell>
          <cell r="H11">
            <v>175388.36</v>
          </cell>
        </row>
        <row r="12">
          <cell r="B12" t="str">
            <v xml:space="preserve">     Amortization of contributed capital   </v>
          </cell>
          <cell r="F12">
            <v>-482334</v>
          </cell>
          <cell r="H12">
            <v>-973873</v>
          </cell>
        </row>
        <row r="13">
          <cell r="B13" t="str">
            <v xml:space="preserve">      Employee Future Benefits</v>
          </cell>
          <cell r="F13">
            <v>64603</v>
          </cell>
          <cell r="H13">
            <v>-8362</v>
          </cell>
        </row>
        <row r="14">
          <cell r="B14" t="str">
            <v xml:space="preserve">    (Gain) loss on disposal of capital &amp; intangible assets</v>
          </cell>
          <cell r="F14">
            <v>-112233.75</v>
          </cell>
          <cell r="H14">
            <v>-8828</v>
          </cell>
        </row>
        <row r="15">
          <cell r="B15" t="str">
            <v xml:space="preserve">     Equity in Earnings of Richmond Hill Hydro</v>
          </cell>
          <cell r="F15">
            <v>-781610.5</v>
          </cell>
          <cell r="H15">
            <v>-2671702</v>
          </cell>
        </row>
        <row r="16">
          <cell r="F16">
            <v>4517519.26</v>
          </cell>
          <cell r="H16">
            <v>14404139.539999999</v>
          </cell>
        </row>
        <row r="18">
          <cell r="B18" t="str">
            <v>Change in non-cash operating working capital</v>
          </cell>
        </row>
        <row r="19">
          <cell r="B19" t="str">
            <v xml:space="preserve">       Accounts Receivable</v>
          </cell>
          <cell r="F19">
            <v>2138281</v>
          </cell>
          <cell r="H19">
            <v>4451796</v>
          </cell>
        </row>
        <row r="20">
          <cell r="B20" t="str">
            <v xml:space="preserve">       Unbilled Revenue</v>
          </cell>
          <cell r="F20">
            <v>-1449443</v>
          </cell>
          <cell r="H20">
            <v>-1383672</v>
          </cell>
        </row>
        <row r="21">
          <cell r="B21" t="str">
            <v xml:space="preserve">       Inventory</v>
          </cell>
          <cell r="F21">
            <v>-659219</v>
          </cell>
          <cell r="H21">
            <v>-36297</v>
          </cell>
        </row>
        <row r="22">
          <cell r="B22" t="str">
            <v xml:space="preserve">       Current Liabilities</v>
          </cell>
          <cell r="F22">
            <v>1671396.5</v>
          </cell>
          <cell r="H22">
            <v>678101</v>
          </cell>
        </row>
        <row r="23">
          <cell r="B23" t="str">
            <v xml:space="preserve">       Prepaid Expenses</v>
          </cell>
          <cell r="F23">
            <v>-179535</v>
          </cell>
          <cell r="H23">
            <v>35778</v>
          </cell>
        </row>
        <row r="24">
          <cell r="B24" t="str">
            <v>Total non-cash operating working capital</v>
          </cell>
          <cell r="F24">
            <v>1521480.5</v>
          </cell>
          <cell r="H24">
            <v>3745706</v>
          </cell>
        </row>
        <row r="25">
          <cell r="B25" t="str">
            <v>Cash Flow from Operating Activities</v>
          </cell>
          <cell r="F25">
            <v>6038999.7599999998</v>
          </cell>
          <cell r="H25">
            <v>18149845.539999999</v>
          </cell>
        </row>
        <row r="27">
          <cell r="B27" t="str">
            <v>Increase(decrease) in long term customer deposit</v>
          </cell>
          <cell r="F27">
            <v>-2456239</v>
          </cell>
          <cell r="H27">
            <v>158650</v>
          </cell>
        </row>
        <row r="28">
          <cell r="B28" t="str">
            <v>Increase(decrease) in development charge fund</v>
          </cell>
          <cell r="F28">
            <v>0</v>
          </cell>
          <cell r="H28">
            <v>0</v>
          </cell>
        </row>
        <row r="29">
          <cell r="B29" t="str">
            <v>Increase(decrease) in Upstream charge fund</v>
          </cell>
          <cell r="F29">
            <v>0</v>
          </cell>
          <cell r="H29">
            <v>-1526225</v>
          </cell>
        </row>
        <row r="30">
          <cell r="B30" t="str">
            <v>Reduction of long-term debt Richmond Hill Hydro</v>
          </cell>
          <cell r="F30">
            <v>0</v>
          </cell>
          <cell r="H30">
            <v>0</v>
          </cell>
        </row>
        <row r="31">
          <cell r="B31" t="str">
            <v>Increase in bond financing (Edfin)</v>
          </cell>
          <cell r="F31">
            <v>0</v>
          </cell>
          <cell r="H31">
            <v>0</v>
          </cell>
        </row>
        <row r="32">
          <cell r="B32" t="str">
            <v>Reduction of long-term debt debentures</v>
          </cell>
          <cell r="F32">
            <v>0</v>
          </cell>
          <cell r="H32">
            <v>0</v>
          </cell>
        </row>
        <row r="33">
          <cell r="B33" t="str">
            <v>Increase in bond premium/discount/issue cost</v>
          </cell>
          <cell r="F33">
            <v>-1</v>
          </cell>
          <cell r="H33">
            <v>0</v>
          </cell>
        </row>
        <row r="34">
          <cell r="B34" t="str">
            <v>Increase in Miscellaneous Deferred Debits</v>
          </cell>
          <cell r="F34">
            <v>180905</v>
          </cell>
          <cell r="H34">
            <v>-180905</v>
          </cell>
        </row>
        <row r="35">
          <cell r="B35" t="str">
            <v>Proceeds on sale of capital &amp; intangible assets</v>
          </cell>
          <cell r="F35">
            <v>112233.75</v>
          </cell>
          <cell r="H35">
            <v>8828</v>
          </cell>
        </row>
        <row r="36">
          <cell r="B36" t="str">
            <v>(Increase)decrease in Regulatory Assets</v>
          </cell>
          <cell r="F36">
            <v>3564016</v>
          </cell>
          <cell r="H36">
            <v>2745190</v>
          </cell>
        </row>
        <row r="37">
          <cell r="B37" t="str">
            <v xml:space="preserve">Increase(decrease) in net Capital contributions </v>
          </cell>
          <cell r="F37">
            <v>2461071</v>
          </cell>
          <cell r="H37">
            <v>6538126</v>
          </cell>
        </row>
        <row r="38">
          <cell r="B38" t="str">
            <v>Increase in Miscellaneous credits</v>
          </cell>
          <cell r="F38">
            <v>-15823</v>
          </cell>
          <cell r="H38">
            <v>15047</v>
          </cell>
        </row>
        <row r="39">
          <cell r="B39" t="str">
            <v>Increase(decrease) in Fibre Optic Business Study</v>
          </cell>
          <cell r="F39">
            <v>0</v>
          </cell>
          <cell r="H39">
            <v>0</v>
          </cell>
        </row>
        <row r="40">
          <cell r="B40" t="str">
            <v>Cash Flow from (used in) financing activities</v>
          </cell>
          <cell r="F40">
            <v>3846162.75</v>
          </cell>
          <cell r="H40">
            <v>7758711</v>
          </cell>
        </row>
        <row r="42">
          <cell r="B42" t="str">
            <v>Additions to capital assets</v>
          </cell>
          <cell r="F42">
            <v>-11407305.51</v>
          </cell>
          <cell r="H42">
            <v>-15833011</v>
          </cell>
        </row>
        <row r="43">
          <cell r="B43" t="str">
            <v>(Increase)decrease in Organization Costs</v>
          </cell>
          <cell r="F43">
            <v>-468139</v>
          </cell>
          <cell r="H43">
            <v>44678</v>
          </cell>
        </row>
        <row r="44">
          <cell r="B44" t="str">
            <v>Dividends paid to Markham Energy</v>
          </cell>
          <cell r="F44">
            <v>-10000000</v>
          </cell>
          <cell r="H44">
            <v>0</v>
          </cell>
        </row>
        <row r="45">
          <cell r="B45" t="str">
            <v xml:space="preserve">Investment in RichmondHill Hydro </v>
          </cell>
          <cell r="F45">
            <v>0</v>
          </cell>
          <cell r="H45">
            <v>0</v>
          </cell>
        </row>
        <row r="46">
          <cell r="B46" t="str">
            <v>Return of Capital from Richmond Hill Hydro</v>
          </cell>
          <cell r="F46">
            <v>0</v>
          </cell>
          <cell r="H46">
            <v>0</v>
          </cell>
        </row>
        <row r="47">
          <cell r="B47" t="str">
            <v>Dividends received from Richmond Hill Hydro</v>
          </cell>
          <cell r="F47">
            <v>1522577</v>
          </cell>
          <cell r="H47">
            <v>4724761</v>
          </cell>
        </row>
        <row r="48">
          <cell r="B48" t="str">
            <v>Cost of Richmond Hill Hydro acquisition</v>
          </cell>
          <cell r="F48">
            <v>0</v>
          </cell>
          <cell r="H48">
            <v>0</v>
          </cell>
        </row>
        <row r="49">
          <cell r="B49" t="str">
            <v>Cash Flow used in (from) Investing Activities</v>
          </cell>
          <cell r="F49">
            <v>-20352867.509999998</v>
          </cell>
          <cell r="H49">
            <v>-11063572</v>
          </cell>
        </row>
        <row r="51">
          <cell r="F51">
            <v>-10467704.999999998</v>
          </cell>
          <cell r="H51">
            <v>14844984.539999999</v>
          </cell>
        </row>
        <row r="53">
          <cell r="F53">
            <v>32350542</v>
          </cell>
          <cell r="H53">
            <v>17505557</v>
          </cell>
        </row>
        <row r="55">
          <cell r="F55">
            <v>21882837</v>
          </cell>
          <cell r="H55">
            <v>32350541.539999999</v>
          </cell>
        </row>
        <row r="56">
          <cell r="B56" t="str">
            <v>REPRESENTED BY</v>
          </cell>
        </row>
        <row r="57">
          <cell r="B57" t="str">
            <v>Cash</v>
          </cell>
          <cell r="F57">
            <v>9273772</v>
          </cell>
          <cell r="H57">
            <v>12568727</v>
          </cell>
        </row>
        <row r="58">
          <cell r="B58" t="str">
            <v>Short-term investments</v>
          </cell>
          <cell r="F58">
            <v>8543916</v>
          </cell>
          <cell r="H58">
            <v>15820637</v>
          </cell>
        </row>
        <row r="59">
          <cell r="B59" t="str">
            <v>Restricted Cash- Development Charge Fund</v>
          </cell>
          <cell r="F59">
            <v>0</v>
          </cell>
          <cell r="H59">
            <v>0</v>
          </cell>
        </row>
        <row r="60">
          <cell r="B60" t="str">
            <v>Current Customer Deposits</v>
          </cell>
          <cell r="F60">
            <v>3118210</v>
          </cell>
          <cell r="H60">
            <v>558000</v>
          </cell>
        </row>
        <row r="61">
          <cell r="B61" t="str">
            <v>Other Special Funds Long Term Customer Deposits</v>
          </cell>
          <cell r="F61">
            <v>946939</v>
          </cell>
          <cell r="H61">
            <v>3403178</v>
          </cell>
        </row>
        <row r="62">
          <cell r="F62">
            <v>21882837</v>
          </cell>
          <cell r="H62">
            <v>32350542</v>
          </cell>
        </row>
        <row r="63">
          <cell r="B63" t="str">
            <v>P:\finstmnt\2004\[fs-may04 .XLS]Bal_ExternalReporting</v>
          </cell>
        </row>
      </sheetData>
      <sheetData sheetId="31" refreshError="1">
        <row r="1">
          <cell r="I1" t="str">
            <v>DEC31/03</v>
          </cell>
        </row>
        <row r="2">
          <cell r="A2">
            <v>1</v>
          </cell>
          <cell r="B2" t="str">
            <v>MONTH#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  <cell r="P2">
            <v>12</v>
          </cell>
        </row>
        <row r="3">
          <cell r="A3">
            <v>2</v>
          </cell>
          <cell r="B3" t="str">
            <v>CASH AND BANK</v>
          </cell>
          <cell r="G3">
            <v>11247068</v>
          </cell>
          <cell r="I3">
            <v>12568727</v>
          </cell>
          <cell r="J3">
            <v>0</v>
          </cell>
          <cell r="M3">
            <v>0</v>
          </cell>
          <cell r="P3">
            <v>0</v>
          </cell>
        </row>
        <row r="4">
          <cell r="A4">
            <v>3</v>
          </cell>
          <cell r="B4" t="str">
            <v>INVESTMENTS-SHORT TERM</v>
          </cell>
          <cell r="G4">
            <v>4999093</v>
          </cell>
          <cell r="I4">
            <v>15820637</v>
          </cell>
          <cell r="J4">
            <v>0</v>
          </cell>
          <cell r="M4">
            <v>0</v>
          </cell>
          <cell r="P4">
            <v>0</v>
          </cell>
        </row>
        <row r="5">
          <cell r="A5">
            <v>4</v>
          </cell>
          <cell r="B5" t="str">
            <v>CURRENT CUSTOMER DEPOSITS</v>
          </cell>
          <cell r="G5">
            <v>590000</v>
          </cell>
          <cell r="I5">
            <v>558000</v>
          </cell>
          <cell r="J5">
            <v>0</v>
          </cell>
          <cell r="M5">
            <v>0</v>
          </cell>
          <cell r="P5">
            <v>0</v>
          </cell>
        </row>
        <row r="6">
          <cell r="A6">
            <v>5</v>
          </cell>
          <cell r="B6" t="str">
            <v>NET ACCOUNTS RECEIVABLE</v>
          </cell>
          <cell r="G6">
            <v>23128277</v>
          </cell>
          <cell r="H6">
            <v>0</v>
          </cell>
          <cell r="I6">
            <v>15432268</v>
          </cell>
          <cell r="J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>
            <v>6</v>
          </cell>
          <cell r="B7" t="str">
            <v>UNBILLED REVENUE</v>
          </cell>
          <cell r="G7">
            <v>9976623</v>
          </cell>
          <cell r="I7">
            <v>15621341</v>
          </cell>
          <cell r="J7">
            <v>0</v>
          </cell>
          <cell r="M7">
            <v>0</v>
          </cell>
          <cell r="P7">
            <v>0</v>
          </cell>
        </row>
        <row r="8">
          <cell r="A8">
            <v>7</v>
          </cell>
          <cell r="B8" t="str">
            <v>INVENTORY</v>
          </cell>
          <cell r="G8">
            <v>2809980</v>
          </cell>
          <cell r="I8">
            <v>2681947</v>
          </cell>
          <cell r="J8">
            <v>0</v>
          </cell>
          <cell r="M8">
            <v>0</v>
          </cell>
          <cell r="P8">
            <v>0</v>
          </cell>
        </row>
        <row r="9">
          <cell r="A9">
            <v>8</v>
          </cell>
          <cell r="B9" t="str">
            <v>PREPAID EXPENSES</v>
          </cell>
          <cell r="G9">
            <v>290776</v>
          </cell>
          <cell r="I9">
            <v>31447</v>
          </cell>
          <cell r="J9">
            <v>0</v>
          </cell>
          <cell r="M9">
            <v>0</v>
          </cell>
          <cell r="P9">
            <v>0</v>
          </cell>
        </row>
        <row r="10">
          <cell r="A10">
            <v>9</v>
          </cell>
          <cell r="B10" t="str">
            <v>LAND &amp; BUILDING</v>
          </cell>
          <cell r="G10">
            <v>2747507</v>
          </cell>
          <cell r="I10">
            <v>2863834</v>
          </cell>
          <cell r="J10">
            <v>0</v>
          </cell>
          <cell r="M10">
            <v>0</v>
          </cell>
          <cell r="P10">
            <v>0</v>
          </cell>
        </row>
        <row r="11">
          <cell r="A11">
            <v>10</v>
          </cell>
          <cell r="B11" t="str">
            <v>TRANSMISSION &amp; DISTRIBUTION SYSTEM</v>
          </cell>
          <cell r="G11">
            <v>219605916</v>
          </cell>
          <cell r="I11">
            <v>227176422</v>
          </cell>
          <cell r="J11">
            <v>0</v>
          </cell>
          <cell r="M11">
            <v>0</v>
          </cell>
          <cell r="P11">
            <v>0</v>
          </cell>
        </row>
        <row r="12">
          <cell r="A12">
            <v>11</v>
          </cell>
          <cell r="B12" t="str">
            <v>CONSTRUCTION IN PROCESS</v>
          </cell>
          <cell r="G12">
            <v>11781</v>
          </cell>
          <cell r="I12">
            <v>6159400</v>
          </cell>
          <cell r="J12">
            <v>0</v>
          </cell>
          <cell r="M12">
            <v>0</v>
          </cell>
          <cell r="P12">
            <v>0</v>
          </cell>
        </row>
        <row r="13">
          <cell r="A13">
            <v>12</v>
          </cell>
          <cell r="B13" t="str">
            <v>OTHER</v>
          </cell>
          <cell r="G13">
            <v>12074662</v>
          </cell>
          <cell r="I13">
            <v>12450886</v>
          </cell>
          <cell r="J13">
            <v>0</v>
          </cell>
          <cell r="M13">
            <v>0</v>
          </cell>
          <cell r="P13">
            <v>0</v>
          </cell>
        </row>
        <row r="14">
          <cell r="A14">
            <v>13</v>
          </cell>
          <cell r="B14" t="str">
            <v>LESS: ACCUMULATED DEPRECIATION</v>
          </cell>
          <cell r="G14">
            <v>-113093615</v>
          </cell>
          <cell r="I14">
            <v>-119930464</v>
          </cell>
          <cell r="J14">
            <v>0</v>
          </cell>
          <cell r="M14">
            <v>0</v>
          </cell>
          <cell r="P14">
            <v>0</v>
          </cell>
        </row>
        <row r="15">
          <cell r="A15">
            <v>14</v>
          </cell>
          <cell r="B15" t="str">
            <v>CONTRIBUTIONS &amp; GRANTS B4 AMORT</v>
          </cell>
          <cell r="G15">
            <v>-22488592</v>
          </cell>
          <cell r="I15">
            <v>-27872186</v>
          </cell>
          <cell r="J15">
            <v>0</v>
          </cell>
          <cell r="M15">
            <v>0</v>
          </cell>
          <cell r="P15">
            <v>0</v>
          </cell>
        </row>
        <row r="16">
          <cell r="A16">
            <v>15</v>
          </cell>
          <cell r="B16" t="str">
            <v>CIP CONTRIBUTIONS/GRANTS</v>
          </cell>
          <cell r="G16">
            <v>0</v>
          </cell>
          <cell r="J16">
            <v>0</v>
          </cell>
          <cell r="M16">
            <v>0</v>
          </cell>
          <cell r="P16">
            <v>0</v>
          </cell>
        </row>
        <row r="17">
          <cell r="A17">
            <v>16</v>
          </cell>
          <cell r="B17" t="str">
            <v>ACCUM.DEP CONTRIB.&amp; GRANTS</v>
          </cell>
          <cell r="G17">
            <v>1243338</v>
          </cell>
          <cell r="I17">
            <v>2116889</v>
          </cell>
          <cell r="J17">
            <v>0</v>
          </cell>
          <cell r="M17">
            <v>0</v>
          </cell>
          <cell r="P17">
            <v>0</v>
          </cell>
        </row>
        <row r="18">
          <cell r="A18">
            <v>17</v>
          </cell>
          <cell r="B18" t="str">
            <v>DEVELOP'T CHARGE DEP./RECEIVABLE</v>
          </cell>
          <cell r="G18">
            <v>0</v>
          </cell>
          <cell r="I18">
            <v>0</v>
          </cell>
          <cell r="J18">
            <v>0</v>
          </cell>
          <cell r="M18">
            <v>0</v>
          </cell>
          <cell r="P18">
            <v>0</v>
          </cell>
        </row>
        <row r="19">
          <cell r="A19">
            <v>18</v>
          </cell>
          <cell r="B19" t="str">
            <v>DEBENTURE EXPENSES</v>
          </cell>
          <cell r="G19">
            <v>1643725</v>
          </cell>
          <cell r="J19">
            <v>0</v>
          </cell>
          <cell r="M19">
            <v>0</v>
          </cell>
          <cell r="P19">
            <v>0</v>
          </cell>
        </row>
        <row r="20">
          <cell r="A20">
            <v>19</v>
          </cell>
          <cell r="B20" t="str">
            <v>MISCELLANEOUS DEFERRED EXPENSE</v>
          </cell>
          <cell r="G20">
            <v>36000</v>
          </cell>
          <cell r="I20">
            <v>216905</v>
          </cell>
          <cell r="J20">
            <v>0</v>
          </cell>
          <cell r="M20">
            <v>0</v>
          </cell>
          <cell r="P20">
            <v>0</v>
          </cell>
        </row>
        <row r="21">
          <cell r="A21">
            <v>20</v>
          </cell>
          <cell r="B21" t="str">
            <v>OTHER SPECIAL FUNDS LONG TERM CUSTOMER DEPOSITS</v>
          </cell>
          <cell r="G21">
            <v>3235845</v>
          </cell>
          <cell r="I21">
            <v>3403178</v>
          </cell>
          <cell r="J21">
            <v>0</v>
          </cell>
          <cell r="M21">
            <v>0</v>
          </cell>
          <cell r="P21">
            <v>0</v>
          </cell>
        </row>
        <row r="22">
          <cell r="A22">
            <v>21</v>
          </cell>
          <cell r="B22" t="str">
            <v>QUALIFYING TRANSITION COSTS</v>
          </cell>
          <cell r="G22">
            <v>0</v>
          </cell>
          <cell r="J22">
            <v>0</v>
          </cell>
        </row>
        <row r="23">
          <cell r="A23">
            <v>22</v>
          </cell>
          <cell r="B23" t="str">
            <v>INTANGIBLES</v>
          </cell>
          <cell r="G23">
            <v>156373</v>
          </cell>
          <cell r="I23">
            <v>111695</v>
          </cell>
          <cell r="J23">
            <v>0</v>
          </cell>
          <cell r="M23">
            <v>0</v>
          </cell>
          <cell r="P23">
            <v>0</v>
          </cell>
        </row>
        <row r="24">
          <cell r="A24">
            <v>23</v>
          </cell>
          <cell r="B24" t="str">
            <v>TOTAL ASSETS</v>
          </cell>
          <cell r="G24">
            <v>158058384</v>
          </cell>
          <cell r="H24">
            <v>0</v>
          </cell>
          <cell r="I24">
            <v>169299231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24</v>
          </cell>
          <cell r="B25" t="str">
            <v>A/P ASSOCIATED COMPANIES</v>
          </cell>
          <cell r="F25" t="str">
            <v>*</v>
          </cell>
          <cell r="G25">
            <v>154025</v>
          </cell>
          <cell r="I25">
            <v>64433</v>
          </cell>
          <cell r="J25">
            <v>0</v>
          </cell>
          <cell r="M25">
            <v>0</v>
          </cell>
          <cell r="P25">
            <v>0</v>
          </cell>
        </row>
        <row r="26">
          <cell r="A26">
            <v>25</v>
          </cell>
          <cell r="B26" t="str">
            <v>SUNDRY CREDITORS</v>
          </cell>
          <cell r="F26" t="str">
            <v>*</v>
          </cell>
          <cell r="G26">
            <v>2710617</v>
          </cell>
          <cell r="I26">
            <v>9966482</v>
          </cell>
          <cell r="J26">
            <v>0</v>
          </cell>
          <cell r="M26">
            <v>0</v>
          </cell>
          <cell r="P26">
            <v>0</v>
          </cell>
        </row>
        <row r="27">
          <cell r="A27">
            <v>26</v>
          </cell>
          <cell r="B27" t="str">
            <v>DEBENTURE ACCRUALS</v>
          </cell>
          <cell r="F27" t="str">
            <v>*</v>
          </cell>
          <cell r="G27">
            <v>781484</v>
          </cell>
          <cell r="I27">
            <v>731589</v>
          </cell>
          <cell r="J27">
            <v>0</v>
          </cell>
          <cell r="M27">
            <v>0</v>
          </cell>
          <cell r="P27">
            <v>0</v>
          </cell>
        </row>
        <row r="28">
          <cell r="A28">
            <v>27</v>
          </cell>
          <cell r="B28" t="str">
            <v>POWER BILL</v>
          </cell>
          <cell r="F28" t="str">
            <v>*</v>
          </cell>
          <cell r="G28">
            <v>13506695</v>
          </cell>
          <cell r="I28">
            <v>10655749</v>
          </cell>
          <cell r="J28">
            <v>0</v>
          </cell>
          <cell r="M28">
            <v>0</v>
          </cell>
          <cell r="P28">
            <v>0</v>
          </cell>
        </row>
        <row r="29">
          <cell r="A29">
            <v>28</v>
          </cell>
          <cell r="B29" t="str">
            <v>CURRENT PORTION CUSTOMERS DEPOSIT</v>
          </cell>
          <cell r="F29" t="str">
            <v>*</v>
          </cell>
          <cell r="G29">
            <v>590000</v>
          </cell>
          <cell r="I29">
            <v>558000</v>
          </cell>
          <cell r="J29">
            <v>0</v>
          </cell>
          <cell r="M29">
            <v>0</v>
          </cell>
          <cell r="P29">
            <v>0</v>
          </cell>
        </row>
        <row r="30">
          <cell r="A30">
            <v>29</v>
          </cell>
          <cell r="B30" t="str">
            <v>CURRENT PORTION CUSTOMERS DEPOSIT CONTRIBUTION</v>
          </cell>
          <cell r="F30" t="str">
            <v xml:space="preserve">* </v>
          </cell>
          <cell r="G30">
            <v>3463589</v>
          </cell>
          <cell r="I30">
            <v>3381815</v>
          </cell>
          <cell r="J30">
            <v>0</v>
          </cell>
          <cell r="M30">
            <v>0</v>
          </cell>
          <cell r="P30">
            <v>0</v>
          </cell>
        </row>
        <row r="31">
          <cell r="A31">
            <v>30</v>
          </cell>
          <cell r="B31" t="str">
            <v>CURRENT PORTION LONG TERM DEBT</v>
          </cell>
          <cell r="F31" t="str">
            <v>*</v>
          </cell>
          <cell r="G31">
            <v>0</v>
          </cell>
          <cell r="I31">
            <v>0</v>
          </cell>
          <cell r="J31">
            <v>0</v>
          </cell>
          <cell r="M31">
            <v>0</v>
          </cell>
          <cell r="P31">
            <v>0</v>
          </cell>
        </row>
        <row r="32">
          <cell r="A32">
            <v>31</v>
          </cell>
          <cell r="B32" t="str">
            <v>LOAN DUE TO AFFILIATES</v>
          </cell>
          <cell r="F32" t="str">
            <v>*</v>
          </cell>
          <cell r="G32">
            <v>5000000</v>
          </cell>
          <cell r="I32">
            <v>0</v>
          </cell>
          <cell r="J32">
            <v>0</v>
          </cell>
          <cell r="M32">
            <v>0</v>
          </cell>
          <cell r="P32">
            <v>0</v>
          </cell>
        </row>
        <row r="33">
          <cell r="A33">
            <v>32</v>
          </cell>
          <cell r="B33" t="str">
            <v>CUSTOMER DEPOSITS</v>
          </cell>
          <cell r="F33" t="str">
            <v>*</v>
          </cell>
          <cell r="G33">
            <v>3086342</v>
          </cell>
          <cell r="I33">
            <v>3403178</v>
          </cell>
          <cell r="J33">
            <v>0</v>
          </cell>
          <cell r="M33">
            <v>0</v>
          </cell>
          <cell r="P33">
            <v>0</v>
          </cell>
        </row>
        <row r="34">
          <cell r="A34">
            <v>33</v>
          </cell>
          <cell r="B34" t="str">
            <v>MISCELLANEOUS CREDITS</v>
          </cell>
          <cell r="F34" t="str">
            <v>*</v>
          </cell>
          <cell r="G34">
            <v>0</v>
          </cell>
          <cell r="I34">
            <v>15047</v>
          </cell>
          <cell r="J34">
            <v>0</v>
          </cell>
          <cell r="M34">
            <v>0</v>
          </cell>
        </row>
        <row r="35">
          <cell r="A35">
            <v>34</v>
          </cell>
          <cell r="B35" t="str">
            <v>DEVELOPMENT CHARGE FUND</v>
          </cell>
          <cell r="F35" t="str">
            <v>*</v>
          </cell>
          <cell r="G35">
            <v>0</v>
          </cell>
          <cell r="I35">
            <v>0</v>
          </cell>
          <cell r="J35">
            <v>0</v>
          </cell>
          <cell r="M35">
            <v>0</v>
          </cell>
        </row>
        <row r="36">
          <cell r="A36">
            <v>35</v>
          </cell>
          <cell r="B36" t="str">
            <v>MINIRUPTER DEPOSIT</v>
          </cell>
          <cell r="F36" t="str">
            <v>*</v>
          </cell>
          <cell r="G36">
            <v>0</v>
          </cell>
          <cell r="I36">
            <v>0</v>
          </cell>
          <cell r="J36">
            <v>0</v>
          </cell>
          <cell r="M36">
            <v>0</v>
          </cell>
        </row>
        <row r="37">
          <cell r="A37">
            <v>36</v>
          </cell>
          <cell r="B37" t="str">
            <v>DEBENTURES OUTSTANDING</v>
          </cell>
          <cell r="F37" t="str">
            <v>*</v>
          </cell>
          <cell r="G37">
            <v>30000000</v>
          </cell>
          <cell r="I37">
            <v>30000000</v>
          </cell>
          <cell r="J37">
            <v>0</v>
          </cell>
          <cell r="M37">
            <v>0</v>
          </cell>
          <cell r="P37">
            <v>0</v>
          </cell>
        </row>
        <row r="38">
          <cell r="A38">
            <v>37</v>
          </cell>
          <cell r="B38" t="str">
            <v>MISCELLANEOUS CREDITS - CURRENT LIABILITIES</v>
          </cell>
          <cell r="F38" t="str">
            <v>*</v>
          </cell>
          <cell r="G38">
            <v>228393</v>
          </cell>
          <cell r="I38">
            <v>0</v>
          </cell>
          <cell r="J38">
            <v>0</v>
          </cell>
          <cell r="M38">
            <v>0</v>
          </cell>
          <cell r="P38">
            <v>0</v>
          </cell>
        </row>
        <row r="39">
          <cell r="A39">
            <v>38</v>
          </cell>
          <cell r="B39" t="str">
            <v xml:space="preserve">NET INCOME </v>
          </cell>
          <cell r="G39">
            <v>475183</v>
          </cell>
          <cell r="H39">
            <v>0</v>
          </cell>
          <cell r="I39">
            <v>4356019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>
            <v>39</v>
          </cell>
          <cell r="B40" t="str">
            <v>ACCUMULATED NET INCOME</v>
          </cell>
          <cell r="F40" t="str">
            <v>*</v>
          </cell>
          <cell r="G40">
            <v>14366098</v>
          </cell>
          <cell r="J40">
            <v>0</v>
          </cell>
          <cell r="M40">
            <v>0</v>
          </cell>
          <cell r="P40">
            <v>0</v>
          </cell>
        </row>
        <row r="41">
          <cell r="A41">
            <v>40</v>
          </cell>
          <cell r="B41" t="str">
            <v>DUE TO TOWN OF MARKHAM</v>
          </cell>
          <cell r="F41" t="str">
            <v>*</v>
          </cell>
          <cell r="G41">
            <v>67866201</v>
          </cell>
          <cell r="I41">
            <v>67866201</v>
          </cell>
          <cell r="J41">
            <v>0</v>
          </cell>
          <cell r="M41">
            <v>0</v>
          </cell>
          <cell r="P41">
            <v>0</v>
          </cell>
        </row>
        <row r="42">
          <cell r="A42">
            <v>41</v>
          </cell>
          <cell r="B42" t="str">
            <v>ADJUSTMENT FOR LONG TERM DEBT</v>
          </cell>
          <cell r="F42" t="str">
            <v>*</v>
          </cell>
          <cell r="G42">
            <v>0</v>
          </cell>
          <cell r="I42">
            <v>0</v>
          </cell>
          <cell r="J42">
            <v>0</v>
          </cell>
          <cell r="M42">
            <v>0</v>
          </cell>
          <cell r="P42">
            <v>0</v>
          </cell>
        </row>
        <row r="43">
          <cell r="A43">
            <v>42</v>
          </cell>
          <cell r="B43" t="str">
            <v>LIABILITY TOWN OF MARKHAM - WATER BILL</v>
          </cell>
          <cell r="F43" t="str">
            <v>*</v>
          </cell>
          <cell r="G43">
            <v>2358924</v>
          </cell>
          <cell r="I43">
            <v>2782006</v>
          </cell>
          <cell r="J43">
            <v>0</v>
          </cell>
          <cell r="M43">
            <v>0</v>
          </cell>
          <cell r="P43">
            <v>0</v>
          </cell>
        </row>
        <row r="44">
          <cell r="A44">
            <v>43</v>
          </cell>
          <cell r="B44" t="str">
            <v>COMMON SHARES</v>
          </cell>
          <cell r="F44" t="str">
            <v>*</v>
          </cell>
          <cell r="G44">
            <v>55526892</v>
          </cell>
          <cell r="I44">
            <v>55526892</v>
          </cell>
          <cell r="J44">
            <v>0</v>
          </cell>
          <cell r="M44">
            <v>0</v>
          </cell>
          <cell r="P44">
            <v>0</v>
          </cell>
        </row>
        <row r="45">
          <cell r="A45">
            <v>44</v>
          </cell>
          <cell r="B45" t="str">
            <v>DEVELOPMENT CHARGE TRANSFER TO EQUITY</v>
          </cell>
          <cell r="F45" t="str">
            <v>*</v>
          </cell>
          <cell r="G45">
            <v>3010564</v>
          </cell>
          <cell r="I45">
            <v>3010564</v>
          </cell>
          <cell r="J45">
            <v>0</v>
          </cell>
          <cell r="M45">
            <v>0</v>
          </cell>
          <cell r="P45">
            <v>0</v>
          </cell>
        </row>
        <row r="46">
          <cell r="A46">
            <v>45</v>
          </cell>
          <cell r="B46" t="str">
            <v>EMPLOYEE BENEFITS</v>
          </cell>
          <cell r="F46" t="str">
            <v>*</v>
          </cell>
          <cell r="G46">
            <v>443901</v>
          </cell>
          <cell r="I46">
            <v>435539</v>
          </cell>
          <cell r="J46">
            <v>0</v>
          </cell>
          <cell r="M46">
            <v>0</v>
          </cell>
          <cell r="P46">
            <v>0</v>
          </cell>
        </row>
        <row r="47">
          <cell r="B47" t="str">
            <v>TOTAL LIABILITY &amp; EQUITY</v>
          </cell>
          <cell r="G47">
            <v>203568908</v>
          </cell>
          <cell r="H47">
            <v>0</v>
          </cell>
          <cell r="I47">
            <v>192753514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ASSETS-LIABILITY CONTROL CHECK</v>
          </cell>
          <cell r="G48">
            <v>-45510524</v>
          </cell>
          <cell r="H48">
            <v>0</v>
          </cell>
          <cell r="I48">
            <v>166288667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TABLE OF LAST YEARS OPERATING STATEMENT DATA</v>
          </cell>
        </row>
        <row r="50">
          <cell r="A50">
            <v>1</v>
          </cell>
          <cell r="B50" t="str">
            <v>MONTH#</v>
          </cell>
          <cell r="F50">
            <v>2</v>
          </cell>
          <cell r="G50">
            <v>3</v>
          </cell>
          <cell r="H50">
            <v>4</v>
          </cell>
          <cell r="I50">
            <v>5</v>
          </cell>
          <cell r="J50">
            <v>6</v>
          </cell>
          <cell r="K50">
            <v>7</v>
          </cell>
          <cell r="L50">
            <v>8</v>
          </cell>
          <cell r="M50">
            <v>9</v>
          </cell>
          <cell r="N50">
            <v>10</v>
          </cell>
          <cell r="O50">
            <v>11</v>
          </cell>
          <cell r="P50">
            <v>12</v>
          </cell>
        </row>
        <row r="51">
          <cell r="A51">
            <v>2</v>
          </cell>
          <cell r="B51" t="str">
            <v xml:space="preserve">  RESIDENTIAL</v>
          </cell>
          <cell r="G51">
            <v>4246233</v>
          </cell>
          <cell r="I51">
            <v>13587240</v>
          </cell>
          <cell r="J51">
            <v>0</v>
          </cell>
          <cell r="M51">
            <v>0</v>
          </cell>
          <cell r="P51">
            <v>0</v>
          </cell>
        </row>
        <row r="52">
          <cell r="A52">
            <v>3</v>
          </cell>
          <cell r="B52" t="str">
            <v xml:space="preserve">  GENERAL SERVICE</v>
          </cell>
          <cell r="G52">
            <v>1588098</v>
          </cell>
          <cell r="I52">
            <v>9677641</v>
          </cell>
          <cell r="J52">
            <v>0</v>
          </cell>
          <cell r="M52">
            <v>0</v>
          </cell>
          <cell r="P52">
            <v>0</v>
          </cell>
        </row>
        <row r="53">
          <cell r="A53">
            <v>4</v>
          </cell>
          <cell r="B53" t="str">
            <v xml:space="preserve">  LARGE USER - IBM</v>
          </cell>
          <cell r="G53">
            <v>0</v>
          </cell>
          <cell r="I53">
            <v>0</v>
          </cell>
          <cell r="J53">
            <v>0</v>
          </cell>
          <cell r="M53">
            <v>0</v>
          </cell>
          <cell r="P53">
            <v>0</v>
          </cell>
        </row>
        <row r="54">
          <cell r="A54">
            <v>5</v>
          </cell>
          <cell r="B54" t="str">
            <v xml:space="preserve">  STREETLIGHTING</v>
          </cell>
          <cell r="G54">
            <v>13392</v>
          </cell>
          <cell r="I54">
            <v>80183</v>
          </cell>
          <cell r="J54">
            <v>0</v>
          </cell>
          <cell r="M54">
            <v>0</v>
          </cell>
          <cell r="P54">
            <v>0</v>
          </cell>
        </row>
        <row r="55">
          <cell r="A55">
            <v>6</v>
          </cell>
          <cell r="B55" t="str">
            <v xml:space="preserve">  MISCELLANEOUS</v>
          </cell>
          <cell r="G55">
            <v>50930</v>
          </cell>
          <cell r="I55">
            <v>4616094</v>
          </cell>
          <cell r="J55">
            <v>0</v>
          </cell>
          <cell r="M55">
            <v>0</v>
          </cell>
          <cell r="P55">
            <v>0</v>
          </cell>
        </row>
        <row r="56">
          <cell r="A56">
            <v>7</v>
          </cell>
          <cell r="B56" t="str">
            <v xml:space="preserve">  COMMODITY</v>
          </cell>
          <cell r="G56">
            <v>39425999</v>
          </cell>
          <cell r="I56">
            <v>134865584</v>
          </cell>
          <cell r="J56">
            <v>0</v>
          </cell>
          <cell r="M56">
            <v>0</v>
          </cell>
          <cell r="P56">
            <v>0</v>
          </cell>
        </row>
        <row r="57">
          <cell r="A57">
            <v>8</v>
          </cell>
          <cell r="B57" t="str">
            <v>TOTAL REVENUE</v>
          </cell>
          <cell r="F57">
            <v>0</v>
          </cell>
          <cell r="G57">
            <v>45324652</v>
          </cell>
          <cell r="H57">
            <v>0</v>
          </cell>
          <cell r="I57">
            <v>162826742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>
            <v>9</v>
          </cell>
          <cell r="B58" t="str">
            <v>COST OF POWER</v>
          </cell>
          <cell r="G58">
            <v>39425999</v>
          </cell>
          <cell r="I58">
            <v>134865584</v>
          </cell>
          <cell r="J58">
            <v>0</v>
          </cell>
          <cell r="M58">
            <v>0</v>
          </cell>
          <cell r="P58">
            <v>0</v>
          </cell>
        </row>
        <row r="59">
          <cell r="A59">
            <v>10</v>
          </cell>
          <cell r="B59" t="str">
            <v>TRANSFORMER.STATN - EQUIPMENT</v>
          </cell>
          <cell r="G59">
            <v>58032</v>
          </cell>
          <cell r="I59">
            <v>252049</v>
          </cell>
          <cell r="J59">
            <v>0</v>
          </cell>
          <cell r="M59">
            <v>0</v>
          </cell>
          <cell r="P59">
            <v>0</v>
          </cell>
        </row>
        <row r="60">
          <cell r="A60">
            <v>11</v>
          </cell>
          <cell r="B60" t="str">
            <v>TRANSFORMER.STATN - BUILDINGS</v>
          </cell>
          <cell r="G60">
            <v>2302</v>
          </cell>
          <cell r="I60">
            <v>30462</v>
          </cell>
          <cell r="J60">
            <v>0</v>
          </cell>
          <cell r="M60">
            <v>0</v>
          </cell>
          <cell r="P60">
            <v>0</v>
          </cell>
        </row>
        <row r="61">
          <cell r="A61">
            <v>12</v>
          </cell>
          <cell r="B61" t="str">
            <v>MUNICIPAL STATN - EQUIPMENT</v>
          </cell>
          <cell r="G61">
            <v>8760</v>
          </cell>
          <cell r="I61">
            <v>46181</v>
          </cell>
          <cell r="J61">
            <v>0</v>
          </cell>
          <cell r="M61">
            <v>0</v>
          </cell>
          <cell r="P61">
            <v>0</v>
          </cell>
        </row>
        <row r="62">
          <cell r="A62">
            <v>13</v>
          </cell>
          <cell r="B62" t="str">
            <v>MUNICIPAL STATN - BUILDINGS</v>
          </cell>
          <cell r="G62">
            <v>522</v>
          </cell>
          <cell r="I62">
            <v>21753</v>
          </cell>
          <cell r="J62">
            <v>0</v>
          </cell>
          <cell r="M62">
            <v>0</v>
          </cell>
          <cell r="P62">
            <v>0</v>
          </cell>
        </row>
        <row r="63">
          <cell r="A63">
            <v>14</v>
          </cell>
          <cell r="B63" t="str">
            <v>PCB WASTE MANAGEMENT</v>
          </cell>
          <cell r="G63">
            <v>415</v>
          </cell>
          <cell r="I63">
            <v>4663</v>
          </cell>
          <cell r="J63">
            <v>0</v>
          </cell>
          <cell r="M63">
            <v>0</v>
          </cell>
          <cell r="P63">
            <v>0</v>
          </cell>
        </row>
        <row r="64">
          <cell r="A64">
            <v>15</v>
          </cell>
          <cell r="B64" t="str">
            <v>LINES OVERHEAD</v>
          </cell>
          <cell r="G64">
            <v>168834</v>
          </cell>
          <cell r="I64">
            <v>715145</v>
          </cell>
          <cell r="J64">
            <v>0</v>
          </cell>
          <cell r="M64">
            <v>0</v>
          </cell>
          <cell r="P64">
            <v>0</v>
          </cell>
        </row>
        <row r="65">
          <cell r="A65">
            <v>16</v>
          </cell>
          <cell r="B65" t="str">
            <v>TREE TRIMMING</v>
          </cell>
          <cell r="G65">
            <v>82</v>
          </cell>
          <cell r="I65">
            <v>92593</v>
          </cell>
          <cell r="J65">
            <v>0</v>
          </cell>
          <cell r="M65">
            <v>0</v>
          </cell>
          <cell r="P65">
            <v>0</v>
          </cell>
        </row>
        <row r="66">
          <cell r="A66">
            <v>17</v>
          </cell>
          <cell r="B66" t="str">
            <v>STORM DAMAGE</v>
          </cell>
          <cell r="G66">
            <v>0</v>
          </cell>
          <cell r="I66">
            <v>0</v>
          </cell>
          <cell r="J66">
            <v>0</v>
          </cell>
          <cell r="M66">
            <v>0</v>
          </cell>
          <cell r="P66">
            <v>0</v>
          </cell>
        </row>
        <row r="67">
          <cell r="A67">
            <v>18</v>
          </cell>
          <cell r="B67" t="str">
            <v>LINES UNDERGROUND</v>
          </cell>
          <cell r="G67">
            <v>172554</v>
          </cell>
          <cell r="I67">
            <v>1228999</v>
          </cell>
          <cell r="J67">
            <v>0</v>
          </cell>
          <cell r="M67">
            <v>0</v>
          </cell>
          <cell r="P67">
            <v>0</v>
          </cell>
        </row>
        <row r="68">
          <cell r="A68">
            <v>19</v>
          </cell>
          <cell r="B68" t="str">
            <v>SWITCHGEAR UNDERGROUND</v>
          </cell>
          <cell r="G68">
            <v>0</v>
          </cell>
          <cell r="J68">
            <v>0</v>
          </cell>
          <cell r="M68">
            <v>0</v>
          </cell>
          <cell r="P68">
            <v>0</v>
          </cell>
        </row>
        <row r="69">
          <cell r="A69">
            <v>20</v>
          </cell>
          <cell r="B69" t="str">
            <v>TRANSFORMERS - OVERHEAD</v>
          </cell>
          <cell r="G69">
            <v>21975</v>
          </cell>
          <cell r="I69">
            <v>90277</v>
          </cell>
          <cell r="J69">
            <v>0</v>
          </cell>
          <cell r="M69">
            <v>0</v>
          </cell>
          <cell r="P69">
            <v>0</v>
          </cell>
        </row>
        <row r="70">
          <cell r="A70">
            <v>21</v>
          </cell>
          <cell r="B70" t="str">
            <v>TRANSFORMERS - UNDERGROUND</v>
          </cell>
          <cell r="G70">
            <v>29267</v>
          </cell>
          <cell r="I70">
            <v>169587</v>
          </cell>
          <cell r="J70">
            <v>0</v>
          </cell>
          <cell r="M70">
            <v>0</v>
          </cell>
          <cell r="P70">
            <v>0</v>
          </cell>
        </row>
        <row r="71">
          <cell r="A71">
            <v>22</v>
          </cell>
          <cell r="B71" t="str">
            <v>S.C.A.D.A.</v>
          </cell>
          <cell r="G71">
            <v>37186</v>
          </cell>
          <cell r="I71">
            <v>230397</v>
          </cell>
          <cell r="J71">
            <v>0</v>
          </cell>
          <cell r="M71">
            <v>0</v>
          </cell>
          <cell r="P71">
            <v>0</v>
          </cell>
        </row>
        <row r="72">
          <cell r="A72">
            <v>23</v>
          </cell>
          <cell r="B72" t="str">
            <v>CONTROL ROOM</v>
          </cell>
          <cell r="G72">
            <v>144113</v>
          </cell>
          <cell r="I72">
            <v>665341</v>
          </cell>
          <cell r="J72">
            <v>0</v>
          </cell>
          <cell r="M72">
            <v>0</v>
          </cell>
          <cell r="P72">
            <v>0</v>
          </cell>
        </row>
        <row r="73">
          <cell r="A73">
            <v>24</v>
          </cell>
          <cell r="B73" t="str">
            <v>METERS</v>
          </cell>
          <cell r="G73">
            <v>72864</v>
          </cell>
          <cell r="I73">
            <v>351779</v>
          </cell>
          <cell r="J73">
            <v>0</v>
          </cell>
          <cell r="M73">
            <v>0</v>
          </cell>
          <cell r="P73">
            <v>0</v>
          </cell>
        </row>
        <row r="74">
          <cell r="A74">
            <v>25</v>
          </cell>
          <cell r="B74" t="str">
            <v>CUSTOMER CALL-OUTS</v>
          </cell>
          <cell r="G74">
            <v>10200</v>
          </cell>
          <cell r="I74">
            <v>41918</v>
          </cell>
          <cell r="J74">
            <v>0</v>
          </cell>
          <cell r="M74">
            <v>0</v>
          </cell>
          <cell r="P74">
            <v>0</v>
          </cell>
        </row>
        <row r="75">
          <cell r="A75">
            <v>26</v>
          </cell>
          <cell r="B75" t="str">
            <v>CUSTOMER PREMISES</v>
          </cell>
          <cell r="G75">
            <v>49474</v>
          </cell>
          <cell r="I75">
            <v>488390</v>
          </cell>
          <cell r="J75">
            <v>0</v>
          </cell>
          <cell r="M75">
            <v>0</v>
          </cell>
          <cell r="P75">
            <v>0</v>
          </cell>
        </row>
        <row r="76">
          <cell r="A76">
            <v>27</v>
          </cell>
          <cell r="B76" t="str">
            <v>STAKE OUTS</v>
          </cell>
          <cell r="G76">
            <v>0</v>
          </cell>
          <cell r="I76">
            <v>0</v>
          </cell>
          <cell r="J76">
            <v>0</v>
          </cell>
        </row>
        <row r="77">
          <cell r="A77">
            <v>28</v>
          </cell>
          <cell r="B77" t="str">
            <v>INSPECTIONS</v>
          </cell>
          <cell r="G77">
            <v>59260</v>
          </cell>
          <cell r="I77">
            <v>342787</v>
          </cell>
          <cell r="J77">
            <v>0</v>
          </cell>
          <cell r="M77">
            <v>0</v>
          </cell>
          <cell r="P77">
            <v>0</v>
          </cell>
        </row>
        <row r="78">
          <cell r="A78">
            <v>29</v>
          </cell>
          <cell r="B78" t="str">
            <v>WATER HEATERS</v>
          </cell>
          <cell r="G78">
            <v>27963</v>
          </cell>
          <cell r="I78">
            <v>131599</v>
          </cell>
          <cell r="J78">
            <v>0</v>
          </cell>
          <cell r="M78">
            <v>0</v>
          </cell>
          <cell r="P78">
            <v>0</v>
          </cell>
        </row>
        <row r="79">
          <cell r="A79">
            <v>30</v>
          </cell>
          <cell r="B79" t="str">
            <v>PROMOTIONS</v>
          </cell>
          <cell r="G79">
            <v>30557</v>
          </cell>
          <cell r="I79">
            <v>187377</v>
          </cell>
          <cell r="J79">
            <v>0</v>
          </cell>
          <cell r="M79">
            <v>0</v>
          </cell>
          <cell r="P79">
            <v>0</v>
          </cell>
        </row>
        <row r="80">
          <cell r="A80">
            <v>31</v>
          </cell>
          <cell r="B80" t="str">
            <v>BILLING AND COLLECTIONS</v>
          </cell>
          <cell r="G80">
            <v>452867</v>
          </cell>
          <cell r="I80">
            <v>1777700</v>
          </cell>
          <cell r="J80">
            <v>0</v>
          </cell>
          <cell r="M80">
            <v>0</v>
          </cell>
          <cell r="P80">
            <v>0</v>
          </cell>
        </row>
        <row r="81">
          <cell r="A81">
            <v>32</v>
          </cell>
          <cell r="B81" t="str">
            <v>DATA PROCESSING</v>
          </cell>
          <cell r="G81">
            <v>29833</v>
          </cell>
          <cell r="I81">
            <v>261215</v>
          </cell>
          <cell r="J81">
            <v>0</v>
          </cell>
          <cell r="M81">
            <v>0</v>
          </cell>
          <cell r="P81">
            <v>0</v>
          </cell>
        </row>
        <row r="82">
          <cell r="A82">
            <v>33</v>
          </cell>
          <cell r="B82" t="str">
            <v>GENERAL ADMINISTRATION</v>
          </cell>
          <cell r="G82">
            <v>157585</v>
          </cell>
          <cell r="I82">
            <v>669726</v>
          </cell>
          <cell r="J82">
            <v>0</v>
          </cell>
          <cell r="M82">
            <v>0</v>
          </cell>
          <cell r="P82">
            <v>0</v>
          </cell>
        </row>
        <row r="83">
          <cell r="A83">
            <v>34</v>
          </cell>
          <cell r="B83" t="str">
            <v>ACCOUNTING</v>
          </cell>
          <cell r="G83">
            <v>140752</v>
          </cell>
          <cell r="I83">
            <v>633731</v>
          </cell>
          <cell r="J83">
            <v>0</v>
          </cell>
          <cell r="M83">
            <v>0</v>
          </cell>
          <cell r="P83">
            <v>0</v>
          </cell>
        </row>
        <row r="84">
          <cell r="A84">
            <v>35</v>
          </cell>
          <cell r="B84" t="str">
            <v>EXECUTIVE/BOARD OF DIRECTORS</v>
          </cell>
          <cell r="G84">
            <v>128059</v>
          </cell>
          <cell r="I84">
            <v>625642</v>
          </cell>
          <cell r="J84">
            <v>0</v>
          </cell>
          <cell r="M84">
            <v>0</v>
          </cell>
          <cell r="P84">
            <v>0</v>
          </cell>
        </row>
        <row r="85">
          <cell r="A85">
            <v>36</v>
          </cell>
          <cell r="B85" t="str">
            <v>HEADQUARTERS - BUILDINGS</v>
          </cell>
          <cell r="G85">
            <v>251707</v>
          </cell>
          <cell r="I85">
            <v>915659</v>
          </cell>
          <cell r="J85">
            <v>0</v>
          </cell>
          <cell r="M85">
            <v>0</v>
          </cell>
          <cell r="P85">
            <v>0</v>
          </cell>
        </row>
        <row r="86">
          <cell r="A86">
            <v>37</v>
          </cell>
          <cell r="B86" t="str">
            <v>REGULATORY AFFAIRS</v>
          </cell>
          <cell r="G86">
            <v>36512</v>
          </cell>
          <cell r="I86">
            <v>274452</v>
          </cell>
          <cell r="J86">
            <v>0</v>
          </cell>
          <cell r="M86">
            <v>0</v>
          </cell>
          <cell r="P86">
            <v>0</v>
          </cell>
        </row>
        <row r="87">
          <cell r="A87">
            <v>38</v>
          </cell>
          <cell r="B87" t="str">
            <v>TOTAL CONTROLLABLE COSTS</v>
          </cell>
          <cell r="G87">
            <v>2091675</v>
          </cell>
          <cell r="H87">
            <v>0</v>
          </cell>
          <cell r="I87">
            <v>10249422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39</v>
          </cell>
        </row>
        <row r="89">
          <cell r="A89">
            <v>40</v>
          </cell>
          <cell r="B89" t="str">
            <v>INTEREST</v>
          </cell>
          <cell r="G89">
            <v>1368974</v>
          </cell>
          <cell r="I89">
            <v>5625049</v>
          </cell>
          <cell r="J89">
            <v>0</v>
          </cell>
          <cell r="M89">
            <v>0</v>
          </cell>
          <cell r="P89">
            <v>0</v>
          </cell>
        </row>
        <row r="90">
          <cell r="A90">
            <v>41</v>
          </cell>
          <cell r="B90" t="str">
            <v>DEPRECIATION</v>
          </cell>
          <cell r="G90">
            <v>1962821</v>
          </cell>
          <cell r="I90">
            <v>7730668</v>
          </cell>
          <cell r="J90">
            <v>0</v>
          </cell>
          <cell r="M90">
            <v>0</v>
          </cell>
          <cell r="P90">
            <v>0</v>
          </cell>
        </row>
        <row r="91">
          <cell r="A91">
            <v>42</v>
          </cell>
          <cell r="B91" t="str">
            <v xml:space="preserve"> </v>
          </cell>
        </row>
        <row r="92">
          <cell r="A92">
            <v>43</v>
          </cell>
          <cell r="B92" t="str">
            <v>TOTAL EXPENSES</v>
          </cell>
          <cell r="G92">
            <v>5423470</v>
          </cell>
          <cell r="H92">
            <v>0</v>
          </cell>
          <cell r="I92">
            <v>23605139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44</v>
          </cell>
          <cell r="B93" t="str">
            <v>EXTRAORDINARY ITEMS</v>
          </cell>
        </row>
      </sheetData>
      <sheetData sheetId="32" refreshError="1">
        <row r="1">
          <cell r="A1" t="str">
            <v>MARKHAM HYDRO DISTRIBUTION INC.</v>
          </cell>
        </row>
        <row r="2">
          <cell r="A2" t="str">
            <v>MONTHLY PERFORMANCE INDICATORS FOR</v>
          </cell>
        </row>
        <row r="3">
          <cell r="A3" t="str">
            <v>Five Months to May 31, 2004</v>
          </cell>
        </row>
        <row r="5">
          <cell r="A5" t="str">
            <v>Indicators</v>
          </cell>
          <cell r="C5" t="str">
            <v>Current Year</v>
          </cell>
          <cell r="D5" t="str">
            <v>Previous Year</v>
          </cell>
        </row>
        <row r="6">
          <cell r="A6" t="str">
            <v xml:space="preserve"> </v>
          </cell>
        </row>
        <row r="7">
          <cell r="A7" t="str">
            <v>Working Capital</v>
          </cell>
          <cell r="C7">
            <v>25279495</v>
          </cell>
          <cell r="D7">
            <v>34812444</v>
          </cell>
        </row>
        <row r="8">
          <cell r="A8" t="str">
            <v xml:space="preserve"> </v>
          </cell>
        </row>
        <row r="9">
          <cell r="A9" t="str">
            <v>Working Capital Ratio</v>
          </cell>
          <cell r="C9">
            <v>1.85</v>
          </cell>
          <cell r="D9">
            <v>2.2400000000000002</v>
          </cell>
        </row>
        <row r="11">
          <cell r="A11" t="str">
            <v>Acid Test Ratio</v>
          </cell>
          <cell r="C11">
            <v>1.73</v>
          </cell>
          <cell r="D11">
            <v>2.14</v>
          </cell>
        </row>
        <row r="13">
          <cell r="A13" t="str">
            <v>Debt Equity Ratio</v>
          </cell>
          <cell r="C13">
            <v>0.58029892917320425</v>
          </cell>
          <cell r="D13">
            <v>0.55318023492538348</v>
          </cell>
        </row>
        <row r="15">
          <cell r="A15" t="str">
            <v>Gross Margin On Service Revenue</v>
          </cell>
          <cell r="C15">
            <v>0.1793939534243007</v>
          </cell>
          <cell r="D15">
            <v>0.19315849517234962</v>
          </cell>
        </row>
        <row r="17">
          <cell r="A17" t="str">
            <v>Controllable Expense/Avg. # of Customers</v>
          </cell>
          <cell r="C17">
            <v>160.14015418898532</v>
          </cell>
          <cell r="D17">
            <v>175.61783144056065</v>
          </cell>
        </row>
        <row r="20">
          <cell r="A20" t="str">
            <v>DEBT EQUITY RATIO CHANGED FOR OCTOBER 1994</v>
          </cell>
        </row>
        <row r="21">
          <cell r="A21" t="str">
            <v>CALCULATION DOES NOT INCLUDE CURRENT PORTION OF CUSTOMER DEPOSIT</v>
          </cell>
        </row>
        <row r="22">
          <cell r="A22" t="str">
            <v>WORKING CAPITAL AS % OF NET EXPENSES</v>
          </cell>
          <cell r="C22">
            <v>0.38884739698999032</v>
          </cell>
          <cell r="D22">
            <v>0.22811886996102626</v>
          </cell>
        </row>
        <row r="27">
          <cell r="B27" t="str">
            <v>YEAR END PERFORMANCE INDICATORS</v>
          </cell>
        </row>
        <row r="28">
          <cell r="B28" t="str">
            <v>FOR Five Months to May 31, 2004</v>
          </cell>
        </row>
        <row r="30">
          <cell r="C30" t="str">
            <v>CURRENT YR</v>
          </cell>
          <cell r="D30" t="str">
            <v>PRIOR YR</v>
          </cell>
        </row>
        <row r="32">
          <cell r="A32" t="str">
            <v>YTD AVERAGE NUMBER OF CUSTOMERS</v>
          </cell>
          <cell r="C32">
            <v>36124.5</v>
          </cell>
          <cell r="D32">
            <v>68990.5</v>
          </cell>
        </row>
        <row r="34">
          <cell r="A34" t="str">
            <v>CONTROLLABLE COSTS/AVG # CUSTOMERS</v>
          </cell>
          <cell r="C34">
            <v>160.14015418898532</v>
          </cell>
          <cell r="D34">
            <v>175.61783144056065</v>
          </cell>
        </row>
        <row r="37">
          <cell r="A37" t="str">
            <v>P:\finstmnt\2004\[fs-may04 .XLS]Bal_ExternalReporting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Fixed Asset Continuity"/>
      <sheetName val="Gain Loss On Disposal"/>
      <sheetName val="Capital Project Transactions"/>
      <sheetName val="Other Asset Additions"/>
      <sheetName val="CapitalBudgetvsActual"/>
      <sheetName val="Depreciation Calc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G4" t="str">
            <v>YTD</v>
          </cell>
          <cell r="H4" t="str">
            <v xml:space="preserve">CONTRIBUTED </v>
          </cell>
          <cell r="I4" t="str">
            <v>YTD</v>
          </cell>
          <cell r="J4" t="str">
            <v>VARIANCE</v>
          </cell>
          <cell r="K4" t="str">
            <v>YTD</v>
          </cell>
        </row>
        <row r="5">
          <cell r="D5" t="str">
            <v>GROSS</v>
          </cell>
          <cell r="E5" t="str">
            <v xml:space="preserve">CONTRIBUTED </v>
          </cell>
          <cell r="F5" t="str">
            <v>NET</v>
          </cell>
          <cell r="G5" t="str">
            <v xml:space="preserve">GROSS </v>
          </cell>
          <cell r="H5" t="str">
            <v xml:space="preserve">CAPITAL </v>
          </cell>
          <cell r="I5" t="str">
            <v>NET</v>
          </cell>
          <cell r="J5" t="str">
            <v>FROM</v>
          </cell>
          <cell r="K5" t="str">
            <v>% SPENT</v>
          </cell>
        </row>
        <row r="6">
          <cell r="D6" t="str">
            <v>EXPENDITURES</v>
          </cell>
          <cell r="E6" t="str">
            <v>CAPITAL</v>
          </cell>
          <cell r="F6" t="str">
            <v>EXPENDITURES</v>
          </cell>
          <cell r="G6" t="str">
            <v>EXPENDITURES</v>
          </cell>
          <cell r="H6" t="str">
            <v>REC. YTD</v>
          </cell>
          <cell r="I6" t="str">
            <v>EXPENDITURE</v>
          </cell>
          <cell r="J6" t="str">
            <v>BUDGET</v>
          </cell>
          <cell r="K6" t="str">
            <v>NET BUDGET</v>
          </cell>
        </row>
        <row r="9">
          <cell r="B9" t="str">
            <v>LAND &amp; BUILDINGS</v>
          </cell>
        </row>
        <row r="10">
          <cell r="B10" t="str">
            <v>Land</v>
          </cell>
          <cell r="D10">
            <v>2000</v>
          </cell>
          <cell r="F10">
            <v>2000</v>
          </cell>
          <cell r="I10">
            <v>0</v>
          </cell>
          <cell r="J10">
            <v>2000</v>
          </cell>
          <cell r="K10">
            <v>0</v>
          </cell>
        </row>
        <row r="11">
          <cell r="B11" t="str">
            <v>Buildings</v>
          </cell>
          <cell r="D11">
            <v>6000</v>
          </cell>
          <cell r="E11">
            <v>195000</v>
          </cell>
          <cell r="F11">
            <v>-189000</v>
          </cell>
          <cell r="G11">
            <v>4000</v>
          </cell>
          <cell r="H11">
            <v>129000</v>
          </cell>
          <cell r="I11">
            <v>-125000</v>
          </cell>
          <cell r="J11">
            <v>-64000</v>
          </cell>
          <cell r="K11">
            <v>0.66137566137566139</v>
          </cell>
        </row>
        <row r="12">
          <cell r="B12" t="str">
            <v>Transformer Station</v>
          </cell>
          <cell r="F12">
            <v>0</v>
          </cell>
          <cell r="G12">
            <v>7000</v>
          </cell>
          <cell r="I12">
            <v>7000</v>
          </cell>
          <cell r="J12">
            <v>-7000</v>
          </cell>
          <cell r="K12" t="str">
            <v>N/A</v>
          </cell>
        </row>
        <row r="13">
          <cell r="B13" t="str">
            <v>Substations</v>
          </cell>
          <cell r="F13">
            <v>0</v>
          </cell>
          <cell r="I13">
            <v>0</v>
          </cell>
          <cell r="J13">
            <v>0</v>
          </cell>
          <cell r="K13" t="str">
            <v>N/A</v>
          </cell>
        </row>
        <row r="14">
          <cell r="D14">
            <v>8000</v>
          </cell>
          <cell r="E14">
            <v>195000</v>
          </cell>
          <cell r="F14">
            <v>-187000</v>
          </cell>
          <cell r="G14">
            <v>11000</v>
          </cell>
          <cell r="H14">
            <v>129000</v>
          </cell>
          <cell r="I14">
            <v>-118000</v>
          </cell>
          <cell r="J14">
            <v>-69000</v>
          </cell>
          <cell r="K14">
            <v>0.63101604278074863</v>
          </cell>
        </row>
        <row r="16">
          <cell r="B16" t="str">
            <v>PROJECTS</v>
          </cell>
        </row>
        <row r="17">
          <cell r="B17" t="str">
            <v>Projects</v>
          </cell>
          <cell r="D17">
            <v>5818000</v>
          </cell>
          <cell r="E17">
            <v>3424000</v>
          </cell>
          <cell r="F17">
            <v>2394000</v>
          </cell>
          <cell r="G17">
            <v>5759000</v>
          </cell>
          <cell r="H17">
            <v>3648000</v>
          </cell>
          <cell r="I17">
            <v>2111000</v>
          </cell>
          <cell r="J17">
            <v>283000</v>
          </cell>
          <cell r="K17">
            <v>0.88178780284043445</v>
          </cell>
        </row>
        <row r="18">
          <cell r="B18" t="str">
            <v>Development Charges</v>
          </cell>
          <cell r="E18">
            <v>448000</v>
          </cell>
          <cell r="F18">
            <v>-448000</v>
          </cell>
          <cell r="H18">
            <v>297000</v>
          </cell>
          <cell r="I18">
            <v>-297000</v>
          </cell>
          <cell r="J18">
            <v>-151000</v>
          </cell>
          <cell r="K18">
            <v>0.6629464285714286</v>
          </cell>
        </row>
        <row r="19">
          <cell r="D19">
            <v>5818000</v>
          </cell>
          <cell r="E19">
            <v>3872000</v>
          </cell>
          <cell r="F19">
            <v>1946000</v>
          </cell>
          <cell r="G19">
            <v>5759000</v>
          </cell>
          <cell r="H19">
            <v>3945000</v>
          </cell>
          <cell r="I19">
            <v>1814000</v>
          </cell>
          <cell r="J19">
            <v>132000</v>
          </cell>
          <cell r="K19">
            <v>0.93216855087358685</v>
          </cell>
        </row>
        <row r="21">
          <cell r="B21" t="str">
            <v>OTHER CAPITAL ASSETS</v>
          </cell>
        </row>
        <row r="22">
          <cell r="B22" t="str">
            <v>Meters</v>
          </cell>
          <cell r="D22">
            <v>343000</v>
          </cell>
          <cell r="F22">
            <v>343000</v>
          </cell>
          <cell r="G22">
            <v>162000</v>
          </cell>
          <cell r="I22">
            <v>162000</v>
          </cell>
          <cell r="J22">
            <v>181000</v>
          </cell>
          <cell r="K22">
            <v>0.47230320699708456</v>
          </cell>
        </row>
        <row r="23">
          <cell r="B23" t="str">
            <v>Office Equipment</v>
          </cell>
          <cell r="D23">
            <v>15000</v>
          </cell>
          <cell r="E23">
            <v>12000</v>
          </cell>
          <cell r="F23">
            <v>3000</v>
          </cell>
          <cell r="G23">
            <v>7000</v>
          </cell>
          <cell r="H23">
            <v>8000</v>
          </cell>
          <cell r="I23">
            <v>-1000</v>
          </cell>
          <cell r="J23">
            <v>4000</v>
          </cell>
          <cell r="K23">
            <v>-0.33333333333333331</v>
          </cell>
        </row>
        <row r="24">
          <cell r="B24" t="str">
            <v>Computer Equipment &amp; Programs</v>
          </cell>
          <cell r="D24">
            <v>110000</v>
          </cell>
          <cell r="E24">
            <v>21000</v>
          </cell>
          <cell r="F24">
            <v>89000</v>
          </cell>
          <cell r="G24">
            <v>129000</v>
          </cell>
          <cell r="H24">
            <v>14000</v>
          </cell>
          <cell r="I24">
            <v>115000</v>
          </cell>
          <cell r="J24">
            <v>-26000</v>
          </cell>
          <cell r="K24">
            <v>1.2921348314606742</v>
          </cell>
        </row>
        <row r="25">
          <cell r="B25" t="str">
            <v>Store Warehouse Equipment</v>
          </cell>
          <cell r="F25">
            <v>0</v>
          </cell>
          <cell r="I25">
            <v>0</v>
          </cell>
          <cell r="J25">
            <v>0</v>
          </cell>
          <cell r="K25" t="str">
            <v xml:space="preserve">  N/A</v>
          </cell>
        </row>
        <row r="26">
          <cell r="B26" t="str">
            <v>Rolling Stock</v>
          </cell>
          <cell r="D26">
            <v>126000</v>
          </cell>
          <cell r="E26">
            <v>71000</v>
          </cell>
          <cell r="F26">
            <v>55000</v>
          </cell>
          <cell r="G26">
            <v>76000</v>
          </cell>
          <cell r="H26">
            <v>47000</v>
          </cell>
          <cell r="I26">
            <v>29000</v>
          </cell>
          <cell r="J26">
            <v>26000</v>
          </cell>
          <cell r="K26">
            <v>0.52727272727272723</v>
          </cell>
        </row>
        <row r="27">
          <cell r="B27" t="str">
            <v>Major Tools</v>
          </cell>
          <cell r="D27">
            <v>37000</v>
          </cell>
          <cell r="F27">
            <v>37000</v>
          </cell>
          <cell r="G27">
            <v>33000</v>
          </cell>
          <cell r="I27">
            <v>33000</v>
          </cell>
          <cell r="J27">
            <v>4000</v>
          </cell>
          <cell r="K27">
            <v>0.89189189189189189</v>
          </cell>
        </row>
        <row r="28">
          <cell r="B28" t="str">
            <v>Communications Equipment</v>
          </cell>
          <cell r="D28">
            <v>4000</v>
          </cell>
          <cell r="F28">
            <v>4000</v>
          </cell>
          <cell r="G28">
            <v>10000</v>
          </cell>
          <cell r="I28">
            <v>10000</v>
          </cell>
          <cell r="J28">
            <v>-6000</v>
          </cell>
          <cell r="K28">
            <v>2.5</v>
          </cell>
        </row>
        <row r="29">
          <cell r="B29" t="str">
            <v>Water Heater Capital</v>
          </cell>
          <cell r="D29">
            <v>116000</v>
          </cell>
          <cell r="F29">
            <v>116000</v>
          </cell>
          <cell r="G29">
            <v>122000</v>
          </cell>
          <cell r="I29">
            <v>122000</v>
          </cell>
          <cell r="J29">
            <v>-6000</v>
          </cell>
          <cell r="K29">
            <v>1.0517241379310345</v>
          </cell>
        </row>
        <row r="30">
          <cell r="B30" t="str">
            <v>System Supervisory Equipment</v>
          </cell>
          <cell r="D30">
            <v>124000</v>
          </cell>
          <cell r="E30">
            <v>33000</v>
          </cell>
          <cell r="F30">
            <v>91000</v>
          </cell>
          <cell r="G30">
            <v>39000</v>
          </cell>
          <cell r="I30">
            <v>39000</v>
          </cell>
          <cell r="J30">
            <v>52000</v>
          </cell>
          <cell r="K30">
            <v>0.42857142857142855</v>
          </cell>
        </row>
        <row r="31">
          <cell r="D31">
            <v>875000</v>
          </cell>
          <cell r="E31">
            <v>137000</v>
          </cell>
          <cell r="F31">
            <v>738000</v>
          </cell>
          <cell r="G31">
            <v>578000</v>
          </cell>
          <cell r="H31">
            <v>69000</v>
          </cell>
          <cell r="I31">
            <v>509000</v>
          </cell>
          <cell r="J31">
            <v>229000</v>
          </cell>
          <cell r="K31">
            <v>0.68970189701897022</v>
          </cell>
        </row>
        <row r="32">
          <cell r="D32">
            <v>6701000</v>
          </cell>
          <cell r="E32">
            <v>4204000</v>
          </cell>
          <cell r="F32">
            <v>2497000</v>
          </cell>
          <cell r="G32">
            <v>6348000</v>
          </cell>
          <cell r="H32">
            <v>4143000</v>
          </cell>
          <cell r="I32">
            <v>2205000</v>
          </cell>
          <cell r="J32">
            <v>292000</v>
          </cell>
          <cell r="K32">
            <v>0.88305967160592713</v>
          </cell>
        </row>
      </sheetData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Summary 2011 EDO"/>
      <sheetName val="2011 GAAP FA Continuity"/>
      <sheetName val="2010 GAAP FA Continuity"/>
      <sheetName val="Depreciation"/>
      <sheetName val="Depreciation Schedule"/>
      <sheetName val="Depreciation Summary"/>
      <sheetName val="Summary"/>
      <sheetName val="Distribution Plan"/>
      <sheetName val="Company 11 Capital by CC"/>
      <sheetName val="Company 12 Capital by CC"/>
      <sheetName val="2011 Capital R5"/>
      <sheetName val="Capital R5 - Changes"/>
      <sheetName val="2011 Capital R0"/>
      <sheetName val="2011 Capital R0 - Changes"/>
      <sheetName val="2010 Budget from IFS"/>
      <sheetName val="Setup"/>
      <sheetName val="2011 Project Capital"/>
      <sheetName val="CPAEX_2011"/>
      <sheetName val="2010 Budget Deprec Co12"/>
      <sheetName val="NOT USED - 2010 Budget Deprec"/>
      <sheetName val="2010 Budget Deprec Co11"/>
      <sheetName val="2009 Deprec CarryOver - Co11"/>
      <sheetName val="2009 Deprec CarryOver - Co12"/>
      <sheetName val="Inputs for Depreciation"/>
      <sheetName val="Smart Meter FA Continuity 2009"/>
    </sheetNames>
    <sheetDataSet>
      <sheetData sheetId="0"/>
      <sheetData sheetId="1"/>
      <sheetData sheetId="2"/>
      <sheetData sheetId="3"/>
      <sheetData sheetId="4"/>
      <sheetData sheetId="5">
        <row r="10">
          <cell r="A10" t="str">
            <v>1675</v>
          </cell>
          <cell r="B10" t="str">
            <v>Generators</v>
          </cell>
          <cell r="C10">
            <v>25</v>
          </cell>
        </row>
        <row r="11">
          <cell r="A11" t="str">
            <v>1805</v>
          </cell>
          <cell r="B11" t="str">
            <v>Land Substations</v>
          </cell>
        </row>
        <row r="12">
          <cell r="A12" t="str">
            <v>1808</v>
          </cell>
          <cell r="B12" t="str">
            <v>Building Substations</v>
          </cell>
          <cell r="C12">
            <v>30</v>
          </cell>
        </row>
        <row r="13">
          <cell r="A13" t="str">
            <v>1810</v>
          </cell>
          <cell r="B13" t="str">
            <v>Lease Hold Improvements</v>
          </cell>
          <cell r="C13">
            <v>5</v>
          </cell>
        </row>
        <row r="14">
          <cell r="A14" t="str">
            <v>1820</v>
          </cell>
          <cell r="B14" t="str">
            <v>Substations</v>
          </cell>
          <cell r="C14">
            <v>30</v>
          </cell>
        </row>
        <row r="15">
          <cell r="A15" t="str">
            <v>1830</v>
          </cell>
          <cell r="B15" t="str">
            <v>Poles Towers &amp; Fixtures</v>
          </cell>
          <cell r="C15">
            <v>25</v>
          </cell>
        </row>
        <row r="16">
          <cell r="A16" t="str">
            <v>1835</v>
          </cell>
          <cell r="B16" t="str">
            <v>Overhead Conductors &amp; Devices</v>
          </cell>
          <cell r="C16">
            <v>25</v>
          </cell>
        </row>
        <row r="17">
          <cell r="A17" t="str">
            <v>1840</v>
          </cell>
          <cell r="B17" t="str">
            <v>Underground Conduit</v>
          </cell>
          <cell r="C17">
            <v>25</v>
          </cell>
        </row>
        <row r="18">
          <cell r="A18" t="str">
            <v>1845</v>
          </cell>
          <cell r="B18" t="str">
            <v>Underground Conductors &amp; Devices</v>
          </cell>
          <cell r="C18">
            <v>25</v>
          </cell>
        </row>
        <row r="19">
          <cell r="A19" t="str">
            <v>1850</v>
          </cell>
          <cell r="B19" t="str">
            <v>Line Transformers</v>
          </cell>
          <cell r="C19">
            <v>25</v>
          </cell>
        </row>
        <row r="20">
          <cell r="A20" t="str">
            <v>1855</v>
          </cell>
          <cell r="B20" t="str">
            <v>Services</v>
          </cell>
          <cell r="C20">
            <v>25</v>
          </cell>
        </row>
        <row r="21">
          <cell r="A21" t="str">
            <v>1860</v>
          </cell>
          <cell r="B21" t="str">
            <v>Meters</v>
          </cell>
          <cell r="C21">
            <v>25</v>
          </cell>
        </row>
        <row r="22">
          <cell r="A22" t="str">
            <v>1861</v>
          </cell>
          <cell r="B22" t="str">
            <v>Smart Meters</v>
          </cell>
          <cell r="C22">
            <v>15</v>
          </cell>
        </row>
        <row r="23">
          <cell r="A23" t="str">
            <v>1905</v>
          </cell>
          <cell r="B23" t="str">
            <v>Land</v>
          </cell>
          <cell r="C23">
            <v>0</v>
          </cell>
        </row>
        <row r="24">
          <cell r="A24" t="str">
            <v>1906</v>
          </cell>
          <cell r="B24" t="str">
            <v>Land Rights</v>
          </cell>
          <cell r="C24">
            <v>30</v>
          </cell>
        </row>
        <row r="25">
          <cell r="A25" t="str">
            <v>1908</v>
          </cell>
          <cell r="B25" t="str">
            <v>Buildings &amp; Fixtures</v>
          </cell>
          <cell r="C25">
            <v>30</v>
          </cell>
        </row>
        <row r="26">
          <cell r="A26" t="str">
            <v>1915</v>
          </cell>
          <cell r="B26" t="str">
            <v>office Furniture &amp; Equipment</v>
          </cell>
          <cell r="C26">
            <v>10</v>
          </cell>
        </row>
        <row r="27">
          <cell r="A27" t="str">
            <v>1920</v>
          </cell>
          <cell r="B27" t="str">
            <v>Computer Equipment-Hardware</v>
          </cell>
          <cell r="C27">
            <v>5</v>
          </cell>
        </row>
        <row r="28">
          <cell r="A28" t="str">
            <v>1921</v>
          </cell>
          <cell r="B28" t="str">
            <v>Computer Equipment-Pre March 2004</v>
          </cell>
          <cell r="C28">
            <v>5</v>
          </cell>
        </row>
        <row r="29">
          <cell r="A29" t="str">
            <v>1925</v>
          </cell>
          <cell r="B29" t="str">
            <v>Computer Software</v>
          </cell>
          <cell r="C29">
            <v>3</v>
          </cell>
        </row>
        <row r="30">
          <cell r="A30" t="str">
            <v>1930</v>
          </cell>
          <cell r="C30">
            <v>6.5</v>
          </cell>
        </row>
        <row r="31">
          <cell r="A31" t="str">
            <v>1935</v>
          </cell>
          <cell r="B31" t="str">
            <v>Stores Equipment</v>
          </cell>
          <cell r="C31">
            <v>10</v>
          </cell>
        </row>
        <row r="32">
          <cell r="A32" t="str">
            <v>1940</v>
          </cell>
          <cell r="B32" t="str">
            <v>Tools Shop &amp; Garage Equipment</v>
          </cell>
          <cell r="C32">
            <v>10</v>
          </cell>
        </row>
        <row r="33">
          <cell r="A33" t="str">
            <v>1945</v>
          </cell>
          <cell r="B33" t="str">
            <v>Measurement &amp; Testing Equipment</v>
          </cell>
          <cell r="C33">
            <v>10</v>
          </cell>
        </row>
        <row r="34">
          <cell r="A34" t="str">
            <v>1950</v>
          </cell>
          <cell r="B34" t="str">
            <v>Power Operated Equipment</v>
          </cell>
          <cell r="C34">
            <v>10</v>
          </cell>
        </row>
        <row r="35">
          <cell r="A35" t="str">
            <v>1955</v>
          </cell>
          <cell r="B35" t="str">
            <v>Communications Equipment</v>
          </cell>
          <cell r="C35">
            <v>10</v>
          </cell>
        </row>
        <row r="36">
          <cell r="A36" t="str">
            <v>1960</v>
          </cell>
          <cell r="B36" t="str">
            <v>Misc Equipment</v>
          </cell>
          <cell r="C36">
            <v>25</v>
          </cell>
        </row>
        <row r="37">
          <cell r="A37" t="str">
            <v>1970</v>
          </cell>
          <cell r="B37" t="str">
            <v>Load Management Controls-Customer Premises</v>
          </cell>
          <cell r="C37">
            <v>8</v>
          </cell>
        </row>
        <row r="38">
          <cell r="A38" t="str">
            <v>1980</v>
          </cell>
          <cell r="B38" t="str">
            <v>System Supervisory Equipment</v>
          </cell>
          <cell r="C38">
            <v>25</v>
          </cell>
        </row>
        <row r="39">
          <cell r="A39" t="str">
            <v>1995</v>
          </cell>
          <cell r="B39" t="str">
            <v>Contributions &amp; Grants</v>
          </cell>
          <cell r="C39">
            <v>25</v>
          </cell>
        </row>
        <row r="40">
          <cell r="A40" t="str">
            <v>1996</v>
          </cell>
          <cell r="B40" t="str">
            <v>S/S Contribution</v>
          </cell>
          <cell r="C40">
            <v>25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SA3 - FIXED ASSETS - Vehicle</v>
          </cell>
          <cell r="B5" t="str">
            <v>SA3</v>
          </cell>
          <cell r="C5" t="str">
            <v>FIXED ASSETS - Vehicle</v>
          </cell>
          <cell r="D5">
            <v>157000</v>
          </cell>
          <cell r="E5" t="str">
            <v>Vehicles</v>
          </cell>
          <cell r="F5" t="str">
            <v>1930</v>
          </cell>
        </row>
        <row r="6">
          <cell r="A6" t="str">
            <v>SA63 - FIXED ASSET Furniture and Fixtures</v>
          </cell>
          <cell r="B6" t="str">
            <v>SA63</v>
          </cell>
          <cell r="C6" t="str">
            <v>FIXED ASSET Furniture and Fixtures</v>
          </cell>
          <cell r="D6">
            <v>154000</v>
          </cell>
          <cell r="E6" t="str">
            <v>Furniture and fixtures</v>
          </cell>
          <cell r="F6" t="str">
            <v>1915</v>
          </cell>
        </row>
        <row r="7">
          <cell r="A7" t="str">
            <v>SA65 - FIXED ASSET Computer Hardware</v>
          </cell>
          <cell r="B7" t="str">
            <v>SA65</v>
          </cell>
          <cell r="C7" t="str">
            <v>FIXED ASSET Computer Hardware</v>
          </cell>
          <cell r="D7">
            <v>155000</v>
          </cell>
          <cell r="E7" t="str">
            <v>Computer hardware</v>
          </cell>
          <cell r="F7" t="str">
            <v>1920</v>
          </cell>
        </row>
        <row r="8">
          <cell r="A8" t="str">
            <v>SA66 - FIXED ASSET Computer Software</v>
          </cell>
          <cell r="B8" t="str">
            <v>SA66</v>
          </cell>
          <cell r="C8" t="str">
            <v>FIXED ASSET Computer Software</v>
          </cell>
          <cell r="D8">
            <v>154500</v>
          </cell>
          <cell r="E8" t="str">
            <v>Computer software</v>
          </cell>
          <cell r="F8" t="str">
            <v>1925</v>
          </cell>
        </row>
        <row r="9">
          <cell r="A9" t="str">
            <v>SA68 - FIXED ASSET Tools, Shop and Garage Equipment</v>
          </cell>
          <cell r="B9" t="str">
            <v>SA68</v>
          </cell>
          <cell r="C9" t="str">
            <v>FIXED ASSET Tools, Shop and Garage Equipment</v>
          </cell>
          <cell r="D9">
            <v>153000</v>
          </cell>
          <cell r="E9" t="str">
            <v>Tools, shop and garage equipment</v>
          </cell>
          <cell r="F9" t="str">
            <v>1940</v>
          </cell>
        </row>
        <row r="10">
          <cell r="A10" t="str">
            <v>SA71 - FIXED ASSET Measurement and Testing Equipment</v>
          </cell>
          <cell r="B10" t="str">
            <v>SA71</v>
          </cell>
          <cell r="C10" t="str">
            <v>FIXED ASSET Measurement and Testing Equipment</v>
          </cell>
          <cell r="D10">
            <v>153100</v>
          </cell>
          <cell r="E10" t="str">
            <v>Measurement and testing equipment</v>
          </cell>
          <cell r="F10" t="str">
            <v>1945</v>
          </cell>
        </row>
        <row r="11">
          <cell r="A11" t="str">
            <v>SA72 - FIXED ASSET Communications Equipment</v>
          </cell>
          <cell r="B11" t="str">
            <v>SA72</v>
          </cell>
          <cell r="C11" t="str">
            <v>FIXED ASSET Communications Equipment</v>
          </cell>
          <cell r="D11">
            <v>153300</v>
          </cell>
          <cell r="E11" t="str">
            <v>Communications equipment</v>
          </cell>
          <cell r="F11" t="str">
            <v>1955</v>
          </cell>
        </row>
        <row r="12">
          <cell r="A12" t="str">
            <v>SA93 - FIXED ASSET - Building Other (151000)</v>
          </cell>
          <cell r="B12" t="str">
            <v>SA93</v>
          </cell>
          <cell r="C12" t="str">
            <v>FIXED ASSET - Building Other (151000)</v>
          </cell>
          <cell r="D12">
            <v>151000</v>
          </cell>
          <cell r="E12" t="str">
            <v>Building</v>
          </cell>
          <cell r="F12">
            <v>0</v>
          </cell>
        </row>
        <row r="13">
          <cell r="A13" t="str">
            <v>SA94 - FIXED ASSET - Substation Equipment (151300)</v>
          </cell>
          <cell r="B13" t="str">
            <v>SA94</v>
          </cell>
          <cell r="C13" t="str">
            <v>FIXED ASSET - Substation Equipment (151300)</v>
          </cell>
          <cell r="D13">
            <v>151300</v>
          </cell>
          <cell r="E13" t="str">
            <v>Substation switchgear and other elements</v>
          </cell>
          <cell r="F13">
            <v>0</v>
          </cell>
        </row>
        <row r="14">
          <cell r="A14" t="str">
            <v>SA91 - FIXED ASSET Customer Connections</v>
          </cell>
          <cell r="B14" t="str">
            <v>SA91</v>
          </cell>
          <cell r="C14" t="str">
            <v>FIXED ASSET Customer Connections</v>
          </cell>
          <cell r="D14">
            <v>151250</v>
          </cell>
          <cell r="E14" t="str">
            <v>Hydro One Substation Contribution</v>
          </cell>
          <cell r="F14" t="str">
            <v>1995</v>
          </cell>
        </row>
        <row r="19">
          <cell r="A19">
            <v>300</v>
          </cell>
        </row>
        <row r="20">
          <cell r="A20">
            <v>301</v>
          </cell>
        </row>
        <row r="21">
          <cell r="A21">
            <v>302</v>
          </cell>
        </row>
        <row r="22">
          <cell r="A22">
            <v>303</v>
          </cell>
        </row>
        <row r="23">
          <cell r="A23">
            <v>304</v>
          </cell>
        </row>
        <row r="24">
          <cell r="A24">
            <v>305</v>
          </cell>
        </row>
        <row r="29">
          <cell r="A29" t="str">
            <v>400_BD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224">
          <cell r="A224" t="str">
            <v>SA3 - FIXED ASSETS - Vehicle</v>
          </cell>
        </row>
        <row r="225">
          <cell r="A225" t="str">
            <v>SA63 - FIXED ASSET Furniture and Fixtures</v>
          </cell>
        </row>
        <row r="226">
          <cell r="A226" t="str">
            <v>SA65 - FIXED ASSET Computer Hardware</v>
          </cell>
        </row>
        <row r="227">
          <cell r="A227" t="str">
            <v>SA66 - FIXED ASSET Computer Software</v>
          </cell>
        </row>
        <row r="228">
          <cell r="A228" t="str">
            <v>SA68 - FIXED ASSET Tools, Shop and Garage Equipment</v>
          </cell>
        </row>
        <row r="229">
          <cell r="A229" t="str">
            <v>SA71 - FIXED ASSET Measurement and Testing Equipment</v>
          </cell>
        </row>
        <row r="230">
          <cell r="A230" t="str">
            <v>SA72 - FIXED ASSET Communications Equipment</v>
          </cell>
        </row>
        <row r="231">
          <cell r="A231" t="str">
            <v>SA93 - FIXED ASSET - Building Other (151000)</v>
          </cell>
        </row>
        <row r="232">
          <cell r="A232" t="str">
            <v>SA94 - FIXED ASSET - Substation Equipment (151300)</v>
          </cell>
        </row>
        <row r="233">
          <cell r="A233" t="str">
            <v>SA91 - FIXED ASSET Customer Connections</v>
          </cell>
        </row>
        <row r="325">
          <cell r="A325" t="str">
            <v>VECP - Cable Pulling Truck</v>
          </cell>
          <cell r="B325" t="str">
            <v>VECP</v>
          </cell>
          <cell r="C325" t="str">
            <v>Cable Pulling Truck</v>
          </cell>
          <cell r="D325">
            <v>47</v>
          </cell>
          <cell r="E325" t="str">
            <v>CAD</v>
          </cell>
        </row>
        <row r="326">
          <cell r="A326" t="str">
            <v>VEDD - Digger Derrick Truck</v>
          </cell>
          <cell r="B326" t="str">
            <v>VEDD</v>
          </cell>
          <cell r="C326" t="str">
            <v>Digger Derrick Truck</v>
          </cell>
          <cell r="D326">
            <v>47</v>
          </cell>
          <cell r="E326" t="str">
            <v>CAD</v>
          </cell>
        </row>
        <row r="327">
          <cell r="A327" t="str">
            <v>VEDB - Double Bucket Truck</v>
          </cell>
          <cell r="B327" t="str">
            <v>VEDB</v>
          </cell>
          <cell r="C327" t="str">
            <v>Double Bucket Truck</v>
          </cell>
          <cell r="D327">
            <v>36</v>
          </cell>
          <cell r="E327" t="str">
            <v>CAD</v>
          </cell>
        </row>
        <row r="328">
          <cell r="A328" t="str">
            <v>VEHD - Heavy Duty Pick Up</v>
          </cell>
          <cell r="B328" t="str">
            <v>VEHD</v>
          </cell>
          <cell r="C328" t="str">
            <v>Heavy Duty Pick Up</v>
          </cell>
          <cell r="D328">
            <v>27</v>
          </cell>
          <cell r="E328" t="str">
            <v>CAD</v>
          </cell>
        </row>
        <row r="329">
          <cell r="A329" t="str">
            <v>VECS - Crew Support Vehicle</v>
          </cell>
          <cell r="B329" t="str">
            <v>VECS</v>
          </cell>
          <cell r="C329" t="str">
            <v>Crew Support Vehicle</v>
          </cell>
          <cell r="D329">
            <v>27</v>
          </cell>
          <cell r="E329" t="str">
            <v>CAD</v>
          </cell>
        </row>
        <row r="330">
          <cell r="A330" t="str">
            <v>VEKC - Knuckle Crane Truck</v>
          </cell>
          <cell r="B330" t="str">
            <v>VEKC</v>
          </cell>
          <cell r="C330" t="str">
            <v>Knuckle Crane Truck</v>
          </cell>
          <cell r="D330">
            <v>50</v>
          </cell>
          <cell r="E330" t="str">
            <v>CAD</v>
          </cell>
        </row>
        <row r="331">
          <cell r="A331" t="str">
            <v>VELD - Low Duty Pick Up</v>
          </cell>
          <cell r="B331" t="str">
            <v>VELD</v>
          </cell>
          <cell r="C331" t="str">
            <v>Low Duty Pick Up</v>
          </cell>
          <cell r="D331">
            <v>19</v>
          </cell>
          <cell r="E331" t="str">
            <v>CAD</v>
          </cell>
        </row>
        <row r="332">
          <cell r="A332" t="str">
            <v>VEPV - Passenger Vehicle</v>
          </cell>
          <cell r="B332" t="str">
            <v>VEPV</v>
          </cell>
          <cell r="C332" t="str">
            <v>Passenger Vehicle</v>
          </cell>
          <cell r="D332">
            <v>14</v>
          </cell>
          <cell r="E332" t="str">
            <v>CAD</v>
          </cell>
        </row>
        <row r="333">
          <cell r="A333" t="str">
            <v>VECV - Cargo Van</v>
          </cell>
          <cell r="B333" t="str">
            <v>VECV</v>
          </cell>
          <cell r="C333" t="str">
            <v>Cargo Van</v>
          </cell>
          <cell r="D333">
            <v>14</v>
          </cell>
          <cell r="E333" t="str">
            <v>CAD</v>
          </cell>
        </row>
        <row r="334">
          <cell r="A334" t="str">
            <v>VESB - Single Bucket Truck</v>
          </cell>
          <cell r="B334" t="str">
            <v>VESB</v>
          </cell>
          <cell r="C334" t="str">
            <v>Single Bucket Truck</v>
          </cell>
          <cell r="D334">
            <v>36</v>
          </cell>
          <cell r="E334" t="str">
            <v>CAD</v>
          </cell>
        </row>
        <row r="335">
          <cell r="A335" t="str">
            <v>VESV - Step Van</v>
          </cell>
          <cell r="B335" t="str">
            <v>VESV</v>
          </cell>
          <cell r="C335" t="str">
            <v>Step Van</v>
          </cell>
          <cell r="D335">
            <v>20</v>
          </cell>
          <cell r="E335" t="str">
            <v>CAD</v>
          </cell>
        </row>
        <row r="336">
          <cell r="A336" t="str">
            <v>VEVT - Vac Truck</v>
          </cell>
          <cell r="B336" t="str">
            <v>VEVT</v>
          </cell>
          <cell r="C336" t="str">
            <v>Vac Truck</v>
          </cell>
          <cell r="D336">
            <v>72</v>
          </cell>
          <cell r="E336" t="str">
            <v>CAD</v>
          </cell>
        </row>
        <row r="337">
          <cell r="A337" t="str">
            <v>EQSW - Sweeper</v>
          </cell>
          <cell r="B337" t="str">
            <v>EQSW</v>
          </cell>
          <cell r="C337" t="str">
            <v>Sweeper</v>
          </cell>
          <cell r="D337">
            <v>10</v>
          </cell>
          <cell r="E337" t="str">
            <v>CAD</v>
          </cell>
        </row>
        <row r="338">
          <cell r="A338" t="str">
            <v>EQTR - Trailer</v>
          </cell>
          <cell r="B338" t="str">
            <v>EQTR</v>
          </cell>
          <cell r="C338" t="str">
            <v>Trailer</v>
          </cell>
          <cell r="D338">
            <v>10</v>
          </cell>
          <cell r="E338" t="str">
            <v>CAD</v>
          </cell>
        </row>
        <row r="339">
          <cell r="A339" t="str">
            <v>EQTC - Transformer Cart</v>
          </cell>
          <cell r="B339" t="str">
            <v>EQTC</v>
          </cell>
          <cell r="C339" t="str">
            <v>Transformer Cart</v>
          </cell>
          <cell r="D339">
            <v>10</v>
          </cell>
          <cell r="E339" t="str">
            <v>CAD</v>
          </cell>
        </row>
        <row r="340">
          <cell r="A340" t="str">
            <v>EQTT - Tension Trailer</v>
          </cell>
          <cell r="B340" t="str">
            <v>EQTT</v>
          </cell>
          <cell r="C340" t="str">
            <v>Tension Trailer</v>
          </cell>
          <cell r="D340">
            <v>15</v>
          </cell>
          <cell r="E340" t="str">
            <v>CAD</v>
          </cell>
        </row>
        <row r="341">
          <cell r="A341" t="str">
            <v>EQAC - Air Compressor</v>
          </cell>
          <cell r="B341" t="str">
            <v>EQAC</v>
          </cell>
          <cell r="C341" t="str">
            <v>Air Compressor</v>
          </cell>
          <cell r="D341">
            <v>10</v>
          </cell>
          <cell r="E341" t="str">
            <v>CAD</v>
          </cell>
        </row>
        <row r="342">
          <cell r="A342" t="str">
            <v>EQFL - Forklift</v>
          </cell>
          <cell r="B342" t="str">
            <v>EQFL</v>
          </cell>
          <cell r="C342" t="str">
            <v>Forklift</v>
          </cell>
          <cell r="D342">
            <v>10</v>
          </cell>
          <cell r="E342" t="str">
            <v>CAD</v>
          </cell>
        </row>
        <row r="343">
          <cell r="A343" t="str">
            <v>EQGN - Generator</v>
          </cell>
          <cell r="B343" t="str">
            <v>EQGN</v>
          </cell>
          <cell r="C343" t="str">
            <v>Generator</v>
          </cell>
          <cell r="D343">
            <v>10</v>
          </cell>
          <cell r="E343" t="str">
            <v>CAD</v>
          </cell>
        </row>
        <row r="344">
          <cell r="A344" t="str">
            <v>BACK - Backhoe</v>
          </cell>
          <cell r="B344" t="str">
            <v>BACK</v>
          </cell>
          <cell r="C344" t="str">
            <v>Backhoe</v>
          </cell>
          <cell r="D344">
            <v>50</v>
          </cell>
          <cell r="E344" t="str">
            <v>CAD</v>
          </cell>
        </row>
        <row r="506">
          <cell r="B506" t="str">
            <v>100000</v>
          </cell>
          <cell r="C506" t="str">
            <v>Cash - General chequing</v>
          </cell>
        </row>
        <row r="507">
          <cell r="B507" t="str">
            <v>100100</v>
          </cell>
          <cell r="C507" t="str">
            <v>Cash - Daffron energy credits</v>
          </cell>
        </row>
        <row r="508">
          <cell r="B508" t="str">
            <v>100200</v>
          </cell>
          <cell r="C508" t="str">
            <v>Cash - Receipts</v>
          </cell>
        </row>
        <row r="509">
          <cell r="B509" t="str">
            <v>100300</v>
          </cell>
          <cell r="C509" t="str">
            <v>Cash - Disbursments</v>
          </cell>
        </row>
        <row r="510">
          <cell r="B510" t="str">
            <v>104000</v>
          </cell>
          <cell r="C510" t="str">
            <v>Unapplied cash - A/R</v>
          </cell>
        </row>
        <row r="511">
          <cell r="B511" t="str">
            <v>105000</v>
          </cell>
          <cell r="C511" t="str">
            <v>Outstanding cheques - A/P (L)</v>
          </cell>
        </row>
        <row r="512">
          <cell r="B512" t="str">
            <v>106000</v>
          </cell>
          <cell r="C512" t="str">
            <v>Open customer cheques (L)</v>
          </cell>
        </row>
        <row r="513">
          <cell r="B513" t="str">
            <v>106100</v>
          </cell>
          <cell r="C513" t="str">
            <v>Clearing account customer cheques (L)</v>
          </cell>
        </row>
        <row r="514">
          <cell r="B514" t="str">
            <v>107000</v>
          </cell>
          <cell r="C514" t="str">
            <v>Cash - Petty cash</v>
          </cell>
        </row>
        <row r="515">
          <cell r="B515" t="str">
            <v>108500</v>
          </cell>
          <cell r="C515" t="str">
            <v>Foreign exchange</v>
          </cell>
        </row>
        <row r="516">
          <cell r="B516" t="str">
            <v>110000</v>
          </cell>
          <cell r="C516" t="str">
            <v>Accounts receivable - Trade (L)</v>
          </cell>
        </row>
        <row r="517">
          <cell r="B517" t="str">
            <v>110001</v>
          </cell>
          <cell r="C517" t="str">
            <v>Accounts receivable - Trade other</v>
          </cell>
        </row>
        <row r="518">
          <cell r="B518" t="str">
            <v>111100</v>
          </cell>
          <cell r="C518" t="str">
            <v>Intercompany accounts receivable - Horizon Holdings Inc. (L)</v>
          </cell>
        </row>
        <row r="519">
          <cell r="B519" t="str">
            <v>111110</v>
          </cell>
          <cell r="C519" t="str">
            <v>Intercompany accounts receivable - Horizon Utilities - EDO (L)</v>
          </cell>
        </row>
        <row r="520">
          <cell r="B520" t="str">
            <v>111120</v>
          </cell>
          <cell r="C520" t="str">
            <v>Intercompany accounts receivable - Horizon Utilities - Customer care (L)</v>
          </cell>
        </row>
        <row r="521">
          <cell r="B521" t="str">
            <v>111130</v>
          </cell>
          <cell r="C521" t="str">
            <v>Intercompany accounts receivable - Horizon Energy Solutions Inc. (L)</v>
          </cell>
        </row>
        <row r="522">
          <cell r="B522" t="str">
            <v>111140</v>
          </cell>
          <cell r="C522" t="str">
            <v>Intercompany accounts receivable - HESI - MSP (L)</v>
          </cell>
        </row>
        <row r="523">
          <cell r="B523" t="str">
            <v>111150</v>
          </cell>
          <cell r="C523" t="str">
            <v>Intercompany accounts receivable - HESI - Water heaters - St. Catharines (L)</v>
          </cell>
        </row>
        <row r="524">
          <cell r="B524" t="str">
            <v>111160</v>
          </cell>
          <cell r="C524" t="str">
            <v>Intercompany accounts receivable - Hamilton Hydro Services Inc. (L)</v>
          </cell>
        </row>
        <row r="525">
          <cell r="B525" t="str">
            <v>111170</v>
          </cell>
          <cell r="C525" t="str">
            <v>Intercompany accounts receivable - HHSI - Hamilton Community Energy (L)</v>
          </cell>
        </row>
        <row r="526">
          <cell r="B526" t="str">
            <v>111180</v>
          </cell>
          <cell r="C526" t="str">
            <v>Intercompany accounts receivable - HHSI - Water heaters - Hamilton (L)</v>
          </cell>
        </row>
        <row r="527">
          <cell r="B527" t="str">
            <v>111190</v>
          </cell>
          <cell r="C527" t="str">
            <v>Intercompany accounts receivable - HHSI - FibreWired (L)</v>
          </cell>
        </row>
        <row r="528">
          <cell r="B528" t="str">
            <v>111200</v>
          </cell>
          <cell r="C528" t="str">
            <v>Intercompany accounts receivable - Hamilton Utilities Corporation (L)</v>
          </cell>
        </row>
        <row r="529">
          <cell r="B529" t="str">
            <v>111300</v>
          </cell>
          <cell r="C529" t="str">
            <v>Intercompany receivable - HHSI - Daffron - Water Heaters</v>
          </cell>
        </row>
        <row r="530">
          <cell r="B530" t="str">
            <v>111310</v>
          </cell>
          <cell r="C530" t="str">
            <v>Intercompany receivable - HHSI - Daffron - HCE</v>
          </cell>
        </row>
        <row r="531">
          <cell r="B531" t="str">
            <v>111320</v>
          </cell>
          <cell r="C531" t="str">
            <v>Intercompany receivable - HESI - Daffron - Water Heaters</v>
          </cell>
        </row>
        <row r="532">
          <cell r="B532" t="str">
            <v>111330</v>
          </cell>
          <cell r="C532" t="str">
            <v>Intercompany receivable - HESI - Daffron - MSP</v>
          </cell>
        </row>
        <row r="533">
          <cell r="B533" t="str">
            <v>111400</v>
          </cell>
          <cell r="C533" t="str">
            <v>Intercompany accounts receivable - HHSI - Hamilton Community Energy</v>
          </cell>
        </row>
        <row r="534">
          <cell r="B534" t="str">
            <v>111410</v>
          </cell>
          <cell r="C534" t="str">
            <v>Intercompany accounts receivable - Hamilton Hydro Services Inc.</v>
          </cell>
        </row>
        <row r="535">
          <cell r="B535" t="str">
            <v>111420</v>
          </cell>
          <cell r="C535" t="str">
            <v>Intercompany accounts receivable - HHSI - Water heaters - Hamilton</v>
          </cell>
        </row>
        <row r="536">
          <cell r="B536" t="str">
            <v>111500</v>
          </cell>
          <cell r="C536" t="str">
            <v>Intercompany accounts receivable - HESI - MSP</v>
          </cell>
        </row>
        <row r="537">
          <cell r="B537" t="str">
            <v>111510</v>
          </cell>
          <cell r="C537" t="str">
            <v>Intercompany accounts receivable - Horizon Energy Solutions Inc.</v>
          </cell>
        </row>
        <row r="538">
          <cell r="B538" t="str">
            <v>111520</v>
          </cell>
          <cell r="C538" t="str">
            <v>Intercompany accounts receivable - HESI Water heaters - St. Catharines</v>
          </cell>
        </row>
        <row r="539">
          <cell r="B539" t="str">
            <v>111600</v>
          </cell>
          <cell r="C539" t="str">
            <v>Intercompany accounts receivable - Customer care - Clearing</v>
          </cell>
        </row>
        <row r="540">
          <cell r="B540" t="str">
            <v>111610</v>
          </cell>
          <cell r="C540" t="str">
            <v>Intercompany accounts receivable - Horizon Utilities - Customer care</v>
          </cell>
        </row>
        <row r="541">
          <cell r="B541" t="str">
            <v>111700</v>
          </cell>
          <cell r="C541" t="str">
            <v>Intercompany accounts receivable - Horizon Holdings Inc.</v>
          </cell>
        </row>
        <row r="542">
          <cell r="B542" t="str">
            <v>111800</v>
          </cell>
          <cell r="C542" t="str">
            <v>Intercompany accounts receivable - Horizon Utilities - EDO</v>
          </cell>
        </row>
        <row r="543">
          <cell r="B543" t="str">
            <v>111900</v>
          </cell>
          <cell r="C543" t="str">
            <v>Intercompany accounts receivable - Hamilton Utilities Corporation</v>
          </cell>
        </row>
        <row r="544">
          <cell r="B544" t="str">
            <v>112000</v>
          </cell>
          <cell r="C544" t="str">
            <v>Advanced invoice clearing (L)</v>
          </cell>
        </row>
        <row r="545">
          <cell r="B545" t="str">
            <v>112500</v>
          </cell>
          <cell r="C545" t="str">
            <v>Accounts receivable - Recoverable work (L)</v>
          </cell>
        </row>
        <row r="546">
          <cell r="B546" t="str">
            <v>112501</v>
          </cell>
          <cell r="C546" t="str">
            <v>Accounts receivable - Recoverable work other</v>
          </cell>
        </row>
        <row r="547">
          <cell r="B547" t="str">
            <v>113000</v>
          </cell>
          <cell r="C547" t="str">
            <v>Accounts receivable - Retailers</v>
          </cell>
        </row>
        <row r="548">
          <cell r="B548" t="str">
            <v>113500</v>
          </cell>
          <cell r="C548" t="str">
            <v>Accounts receivable - Daffron</v>
          </cell>
        </row>
        <row r="549">
          <cell r="B549" t="str">
            <v>113600</v>
          </cell>
          <cell r="C549" t="str">
            <v>Accounts receivable - Unbilled</v>
          </cell>
        </row>
        <row r="550">
          <cell r="B550" t="str">
            <v>113998</v>
          </cell>
          <cell r="C550" t="str">
            <v>Daffron historical clearing account</v>
          </cell>
        </row>
        <row r="551">
          <cell r="B551" t="str">
            <v>113999</v>
          </cell>
          <cell r="C551" t="str">
            <v>Water and sewer - Clearing account</v>
          </cell>
        </row>
        <row r="552">
          <cell r="B552" t="str">
            <v>114000</v>
          </cell>
          <cell r="C552" t="str">
            <v>Allowance for doubtful accounts - Trade (L)</v>
          </cell>
        </row>
        <row r="553">
          <cell r="B553" t="str">
            <v>114100</v>
          </cell>
          <cell r="C553" t="str">
            <v>Allowance for doubtful accounts - Daffron</v>
          </cell>
        </row>
        <row r="554">
          <cell r="B554" t="str">
            <v>114200</v>
          </cell>
          <cell r="C554" t="str">
            <v>Allowance for doubtful accounts - Miscellaneous</v>
          </cell>
        </row>
        <row r="555">
          <cell r="B555" t="str">
            <v>115000</v>
          </cell>
          <cell r="C555" t="str">
            <v>Advance - Employee travel</v>
          </cell>
        </row>
        <row r="556">
          <cell r="B556" t="str">
            <v>117000</v>
          </cell>
          <cell r="C556" t="str">
            <v>Other receivables</v>
          </cell>
        </row>
        <row r="557">
          <cell r="B557" t="str">
            <v>117100</v>
          </cell>
          <cell r="C557" t="str">
            <v>Other receivables - Regulatory</v>
          </cell>
        </row>
        <row r="558">
          <cell r="B558" t="str">
            <v>117200</v>
          </cell>
          <cell r="C558" t="str">
            <v>Other receivables - Miscellaneous backbilling</v>
          </cell>
        </row>
        <row r="559">
          <cell r="B559" t="str">
            <v>118000</v>
          </cell>
          <cell r="C559" t="str">
            <v>Interest/dividend receivable</v>
          </cell>
        </row>
        <row r="560">
          <cell r="B560" t="str">
            <v>118500</v>
          </cell>
          <cell r="C560" t="str">
            <v>Rents receivable</v>
          </cell>
        </row>
        <row r="561">
          <cell r="B561" t="str">
            <v>119000</v>
          </cell>
          <cell r="C561" t="str">
            <v>Notes receivables</v>
          </cell>
        </row>
        <row r="562">
          <cell r="B562" t="str">
            <v>120000</v>
          </cell>
          <cell r="C562" t="str">
            <v>Inventory (L)</v>
          </cell>
        </row>
        <row r="563">
          <cell r="B563" t="str">
            <v>120001</v>
          </cell>
          <cell r="C563" t="str">
            <v>Inventory</v>
          </cell>
        </row>
        <row r="564">
          <cell r="B564" t="str">
            <v>120099</v>
          </cell>
          <cell r="C564" t="str">
            <v>Inventory - Return clearing</v>
          </cell>
        </row>
        <row r="565">
          <cell r="B565" t="str">
            <v>120500</v>
          </cell>
          <cell r="C565" t="str">
            <v>Inventory - Fuel</v>
          </cell>
        </row>
        <row r="566">
          <cell r="B566" t="str">
            <v>122000</v>
          </cell>
          <cell r="C566" t="str">
            <v>Inventory - Work in process</v>
          </cell>
        </row>
        <row r="567">
          <cell r="B567" t="str">
            <v>122500</v>
          </cell>
          <cell r="C567" t="str">
            <v>Inventory - Work in process at vendor</v>
          </cell>
        </row>
        <row r="568">
          <cell r="B568" t="str">
            <v>122600</v>
          </cell>
          <cell r="C568" t="str">
            <v>Inventory in exchange</v>
          </cell>
        </row>
        <row r="569">
          <cell r="B569" t="str">
            <v>124500</v>
          </cell>
          <cell r="C569" t="str">
            <v>Transfer within a site</v>
          </cell>
        </row>
        <row r="570">
          <cell r="B570" t="str">
            <v>124600</v>
          </cell>
          <cell r="C570" t="str">
            <v>Transfer between sites</v>
          </cell>
        </row>
        <row r="571">
          <cell r="B571" t="str">
            <v>124700</v>
          </cell>
          <cell r="C571" t="str">
            <v>Non-inventory trans between sites</v>
          </cell>
        </row>
        <row r="572">
          <cell r="B572" t="str">
            <v>125800</v>
          </cell>
          <cell r="C572" t="str">
            <v>Inventory - Consignment</v>
          </cell>
        </row>
        <row r="573">
          <cell r="B573" t="str">
            <v>126000</v>
          </cell>
          <cell r="C573" t="str">
            <v>Reserve for excess and obsolete inventory</v>
          </cell>
        </row>
        <row r="574">
          <cell r="B574" t="str">
            <v>127100</v>
          </cell>
          <cell r="C574" t="str">
            <v>Work in progress (L)</v>
          </cell>
        </row>
        <row r="575">
          <cell r="B575" t="str">
            <v>127101</v>
          </cell>
          <cell r="C575" t="str">
            <v>Work in progress - Other</v>
          </cell>
        </row>
        <row r="576">
          <cell r="B576" t="str">
            <v>127102</v>
          </cell>
          <cell r="C576" t="str">
            <v>Work in progress - Project closure clearing</v>
          </cell>
        </row>
        <row r="577">
          <cell r="B577" t="str">
            <v>127800</v>
          </cell>
          <cell r="C577" t="str">
            <v>Capitalized project revenue (L)</v>
          </cell>
        </row>
        <row r="578">
          <cell r="B578" t="str">
            <v>130000</v>
          </cell>
          <cell r="C578" t="str">
            <v>Deferred tax - Current</v>
          </cell>
        </row>
        <row r="579">
          <cell r="B579" t="str">
            <v>131000</v>
          </cell>
          <cell r="C579" t="str">
            <v>Deferred tax - Long-term</v>
          </cell>
        </row>
        <row r="580">
          <cell r="B580" t="str">
            <v>140000</v>
          </cell>
          <cell r="C580" t="str">
            <v>Prepaid expense (L)</v>
          </cell>
        </row>
        <row r="581">
          <cell r="B581" t="str">
            <v>140100</v>
          </cell>
          <cell r="C581" t="str">
            <v>Prepaid insurance (L)</v>
          </cell>
        </row>
        <row r="582">
          <cell r="B582" t="str">
            <v>140200</v>
          </cell>
          <cell r="C582" t="str">
            <v>Prepaid property taxes</v>
          </cell>
        </row>
        <row r="583">
          <cell r="B583" t="str">
            <v>140300</v>
          </cell>
          <cell r="C583" t="str">
            <v>Prepaid other</v>
          </cell>
        </row>
        <row r="584">
          <cell r="B584" t="str">
            <v>140350</v>
          </cell>
          <cell r="C584" t="str">
            <v>Prepaid Postage</v>
          </cell>
        </row>
        <row r="585">
          <cell r="B585" t="str">
            <v>140390</v>
          </cell>
          <cell r="C585" t="str">
            <v>Prepaid Customer Care (L)</v>
          </cell>
        </row>
        <row r="586">
          <cell r="B586" t="str">
            <v>140391</v>
          </cell>
          <cell r="C586" t="str">
            <v>Prepaid Customer Care</v>
          </cell>
        </row>
        <row r="587">
          <cell r="B587" t="str">
            <v>140400</v>
          </cell>
          <cell r="C587" t="str">
            <v>Supplier advances (L)</v>
          </cell>
        </row>
        <row r="588">
          <cell r="B588" t="str">
            <v>144000</v>
          </cell>
          <cell r="C588" t="str">
            <v>Other Current Assets</v>
          </cell>
        </row>
        <row r="589">
          <cell r="B589" t="str">
            <v>144100</v>
          </cell>
          <cell r="C589" t="str">
            <v>Accrual for tax - Federal</v>
          </cell>
        </row>
        <row r="590">
          <cell r="B590" t="str">
            <v>144200</v>
          </cell>
          <cell r="C590" t="str">
            <v>Accrual for tax - Provincial</v>
          </cell>
        </row>
        <row r="591">
          <cell r="B591" t="str">
            <v>145000</v>
          </cell>
          <cell r="C591" t="str">
            <v>Investment - Long-term</v>
          </cell>
        </row>
        <row r="592">
          <cell r="B592" t="str">
            <v>146000</v>
          </cell>
          <cell r="C592" t="str">
            <v>Other special or collateral funds</v>
          </cell>
        </row>
        <row r="593">
          <cell r="B593" t="str">
            <v>146500</v>
          </cell>
          <cell r="C593" t="str">
            <v>Sinking funds</v>
          </cell>
        </row>
        <row r="594">
          <cell r="B594" t="str">
            <v>147000</v>
          </cell>
          <cell r="C594" t="str">
            <v>Unamortized debt expense</v>
          </cell>
        </row>
        <row r="595">
          <cell r="B595" t="str">
            <v>148000</v>
          </cell>
          <cell r="C595" t="str">
            <v>Deferred issuance costs</v>
          </cell>
        </row>
        <row r="596">
          <cell r="B596" t="str">
            <v>148100</v>
          </cell>
          <cell r="C596" t="str">
            <v>Deferred merger and aquisition costs</v>
          </cell>
        </row>
        <row r="597">
          <cell r="B597" t="str">
            <v>148200</v>
          </cell>
          <cell r="C597" t="str">
            <v>Deferred costs - Other</v>
          </cell>
        </row>
        <row r="598">
          <cell r="B598" t="str">
            <v>148300</v>
          </cell>
          <cell r="C598" t="str">
            <v>Account 1562 reserve</v>
          </cell>
        </row>
        <row r="599">
          <cell r="B599" t="str">
            <v>148400</v>
          </cell>
          <cell r="C599" t="str">
            <v>Deferred conservation and demand management costs</v>
          </cell>
        </row>
        <row r="600">
          <cell r="B600" t="str">
            <v>150000</v>
          </cell>
          <cell r="C600" t="str">
            <v>Land</v>
          </cell>
        </row>
        <row r="601">
          <cell r="B601" t="str">
            <v>150500</v>
          </cell>
          <cell r="C601" t="str">
            <v>Land rights - Distribution plant</v>
          </cell>
        </row>
        <row r="602">
          <cell r="B602" t="str">
            <v>150600</v>
          </cell>
          <cell r="C602" t="str">
            <v>Land rights - General plant</v>
          </cell>
        </row>
        <row r="603">
          <cell r="B603" t="str">
            <v>150700</v>
          </cell>
          <cell r="C603" t="str">
            <v>Land - Substations</v>
          </cell>
        </row>
        <row r="604">
          <cell r="B604" t="str">
            <v>151000</v>
          </cell>
          <cell r="C604" t="str">
            <v>Building</v>
          </cell>
        </row>
        <row r="605">
          <cell r="B605" t="str">
            <v>151200</v>
          </cell>
          <cell r="C605" t="str">
            <v>Building - Substations</v>
          </cell>
        </row>
        <row r="606">
          <cell r="B606" t="str">
            <v>151250</v>
          </cell>
          <cell r="C606" t="str">
            <v>Hydro One substation contribution</v>
          </cell>
        </row>
        <row r="607">
          <cell r="B607" t="str">
            <v>151300</v>
          </cell>
          <cell r="C607" t="str">
            <v>Substation equipment</v>
          </cell>
        </row>
        <row r="608">
          <cell r="B608" t="str">
            <v>151400</v>
          </cell>
          <cell r="C608" t="str">
            <v>Transformers</v>
          </cell>
        </row>
        <row r="609">
          <cell r="B609" t="str">
            <v>151450</v>
          </cell>
          <cell r="C609" t="str">
            <v>Services</v>
          </cell>
        </row>
        <row r="610">
          <cell r="B610" t="str">
            <v>151500</v>
          </cell>
          <cell r="C610" t="str">
            <v>Meters</v>
          </cell>
        </row>
        <row r="611">
          <cell r="B611" t="str">
            <v>151510</v>
          </cell>
          <cell r="C611" t="str">
            <v>Smart meters</v>
          </cell>
        </row>
        <row r="612">
          <cell r="B612" t="str">
            <v>152000</v>
          </cell>
          <cell r="C612" t="str">
            <v>Leasehold improvement - Distribution plant</v>
          </cell>
        </row>
        <row r="613">
          <cell r="B613" t="str">
            <v>152100</v>
          </cell>
          <cell r="C613" t="str">
            <v>Leasehold improvement - General plant</v>
          </cell>
        </row>
        <row r="614">
          <cell r="B614" t="str">
            <v>152500</v>
          </cell>
          <cell r="C614" t="str">
            <v>Poles, towers and fixtures</v>
          </cell>
        </row>
        <row r="615">
          <cell r="B615" t="str">
            <v>153000</v>
          </cell>
          <cell r="C615" t="str">
            <v>Tools, shop and garage equipment</v>
          </cell>
        </row>
        <row r="616">
          <cell r="B616" t="str">
            <v>153100</v>
          </cell>
          <cell r="C616" t="str">
            <v>Measurement and testing equipment</v>
          </cell>
        </row>
        <row r="617">
          <cell r="B617" t="str">
            <v>153200</v>
          </cell>
          <cell r="C617" t="str">
            <v>Power operated equipment</v>
          </cell>
        </row>
        <row r="618">
          <cell r="B618" t="str">
            <v>153300</v>
          </cell>
          <cell r="C618" t="str">
            <v>Communications equipment</v>
          </cell>
        </row>
        <row r="619">
          <cell r="B619" t="str">
            <v>153400</v>
          </cell>
          <cell r="C619" t="str">
            <v>Other equipment</v>
          </cell>
        </row>
        <row r="620">
          <cell r="B620" t="str">
            <v>153500</v>
          </cell>
          <cell r="C620" t="str">
            <v>Stores equipment</v>
          </cell>
        </row>
        <row r="621">
          <cell r="B621" t="str">
            <v>153600</v>
          </cell>
          <cell r="C621" t="str">
            <v>System supervisory equipment</v>
          </cell>
        </row>
        <row r="622">
          <cell r="B622" t="str">
            <v>154000</v>
          </cell>
          <cell r="C622" t="str">
            <v>Furniture and fixtures</v>
          </cell>
        </row>
        <row r="623">
          <cell r="B623" t="str">
            <v>154500</v>
          </cell>
          <cell r="C623" t="str">
            <v>Computer software</v>
          </cell>
        </row>
        <row r="624">
          <cell r="B624" t="str">
            <v>155000</v>
          </cell>
          <cell r="C624" t="str">
            <v>Computer hardware</v>
          </cell>
        </row>
        <row r="625">
          <cell r="B625" t="str">
            <v>155500</v>
          </cell>
          <cell r="C625" t="str">
            <v>Overhead conductors and devices</v>
          </cell>
        </row>
        <row r="626">
          <cell r="B626" t="str">
            <v>156000</v>
          </cell>
          <cell r="C626" t="str">
            <v>Underground conductors and devices</v>
          </cell>
        </row>
        <row r="627">
          <cell r="B627" t="str">
            <v>156600</v>
          </cell>
          <cell r="C627" t="str">
            <v>Underground conduit</v>
          </cell>
        </row>
        <row r="628">
          <cell r="B628" t="str">
            <v>157000</v>
          </cell>
          <cell r="C628" t="str">
            <v>Vehicles</v>
          </cell>
        </row>
        <row r="629">
          <cell r="B629" t="str">
            <v>158000</v>
          </cell>
          <cell r="C629" t="str">
            <v>Other tangible property</v>
          </cell>
        </row>
        <row r="630">
          <cell r="B630" t="str">
            <v>158100</v>
          </cell>
          <cell r="C630" t="str">
            <v>Water heaters</v>
          </cell>
        </row>
        <row r="631">
          <cell r="B631" t="str">
            <v>158200</v>
          </cell>
          <cell r="C631" t="str">
            <v>Sentinel lights</v>
          </cell>
        </row>
        <row r="632">
          <cell r="B632" t="str">
            <v>158300</v>
          </cell>
          <cell r="C632" t="str">
            <v>Piping infrastructure</v>
          </cell>
        </row>
        <row r="633">
          <cell r="B633" t="str">
            <v>158400</v>
          </cell>
          <cell r="C633" t="str">
            <v>Generators</v>
          </cell>
        </row>
        <row r="634">
          <cell r="B634" t="str">
            <v>158500</v>
          </cell>
          <cell r="C634" t="str">
            <v>Energy centre equipment class 43.1</v>
          </cell>
        </row>
        <row r="635">
          <cell r="B635" t="str">
            <v>159000</v>
          </cell>
          <cell r="C635" t="str">
            <v>Capital - work in progress</v>
          </cell>
        </row>
        <row r="636">
          <cell r="B636" t="str">
            <v>159500</v>
          </cell>
          <cell r="C636" t="str">
            <v>Property under capital lease</v>
          </cell>
        </row>
        <row r="637">
          <cell r="B637" t="str">
            <v>159900</v>
          </cell>
          <cell r="C637" t="str">
            <v>Provision for impairment</v>
          </cell>
        </row>
        <row r="638">
          <cell r="B638" t="str">
            <v>160000</v>
          </cell>
          <cell r="C638" t="str">
            <v>Accumulated depreciation</v>
          </cell>
        </row>
        <row r="639">
          <cell r="B639" t="str">
            <v>160500</v>
          </cell>
          <cell r="C639" t="str">
            <v>Accumulated depreciation - capital contribution</v>
          </cell>
        </row>
        <row r="640">
          <cell r="B640" t="str">
            <v>160900</v>
          </cell>
          <cell r="C640" t="str">
            <v>Amortization of provision for impairment</v>
          </cell>
        </row>
        <row r="641">
          <cell r="B641" t="str">
            <v>161000</v>
          </cell>
          <cell r="C641" t="str">
            <v>Accumulated depreciation - Adjustments</v>
          </cell>
        </row>
        <row r="642">
          <cell r="B642" t="str">
            <v>170000</v>
          </cell>
          <cell r="C642" t="str">
            <v>Unrecovered plant and regulatory study costs</v>
          </cell>
        </row>
        <row r="643">
          <cell r="B643" t="str">
            <v>170500</v>
          </cell>
          <cell r="C643" t="str">
            <v>Other regulatory assets - Net accruals</v>
          </cell>
        </row>
        <row r="644">
          <cell r="B644" t="str">
            <v>170510</v>
          </cell>
          <cell r="C644" t="str">
            <v>Other regulatory assets - Other adjustments</v>
          </cell>
        </row>
        <row r="645">
          <cell r="B645" t="str">
            <v>170520</v>
          </cell>
          <cell r="C645" t="str">
            <v>Other regulatory assets - Carrying charges</v>
          </cell>
        </row>
        <row r="646">
          <cell r="B646" t="str">
            <v>171000</v>
          </cell>
          <cell r="C646" t="str">
            <v>Preliminary survey and investigation charges</v>
          </cell>
        </row>
        <row r="647">
          <cell r="B647" t="str">
            <v>171500</v>
          </cell>
          <cell r="C647" t="str">
            <v>Emission allowance inventory</v>
          </cell>
        </row>
        <row r="648">
          <cell r="B648" t="str">
            <v>171600</v>
          </cell>
          <cell r="C648" t="str">
            <v>Emission allowance withheld</v>
          </cell>
        </row>
        <row r="649">
          <cell r="B649" t="str">
            <v>171800</v>
          </cell>
          <cell r="C649" t="str">
            <v>RCVA retail - Net accruals</v>
          </cell>
        </row>
        <row r="650">
          <cell r="B650" t="str">
            <v>171810</v>
          </cell>
          <cell r="C650" t="str">
            <v>RCVA retail - Other Adjustments</v>
          </cell>
        </row>
        <row r="651">
          <cell r="B651" t="str">
            <v>171820</v>
          </cell>
          <cell r="C651" t="str">
            <v>RCVA retail - Carrying charges</v>
          </cell>
        </row>
        <row r="652">
          <cell r="B652" t="str">
            <v>172500</v>
          </cell>
          <cell r="C652" t="str">
            <v>Miscellaneous deferred debits - Regulatory</v>
          </cell>
        </row>
        <row r="653">
          <cell r="B653" t="str">
            <v>172510</v>
          </cell>
          <cell r="C653" t="str">
            <v>Retroactive revenue recovery</v>
          </cell>
        </row>
        <row r="654">
          <cell r="B654" t="str">
            <v>173000</v>
          </cell>
          <cell r="C654" t="str">
            <v>Deferred losses from disposition of utility plant</v>
          </cell>
        </row>
        <row r="655">
          <cell r="B655" t="str">
            <v>174000</v>
          </cell>
          <cell r="C655" t="str">
            <v>Unamortized loss on reacquired debt</v>
          </cell>
        </row>
        <row r="656">
          <cell r="B656" t="str">
            <v>174500</v>
          </cell>
          <cell r="C656" t="str">
            <v>Development charge deposits/receivables</v>
          </cell>
        </row>
        <row r="657">
          <cell r="B657" t="str">
            <v>174800</v>
          </cell>
          <cell r="C657" t="str">
            <v>RCVA STR - Net accruals</v>
          </cell>
        </row>
        <row r="658">
          <cell r="B658" t="str">
            <v>174810</v>
          </cell>
          <cell r="C658" t="str">
            <v>RCVA STR - Other adjustments</v>
          </cell>
        </row>
        <row r="659">
          <cell r="B659" t="str">
            <v>174820</v>
          </cell>
          <cell r="C659" t="str">
            <v>RCVA STR - Carrying charges</v>
          </cell>
        </row>
        <row r="660">
          <cell r="B660" t="str">
            <v>175000</v>
          </cell>
          <cell r="C660" t="str">
            <v>LV variance account - Net accruals</v>
          </cell>
        </row>
        <row r="661">
          <cell r="B661" t="str">
            <v>175010</v>
          </cell>
          <cell r="C661" t="str">
            <v>LV variance account - Other adjustments</v>
          </cell>
        </row>
        <row r="662">
          <cell r="B662" t="str">
            <v>175020</v>
          </cell>
          <cell r="C662" t="str">
            <v>LV variance account - Carrying charges</v>
          </cell>
        </row>
        <row r="663">
          <cell r="B663" t="str">
            <v>175500</v>
          </cell>
          <cell r="C663" t="str">
            <v>Smart meter capital and recovery offset VA - Revenues</v>
          </cell>
        </row>
        <row r="664">
          <cell r="B664" t="str">
            <v>175510</v>
          </cell>
          <cell r="C664" t="str">
            <v>Smart meter capital and recovery offset VA - Capital</v>
          </cell>
        </row>
        <row r="665">
          <cell r="B665" t="str">
            <v>175520</v>
          </cell>
          <cell r="C665" t="str">
            <v>Smart meter capital and recovery offset VA - Carrying charges</v>
          </cell>
        </row>
        <row r="666">
          <cell r="B666" t="str">
            <v>175530</v>
          </cell>
          <cell r="C666" t="str">
            <v>Smart meter capital and recovery offset VA - Accumulated amortization</v>
          </cell>
        </row>
        <row r="667">
          <cell r="B667" t="str">
            <v>175540</v>
          </cell>
          <cell r="C667" t="str">
            <v>Smart meter capital and recovery offset VA - Stranded meter costs</v>
          </cell>
        </row>
        <row r="668">
          <cell r="B668" t="str">
            <v>175550</v>
          </cell>
          <cell r="C668" t="str">
            <v>Smart meter capital and recovery offset VA - Smart meter revenue for GAAP</v>
          </cell>
        </row>
        <row r="669">
          <cell r="B669" t="str">
            <v>175600</v>
          </cell>
          <cell r="C669" t="str">
            <v>Smart Meter OM&amp;A VA - Incremental costs</v>
          </cell>
        </row>
        <row r="670">
          <cell r="B670" t="str">
            <v>175610</v>
          </cell>
          <cell r="C670" t="str">
            <v>Smart Meter OM&amp;A VA - Carrying charges</v>
          </cell>
        </row>
        <row r="671">
          <cell r="B671" t="str">
            <v>175620</v>
          </cell>
          <cell r="C671" t="str">
            <v>Smart meter historical</v>
          </cell>
        </row>
        <row r="672">
          <cell r="B672" t="str">
            <v>175630</v>
          </cell>
          <cell r="C672" t="str">
            <v>Smart Meter OM&amp;A VA - Amortization expense</v>
          </cell>
        </row>
        <row r="673">
          <cell r="B673" t="str">
            <v>176000</v>
          </cell>
          <cell r="C673" t="str">
            <v>Deferred development costs</v>
          </cell>
        </row>
        <row r="674">
          <cell r="B674" t="str">
            <v>176200</v>
          </cell>
          <cell r="C674" t="str">
            <v>Deferred taxes</v>
          </cell>
        </row>
        <row r="675">
          <cell r="B675" t="str">
            <v>176201</v>
          </cell>
          <cell r="C675" t="str">
            <v>Deferred taxes - Future payment in lieu of taxes</v>
          </cell>
        </row>
        <row r="676">
          <cell r="B676" t="str">
            <v>176300</v>
          </cell>
          <cell r="C676" t="str">
            <v>Contra asset - Deferred taxes</v>
          </cell>
        </row>
        <row r="677">
          <cell r="B677" t="str">
            <v>176500</v>
          </cell>
          <cell r="C677" t="str">
            <v>Conservation and demand management expenditures and recoveries</v>
          </cell>
        </row>
        <row r="678">
          <cell r="B678" t="str">
            <v>176600</v>
          </cell>
          <cell r="C678" t="str">
            <v>Conservation and demand management contra account</v>
          </cell>
        </row>
        <row r="679">
          <cell r="B679" t="str">
            <v>177000</v>
          </cell>
          <cell r="C679" t="str">
            <v>Reserve for transition costs</v>
          </cell>
        </row>
        <row r="680">
          <cell r="B680" t="str">
            <v>177100</v>
          </cell>
          <cell r="C680" t="str">
            <v>Qualifying transition costs</v>
          </cell>
        </row>
        <row r="681">
          <cell r="B681" t="str">
            <v>177200</v>
          </cell>
          <cell r="C681" t="str">
            <v>Extraordinary event costs</v>
          </cell>
        </row>
        <row r="682">
          <cell r="B682" t="str">
            <v>177400</v>
          </cell>
          <cell r="C682" t="str">
            <v>Deferred rate impact amounts</v>
          </cell>
        </row>
        <row r="683">
          <cell r="B683" t="str">
            <v>178000</v>
          </cell>
          <cell r="C683" t="str">
            <v>RSVA WMS - Net accruals</v>
          </cell>
        </row>
        <row r="684">
          <cell r="B684" t="str">
            <v>178010</v>
          </cell>
          <cell r="C684" t="str">
            <v>RSVA WMS - Other adjustments</v>
          </cell>
        </row>
        <row r="685">
          <cell r="B685" t="str">
            <v>178020</v>
          </cell>
          <cell r="C685" t="str">
            <v>RSVA WMS - Carrying charges</v>
          </cell>
        </row>
        <row r="686">
          <cell r="B686" t="str">
            <v>178200</v>
          </cell>
          <cell r="C686" t="str">
            <v>RSVA one-time - Net accruals</v>
          </cell>
        </row>
        <row r="687">
          <cell r="B687" t="str">
            <v>178210</v>
          </cell>
          <cell r="C687" t="str">
            <v>RSVA one-time - Other adjustments</v>
          </cell>
        </row>
        <row r="688">
          <cell r="B688" t="str">
            <v>178220</v>
          </cell>
          <cell r="C688" t="str">
            <v>RSVA one-time - Carrying charges</v>
          </cell>
        </row>
        <row r="689">
          <cell r="B689" t="str">
            <v>178400</v>
          </cell>
          <cell r="C689" t="str">
            <v>RSVA NW - Net accruals</v>
          </cell>
        </row>
        <row r="690">
          <cell r="B690" t="str">
            <v>178410</v>
          </cell>
          <cell r="C690" t="str">
            <v>RSVA NW - Other adjustments</v>
          </cell>
        </row>
        <row r="691">
          <cell r="B691" t="str">
            <v>178420</v>
          </cell>
          <cell r="C691" t="str">
            <v>RSVA NW - Carrying charges</v>
          </cell>
        </row>
        <row r="692">
          <cell r="B692" t="str">
            <v>178600</v>
          </cell>
          <cell r="C692" t="str">
            <v>RSVA CN - Net accruals</v>
          </cell>
        </row>
        <row r="693">
          <cell r="B693" t="str">
            <v>178610</v>
          </cell>
          <cell r="C693" t="str">
            <v>RSVA CN - Other adjustments</v>
          </cell>
        </row>
        <row r="694">
          <cell r="B694" t="str">
            <v>178620</v>
          </cell>
          <cell r="C694" t="str">
            <v>RSVA CN - Carrying charges</v>
          </cell>
        </row>
        <row r="695">
          <cell r="B695" t="str">
            <v>178800</v>
          </cell>
          <cell r="C695" t="str">
            <v>RSVA power - Net accruals</v>
          </cell>
        </row>
        <row r="696">
          <cell r="B696" t="str">
            <v>178810</v>
          </cell>
          <cell r="C696" t="str">
            <v>RSVA power - Other adjustments</v>
          </cell>
        </row>
        <row r="697">
          <cell r="B697" t="str">
            <v>178820</v>
          </cell>
          <cell r="C697" t="str">
            <v>RSVA power - Carrying charges</v>
          </cell>
        </row>
        <row r="698">
          <cell r="B698" t="str">
            <v>178830</v>
          </cell>
          <cell r="C698" t="str">
            <v>RSVA power adj - Net accruals</v>
          </cell>
        </row>
        <row r="699">
          <cell r="B699" t="str">
            <v>178840</v>
          </cell>
          <cell r="C699" t="str">
            <v>RSVA power adj - Other adjustments</v>
          </cell>
        </row>
        <row r="700">
          <cell r="B700" t="str">
            <v>178850</v>
          </cell>
          <cell r="C700" t="str">
            <v>RSVA power adj - Carrying charges</v>
          </cell>
        </row>
        <row r="701">
          <cell r="B701" t="str">
            <v>179000</v>
          </cell>
          <cell r="C701" t="str">
            <v>Recovery of regulatory asset balances - Net accruals</v>
          </cell>
        </row>
        <row r="702">
          <cell r="B702" t="str">
            <v>179010</v>
          </cell>
          <cell r="C702" t="str">
            <v>Recovery of regulatory asset balances - Other adjustments</v>
          </cell>
        </row>
        <row r="703">
          <cell r="B703" t="str">
            <v>179020</v>
          </cell>
          <cell r="C703" t="str">
            <v>Recovery of regulatory asset balances - Carrying charges</v>
          </cell>
        </row>
        <row r="704">
          <cell r="B704" t="str">
            <v>179030</v>
          </cell>
          <cell r="C704" t="str">
            <v>Recovery of regulatory asset balances 2008 - Net accruals</v>
          </cell>
        </row>
        <row r="705">
          <cell r="B705" t="str">
            <v>179040</v>
          </cell>
          <cell r="C705" t="str">
            <v>Recovery of regulatory asset balances 2008 - Other adjustments</v>
          </cell>
        </row>
        <row r="706">
          <cell r="B706" t="str">
            <v>179050</v>
          </cell>
          <cell r="C706" t="str">
            <v>Recovery of regulatory asset balances 2008 - Carrying charges</v>
          </cell>
        </row>
        <row r="707">
          <cell r="B707" t="str">
            <v>179200</v>
          </cell>
          <cell r="C707" t="str">
            <v>PIL's and tax variance for 2006 and subsequent years</v>
          </cell>
        </row>
        <row r="708">
          <cell r="B708" t="str">
            <v>179210</v>
          </cell>
          <cell r="C708" t="str">
            <v>PIL's and tax variance for 2006 and subsequent years - Other adjustments</v>
          </cell>
        </row>
        <row r="709">
          <cell r="B709" t="str">
            <v>179220</v>
          </cell>
          <cell r="C709" t="str">
            <v>PIL's and tax variance for 2006 and sub years - Carrying charges</v>
          </cell>
        </row>
        <row r="710">
          <cell r="B710" t="str">
            <v>179300</v>
          </cell>
          <cell r="C710" t="str">
            <v>Regulatory provisions</v>
          </cell>
        </row>
        <row r="711">
          <cell r="B711" t="str">
            <v>180000</v>
          </cell>
          <cell r="C711" t="str">
            <v>Customer contracts</v>
          </cell>
        </row>
        <row r="712">
          <cell r="B712" t="str">
            <v>190000</v>
          </cell>
          <cell r="C712" t="str">
            <v>Deposits</v>
          </cell>
        </row>
        <row r="713">
          <cell r="B713" t="str">
            <v>190100</v>
          </cell>
          <cell r="C713" t="str">
            <v>Deposits - Long-term</v>
          </cell>
        </row>
        <row r="714">
          <cell r="B714" t="str">
            <v>190400</v>
          </cell>
          <cell r="C714" t="str">
            <v>Contribution to overhead substation</v>
          </cell>
        </row>
        <row r="715">
          <cell r="B715" t="str">
            <v>190500</v>
          </cell>
          <cell r="C715" t="str">
            <v>Contributions and grants</v>
          </cell>
        </row>
        <row r="716">
          <cell r="B716" t="str">
            <v>190600</v>
          </cell>
          <cell r="C716" t="str">
            <v>Contributions - Damage recoverable</v>
          </cell>
        </row>
        <row r="717">
          <cell r="B717" t="str">
            <v>193000</v>
          </cell>
          <cell r="C717" t="str">
            <v>Unamortized bond issue cost</v>
          </cell>
        </row>
        <row r="718">
          <cell r="B718" t="str">
            <v>193500</v>
          </cell>
          <cell r="C718" t="str">
            <v>Unamortized bond discount</v>
          </cell>
        </row>
        <row r="719">
          <cell r="B719" t="str">
            <v>193600</v>
          </cell>
          <cell r="C719" t="str">
            <v>Goodwill</v>
          </cell>
        </row>
        <row r="720">
          <cell r="B720" t="str">
            <v>194000</v>
          </cell>
          <cell r="C720" t="str">
            <v>Notes receivable from associated companies</v>
          </cell>
        </row>
        <row r="721">
          <cell r="B721" t="str">
            <v>195000</v>
          </cell>
          <cell r="C721" t="str">
            <v>Investment in subsidiaries</v>
          </cell>
        </row>
        <row r="722">
          <cell r="B722" t="str">
            <v>196000</v>
          </cell>
          <cell r="C722" t="str">
            <v>Promissory note receivable</v>
          </cell>
        </row>
        <row r="723">
          <cell r="B723" t="str">
            <v>199999</v>
          </cell>
          <cell r="C723" t="str">
            <v>Consolidation clearing - Balance sheet</v>
          </cell>
        </row>
        <row r="724">
          <cell r="B724" t="str">
            <v>200000</v>
          </cell>
          <cell r="C724" t="str">
            <v>Accounts payable - Trade (L)</v>
          </cell>
        </row>
        <row r="725">
          <cell r="B725" t="str">
            <v>200100</v>
          </cell>
          <cell r="C725" t="str">
            <v>Accounts payable - Daffron energy credits</v>
          </cell>
        </row>
        <row r="726">
          <cell r="B726" t="str">
            <v>200200</v>
          </cell>
          <cell r="C726" t="str">
            <v>Accounts payable - Trade preliminary invoice (L)</v>
          </cell>
        </row>
        <row r="727">
          <cell r="B727" t="str">
            <v>201000</v>
          </cell>
          <cell r="C727" t="str">
            <v>Accounts payable - Unbilled material receipt (L)</v>
          </cell>
        </row>
        <row r="728">
          <cell r="B728" t="str">
            <v>201001</v>
          </cell>
          <cell r="C728" t="str">
            <v>Accounts payable - Unbilled material receipt conversion</v>
          </cell>
        </row>
        <row r="729">
          <cell r="B729" t="str">
            <v>202000</v>
          </cell>
          <cell r="C729" t="str">
            <v>Accounts payable - Receipt without purchase order</v>
          </cell>
        </row>
        <row r="730">
          <cell r="B730" t="str">
            <v>203000</v>
          </cell>
          <cell r="C730" t="str">
            <v>Accounts payable - Unbilled prepayment</v>
          </cell>
        </row>
        <row r="731">
          <cell r="B731" t="str">
            <v>204000</v>
          </cell>
          <cell r="C731" t="str">
            <v>Accounts payable - Customer credit balances</v>
          </cell>
        </row>
        <row r="732">
          <cell r="B732" t="str">
            <v>205000</v>
          </cell>
          <cell r="C732" t="str">
            <v>Accounts payable - Employee travel reimbursement</v>
          </cell>
        </row>
        <row r="733">
          <cell r="B733" t="str">
            <v>205100</v>
          </cell>
          <cell r="C733" t="str">
            <v>Customer overpayment (L)</v>
          </cell>
        </row>
        <row r="734">
          <cell r="B734" t="str">
            <v>205200</v>
          </cell>
          <cell r="C734" t="str">
            <v>Holdbacks payable</v>
          </cell>
        </row>
        <row r="735">
          <cell r="B735" t="str">
            <v>205300</v>
          </cell>
          <cell r="C735" t="str">
            <v>Debt retirement charges payable</v>
          </cell>
        </row>
        <row r="736">
          <cell r="B736" t="str">
            <v>205400</v>
          </cell>
          <cell r="C736" t="str">
            <v>Accounts payable - Other</v>
          </cell>
        </row>
        <row r="737">
          <cell r="B737" t="str">
            <v>205410</v>
          </cell>
          <cell r="C737" t="str">
            <v>Accounts payable - Unmatched supplier cheque (L)</v>
          </cell>
        </row>
        <row r="738">
          <cell r="B738" t="str">
            <v>205900</v>
          </cell>
          <cell r="C738" t="str">
            <v>Accounts payable - City of Hamilton</v>
          </cell>
        </row>
        <row r="739">
          <cell r="B739" t="str">
            <v>206000</v>
          </cell>
          <cell r="C739" t="str">
            <v>Capital lease obligation - Current</v>
          </cell>
        </row>
        <row r="740">
          <cell r="B740" t="str">
            <v>208000</v>
          </cell>
          <cell r="C740" t="str">
            <v>Payroll payable</v>
          </cell>
        </row>
        <row r="741">
          <cell r="B741" t="str">
            <v>208010</v>
          </cell>
          <cell r="C741" t="str">
            <v>Payroll - OMERS payable</v>
          </cell>
        </row>
        <row r="742">
          <cell r="B742" t="str">
            <v>208020</v>
          </cell>
          <cell r="C742" t="str">
            <v>Payroll - EI payable</v>
          </cell>
        </row>
        <row r="743">
          <cell r="B743" t="str">
            <v>208030</v>
          </cell>
          <cell r="C743" t="str">
            <v>Payroll - CPP payable</v>
          </cell>
        </row>
        <row r="744">
          <cell r="B744" t="str">
            <v>208040</v>
          </cell>
          <cell r="C744" t="str">
            <v>Payroll - Income taxes payable</v>
          </cell>
        </row>
        <row r="745">
          <cell r="B745" t="str">
            <v>208050</v>
          </cell>
          <cell r="C745" t="str">
            <v>Payroll - Union dues payable</v>
          </cell>
        </row>
        <row r="746">
          <cell r="B746" t="str">
            <v>208060</v>
          </cell>
          <cell r="C746" t="str">
            <v>Payroll - Charity fund payable</v>
          </cell>
        </row>
        <row r="747">
          <cell r="B747" t="str">
            <v>208070</v>
          </cell>
          <cell r="C747" t="str">
            <v>Payroll - Garnish payable</v>
          </cell>
        </row>
        <row r="748">
          <cell r="B748" t="str">
            <v>208080</v>
          </cell>
          <cell r="C748" t="str">
            <v>Payroll - WSIB payable</v>
          </cell>
        </row>
        <row r="749">
          <cell r="B749" t="str">
            <v>208090</v>
          </cell>
          <cell r="C749" t="str">
            <v>Payroll - EHT payable</v>
          </cell>
        </row>
        <row r="750">
          <cell r="B750" t="str">
            <v>208100</v>
          </cell>
          <cell r="C750" t="str">
            <v>Payroll - Group benefits payable</v>
          </cell>
        </row>
        <row r="751">
          <cell r="B751" t="str">
            <v>208110</v>
          </cell>
          <cell r="C751" t="str">
            <v>Payroll - Life insurance payable</v>
          </cell>
        </row>
        <row r="752">
          <cell r="B752" t="str">
            <v>208120</v>
          </cell>
          <cell r="C752" t="str">
            <v>Payroll - CSB payable</v>
          </cell>
        </row>
        <row r="753">
          <cell r="B753" t="str">
            <v>208130</v>
          </cell>
          <cell r="C753" t="str">
            <v>Payroll - Credit union payable</v>
          </cell>
        </row>
        <row r="754">
          <cell r="B754" t="str">
            <v>208140</v>
          </cell>
          <cell r="C754" t="str">
            <v>Payroll - Other deductions</v>
          </cell>
        </row>
        <row r="755">
          <cell r="B755" t="str">
            <v>208150</v>
          </cell>
          <cell r="C755" t="str">
            <v>Payroll - Support payable</v>
          </cell>
        </row>
        <row r="756">
          <cell r="B756" t="str">
            <v>208200</v>
          </cell>
          <cell r="C756" t="str">
            <v>Payroll - Banked overtime payable</v>
          </cell>
        </row>
        <row r="757">
          <cell r="B757" t="str">
            <v>209000</v>
          </cell>
          <cell r="C757" t="str">
            <v>Customer deposits - Current</v>
          </cell>
        </row>
        <row r="758">
          <cell r="B758" t="str">
            <v>209005</v>
          </cell>
          <cell r="C758" t="str">
            <v>Construction deposits (L)</v>
          </cell>
        </row>
        <row r="759">
          <cell r="B759" t="str">
            <v>209006</v>
          </cell>
          <cell r="C759" t="str">
            <v>Construction deposits - other</v>
          </cell>
        </row>
        <row r="760">
          <cell r="B760" t="str">
            <v>209007</v>
          </cell>
          <cell r="C760" t="str">
            <v>Deposits - meter fees</v>
          </cell>
        </row>
        <row r="761">
          <cell r="B761" t="str">
            <v>209010</v>
          </cell>
          <cell r="C761" t="str">
            <v>Interest on customer deposits - Current</v>
          </cell>
        </row>
        <row r="762">
          <cell r="B762" t="str">
            <v>209020</v>
          </cell>
          <cell r="C762" t="str">
            <v>Interest on construction deposits - Current</v>
          </cell>
        </row>
        <row r="763">
          <cell r="B763" t="str">
            <v>209030</v>
          </cell>
          <cell r="C763" t="str">
            <v>Customer deferred deposits - Current</v>
          </cell>
        </row>
        <row r="764">
          <cell r="B764" t="str">
            <v>209035</v>
          </cell>
          <cell r="C764" t="str">
            <v>Retailer deposits - Current</v>
          </cell>
        </row>
        <row r="765">
          <cell r="B765" t="str">
            <v>209040</v>
          </cell>
          <cell r="C765" t="str">
            <v>Advanced invoice clearing (L)</v>
          </cell>
        </row>
        <row r="766">
          <cell r="B766" t="str">
            <v>209050</v>
          </cell>
          <cell r="C766" t="str">
            <v>Customer rebates payable</v>
          </cell>
        </row>
        <row r="767">
          <cell r="B767" t="str">
            <v>209100</v>
          </cell>
          <cell r="C767" t="str">
            <v>Unearned revenue</v>
          </cell>
        </row>
        <row r="768">
          <cell r="B768" t="str">
            <v>211100</v>
          </cell>
          <cell r="C768" t="str">
            <v>Intercompany accounts payable - Horizon Holdings Inc. (L)</v>
          </cell>
        </row>
        <row r="769">
          <cell r="B769" t="str">
            <v>211110</v>
          </cell>
          <cell r="C769" t="str">
            <v>Intercompany accounts payable - Horizon Utilities - EDO (L)</v>
          </cell>
        </row>
        <row r="770">
          <cell r="B770" t="str">
            <v>211120</v>
          </cell>
          <cell r="C770" t="str">
            <v>Intercompany accounts payable - Horizon Utilities - Customer care (L)</v>
          </cell>
        </row>
        <row r="771">
          <cell r="B771" t="str">
            <v>211130</v>
          </cell>
          <cell r="C771" t="str">
            <v>Intercompany accounts payable - Horizon Energy Solutions Inc. (L)</v>
          </cell>
        </row>
        <row r="772">
          <cell r="B772" t="str">
            <v>211140</v>
          </cell>
          <cell r="C772" t="str">
            <v>Intercompany accounts payable - HESI - MSP (L)</v>
          </cell>
        </row>
        <row r="773">
          <cell r="B773" t="str">
            <v>211150</v>
          </cell>
          <cell r="C773" t="str">
            <v>Intercompany accounts payable - HESI - Water heaters - St. Catharines (L)</v>
          </cell>
        </row>
        <row r="774">
          <cell r="B774" t="str">
            <v>211160</v>
          </cell>
          <cell r="C774" t="str">
            <v>Intercompany accounts payable - Hamilton Hydro Services Inc. (L)</v>
          </cell>
        </row>
        <row r="775">
          <cell r="B775" t="str">
            <v>211170</v>
          </cell>
          <cell r="C775" t="str">
            <v>Intercompany accounts payable - HHSI - Hamilton Community Energy (L)</v>
          </cell>
        </row>
        <row r="776">
          <cell r="B776" t="str">
            <v>211180</v>
          </cell>
          <cell r="C776" t="str">
            <v>Intercompany accounts payable - HHSI - Water heaters Hamilton (L)</v>
          </cell>
        </row>
        <row r="777">
          <cell r="B777" t="str">
            <v>211190</v>
          </cell>
          <cell r="C777" t="str">
            <v>Intercompany accounts payable - HHSI - FibreWired (L)</v>
          </cell>
        </row>
        <row r="778">
          <cell r="B778" t="str">
            <v>211200</v>
          </cell>
          <cell r="C778" t="str">
            <v>Intercompany accounts payable - Hamilton Utilities Corporation (L)</v>
          </cell>
        </row>
        <row r="779">
          <cell r="B779" t="str">
            <v>211300</v>
          </cell>
          <cell r="C779" t="str">
            <v>Intercompany payable - HHSI - Daffron - Water Heaters</v>
          </cell>
        </row>
        <row r="780">
          <cell r="B780" t="str">
            <v>211310</v>
          </cell>
          <cell r="C780" t="str">
            <v>Intercompany payable - HHSI - Daffron - HCE</v>
          </cell>
        </row>
        <row r="781">
          <cell r="B781" t="str">
            <v>211320</v>
          </cell>
          <cell r="C781" t="str">
            <v>Intercompany payable - HESI - Daffron - Water Heaters</v>
          </cell>
        </row>
        <row r="782">
          <cell r="B782" t="str">
            <v>211330</v>
          </cell>
          <cell r="C782" t="str">
            <v>Intercompany payable - HESI - Daffron - MSP</v>
          </cell>
        </row>
        <row r="783">
          <cell r="B783" t="str">
            <v>211400</v>
          </cell>
          <cell r="C783" t="str">
            <v>Intercompany payable - HHSI - Hamilton Community Energy</v>
          </cell>
        </row>
        <row r="784">
          <cell r="B784" t="str">
            <v>211410</v>
          </cell>
          <cell r="C784" t="str">
            <v>Intercompany payable - Hamilton Hydro Services Inc.</v>
          </cell>
        </row>
        <row r="785">
          <cell r="B785" t="str">
            <v>211420</v>
          </cell>
          <cell r="C785" t="str">
            <v>Intercompany payable - HHSI - Water heaters - Hamilton</v>
          </cell>
        </row>
        <row r="786">
          <cell r="B786" t="str">
            <v>211500</v>
          </cell>
          <cell r="C786" t="str">
            <v>Intercompany payable - HESI - MSP</v>
          </cell>
        </row>
        <row r="787">
          <cell r="B787" t="str">
            <v>211510</v>
          </cell>
          <cell r="C787" t="str">
            <v>Intercompany payable - Horizon Energy Solutions Inc.</v>
          </cell>
        </row>
        <row r="788">
          <cell r="B788" t="str">
            <v>211520</v>
          </cell>
          <cell r="C788" t="str">
            <v>Intercompany payable - HESI - Water heaters - St. Catharines</v>
          </cell>
        </row>
        <row r="789">
          <cell r="B789" t="str">
            <v>211610</v>
          </cell>
          <cell r="C789" t="str">
            <v>Intercompany payable - Horizon Utilities - Customer care</v>
          </cell>
        </row>
        <row r="790">
          <cell r="B790" t="str">
            <v>211700</v>
          </cell>
          <cell r="C790" t="str">
            <v>Intercompany payable - Horizon Holdings Inc.</v>
          </cell>
        </row>
        <row r="791">
          <cell r="B791" t="str">
            <v>211800</v>
          </cell>
          <cell r="C791" t="str">
            <v>Intercompany payable - Horizon Utilities - EDO</v>
          </cell>
        </row>
        <row r="792">
          <cell r="B792" t="str">
            <v>211900</v>
          </cell>
          <cell r="C792" t="str">
            <v>Intercompany payable - Hamilton Utilities Corporation</v>
          </cell>
        </row>
        <row r="793">
          <cell r="B793" t="str">
            <v>212100</v>
          </cell>
          <cell r="C793" t="str">
            <v>Intercompany accounts receivable SHGI</v>
          </cell>
        </row>
        <row r="794">
          <cell r="B794" t="str">
            <v>218000</v>
          </cell>
          <cell r="C794" t="str">
            <v>Intercompany loan payable (L)</v>
          </cell>
        </row>
        <row r="795">
          <cell r="B795" t="str">
            <v>219000</v>
          </cell>
          <cell r="C795" t="str">
            <v>Intercompany loan receivable (L)</v>
          </cell>
        </row>
        <row r="796">
          <cell r="B796" t="str">
            <v>220000</v>
          </cell>
          <cell r="C796" t="str">
            <v>Accrued salaries and wages</v>
          </cell>
        </row>
        <row r="797">
          <cell r="B797" t="str">
            <v>221000</v>
          </cell>
          <cell r="C797" t="str">
            <v>Accrued payroll tax</v>
          </cell>
        </row>
        <row r="798">
          <cell r="B798" t="str">
            <v>222000</v>
          </cell>
          <cell r="C798" t="str">
            <v>Accrued dividend payable</v>
          </cell>
        </row>
        <row r="799">
          <cell r="B799" t="str">
            <v>224000</v>
          </cell>
          <cell r="C799" t="str">
            <v>Accrued employee benefit and payroll deduction</v>
          </cell>
        </row>
        <row r="800">
          <cell r="B800" t="str">
            <v>226000</v>
          </cell>
          <cell r="C800" t="str">
            <v>Accrued bonus</v>
          </cell>
        </row>
        <row r="801">
          <cell r="B801" t="str">
            <v>227000</v>
          </cell>
          <cell r="C801" t="str">
            <v>Accrued vacation</v>
          </cell>
        </row>
        <row r="802">
          <cell r="B802" t="str">
            <v>229000</v>
          </cell>
          <cell r="C802" t="str">
            <v>Other accrued liabilities</v>
          </cell>
        </row>
        <row r="803">
          <cell r="B803" t="str">
            <v>229100</v>
          </cell>
          <cell r="C803" t="str">
            <v>Other accrued liabilities - Regulatory</v>
          </cell>
        </row>
        <row r="804">
          <cell r="B804" t="str">
            <v>229200</v>
          </cell>
          <cell r="C804" t="str">
            <v>Other accrued liabilities - Backbilling</v>
          </cell>
        </row>
        <row r="805">
          <cell r="B805" t="str">
            <v>229400</v>
          </cell>
          <cell r="C805" t="str">
            <v>Accrual for tax - Federal</v>
          </cell>
        </row>
        <row r="806">
          <cell r="B806" t="str">
            <v>229500</v>
          </cell>
          <cell r="C806" t="str">
            <v>Accrual for tax - Provincial</v>
          </cell>
        </row>
        <row r="807">
          <cell r="B807" t="str">
            <v>230100</v>
          </cell>
          <cell r="C807" t="str">
            <v>Deferred revenue (L)</v>
          </cell>
        </row>
        <row r="808">
          <cell r="B808" t="str">
            <v>230200</v>
          </cell>
          <cell r="C808" t="str">
            <v>Deferred revenue</v>
          </cell>
        </row>
        <row r="809">
          <cell r="B809" t="str">
            <v>230600</v>
          </cell>
          <cell r="C809" t="str">
            <v>Employee future benefits</v>
          </cell>
        </row>
        <row r="810">
          <cell r="B810" t="str">
            <v>230800</v>
          </cell>
          <cell r="C810" t="str">
            <v>Pensions - Past service liability</v>
          </cell>
        </row>
        <row r="811">
          <cell r="B811" t="str">
            <v>231000</v>
          </cell>
          <cell r="C811" t="str">
            <v>Vested sick leave liability</v>
          </cell>
        </row>
        <row r="812">
          <cell r="B812" t="str">
            <v>231100</v>
          </cell>
          <cell r="C812" t="str">
            <v>Capital lease obligiation - long-term</v>
          </cell>
        </row>
        <row r="813">
          <cell r="B813" t="str">
            <v>232000</v>
          </cell>
          <cell r="C813" t="str">
            <v>Stale dated cheques</v>
          </cell>
        </row>
        <row r="814">
          <cell r="B814" t="str">
            <v>233500</v>
          </cell>
          <cell r="C814" t="str">
            <v>Unamortized bond premium</v>
          </cell>
        </row>
        <row r="815">
          <cell r="B815" t="str">
            <v>234000</v>
          </cell>
          <cell r="C815" t="str">
            <v>Accrued pension cost liability</v>
          </cell>
        </row>
        <row r="816">
          <cell r="B816" t="str">
            <v>235000</v>
          </cell>
          <cell r="C816" t="str">
            <v>Future income taxes - Long-term</v>
          </cell>
        </row>
        <row r="817">
          <cell r="B817" t="str">
            <v>236000</v>
          </cell>
          <cell r="C817" t="str">
            <v>Due to HUC re: Qualifying transition costs recovery</v>
          </cell>
        </row>
        <row r="818">
          <cell r="B818" t="str">
            <v>237000</v>
          </cell>
          <cell r="C818" t="str">
            <v>Due to SCHI re: Qualifying transition costs recovery</v>
          </cell>
        </row>
        <row r="819">
          <cell r="B819" t="str">
            <v>238000</v>
          </cell>
          <cell r="C819" t="str">
            <v>Due from SCHI - MPA indemnity</v>
          </cell>
        </row>
        <row r="820">
          <cell r="B820" t="str">
            <v>239000</v>
          </cell>
          <cell r="C820" t="str">
            <v>Other regulatory liabilities</v>
          </cell>
        </row>
        <row r="821">
          <cell r="B821" t="str">
            <v>247000</v>
          </cell>
          <cell r="C821" t="str">
            <v>Debt retirement charges payable</v>
          </cell>
        </row>
        <row r="822">
          <cell r="B822" t="str">
            <v>247500</v>
          </cell>
          <cell r="C822" t="str">
            <v>GST payable</v>
          </cell>
        </row>
        <row r="823">
          <cell r="B823" t="str">
            <v>248000</v>
          </cell>
          <cell r="C823" t="str">
            <v>PST payable</v>
          </cell>
        </row>
        <row r="824">
          <cell r="B824" t="str">
            <v>248500</v>
          </cell>
          <cell r="C824" t="str">
            <v>Sales tax on advanced invoices</v>
          </cell>
        </row>
        <row r="825">
          <cell r="B825" t="str">
            <v>249500</v>
          </cell>
          <cell r="C825" t="str">
            <v>Customer deposits - Long-term</v>
          </cell>
        </row>
        <row r="826">
          <cell r="B826" t="str">
            <v>249600</v>
          </cell>
          <cell r="C826" t="str">
            <v>Construction deposits - Long-term (L)</v>
          </cell>
        </row>
        <row r="827">
          <cell r="B827" t="str">
            <v>249700</v>
          </cell>
          <cell r="C827" t="str">
            <v>Retaler deposits - Long-term</v>
          </cell>
        </row>
        <row r="828">
          <cell r="B828" t="str">
            <v>251000</v>
          </cell>
          <cell r="C828" t="str">
            <v>Notes payable</v>
          </cell>
        </row>
        <row r="829">
          <cell r="B829" t="str">
            <v>262000</v>
          </cell>
          <cell r="C829" t="str">
            <v>Current portion of long-term debt</v>
          </cell>
        </row>
        <row r="830">
          <cell r="B830" t="str">
            <v>263000</v>
          </cell>
          <cell r="C830" t="str">
            <v>Accrued interest on long-term debt</v>
          </cell>
        </row>
        <row r="831">
          <cell r="B831" t="str">
            <v>270000</v>
          </cell>
          <cell r="C831" t="str">
            <v>Long-term portion of obligation under capital lease</v>
          </cell>
        </row>
        <row r="832">
          <cell r="B832" t="str">
            <v>272000</v>
          </cell>
          <cell r="C832" t="str">
            <v>Long-term debt</v>
          </cell>
        </row>
        <row r="833">
          <cell r="B833" t="str">
            <v>275000</v>
          </cell>
          <cell r="C833" t="str">
            <v>Debenture - bond issuance long term portion</v>
          </cell>
        </row>
        <row r="834">
          <cell r="B834" t="str">
            <v>285000</v>
          </cell>
          <cell r="C834" t="str">
            <v>Future income taxes - Current</v>
          </cell>
        </row>
        <row r="835">
          <cell r="B835" t="str">
            <v>294000</v>
          </cell>
          <cell r="C835" t="str">
            <v>Notes payable to associated companies</v>
          </cell>
        </row>
        <row r="836">
          <cell r="B836" t="str">
            <v>300000</v>
          </cell>
          <cell r="C836" t="str">
            <v>Common stock</v>
          </cell>
        </row>
        <row r="837">
          <cell r="B837" t="str">
            <v>301000</v>
          </cell>
          <cell r="C837" t="str">
            <v>Contributed surplus</v>
          </cell>
        </row>
        <row r="838">
          <cell r="B838" t="str">
            <v>302000</v>
          </cell>
          <cell r="C838" t="str">
            <v>Minority interest</v>
          </cell>
        </row>
        <row r="839">
          <cell r="B839" t="str">
            <v>310000</v>
          </cell>
          <cell r="C839" t="str">
            <v>Preferred stock</v>
          </cell>
        </row>
        <row r="840">
          <cell r="B840" t="str">
            <v>340000</v>
          </cell>
          <cell r="C840" t="str">
            <v>Retained earnings</v>
          </cell>
        </row>
        <row r="841">
          <cell r="B841" t="str">
            <v>350000</v>
          </cell>
          <cell r="C841" t="str">
            <v>Dividend - Common stock</v>
          </cell>
        </row>
        <row r="842">
          <cell r="B842" t="str">
            <v>351000</v>
          </cell>
          <cell r="C842" t="str">
            <v>Dividend - Preferred stock</v>
          </cell>
        </row>
        <row r="843">
          <cell r="B843" t="str">
            <v>360000</v>
          </cell>
          <cell r="C843" t="str">
            <v>Accumulated income</v>
          </cell>
        </row>
        <row r="844">
          <cell r="B844" t="str">
            <v>400600</v>
          </cell>
          <cell r="C844" t="str">
            <v>Residential energy sales - Power</v>
          </cell>
        </row>
        <row r="845">
          <cell r="B845" t="str">
            <v>400601</v>
          </cell>
          <cell r="C845" t="str">
            <v>Residential energy sales - Power adjustment</v>
          </cell>
        </row>
        <row r="846">
          <cell r="B846" t="str">
            <v>402000</v>
          </cell>
          <cell r="C846" t="str">
            <v>Large users energy sales - Power</v>
          </cell>
        </row>
        <row r="847">
          <cell r="B847" t="str">
            <v>402001</v>
          </cell>
          <cell r="C847" t="str">
            <v>Large users energy sales - Power adjustment</v>
          </cell>
        </row>
        <row r="848">
          <cell r="B848" t="str">
            <v>402500</v>
          </cell>
          <cell r="C848" t="str">
            <v>Street lighting energy sales - Power</v>
          </cell>
        </row>
        <row r="849">
          <cell r="B849" t="str">
            <v>402501</v>
          </cell>
          <cell r="C849" t="str">
            <v>Street lighting energy sales - Power adjustment</v>
          </cell>
        </row>
        <row r="850">
          <cell r="B850" t="str">
            <v>403000</v>
          </cell>
          <cell r="C850" t="str">
            <v>Sentinel lighting energy sales - Power</v>
          </cell>
        </row>
        <row r="851">
          <cell r="B851" t="str">
            <v>403001</v>
          </cell>
          <cell r="C851" t="str">
            <v>Sentinel lighting energy sales - Power adjustment</v>
          </cell>
        </row>
        <row r="852">
          <cell r="B852" t="str">
            <v>403500</v>
          </cell>
          <cell r="C852" t="str">
            <v>General service &lt;50 kW energy sales - Power</v>
          </cell>
        </row>
        <row r="853">
          <cell r="B853" t="str">
            <v>403501</v>
          </cell>
          <cell r="C853" t="str">
            <v>General service &lt;50 kW energy sales - Power adjustment</v>
          </cell>
        </row>
        <row r="854">
          <cell r="B854" t="str">
            <v>403510</v>
          </cell>
          <cell r="C854" t="str">
            <v>General service &gt;50 kW energy sales - Power</v>
          </cell>
        </row>
        <row r="855">
          <cell r="B855" t="str">
            <v>403511</v>
          </cell>
          <cell r="C855" t="str">
            <v>General service &gt;50 kW energy sales - Power adjustment</v>
          </cell>
        </row>
        <row r="856">
          <cell r="B856" t="str">
            <v>403520</v>
          </cell>
          <cell r="C856" t="str">
            <v>Unmetered energy sales - Power</v>
          </cell>
        </row>
        <row r="857">
          <cell r="B857" t="str">
            <v>403521</v>
          </cell>
          <cell r="C857" t="str">
            <v>Unmetered energy sales - Power adjustment</v>
          </cell>
        </row>
        <row r="858">
          <cell r="B858" t="str">
            <v>405000</v>
          </cell>
          <cell r="C858" t="str">
            <v>Revenue adjustment - power</v>
          </cell>
        </row>
        <row r="859">
          <cell r="B859" t="str">
            <v>405001</v>
          </cell>
          <cell r="C859" t="str">
            <v>Revenue adjustment - power adjustment</v>
          </cell>
        </row>
        <row r="860">
          <cell r="B860" t="str">
            <v>405500</v>
          </cell>
          <cell r="C860" t="str">
            <v>Energy sales for resale (retailers)</v>
          </cell>
        </row>
        <row r="861">
          <cell r="B861" t="str">
            <v>406200</v>
          </cell>
          <cell r="C861" t="str">
            <v>Billed - WMS</v>
          </cell>
        </row>
        <row r="862">
          <cell r="B862" t="str">
            <v>406400</v>
          </cell>
          <cell r="C862" t="str">
            <v>Billed - One time</v>
          </cell>
        </row>
        <row r="863">
          <cell r="B863" t="str">
            <v>406600</v>
          </cell>
          <cell r="C863" t="str">
            <v>Billed - NW</v>
          </cell>
        </row>
        <row r="864">
          <cell r="B864" t="str">
            <v>406800</v>
          </cell>
          <cell r="C864" t="str">
            <v>Billed - CN</v>
          </cell>
        </row>
        <row r="865">
          <cell r="B865" t="str">
            <v>407500</v>
          </cell>
          <cell r="C865" t="str">
            <v>Billed - LV</v>
          </cell>
        </row>
        <row r="866">
          <cell r="B866" t="str">
            <v>408000</v>
          </cell>
          <cell r="C866" t="str">
            <v>Distribution services revenue - Residential - Fixed</v>
          </cell>
        </row>
        <row r="867">
          <cell r="B867" t="str">
            <v>408001</v>
          </cell>
          <cell r="C867" t="str">
            <v>Distribution services revenue - Large users - Fixed</v>
          </cell>
        </row>
        <row r="868">
          <cell r="B868" t="str">
            <v>408002</v>
          </cell>
          <cell r="C868" t="str">
            <v>Distribution services revenue - Street lighting - Fixed</v>
          </cell>
        </row>
        <row r="869">
          <cell r="B869" t="str">
            <v>408003</v>
          </cell>
          <cell r="C869" t="str">
            <v>Distribution services revenue - Sentinel lighting - Fixed</v>
          </cell>
        </row>
        <row r="870">
          <cell r="B870" t="str">
            <v>408004</v>
          </cell>
          <cell r="C870" t="str">
            <v>Distribution services revenue - General services &lt; 50 kW - Fixed</v>
          </cell>
        </row>
        <row r="871">
          <cell r="B871" t="str">
            <v>408005</v>
          </cell>
          <cell r="C871" t="str">
            <v>Distribution services revenue - General services &gt; 50 kW - Fixed</v>
          </cell>
        </row>
        <row r="872">
          <cell r="B872" t="str">
            <v>408006</v>
          </cell>
          <cell r="C872" t="str">
            <v>Distribution services revenue - Unmetered - Fixed</v>
          </cell>
        </row>
        <row r="873">
          <cell r="B873" t="str">
            <v>408008</v>
          </cell>
          <cell r="C873" t="str">
            <v>Distribution services revenue - Adjustment - Fixed</v>
          </cell>
        </row>
        <row r="874">
          <cell r="B874" t="str">
            <v>408009</v>
          </cell>
          <cell r="C874" t="str">
            <v>Distribution services revenue - SSS administration charge - Fixed</v>
          </cell>
        </row>
        <row r="875">
          <cell r="B875" t="str">
            <v>408010</v>
          </cell>
          <cell r="C875" t="str">
            <v>Regulatory assets drawdown - Fixed</v>
          </cell>
        </row>
        <row r="876">
          <cell r="B876" t="str">
            <v>408012</v>
          </cell>
          <cell r="C876" t="str">
            <v>Other PILS adjustments - Fixed</v>
          </cell>
        </row>
        <row r="877">
          <cell r="B877" t="str">
            <v>408014</v>
          </cell>
          <cell r="C877" t="str">
            <v>Backbilling adjustments - Fixed</v>
          </cell>
        </row>
        <row r="878">
          <cell r="B878" t="str">
            <v>408016</v>
          </cell>
          <cell r="C878" t="str">
            <v>Distribution services revenue - Unbilled - Fixed</v>
          </cell>
        </row>
        <row r="879">
          <cell r="B879" t="str">
            <v>408018</v>
          </cell>
          <cell r="C879" t="str">
            <v>Distribution services revenue - Adjustment - Smart meter</v>
          </cell>
        </row>
        <row r="880">
          <cell r="B880" t="str">
            <v>408030</v>
          </cell>
          <cell r="C880" t="str">
            <v>Distribution services revenue - Residential - Variable</v>
          </cell>
        </row>
        <row r="881">
          <cell r="B881" t="str">
            <v>408031</v>
          </cell>
          <cell r="C881" t="str">
            <v>Distribution services revenue - Large users - Variable</v>
          </cell>
        </row>
        <row r="882">
          <cell r="B882" t="str">
            <v>408032</v>
          </cell>
          <cell r="C882" t="str">
            <v>Distribution services revenue - Street lighting - Variable</v>
          </cell>
        </row>
        <row r="883">
          <cell r="B883" t="str">
            <v>408033</v>
          </cell>
          <cell r="C883" t="str">
            <v>Distribution services revenue - Sentinel lighting - Variable</v>
          </cell>
        </row>
        <row r="884">
          <cell r="B884" t="str">
            <v>408034</v>
          </cell>
          <cell r="C884" t="str">
            <v>Distribution services revenue - General services &lt; 50 kW - Variable</v>
          </cell>
        </row>
        <row r="885">
          <cell r="B885" t="str">
            <v>408035</v>
          </cell>
          <cell r="C885" t="str">
            <v>Distribution services revenue - General services &gt; 50 kW - Variable</v>
          </cell>
        </row>
        <row r="886">
          <cell r="B886" t="str">
            <v>408036</v>
          </cell>
          <cell r="C886" t="str">
            <v>Distribution services revenue - Unmetered - Variable</v>
          </cell>
        </row>
        <row r="887">
          <cell r="B887" t="str">
            <v>408037</v>
          </cell>
          <cell r="C887" t="str">
            <v>Distribution services revenue - Standby - Variable</v>
          </cell>
        </row>
        <row r="888">
          <cell r="B888" t="str">
            <v>408038</v>
          </cell>
          <cell r="C888" t="str">
            <v>Distribution services revenue - Adjustment - Variable</v>
          </cell>
        </row>
        <row r="889">
          <cell r="B889" t="str">
            <v>408039</v>
          </cell>
          <cell r="C889" t="str">
            <v>Distribution services revenue - Unbilled - Variable</v>
          </cell>
        </row>
        <row r="890">
          <cell r="B890" t="str">
            <v>408040</v>
          </cell>
          <cell r="C890" t="str">
            <v>Regulatory assets drawdown - Variable</v>
          </cell>
        </row>
        <row r="891">
          <cell r="B891" t="str">
            <v>408042</v>
          </cell>
          <cell r="C891" t="str">
            <v>PILS 2007 drawdown - Variable</v>
          </cell>
        </row>
        <row r="892">
          <cell r="B892" t="str">
            <v>408044</v>
          </cell>
          <cell r="C892" t="str">
            <v>Backbilling adjustments - Variable</v>
          </cell>
        </row>
        <row r="893">
          <cell r="B893" t="str">
            <v>408046</v>
          </cell>
          <cell r="C893" t="str">
            <v>Distribution services revenue - Load transfer - Variable</v>
          </cell>
        </row>
        <row r="894">
          <cell r="B894" t="str">
            <v>408048</v>
          </cell>
          <cell r="C894" t="str">
            <v>Distribution services revenue - Theft of power - Variable</v>
          </cell>
        </row>
        <row r="895">
          <cell r="B895" t="str">
            <v>408070</v>
          </cell>
          <cell r="C895" t="str">
            <v>Transformer discounts - GS &lt; 50 kW</v>
          </cell>
        </row>
        <row r="896">
          <cell r="B896" t="str">
            <v>408071</v>
          </cell>
          <cell r="C896" t="str">
            <v>Transformer discounts - GS &gt; 50 kW</v>
          </cell>
        </row>
        <row r="897">
          <cell r="B897" t="str">
            <v>408072</v>
          </cell>
          <cell r="C897" t="str">
            <v>Transformer discounts - Large users</v>
          </cell>
        </row>
        <row r="898">
          <cell r="B898" t="str">
            <v>408200</v>
          </cell>
          <cell r="C898" t="str">
            <v>Retail services revenue - Establishing service agreements</v>
          </cell>
        </row>
        <row r="899">
          <cell r="B899" t="str">
            <v>408210</v>
          </cell>
          <cell r="C899" t="str">
            <v>Retail services revenue - Distributor consolidated billing</v>
          </cell>
        </row>
        <row r="900">
          <cell r="B900" t="str">
            <v>408220</v>
          </cell>
          <cell r="C900" t="str">
            <v>Retail services revenue - Retailer consolidated billing</v>
          </cell>
        </row>
        <row r="901">
          <cell r="B901" t="str">
            <v>408400</v>
          </cell>
          <cell r="C901" t="str">
            <v>Service transaction request revenue - Retailer request fee</v>
          </cell>
        </row>
        <row r="902">
          <cell r="B902" t="str">
            <v>408410</v>
          </cell>
          <cell r="C902" t="str">
            <v>Service transaction request revenue - Retailer processing fee</v>
          </cell>
        </row>
        <row r="903">
          <cell r="B903" t="str">
            <v>409005</v>
          </cell>
          <cell r="C903" t="str">
            <v>Power purchased</v>
          </cell>
        </row>
        <row r="904">
          <cell r="B904" t="str">
            <v>409008</v>
          </cell>
          <cell r="C904" t="str">
            <v>Charges - WMS</v>
          </cell>
        </row>
        <row r="905">
          <cell r="B905" t="str">
            <v>409010</v>
          </cell>
          <cell r="C905" t="str">
            <v>Cost of power adjustments</v>
          </cell>
        </row>
        <row r="906">
          <cell r="B906" t="str">
            <v>409012</v>
          </cell>
          <cell r="C906" t="str">
            <v>Charges - WMS one time</v>
          </cell>
        </row>
        <row r="907">
          <cell r="B907" t="str">
            <v>409014</v>
          </cell>
          <cell r="C907" t="str">
            <v>Charges - Retail transmission - NW</v>
          </cell>
        </row>
        <row r="908">
          <cell r="B908" t="str">
            <v>409016</v>
          </cell>
          <cell r="C908" t="str">
            <v>Charges - Retail transmission - CN</v>
          </cell>
        </row>
        <row r="909">
          <cell r="B909" t="str">
            <v>409018</v>
          </cell>
          <cell r="C909" t="str">
            <v>Charges - Low voltage</v>
          </cell>
        </row>
        <row r="910">
          <cell r="B910" t="str">
            <v>410000</v>
          </cell>
          <cell r="C910" t="str">
            <v>Rental income - Pole and duct</v>
          </cell>
        </row>
        <row r="911">
          <cell r="B911" t="str">
            <v>410010</v>
          </cell>
          <cell r="C911" t="str">
            <v>Rental income - Pole and duct - Intercompany</v>
          </cell>
        </row>
        <row r="912">
          <cell r="B912" t="str">
            <v>411000</v>
          </cell>
          <cell r="C912" t="str">
            <v>Building rental - John Street (Daffron)</v>
          </cell>
        </row>
        <row r="913">
          <cell r="B913" t="str">
            <v>411500</v>
          </cell>
          <cell r="C913" t="str">
            <v>Building rental - John Street (City of Hamilton)</v>
          </cell>
        </row>
        <row r="914">
          <cell r="B914" t="str">
            <v>412000</v>
          </cell>
          <cell r="C914" t="str">
            <v>Building rental - Stoney Creek</v>
          </cell>
        </row>
        <row r="915">
          <cell r="B915" t="str">
            <v>412500</v>
          </cell>
          <cell r="C915" t="str">
            <v>Building rental - Governor's Road</v>
          </cell>
        </row>
        <row r="916">
          <cell r="B916" t="str">
            <v>413000</v>
          </cell>
          <cell r="C916" t="str">
            <v>Building rental - St. Catharines</v>
          </cell>
        </row>
        <row r="917">
          <cell r="B917" t="str">
            <v>420000</v>
          </cell>
          <cell r="C917" t="str">
            <v>Late payment charges</v>
          </cell>
        </row>
        <row r="918">
          <cell r="B918" t="str">
            <v>421000</v>
          </cell>
          <cell r="C918" t="str">
            <v>Lawyers fees</v>
          </cell>
        </row>
        <row r="919">
          <cell r="B919" t="str">
            <v>421100</v>
          </cell>
          <cell r="C919" t="str">
            <v>Income tax letter</v>
          </cell>
        </row>
        <row r="920">
          <cell r="B920" t="str">
            <v>421200</v>
          </cell>
          <cell r="C920" t="str">
            <v>Notification charge</v>
          </cell>
        </row>
        <row r="921">
          <cell r="B921" t="str">
            <v>421300</v>
          </cell>
          <cell r="C921" t="str">
            <v>Account history</v>
          </cell>
        </row>
        <row r="922">
          <cell r="B922" t="str">
            <v>421400</v>
          </cell>
          <cell r="C922" t="str">
            <v>Legal letter</v>
          </cell>
        </row>
        <row r="923">
          <cell r="B923" t="str">
            <v>421500</v>
          </cell>
          <cell r="C923" t="str">
            <v>NSF payment charges</v>
          </cell>
        </row>
        <row r="924">
          <cell r="B924" t="str">
            <v>421600</v>
          </cell>
          <cell r="C924" t="str">
            <v>Special meter reads</v>
          </cell>
        </row>
        <row r="925">
          <cell r="B925" t="str">
            <v>421700</v>
          </cell>
          <cell r="C925" t="str">
            <v>Meter dispute charges</v>
          </cell>
        </row>
        <row r="926">
          <cell r="B926" t="str">
            <v>421800</v>
          </cell>
          <cell r="C926" t="str">
            <v>Statement of account</v>
          </cell>
        </row>
        <row r="927">
          <cell r="B927" t="str">
            <v>421900</v>
          </cell>
          <cell r="C927" t="str">
            <v>Post dated cheque removal</v>
          </cell>
        </row>
        <row r="928">
          <cell r="B928" t="str">
            <v>422000</v>
          </cell>
          <cell r="C928" t="str">
            <v>Collection charges</v>
          </cell>
        </row>
        <row r="929">
          <cell r="B929" t="str">
            <v>422100</v>
          </cell>
          <cell r="C929" t="str">
            <v>Reconnection charges</v>
          </cell>
        </row>
        <row r="930">
          <cell r="B930" t="str">
            <v>422200</v>
          </cell>
          <cell r="C930" t="str">
            <v>Credit checks</v>
          </cell>
        </row>
        <row r="931">
          <cell r="B931" t="str">
            <v>422300</v>
          </cell>
          <cell r="C931" t="str">
            <v>Duplicate invoice charges</v>
          </cell>
        </row>
        <row r="932">
          <cell r="B932" t="str">
            <v>422400</v>
          </cell>
          <cell r="C932" t="str">
            <v>Request for other billing information</v>
          </cell>
        </row>
        <row r="933">
          <cell r="B933" t="str">
            <v>422500</v>
          </cell>
          <cell r="C933" t="str">
            <v>New connection charges</v>
          </cell>
        </row>
        <row r="934">
          <cell r="B934" t="str">
            <v>423000</v>
          </cell>
          <cell r="C934" t="str">
            <v>Meter department charges</v>
          </cell>
        </row>
        <row r="935">
          <cell r="B935" t="str">
            <v>423500</v>
          </cell>
          <cell r="C935" t="str">
            <v>Theft of power</v>
          </cell>
        </row>
        <row r="936">
          <cell r="B936" t="str">
            <v>424000</v>
          </cell>
          <cell r="C936" t="str">
            <v>Scrap sales</v>
          </cell>
        </row>
        <row r="937">
          <cell r="B937" t="str">
            <v>424500</v>
          </cell>
          <cell r="C937" t="str">
            <v>Merchandising</v>
          </cell>
        </row>
        <row r="938">
          <cell r="B938" t="str">
            <v>425000</v>
          </cell>
          <cell r="C938" t="str">
            <v>City call centre charges</v>
          </cell>
        </row>
        <row r="939">
          <cell r="B939" t="str">
            <v>426000</v>
          </cell>
          <cell r="C939" t="str">
            <v>Ontario Power Authority program bonus</v>
          </cell>
        </row>
        <row r="940">
          <cell r="B940" t="str">
            <v>427000</v>
          </cell>
          <cell r="C940" t="str">
            <v>Water heater rental</v>
          </cell>
        </row>
        <row r="941">
          <cell r="B941" t="str">
            <v>427500</v>
          </cell>
          <cell r="C941" t="str">
            <v>Sentinel light rental</v>
          </cell>
        </row>
        <row r="942">
          <cell r="B942" t="str">
            <v>429900</v>
          </cell>
          <cell r="C942" t="str">
            <v>Miscellaneous revenue</v>
          </cell>
        </row>
        <row r="943">
          <cell r="B943" t="str">
            <v>429910</v>
          </cell>
          <cell r="C943" t="str">
            <v>Miscellaneous revenue - Intercompany</v>
          </cell>
        </row>
        <row r="944">
          <cell r="B944" t="str">
            <v>430000</v>
          </cell>
          <cell r="C944" t="str">
            <v>Water billing</v>
          </cell>
        </row>
        <row r="945">
          <cell r="B945" t="str">
            <v>431000</v>
          </cell>
          <cell r="C945" t="str">
            <v>Water billing late payment charges</v>
          </cell>
        </row>
        <row r="946">
          <cell r="B946" t="str">
            <v>431500</v>
          </cell>
          <cell r="C946" t="str">
            <v>WNH payment processing charges</v>
          </cell>
        </row>
        <row r="947">
          <cell r="B947" t="str">
            <v>440000</v>
          </cell>
          <cell r="C947" t="str">
            <v>Management fee revenue</v>
          </cell>
        </row>
        <row r="948">
          <cell r="B948" t="str">
            <v>440010</v>
          </cell>
          <cell r="C948" t="str">
            <v>Billing and customer service fees - EDO</v>
          </cell>
        </row>
        <row r="949">
          <cell r="B949" t="str">
            <v>440020</v>
          </cell>
          <cell r="C949" t="str">
            <v>Billing and customer service fees - Water heaters</v>
          </cell>
        </row>
        <row r="950">
          <cell r="B950" t="str">
            <v>440030</v>
          </cell>
          <cell r="C950" t="str">
            <v>Management fee revenue - Intercompany - Horizon</v>
          </cell>
        </row>
        <row r="951">
          <cell r="B951" t="str">
            <v>440040</v>
          </cell>
          <cell r="C951" t="str">
            <v>Management fee revenue - Intercompany - HUC</v>
          </cell>
        </row>
        <row r="952">
          <cell r="B952" t="str">
            <v>451000</v>
          </cell>
          <cell r="C952" t="str">
            <v>Revenue - Cooling</v>
          </cell>
        </row>
        <row r="953">
          <cell r="B953" t="str">
            <v>452000</v>
          </cell>
          <cell r="C953" t="str">
            <v>Revenue - Thermal heat</v>
          </cell>
        </row>
        <row r="954">
          <cell r="B954" t="str">
            <v>453000</v>
          </cell>
          <cell r="C954" t="str">
            <v>Revenue - Electricity</v>
          </cell>
        </row>
        <row r="955">
          <cell r="B955" t="str">
            <v>459000</v>
          </cell>
          <cell r="C955" t="str">
            <v>Telecommunication service charges</v>
          </cell>
        </row>
        <row r="956">
          <cell r="B956" t="str">
            <v>459010</v>
          </cell>
          <cell r="C956" t="str">
            <v>Telecommunication service charges - Intercompany</v>
          </cell>
        </row>
        <row r="957">
          <cell r="B957" t="str">
            <v>490000</v>
          </cell>
          <cell r="C957" t="str">
            <v>Interest income - Intercompany</v>
          </cell>
        </row>
        <row r="958">
          <cell r="B958" t="str">
            <v>491000</v>
          </cell>
          <cell r="C958" t="str">
            <v>Interest income - Bank</v>
          </cell>
        </row>
        <row r="959">
          <cell r="B959" t="str">
            <v>492000</v>
          </cell>
          <cell r="C959" t="str">
            <v>Interest income - Miscellaneous receivables</v>
          </cell>
        </row>
        <row r="960">
          <cell r="B960" t="str">
            <v>498000</v>
          </cell>
          <cell r="C960" t="str">
            <v>Dividend income</v>
          </cell>
        </row>
        <row r="961">
          <cell r="B961" t="str">
            <v>499900</v>
          </cell>
          <cell r="C961" t="str">
            <v>Billing and customer service revenue (Reporting purposes only)</v>
          </cell>
        </row>
        <row r="962">
          <cell r="B962" t="str">
            <v>499910</v>
          </cell>
          <cell r="C962" t="str">
            <v>Other revenue (Reporting purposes only)</v>
          </cell>
        </row>
        <row r="963">
          <cell r="B963" t="str">
            <v>499920</v>
          </cell>
          <cell r="C963" t="str">
            <v>Interest income (Reporting purposes only)</v>
          </cell>
        </row>
        <row r="964">
          <cell r="B964" t="str">
            <v>500000</v>
          </cell>
          <cell r="C964" t="str">
            <v>Cost of goods sold</v>
          </cell>
        </row>
        <row r="965">
          <cell r="B965" t="str">
            <v>502000</v>
          </cell>
          <cell r="C965" t="str">
            <v>Cost of service sold</v>
          </cell>
        </row>
        <row r="966">
          <cell r="B966" t="str">
            <v>503000</v>
          </cell>
          <cell r="C966" t="str">
            <v>Cost of service sold-contra account</v>
          </cell>
        </row>
        <row r="967">
          <cell r="B967" t="str">
            <v>600000</v>
          </cell>
          <cell r="C967" t="str">
            <v>Salaries</v>
          </cell>
        </row>
        <row r="968">
          <cell r="B968" t="str">
            <v>601000</v>
          </cell>
          <cell r="C968" t="str">
            <v>Overtime</v>
          </cell>
        </row>
        <row r="969">
          <cell r="B969" t="str">
            <v>604000</v>
          </cell>
          <cell r="C969" t="str">
            <v>Contract labour</v>
          </cell>
        </row>
        <row r="970">
          <cell r="B970" t="str">
            <v>605000</v>
          </cell>
          <cell r="C970" t="str">
            <v>Bonus</v>
          </cell>
        </row>
        <row r="971">
          <cell r="B971" t="str">
            <v>605500</v>
          </cell>
          <cell r="C971" t="str">
            <v>Commissions</v>
          </cell>
        </row>
        <row r="972">
          <cell r="B972" t="str">
            <v>606000</v>
          </cell>
          <cell r="C972" t="str">
            <v>Overtime and vacation payout</v>
          </cell>
        </row>
        <row r="973">
          <cell r="B973" t="str">
            <v>608000</v>
          </cell>
          <cell r="C973" t="str">
            <v>Direct labour - Work order</v>
          </cell>
        </row>
        <row r="974">
          <cell r="B974" t="str">
            <v>608090</v>
          </cell>
          <cell r="C974" t="str">
            <v>Direct labour - Work order - Contra</v>
          </cell>
        </row>
        <row r="975">
          <cell r="B975" t="str">
            <v>608100</v>
          </cell>
          <cell r="C975" t="str">
            <v>Direct labour - Work order - Overhead</v>
          </cell>
        </row>
        <row r="976">
          <cell r="B976" t="str">
            <v>608190</v>
          </cell>
          <cell r="C976" t="str">
            <v>Direct labour - Work order - Overhead - Contra</v>
          </cell>
        </row>
        <row r="977">
          <cell r="B977" t="str">
            <v>609000</v>
          </cell>
          <cell r="C977" t="str">
            <v>Direct labour - Project (ABC costs)</v>
          </cell>
        </row>
        <row r="978">
          <cell r="B978" t="str">
            <v>609090</v>
          </cell>
          <cell r="C978" t="str">
            <v>Direct labour - Project (ABC costs) - Contra</v>
          </cell>
        </row>
        <row r="979">
          <cell r="B979" t="str">
            <v>609100</v>
          </cell>
          <cell r="C979" t="str">
            <v>Direct labour - Project (ABC costs) - Overhead</v>
          </cell>
        </row>
        <row r="980">
          <cell r="B980" t="str">
            <v>609190</v>
          </cell>
          <cell r="C980" t="str">
            <v>Direct labour - Project (ABC costs) - Overhead - Contra</v>
          </cell>
        </row>
        <row r="981">
          <cell r="B981" t="str">
            <v>610000</v>
          </cell>
          <cell r="C981" t="str">
            <v>Employer payroll taxes</v>
          </cell>
        </row>
        <row r="982">
          <cell r="B982" t="str">
            <v>611000</v>
          </cell>
          <cell r="C982" t="str">
            <v>Health and medical benefits</v>
          </cell>
        </row>
        <row r="983">
          <cell r="B983" t="str">
            <v>611200</v>
          </cell>
          <cell r="C983" t="str">
            <v>OMERS</v>
          </cell>
        </row>
        <row r="984">
          <cell r="B984" t="str">
            <v>611300</v>
          </cell>
          <cell r="C984" t="str">
            <v>Long-term disability</v>
          </cell>
        </row>
        <row r="985">
          <cell r="B985" t="str">
            <v>611400</v>
          </cell>
          <cell r="C985" t="str">
            <v>EHT</v>
          </cell>
        </row>
        <row r="986">
          <cell r="B986" t="str">
            <v>611500</v>
          </cell>
          <cell r="C986" t="str">
            <v>Life insurance premiums</v>
          </cell>
        </row>
        <row r="987">
          <cell r="B987" t="str">
            <v>612000</v>
          </cell>
          <cell r="C987" t="str">
            <v>Employee future benefits</v>
          </cell>
        </row>
        <row r="988">
          <cell r="B988" t="str">
            <v>613000</v>
          </cell>
          <cell r="C988" t="str">
            <v>Retiree benefits</v>
          </cell>
        </row>
        <row r="989">
          <cell r="B989" t="str">
            <v>614000</v>
          </cell>
          <cell r="C989" t="str">
            <v>Vacation and holidays</v>
          </cell>
        </row>
        <row r="990">
          <cell r="B990" t="str">
            <v>615000</v>
          </cell>
          <cell r="C990" t="str">
            <v>Other downtime</v>
          </cell>
        </row>
        <row r="991">
          <cell r="B991" t="str">
            <v>619000</v>
          </cell>
          <cell r="C991" t="str">
            <v>Other employee compensation</v>
          </cell>
        </row>
        <row r="992">
          <cell r="B992" t="str">
            <v>620000</v>
          </cell>
          <cell r="C992" t="str">
            <v>Travel and accommodations</v>
          </cell>
        </row>
        <row r="993">
          <cell r="B993" t="str">
            <v>621000</v>
          </cell>
          <cell r="C993" t="str">
            <v>Mileage</v>
          </cell>
        </row>
        <row r="994">
          <cell r="B994" t="str">
            <v>622000</v>
          </cell>
          <cell r="C994" t="str">
            <v>Meals and entertainment</v>
          </cell>
        </row>
        <row r="995">
          <cell r="B995" t="str">
            <v>630000</v>
          </cell>
          <cell r="C995" t="str">
            <v>Recruiting</v>
          </cell>
        </row>
        <row r="996">
          <cell r="B996" t="str">
            <v>640000</v>
          </cell>
          <cell r="C996" t="str">
            <v>Training and development</v>
          </cell>
        </row>
        <row r="997">
          <cell r="B997" t="str">
            <v>641000</v>
          </cell>
          <cell r="C997" t="str">
            <v>Subscriptions and memberships</v>
          </cell>
        </row>
        <row r="998">
          <cell r="B998" t="str">
            <v>650000</v>
          </cell>
          <cell r="C998" t="str">
            <v>Direct work order charges - Materials used</v>
          </cell>
        </row>
        <row r="999">
          <cell r="B999" t="str">
            <v>651000</v>
          </cell>
          <cell r="C999" t="str">
            <v>Direct work order charges - Vehicles used</v>
          </cell>
        </row>
        <row r="1000">
          <cell r="B1000" t="str">
            <v>671000</v>
          </cell>
          <cell r="C1000" t="str">
            <v>Vehicle</v>
          </cell>
        </row>
        <row r="1001">
          <cell r="B1001" t="str">
            <v>672000</v>
          </cell>
          <cell r="C1001" t="str">
            <v>Fuel</v>
          </cell>
        </row>
        <row r="1002">
          <cell r="B1002" t="str">
            <v>681000</v>
          </cell>
          <cell r="C1002" t="str">
            <v>Safety</v>
          </cell>
        </row>
        <row r="1003">
          <cell r="B1003" t="str">
            <v>690000</v>
          </cell>
          <cell r="C1003" t="str">
            <v>Computer maintenance</v>
          </cell>
        </row>
        <row r="1004">
          <cell r="B1004" t="str">
            <v>691000</v>
          </cell>
          <cell r="C1004" t="str">
            <v>Internet services</v>
          </cell>
        </row>
        <row r="1005">
          <cell r="B1005" t="str">
            <v>691010</v>
          </cell>
          <cell r="C1005" t="str">
            <v>Internet services - Intercompany</v>
          </cell>
        </row>
        <row r="1006">
          <cell r="B1006" t="str">
            <v>692000</v>
          </cell>
          <cell r="C1006" t="str">
            <v>Software license and maintenance</v>
          </cell>
        </row>
        <row r="1007">
          <cell r="B1007" t="str">
            <v>699900</v>
          </cell>
          <cell r="C1007" t="str">
            <v>Salaries and benefits (Reporting purposes only)</v>
          </cell>
        </row>
        <row r="1008">
          <cell r="B1008" t="str">
            <v>700000</v>
          </cell>
          <cell r="C1008" t="str">
            <v>Maintenance supplies</v>
          </cell>
        </row>
        <row r="1009">
          <cell r="B1009" t="str">
            <v>704000</v>
          </cell>
          <cell r="C1009" t="str">
            <v>General office supplies</v>
          </cell>
        </row>
        <row r="1010">
          <cell r="B1010" t="str">
            <v>707000</v>
          </cell>
          <cell r="C1010" t="str">
            <v>Small tools</v>
          </cell>
        </row>
        <row r="1011">
          <cell r="B1011" t="str">
            <v>708000</v>
          </cell>
          <cell r="C1011" t="str">
            <v>Consumables</v>
          </cell>
        </row>
        <row r="1012">
          <cell r="B1012" t="str">
            <v>709000</v>
          </cell>
          <cell r="C1012" t="str">
            <v>Other supplies</v>
          </cell>
        </row>
        <row r="1013">
          <cell r="B1013" t="str">
            <v>709900</v>
          </cell>
          <cell r="C1013" t="str">
            <v>Purchase price variance</v>
          </cell>
        </row>
        <row r="1014">
          <cell r="B1014" t="str">
            <v>710000</v>
          </cell>
          <cell r="C1014" t="str">
            <v>Rent</v>
          </cell>
        </row>
        <row r="1015">
          <cell r="B1015" t="str">
            <v>711000</v>
          </cell>
          <cell r="C1015" t="str">
            <v>Repairs and maintenance - Equipment</v>
          </cell>
        </row>
        <row r="1016">
          <cell r="B1016" t="str">
            <v>711200</v>
          </cell>
          <cell r="C1016" t="str">
            <v>Equipment repair</v>
          </cell>
        </row>
        <row r="1017">
          <cell r="B1017" t="str">
            <v>711500</v>
          </cell>
          <cell r="C1017" t="str">
            <v>Equipment rental</v>
          </cell>
        </row>
        <row r="1018">
          <cell r="B1018" t="str">
            <v>720000</v>
          </cell>
          <cell r="C1018" t="str">
            <v>Rent - Building</v>
          </cell>
        </row>
        <row r="1019">
          <cell r="B1019" t="str">
            <v>720500</v>
          </cell>
          <cell r="C1019" t="str">
            <v>Rent - Outside storage</v>
          </cell>
        </row>
        <row r="1020">
          <cell r="B1020" t="str">
            <v>721000</v>
          </cell>
          <cell r="C1020" t="str">
            <v>Utilities</v>
          </cell>
        </row>
        <row r="1021">
          <cell r="B1021" t="str">
            <v>721010</v>
          </cell>
          <cell r="C1021" t="str">
            <v>Natural Gas</v>
          </cell>
        </row>
        <row r="1022">
          <cell r="B1022" t="str">
            <v>722000</v>
          </cell>
          <cell r="C1022" t="str">
            <v>Property tax</v>
          </cell>
        </row>
        <row r="1023">
          <cell r="B1023" t="str">
            <v>723000</v>
          </cell>
          <cell r="C1023" t="str">
            <v>Repairs and maintenance - Building</v>
          </cell>
        </row>
        <row r="1024">
          <cell r="B1024" t="str">
            <v>723500</v>
          </cell>
          <cell r="C1024" t="str">
            <v>HVAC maintenance</v>
          </cell>
        </row>
        <row r="1025">
          <cell r="B1025" t="str">
            <v>724000</v>
          </cell>
          <cell r="C1025" t="str">
            <v>Janitorial and landscaping service</v>
          </cell>
        </row>
        <row r="1026">
          <cell r="B1026" t="str">
            <v>725000</v>
          </cell>
          <cell r="C1026" t="str">
            <v>Security service</v>
          </cell>
        </row>
        <row r="1027">
          <cell r="B1027" t="str">
            <v>726100</v>
          </cell>
          <cell r="C1027" t="str">
            <v>WSIB</v>
          </cell>
        </row>
        <row r="1028">
          <cell r="B1028" t="str">
            <v>726200</v>
          </cell>
          <cell r="C1028" t="str">
            <v>Insurance - Property</v>
          </cell>
        </row>
        <row r="1029">
          <cell r="B1029" t="str">
            <v>726300</v>
          </cell>
          <cell r="C1029" t="str">
            <v>Insurance - General</v>
          </cell>
        </row>
        <row r="1030">
          <cell r="B1030" t="str">
            <v>726400</v>
          </cell>
          <cell r="C1030" t="str">
            <v>Insurance - Automobile</v>
          </cell>
        </row>
        <row r="1031">
          <cell r="B1031" t="str">
            <v>730000</v>
          </cell>
          <cell r="C1031" t="str">
            <v>Telephone</v>
          </cell>
        </row>
        <row r="1032">
          <cell r="B1032" t="str">
            <v>730010</v>
          </cell>
          <cell r="C1032" t="str">
            <v>Telephone - Intercompany</v>
          </cell>
        </row>
        <row r="1033">
          <cell r="B1033" t="str">
            <v>731000</v>
          </cell>
          <cell r="C1033" t="str">
            <v>Cellular and pager</v>
          </cell>
        </row>
        <row r="1034">
          <cell r="B1034" t="str">
            <v>735000</v>
          </cell>
          <cell r="C1034" t="str">
            <v>Wireless communications</v>
          </cell>
        </row>
        <row r="1035">
          <cell r="B1035" t="str">
            <v>740000</v>
          </cell>
          <cell r="C1035" t="str">
            <v>Freight postage and delivery</v>
          </cell>
        </row>
        <row r="1036">
          <cell r="B1036" t="str">
            <v>745000</v>
          </cell>
          <cell r="C1036" t="str">
            <v>Emergency maintenance</v>
          </cell>
        </row>
        <row r="1037">
          <cell r="B1037" t="str">
            <v>750000</v>
          </cell>
          <cell r="C1037" t="str">
            <v>Legal fees</v>
          </cell>
        </row>
        <row r="1038">
          <cell r="B1038" t="str">
            <v>751000</v>
          </cell>
          <cell r="C1038" t="str">
            <v>Auditing fees</v>
          </cell>
        </row>
        <row r="1039">
          <cell r="B1039" t="str">
            <v>752000</v>
          </cell>
          <cell r="C1039" t="str">
            <v>Tax service</v>
          </cell>
        </row>
        <row r="1040">
          <cell r="B1040" t="str">
            <v>753000</v>
          </cell>
          <cell r="C1040" t="str">
            <v>Consulting</v>
          </cell>
        </row>
        <row r="1041">
          <cell r="B1041" t="str">
            <v>753500</v>
          </cell>
          <cell r="C1041" t="str">
            <v>Tree trimming</v>
          </cell>
        </row>
        <row r="1042">
          <cell r="B1042" t="str">
            <v>754000</v>
          </cell>
          <cell r="C1042" t="str">
            <v>Outside service provider</v>
          </cell>
        </row>
        <row r="1043">
          <cell r="B1043" t="str">
            <v>754500</v>
          </cell>
          <cell r="C1043" t="str">
            <v>Service agreements</v>
          </cell>
        </row>
        <row r="1044">
          <cell r="B1044" t="str">
            <v>755000</v>
          </cell>
          <cell r="C1044" t="str">
            <v>Other professional service</v>
          </cell>
        </row>
        <row r="1045">
          <cell r="B1045" t="str">
            <v>755500</v>
          </cell>
          <cell r="C1045" t="str">
            <v>Joint use</v>
          </cell>
        </row>
        <row r="1046">
          <cell r="B1046" t="str">
            <v>755510</v>
          </cell>
          <cell r="C1046" t="str">
            <v>Joint use - Intercompany</v>
          </cell>
        </row>
        <row r="1047">
          <cell r="B1047" t="str">
            <v>756000</v>
          </cell>
          <cell r="C1047" t="str">
            <v>Outside sales commissions</v>
          </cell>
        </row>
        <row r="1048">
          <cell r="B1048" t="str">
            <v>756500</v>
          </cell>
          <cell r="C1048" t="str">
            <v>Intercompany customer service charges</v>
          </cell>
        </row>
        <row r="1049">
          <cell r="B1049" t="str">
            <v>757000</v>
          </cell>
          <cell r="C1049" t="str">
            <v>Management fee expense</v>
          </cell>
        </row>
        <row r="1050">
          <cell r="B1050" t="str">
            <v>757010</v>
          </cell>
          <cell r="C1050" t="str">
            <v>Management fee expense - Intercompany - Horizon</v>
          </cell>
        </row>
        <row r="1051">
          <cell r="B1051" t="str">
            <v>757020</v>
          </cell>
          <cell r="C1051" t="str">
            <v>Management fee expense - Intercompany - HUC</v>
          </cell>
        </row>
        <row r="1052">
          <cell r="B1052" t="str">
            <v>757500</v>
          </cell>
          <cell r="C1052" t="str">
            <v>Honorarium</v>
          </cell>
        </row>
        <row r="1053">
          <cell r="B1053" t="str">
            <v>757510</v>
          </cell>
          <cell r="C1053" t="str">
            <v>Board expenses</v>
          </cell>
        </row>
        <row r="1054">
          <cell r="B1054" t="str">
            <v>758000</v>
          </cell>
          <cell r="C1054" t="str">
            <v>Meter reading - Hydro</v>
          </cell>
        </row>
        <row r="1055">
          <cell r="B1055" t="str">
            <v>758100</v>
          </cell>
          <cell r="C1055" t="str">
            <v>Meter reading - Water</v>
          </cell>
        </row>
        <row r="1056">
          <cell r="B1056" t="str">
            <v>758500</v>
          </cell>
          <cell r="C1056" t="str">
            <v>Meter cuts and reconnections</v>
          </cell>
        </row>
        <row r="1057">
          <cell r="B1057" t="str">
            <v>760000</v>
          </cell>
          <cell r="C1057" t="str">
            <v>Bank charges</v>
          </cell>
        </row>
        <row r="1058">
          <cell r="B1058" t="str">
            <v>761000</v>
          </cell>
          <cell r="C1058" t="str">
            <v>Bad debts</v>
          </cell>
        </row>
        <row r="1059">
          <cell r="B1059" t="str">
            <v>761500</v>
          </cell>
          <cell r="C1059" t="str">
            <v>Bad debt recovery</v>
          </cell>
        </row>
        <row r="1060">
          <cell r="B1060" t="str">
            <v>761700</v>
          </cell>
          <cell r="C1060" t="str">
            <v>Collection agency fees</v>
          </cell>
        </row>
        <row r="1061">
          <cell r="B1061" t="str">
            <v>763000</v>
          </cell>
          <cell r="C1061" t="str">
            <v>Dues and subscriptions</v>
          </cell>
        </row>
        <row r="1062">
          <cell r="B1062" t="str">
            <v>764000</v>
          </cell>
          <cell r="C1062" t="str">
            <v>Donations</v>
          </cell>
        </row>
        <row r="1063">
          <cell r="B1063" t="str">
            <v>764100</v>
          </cell>
          <cell r="C1063" t="str">
            <v>Sponsorships</v>
          </cell>
        </row>
        <row r="1064">
          <cell r="B1064" t="str">
            <v>765000</v>
          </cell>
          <cell r="C1064" t="str">
            <v>Conservation and demand management expense</v>
          </cell>
        </row>
        <row r="1065">
          <cell r="B1065" t="str">
            <v>765500</v>
          </cell>
          <cell r="C1065" t="str">
            <v>Research and development</v>
          </cell>
        </row>
        <row r="1066">
          <cell r="B1066" t="str">
            <v>766000</v>
          </cell>
          <cell r="C1066" t="str">
            <v>Issuance costs - Debenture</v>
          </cell>
        </row>
        <row r="1067">
          <cell r="B1067" t="str">
            <v>766500</v>
          </cell>
          <cell r="C1067" t="str">
            <v>Letter of credit fees</v>
          </cell>
        </row>
        <row r="1068">
          <cell r="B1068" t="str">
            <v>767000</v>
          </cell>
          <cell r="C1068" t="str">
            <v>Mergers and acquisitions</v>
          </cell>
        </row>
        <row r="1069">
          <cell r="B1069" t="str">
            <v>767500</v>
          </cell>
          <cell r="C1069" t="str">
            <v>Project planning</v>
          </cell>
        </row>
        <row r="1070">
          <cell r="B1070" t="str">
            <v>768000</v>
          </cell>
          <cell r="C1070" t="str">
            <v>Load transfers</v>
          </cell>
        </row>
        <row r="1071">
          <cell r="B1071" t="str">
            <v>768500</v>
          </cell>
          <cell r="C1071" t="str">
            <v>Regulatory costs</v>
          </cell>
        </row>
        <row r="1072">
          <cell r="B1072" t="str">
            <v>769000</v>
          </cell>
          <cell r="C1072" t="str">
            <v>Rounding difference (L)</v>
          </cell>
        </row>
        <row r="1073">
          <cell r="B1073" t="str">
            <v>770000</v>
          </cell>
          <cell r="C1073" t="str">
            <v>Advertising</v>
          </cell>
        </row>
        <row r="1074">
          <cell r="B1074" t="str">
            <v>772000</v>
          </cell>
          <cell r="C1074" t="str">
            <v>Sales promotion</v>
          </cell>
        </row>
        <row r="1075">
          <cell r="B1075" t="str">
            <v>773000</v>
          </cell>
          <cell r="C1075" t="str">
            <v>Public relations</v>
          </cell>
        </row>
        <row r="1076">
          <cell r="B1076" t="str">
            <v>779000</v>
          </cell>
          <cell r="C1076" t="str">
            <v>Marketing</v>
          </cell>
        </row>
        <row r="1077">
          <cell r="B1077" t="str">
            <v>780000</v>
          </cell>
          <cell r="C1077" t="str">
            <v>Intercompany expense</v>
          </cell>
        </row>
        <row r="1078">
          <cell r="B1078" t="str">
            <v>781000</v>
          </cell>
          <cell r="C1078" t="str">
            <v>Issue inventory charge - internal</v>
          </cell>
        </row>
        <row r="1079">
          <cell r="B1079" t="str">
            <v>781100</v>
          </cell>
          <cell r="C1079" t="str">
            <v>Income from issue inventory - internal</v>
          </cell>
        </row>
        <row r="1080">
          <cell r="B1080" t="str">
            <v>790000</v>
          </cell>
          <cell r="C1080" t="str">
            <v>Inventory value adjustments</v>
          </cell>
        </row>
        <row r="1081">
          <cell r="B1081" t="str">
            <v>792000</v>
          </cell>
          <cell r="C1081" t="str">
            <v>Scrap and spoilage</v>
          </cell>
        </row>
        <row r="1082">
          <cell r="B1082" t="str">
            <v>792300</v>
          </cell>
          <cell r="C1082" t="str">
            <v>Non-Inventory transfers between sites</v>
          </cell>
        </row>
        <row r="1083">
          <cell r="B1083" t="str">
            <v>792400</v>
          </cell>
          <cell r="C1083" t="str">
            <v>Purchase price variances - inventory</v>
          </cell>
        </row>
        <row r="1084">
          <cell r="B1084" t="str">
            <v>792490</v>
          </cell>
          <cell r="C1084" t="str">
            <v>Purchasing clearing - Balance must be zero</v>
          </cell>
        </row>
        <row r="1085">
          <cell r="B1085" t="str">
            <v>792500</v>
          </cell>
          <cell r="C1085" t="str">
            <v>Inventory count adjustments</v>
          </cell>
        </row>
        <row r="1086">
          <cell r="B1086" t="str">
            <v>793000</v>
          </cell>
          <cell r="C1086" t="str">
            <v>Inventory obsolesence</v>
          </cell>
        </row>
        <row r="1087">
          <cell r="B1087" t="str">
            <v>795000</v>
          </cell>
          <cell r="C1087" t="str">
            <v>Impairment loss - Long-lived assets</v>
          </cell>
        </row>
        <row r="1088">
          <cell r="B1088" t="str">
            <v>796000</v>
          </cell>
          <cell r="C1088" t="str">
            <v>Interest expense - Intercompany</v>
          </cell>
        </row>
        <row r="1089">
          <cell r="B1089" t="str">
            <v>799000</v>
          </cell>
          <cell r="C1089" t="str">
            <v>Miscellaneous expense</v>
          </cell>
        </row>
        <row r="1090">
          <cell r="B1090" t="str">
            <v>799900</v>
          </cell>
          <cell r="C1090" t="str">
            <v>Operating costs (Reporting purposes only)</v>
          </cell>
        </row>
        <row r="1091">
          <cell r="B1091" t="str">
            <v>799999</v>
          </cell>
          <cell r="C1091" t="str">
            <v>FibreWired operating expenses</v>
          </cell>
        </row>
        <row r="1092">
          <cell r="B1092" t="str">
            <v>800000</v>
          </cell>
          <cell r="C1092" t="str">
            <v>Amortization</v>
          </cell>
        </row>
        <row r="1093">
          <cell r="B1093" t="str">
            <v>800100</v>
          </cell>
          <cell r="C1093" t="str">
            <v>Amortization - Stores and fleet</v>
          </cell>
        </row>
        <row r="1094">
          <cell r="B1094" t="str">
            <v>800500</v>
          </cell>
          <cell r="C1094" t="str">
            <v>Amortization - Capital contribution</v>
          </cell>
        </row>
        <row r="1095">
          <cell r="B1095" t="str">
            <v>811500</v>
          </cell>
          <cell r="C1095" t="str">
            <v>Unrealized gain on foreign currency exchange</v>
          </cell>
        </row>
        <row r="1096">
          <cell r="B1096" t="str">
            <v>811600</v>
          </cell>
          <cell r="C1096" t="str">
            <v>Unrealized loss on foreign currency exchange</v>
          </cell>
        </row>
        <row r="1097">
          <cell r="B1097" t="str">
            <v>812000</v>
          </cell>
          <cell r="C1097" t="str">
            <v>Interest expense</v>
          </cell>
        </row>
        <row r="1098">
          <cell r="B1098" t="str">
            <v>819000</v>
          </cell>
          <cell r="C1098" t="str">
            <v>Other interest expense</v>
          </cell>
        </row>
        <row r="1099">
          <cell r="B1099" t="str">
            <v>830000</v>
          </cell>
          <cell r="C1099" t="str">
            <v>Gain/loss on sale of assets</v>
          </cell>
        </row>
        <row r="1100">
          <cell r="B1100" t="str">
            <v>832000</v>
          </cell>
          <cell r="C1100" t="str">
            <v>Gain/loss on disposal of assets</v>
          </cell>
        </row>
        <row r="1101">
          <cell r="B1101" t="str">
            <v>840000</v>
          </cell>
          <cell r="C1101" t="str">
            <v>Minority interest expense</v>
          </cell>
        </row>
        <row r="1102">
          <cell r="B1102" t="str">
            <v>851000</v>
          </cell>
          <cell r="C1102" t="str">
            <v>Payment in lieu of taxes - Federal</v>
          </cell>
        </row>
        <row r="1103">
          <cell r="B1103" t="str">
            <v>852000</v>
          </cell>
          <cell r="C1103" t="str">
            <v>Payment in lieu of taxes - Provincial</v>
          </cell>
        </row>
        <row r="1104">
          <cell r="B1104" t="str">
            <v>853000</v>
          </cell>
          <cell r="C1104" t="str">
            <v>Capital tax</v>
          </cell>
        </row>
        <row r="1105">
          <cell r="B1105" t="str">
            <v>860000</v>
          </cell>
          <cell r="C1105" t="str">
            <v>Extraordinary income - Gross</v>
          </cell>
        </row>
        <row r="1106">
          <cell r="B1106" t="str">
            <v>860500</v>
          </cell>
          <cell r="C1106" t="str">
            <v>Extraordinary losses - Gross</v>
          </cell>
        </row>
        <row r="1107">
          <cell r="B1107" t="str">
            <v>861000</v>
          </cell>
          <cell r="C1107" t="str">
            <v>Extraordinary items - Tax effect</v>
          </cell>
        </row>
        <row r="1108">
          <cell r="B1108" t="str">
            <v>881000</v>
          </cell>
          <cell r="C1108" t="str">
            <v>Foreign currency translation adjustment</v>
          </cell>
        </row>
        <row r="1109">
          <cell r="B1109" t="str">
            <v>885000</v>
          </cell>
          <cell r="C1109" t="str">
            <v>Gain/loss on tax w/ currency translation</v>
          </cell>
        </row>
        <row r="1110">
          <cell r="B1110" t="str">
            <v>899900</v>
          </cell>
          <cell r="C1110" t="str">
            <v>Depreciation and amortization (Reporting purposes only)</v>
          </cell>
        </row>
        <row r="1111">
          <cell r="B1111" t="str">
            <v>899910</v>
          </cell>
          <cell r="C1111" t="str">
            <v>Income and large corporations taxes (Reporting purposes only)</v>
          </cell>
        </row>
        <row r="1112">
          <cell r="B1112" t="str">
            <v>900000</v>
          </cell>
          <cell r="C1112" t="str">
            <v>Payroll burden - Costs recovered</v>
          </cell>
        </row>
        <row r="1113">
          <cell r="B1113" t="str">
            <v>900100</v>
          </cell>
          <cell r="C1113" t="str">
            <v>Payroll burden - Costs allocated in</v>
          </cell>
        </row>
        <row r="1114">
          <cell r="B1114" t="str">
            <v>901000</v>
          </cell>
          <cell r="C1114" t="str">
            <v>Fleet burden - Costs recovered</v>
          </cell>
        </row>
        <row r="1115">
          <cell r="B1115" t="str">
            <v>902000</v>
          </cell>
          <cell r="C1115" t="str">
            <v>Stores burden - Costs recovered</v>
          </cell>
        </row>
        <row r="1116">
          <cell r="B1116" t="str">
            <v>902500</v>
          </cell>
          <cell r="C1116" t="str">
            <v>Procurement burden - Costs recovered</v>
          </cell>
        </row>
        <row r="1117">
          <cell r="B1117" t="str">
            <v>903000</v>
          </cell>
          <cell r="C1117" t="str">
            <v>Engineering burden - Costs recovered</v>
          </cell>
        </row>
        <row r="1118">
          <cell r="B1118" t="str">
            <v>903100</v>
          </cell>
          <cell r="C1118" t="str">
            <v>Engineering cost centre - Costs recovered</v>
          </cell>
        </row>
        <row r="1119">
          <cell r="B1119" t="str">
            <v>903200</v>
          </cell>
          <cell r="C1119" t="str">
            <v>Capital planning - Costs recovered</v>
          </cell>
        </row>
        <row r="1120">
          <cell r="B1120" t="str">
            <v>905000</v>
          </cell>
          <cell r="C1120" t="str">
            <v>Building costs - Costs recovered</v>
          </cell>
        </row>
        <row r="1121">
          <cell r="B1121" t="str">
            <v>906000</v>
          </cell>
          <cell r="C1121" t="str">
            <v>PC services costs - Costs recovered</v>
          </cell>
        </row>
        <row r="1122">
          <cell r="B1122" t="str">
            <v>906200</v>
          </cell>
          <cell r="C1122" t="str">
            <v>Business applications - Costs recovered</v>
          </cell>
        </row>
        <row r="1123">
          <cell r="B1123" t="str">
            <v>910000</v>
          </cell>
          <cell r="C1123" t="str">
            <v>Payroll burden - Costs allocated in</v>
          </cell>
        </row>
        <row r="1124">
          <cell r="B1124" t="str">
            <v>911000</v>
          </cell>
          <cell r="C1124" t="str">
            <v>Fleet burden - Costs allocated in</v>
          </cell>
        </row>
        <row r="1125">
          <cell r="B1125" t="str">
            <v>912000</v>
          </cell>
          <cell r="C1125" t="str">
            <v>Stores burden - Costs allocated in</v>
          </cell>
        </row>
        <row r="1126">
          <cell r="B1126" t="str">
            <v>912500</v>
          </cell>
          <cell r="C1126" t="str">
            <v>Procurement burden - Costs allocated in</v>
          </cell>
        </row>
        <row r="1127">
          <cell r="B1127" t="str">
            <v>913000</v>
          </cell>
          <cell r="C1127" t="str">
            <v>Engineering burden - Costs allocated in</v>
          </cell>
        </row>
        <row r="1128">
          <cell r="B1128" t="str">
            <v>913100</v>
          </cell>
          <cell r="C1128" t="str">
            <v>Engineering cost centre - Costs allocated in</v>
          </cell>
        </row>
        <row r="1129">
          <cell r="B1129" t="str">
            <v>913200</v>
          </cell>
          <cell r="C1129" t="str">
            <v>Capital planning - Costs allocated in</v>
          </cell>
        </row>
        <row r="1130">
          <cell r="B1130" t="str">
            <v>915000</v>
          </cell>
          <cell r="C1130" t="str">
            <v>Building costs - Costs allocated in</v>
          </cell>
        </row>
        <row r="1131">
          <cell r="B1131" t="str">
            <v>916000</v>
          </cell>
          <cell r="C1131" t="str">
            <v>PC services costs - Costs allocated in</v>
          </cell>
        </row>
        <row r="1132">
          <cell r="B1132" t="str">
            <v>916200</v>
          </cell>
          <cell r="C1132" t="str">
            <v>Business applications - Costs allocated in</v>
          </cell>
        </row>
        <row r="1133">
          <cell r="B1133" t="str">
            <v>920000</v>
          </cell>
          <cell r="C1133" t="str">
            <v>Variance account - Payroll burden</v>
          </cell>
        </row>
        <row r="1134">
          <cell r="B1134" t="str">
            <v>921000</v>
          </cell>
          <cell r="C1134" t="str">
            <v>Variance account - Fleet burden</v>
          </cell>
        </row>
        <row r="1135">
          <cell r="B1135" t="str">
            <v>922000</v>
          </cell>
          <cell r="C1135" t="str">
            <v>Variance account - Stores burden</v>
          </cell>
        </row>
        <row r="1136">
          <cell r="B1136" t="str">
            <v>923000</v>
          </cell>
          <cell r="C1136" t="str">
            <v>Variance account - Engineering burden</v>
          </cell>
        </row>
        <row r="1137">
          <cell r="B1137" t="str">
            <v>930000</v>
          </cell>
          <cell r="C1137" t="str">
            <v>Customer Service - Department contra account</v>
          </cell>
        </row>
        <row r="1138">
          <cell r="B1138" t="str">
            <v>940000</v>
          </cell>
          <cell r="C1138" t="str">
            <v>Smater meter - OM&amp;A Contra</v>
          </cell>
        </row>
        <row r="1139">
          <cell r="B1139" t="str">
            <v>940010</v>
          </cell>
          <cell r="C1139" t="str">
            <v>Smater meter - Depreciation Contra</v>
          </cell>
        </row>
        <row r="1140">
          <cell r="B1140" t="str">
            <v>980000</v>
          </cell>
          <cell r="C1140" t="str">
            <v>Cost recovery account</v>
          </cell>
        </row>
        <row r="1141">
          <cell r="B1141" t="str">
            <v>999999</v>
          </cell>
          <cell r="C1141" t="str">
            <v>Consolidation clearing - Income statement</v>
          </cell>
        </row>
      </sheetData>
      <sheetData sheetId="6"/>
      <sheetData sheetId="7"/>
      <sheetData sheetId="8">
        <row r="1">
          <cell r="D1" t="str">
            <v>620-101</v>
          </cell>
        </row>
        <row r="7">
          <cell r="S7">
            <v>0</v>
          </cell>
          <cell r="T7">
            <v>0</v>
          </cell>
          <cell r="U7" t="str">
            <v>Coordinator, Human Resources</v>
          </cell>
          <cell r="V7">
            <v>51.398619791666668</v>
          </cell>
        </row>
        <row r="8">
          <cell r="S8">
            <v>0</v>
          </cell>
          <cell r="T8">
            <v>0</v>
          </cell>
          <cell r="U8" t="str">
            <v>Advisor, Human Resources</v>
          </cell>
          <cell r="V8">
            <v>67.342984375</v>
          </cell>
        </row>
        <row r="9">
          <cell r="S9">
            <v>0</v>
          </cell>
          <cell r="T9">
            <v>0</v>
          </cell>
          <cell r="U9" t="str">
            <v>Director, Human Resources</v>
          </cell>
          <cell r="V9">
            <v>116.56065624999999</v>
          </cell>
        </row>
        <row r="10">
          <cell r="S10">
            <v>0</v>
          </cell>
          <cell r="T10">
            <v>0</v>
          </cell>
          <cell r="U10" t="str">
            <v>Lead, Training &amp; Development</v>
          </cell>
          <cell r="V10">
            <v>76.85675520833334</v>
          </cell>
        </row>
        <row r="11">
          <cell r="S11">
            <v>0</v>
          </cell>
          <cell r="T11">
            <v>0</v>
          </cell>
          <cell r="U11" t="str">
            <v>Coordinator, Training</v>
          </cell>
          <cell r="V11">
            <v>56.833333333333336</v>
          </cell>
        </row>
        <row r="12">
          <cell r="S12">
            <v>0</v>
          </cell>
          <cell r="T12">
            <v>0</v>
          </cell>
          <cell r="U12" t="str">
            <v>Specialist, Payroll</v>
          </cell>
          <cell r="V12">
            <v>53.733333333333334</v>
          </cell>
        </row>
        <row r="13">
          <cell r="S13">
            <v>0</v>
          </cell>
          <cell r="T13">
            <v>0</v>
          </cell>
          <cell r="U13" t="str">
            <v>Specialist, Change Management</v>
          </cell>
          <cell r="V13">
            <v>89.9</v>
          </cell>
        </row>
        <row r="14">
          <cell r="S14">
            <v>0</v>
          </cell>
          <cell r="T14">
            <v>0</v>
          </cell>
          <cell r="U14" t="str">
            <v>Manager, Employee Relations</v>
          </cell>
          <cell r="V14">
            <v>97.13333333333334</v>
          </cell>
        </row>
        <row r="15">
          <cell r="S15">
            <v>0</v>
          </cell>
          <cell r="T15">
            <v>0</v>
          </cell>
          <cell r="U15" t="str">
            <v>SPECIALIST, COMPENSATION AND PROJECTS</v>
          </cell>
          <cell r="V15">
            <v>79.825000000000003</v>
          </cell>
        </row>
        <row r="16"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portrait"/>
      <sheetName val="MACRO"/>
      <sheetName val="BALANCE (2)"/>
      <sheetName val="BALANCE"/>
      <sheetName val="AR_explan"/>
      <sheetName val="revenue_explan"/>
      <sheetName val="OPERATING_PORTRAIT"/>
      <sheetName val="TOWNOPERATING"/>
      <sheetName val="OPERATNG"/>
      <sheetName val="DATA"/>
      <sheetName val="ADJUSTMT"/>
      <sheetName val="GL_DETAIL"/>
      <sheetName val="CFLOW"/>
      <sheetName val="CAPITALEXP"/>
      <sheetName val="SCHANGES (2)"/>
      <sheetName val="SCHANGES"/>
      <sheetName val="SUPPLMT"/>
      <sheetName val="LASTYR"/>
      <sheetName val="PERFORM"/>
      <sheetName val="AVGCUST"/>
      <sheetName val="Operst_variance"/>
      <sheetName val="Bnk_Recon"/>
      <sheetName val="NOTES"/>
      <sheetName val="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1.1 - JE Proof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heet3"/>
    </sheetNames>
    <sheetDataSet>
      <sheetData sheetId="0"/>
      <sheetData sheetId="1">
        <row r="6">
          <cell r="C6" t="str">
            <v>El Con Construction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"/>
      <sheetName val="INDEX"/>
      <sheetName val="DL"/>
      <sheetName val="(B1Raw)"/>
      <sheetName val="(F1Raw)"/>
      <sheetName val="(F2Raw)"/>
      <sheetName val="(F3Raw)"/>
      <sheetName val="(FYNextRaw)"/>
      <sheetName val="(A-LY)"/>
      <sheetName val="(A-FY)"/>
      <sheetName val="B1"/>
      <sheetName val="F1"/>
      <sheetName val="F2"/>
      <sheetName val="F3"/>
      <sheetName val="FYNext"/>
      <sheetName val="|BvF Codestring|"/>
      <sheetName val="|BvF Summary|"/>
      <sheetName val="|"/>
      <sheetName val="||"/>
      <sheetName val="|||"/>
      <sheetName val="|OPEX|"/>
      <sheetName val="|CAPEX|"/>
      <sheetName val="&lt;OPEX Report&gt;"/>
      <sheetName val="&lt;CAPEX Report&gt;"/>
      <sheetName val="|SS|"/>
      <sheetName val="|RC|"/>
      <sheetName val="{FS1}"/>
      <sheetName val="{FS2}"/>
      <sheetName val="{OEB}"/>
    </sheetNames>
    <sheetDataSet>
      <sheetData sheetId="0"/>
      <sheetData sheetId="1">
        <row r="2">
          <cell r="Y2" t="str">
            <v>OK</v>
          </cell>
          <cell r="AD2">
            <v>2</v>
          </cell>
        </row>
        <row r="3">
          <cell r="AS3">
            <v>10</v>
          </cell>
          <cell r="AY3" t="str">
            <v>AARON HANNAH</v>
          </cell>
          <cell r="BC3">
            <v>40246</v>
          </cell>
        </row>
        <row r="4">
          <cell r="AS4">
            <v>11</v>
          </cell>
          <cell r="AY4" t="str">
            <v>AARON SEBASTIAN</v>
          </cell>
          <cell r="BC4">
            <v>40247</v>
          </cell>
        </row>
        <row r="5">
          <cell r="AS5">
            <v>12</v>
          </cell>
          <cell r="AY5" t="str">
            <v>ADOLPH HEERSINK</v>
          </cell>
          <cell r="BC5">
            <v>40248</v>
          </cell>
        </row>
        <row r="6">
          <cell r="AS6">
            <v>13</v>
          </cell>
          <cell r="AY6" t="str">
            <v>ADRIAN PHILLIPS</v>
          </cell>
          <cell r="BC6">
            <v>40249</v>
          </cell>
        </row>
        <row r="7">
          <cell r="AS7">
            <v>14</v>
          </cell>
          <cell r="AY7" t="str">
            <v>ALAN STEWART</v>
          </cell>
          <cell r="BC7">
            <v>40250</v>
          </cell>
        </row>
        <row r="8">
          <cell r="AD8" t="str">
            <v>FEB FY2012</v>
          </cell>
          <cell r="AS8">
            <v>20</v>
          </cell>
          <cell r="AY8" t="str">
            <v>ALESSANDRA LOEWIG</v>
          </cell>
          <cell r="BC8">
            <v>40251</v>
          </cell>
        </row>
        <row r="9">
          <cell r="AD9" t="str">
            <v>February</v>
          </cell>
          <cell r="AS9">
            <v>30</v>
          </cell>
          <cell r="AY9" t="str">
            <v>ALICE PARDIAC</v>
          </cell>
          <cell r="BC9">
            <v>40252</v>
          </cell>
        </row>
        <row r="10">
          <cell r="AD10" t="str">
            <v>F1</v>
          </cell>
          <cell r="AS10">
            <v>50</v>
          </cell>
          <cell r="AY10" t="str">
            <v>AMANDA ROBINSON</v>
          </cell>
          <cell r="BC10">
            <v>40253</v>
          </cell>
        </row>
        <row r="11">
          <cell r="AD11">
            <v>2010</v>
          </cell>
          <cell r="AS11">
            <v>70</v>
          </cell>
          <cell r="AY11" t="str">
            <v>AMY ZAITZ</v>
          </cell>
          <cell r="BC11">
            <v>40254</v>
          </cell>
        </row>
        <row r="12">
          <cell r="AD12">
            <v>2011</v>
          </cell>
          <cell r="AY12" t="str">
            <v>ANDJELO KARAN</v>
          </cell>
          <cell r="BC12">
            <v>40255</v>
          </cell>
        </row>
        <row r="13">
          <cell r="AD13">
            <v>2012</v>
          </cell>
          <cell r="AY13" t="str">
            <v>ANDREA DANIELI</v>
          </cell>
          <cell r="BC13">
            <v>40256</v>
          </cell>
        </row>
        <row r="14">
          <cell r="AD14">
            <v>2013</v>
          </cell>
          <cell r="AY14" t="str">
            <v>ANDREW DRESCHLER</v>
          </cell>
          <cell r="BC14">
            <v>40257</v>
          </cell>
        </row>
        <row r="15">
          <cell r="AD15">
            <v>2014</v>
          </cell>
          <cell r="AY15" t="str">
            <v>ANDREW MEHLENBACHER</v>
          </cell>
          <cell r="BC15">
            <v>40258</v>
          </cell>
        </row>
        <row r="16">
          <cell r="AD16">
            <v>2015</v>
          </cell>
          <cell r="AY16" t="str">
            <v>ANDREW TURNEY</v>
          </cell>
          <cell r="BC16">
            <v>40259</v>
          </cell>
        </row>
        <row r="17">
          <cell r="AD17">
            <v>2016</v>
          </cell>
          <cell r="AY17" t="str">
            <v>ANDY KERR</v>
          </cell>
          <cell r="BC17">
            <v>40260</v>
          </cell>
        </row>
        <row r="18">
          <cell r="AD18">
            <v>2017</v>
          </cell>
          <cell r="AY18" t="str">
            <v>ANITA TROTT</v>
          </cell>
          <cell r="BC18">
            <v>40261</v>
          </cell>
        </row>
        <row r="19">
          <cell r="AD19">
            <v>2018</v>
          </cell>
          <cell r="AY19" t="str">
            <v>ANN LAHAIE</v>
          </cell>
          <cell r="BC19">
            <v>40262</v>
          </cell>
        </row>
        <row r="20">
          <cell r="AD20">
            <v>2019</v>
          </cell>
          <cell r="AY20" t="str">
            <v>ANNA CASTALDI</v>
          </cell>
          <cell r="BC20">
            <v>40263</v>
          </cell>
        </row>
        <row r="21">
          <cell r="AY21" t="str">
            <v>ANNETTE MACKIE</v>
          </cell>
          <cell r="BC21">
            <v>40264</v>
          </cell>
        </row>
        <row r="22">
          <cell r="AY22" t="str">
            <v>ANTHONY LAMMERS</v>
          </cell>
          <cell r="BC22">
            <v>40265</v>
          </cell>
        </row>
        <row r="23">
          <cell r="AY23" t="str">
            <v>ANTHONY LANCIA</v>
          </cell>
          <cell r="BC23">
            <v>40266</v>
          </cell>
        </row>
        <row r="24">
          <cell r="AY24" t="str">
            <v>ANTONIO IAVARONE</v>
          </cell>
          <cell r="BC24">
            <v>40267</v>
          </cell>
        </row>
        <row r="25">
          <cell r="AY25" t="str">
            <v>ARTHUR THOMAS</v>
          </cell>
          <cell r="BC25">
            <v>40268</v>
          </cell>
        </row>
        <row r="26">
          <cell r="AY26" t="str">
            <v>BARBARA MCCORMICK</v>
          </cell>
          <cell r="BC26">
            <v>40269</v>
          </cell>
        </row>
        <row r="27">
          <cell r="AY27" t="str">
            <v>BARRY MOORE</v>
          </cell>
          <cell r="BC27">
            <v>40270</v>
          </cell>
        </row>
        <row r="28">
          <cell r="AY28" t="str">
            <v>BEVERLY YOUNG</v>
          </cell>
          <cell r="BC28">
            <v>40271</v>
          </cell>
        </row>
        <row r="29">
          <cell r="AY29" t="str">
            <v>BILL KHASHFE</v>
          </cell>
          <cell r="BC29">
            <v>40272</v>
          </cell>
        </row>
        <row r="30">
          <cell r="AY30" t="str">
            <v>BLAISE LIAKI</v>
          </cell>
          <cell r="BC30">
            <v>40273</v>
          </cell>
        </row>
        <row r="31">
          <cell r="AY31" t="str">
            <v>BOBBI-ANNE ALEXANDER</v>
          </cell>
          <cell r="BC31">
            <v>40274</v>
          </cell>
        </row>
        <row r="32">
          <cell r="AY32" t="str">
            <v>BOYD CARLSON</v>
          </cell>
          <cell r="BC32">
            <v>40275</v>
          </cell>
        </row>
        <row r="33">
          <cell r="AY33" t="str">
            <v>BRAD CARR</v>
          </cell>
          <cell r="BC33">
            <v>40276</v>
          </cell>
        </row>
        <row r="34">
          <cell r="AY34" t="str">
            <v>BRAD DOUGLAS</v>
          </cell>
          <cell r="BC34">
            <v>40277</v>
          </cell>
        </row>
        <row r="35">
          <cell r="AY35" t="str">
            <v>BRAD FRYETT</v>
          </cell>
          <cell r="BC35">
            <v>40278</v>
          </cell>
        </row>
        <row r="36">
          <cell r="AY36" t="str">
            <v>BRAD MACCORMACK</v>
          </cell>
          <cell r="BC36">
            <v>40279</v>
          </cell>
        </row>
        <row r="37">
          <cell r="AY37" t="str">
            <v>BRADLEY WHITWELL</v>
          </cell>
          <cell r="BC37">
            <v>40280</v>
          </cell>
        </row>
        <row r="38">
          <cell r="AY38" t="str">
            <v>BRANDON SMITH</v>
          </cell>
          <cell r="BC38">
            <v>40281</v>
          </cell>
        </row>
        <row r="39">
          <cell r="AY39" t="str">
            <v>BRANKA STEFANOVIC</v>
          </cell>
          <cell r="BC39">
            <v>40282</v>
          </cell>
        </row>
        <row r="40">
          <cell r="AY40" t="str">
            <v>BRENDA MORROW</v>
          </cell>
          <cell r="BC40">
            <v>40283</v>
          </cell>
        </row>
        <row r="41">
          <cell r="AY41" t="str">
            <v>BRENT MURRAY</v>
          </cell>
          <cell r="BC41">
            <v>40284</v>
          </cell>
        </row>
        <row r="42">
          <cell r="AY42" t="str">
            <v>BRETT GAUVREAU</v>
          </cell>
          <cell r="BC42">
            <v>40285</v>
          </cell>
        </row>
        <row r="43">
          <cell r="AY43" t="str">
            <v>BRETT MILES</v>
          </cell>
          <cell r="BC43">
            <v>40286</v>
          </cell>
        </row>
        <row r="44">
          <cell r="AY44" t="str">
            <v>BRIAN BOTA</v>
          </cell>
          <cell r="BC44">
            <v>40287</v>
          </cell>
        </row>
        <row r="45">
          <cell r="AY45" t="str">
            <v>BRIAN HENLEY</v>
          </cell>
          <cell r="BC45">
            <v>40288</v>
          </cell>
        </row>
        <row r="46">
          <cell r="AY46" t="str">
            <v>BRIAN MACDONALD</v>
          </cell>
          <cell r="BC46">
            <v>40289</v>
          </cell>
        </row>
        <row r="47">
          <cell r="AY47" t="str">
            <v>BRIAN ROBINSON</v>
          </cell>
          <cell r="BC47">
            <v>40290</v>
          </cell>
        </row>
        <row r="48">
          <cell r="AY48" t="str">
            <v>BRIAN ROSS</v>
          </cell>
          <cell r="BC48">
            <v>40291</v>
          </cell>
        </row>
        <row r="49">
          <cell r="AY49" t="str">
            <v>BRIAN SMITH</v>
          </cell>
          <cell r="BC49">
            <v>40292</v>
          </cell>
        </row>
        <row r="50">
          <cell r="AY50" t="str">
            <v>BRIAN WARREN</v>
          </cell>
          <cell r="BC50">
            <v>40293</v>
          </cell>
        </row>
        <row r="51">
          <cell r="AY51" t="str">
            <v>BRIAN WEBSTER</v>
          </cell>
          <cell r="BC51">
            <v>40294</v>
          </cell>
        </row>
        <row r="52">
          <cell r="AY52" t="str">
            <v>BRUCE BARR</v>
          </cell>
          <cell r="BC52">
            <v>40295</v>
          </cell>
        </row>
        <row r="53">
          <cell r="AY53" t="str">
            <v>BRUCE BOYKO</v>
          </cell>
          <cell r="BC53">
            <v>40296</v>
          </cell>
        </row>
        <row r="54">
          <cell r="AY54" t="str">
            <v>BRUCE MCNEA</v>
          </cell>
          <cell r="BC54">
            <v>40297</v>
          </cell>
        </row>
        <row r="55">
          <cell r="AY55" t="str">
            <v>BRUCE PAYNE</v>
          </cell>
          <cell r="BC55">
            <v>40298</v>
          </cell>
        </row>
        <row r="56">
          <cell r="AY56" t="str">
            <v>BRUCE THACHUK</v>
          </cell>
          <cell r="BC56">
            <v>40299</v>
          </cell>
        </row>
        <row r="57">
          <cell r="AY57" t="str">
            <v>CARMINE CALABRESE</v>
          </cell>
          <cell r="BC57">
            <v>40300</v>
          </cell>
        </row>
        <row r="58">
          <cell r="AY58" t="str">
            <v>CAROL BEAUPARLANT</v>
          </cell>
          <cell r="BC58">
            <v>40301</v>
          </cell>
        </row>
        <row r="59">
          <cell r="AY59" t="str">
            <v>CATHERINE LIVINGSTONE</v>
          </cell>
          <cell r="BC59">
            <v>40302</v>
          </cell>
        </row>
        <row r="60">
          <cell r="AY60" t="str">
            <v>CATHERINE SZPYTMA</v>
          </cell>
          <cell r="BC60">
            <v>40303</v>
          </cell>
        </row>
        <row r="61">
          <cell r="AY61" t="str">
            <v>CATHLEEN GUILLEMETTE</v>
          </cell>
          <cell r="BC61">
            <v>40304</v>
          </cell>
        </row>
        <row r="62">
          <cell r="AY62" t="str">
            <v>CELIA ZANATTA</v>
          </cell>
          <cell r="BC62">
            <v>40305</v>
          </cell>
        </row>
        <row r="63">
          <cell r="AY63" t="str">
            <v>CESIRA GENUARDI</v>
          </cell>
          <cell r="BC63">
            <v>40306</v>
          </cell>
        </row>
        <row r="64">
          <cell r="AY64" t="str">
            <v>CHARLES DUNHAM</v>
          </cell>
          <cell r="BC64">
            <v>40307</v>
          </cell>
        </row>
        <row r="65">
          <cell r="AY65" t="str">
            <v>CHARLES HOWELL</v>
          </cell>
          <cell r="BC65">
            <v>40308</v>
          </cell>
        </row>
        <row r="66">
          <cell r="AY66" t="str">
            <v>CHERYL MCINTOSH</v>
          </cell>
          <cell r="BC66">
            <v>40309</v>
          </cell>
        </row>
        <row r="67">
          <cell r="AY67" t="str">
            <v>CHRIS DOULIOS</v>
          </cell>
          <cell r="BC67">
            <v>40310</v>
          </cell>
        </row>
        <row r="68">
          <cell r="AY68" t="str">
            <v>CHRIS JOLIE</v>
          </cell>
          <cell r="BC68">
            <v>40311</v>
          </cell>
        </row>
        <row r="69">
          <cell r="AY69" t="str">
            <v>CHRIS WILKES</v>
          </cell>
          <cell r="BC69">
            <v>40312</v>
          </cell>
        </row>
        <row r="70">
          <cell r="AY70" t="str">
            <v>CHRISTIE STEMMLER</v>
          </cell>
          <cell r="BC70">
            <v>40313</v>
          </cell>
        </row>
        <row r="71">
          <cell r="AY71" t="str">
            <v>CHRISTINE MEREDITH</v>
          </cell>
          <cell r="BC71">
            <v>40314</v>
          </cell>
        </row>
        <row r="72">
          <cell r="AY72" t="str">
            <v>CHRISTOPHER GARDNER</v>
          </cell>
          <cell r="BC72">
            <v>40315</v>
          </cell>
        </row>
        <row r="73">
          <cell r="AY73" t="str">
            <v>CINDY ROGERSON</v>
          </cell>
          <cell r="BC73">
            <v>40316</v>
          </cell>
        </row>
        <row r="74">
          <cell r="AY74" t="str">
            <v>CLAUDIO ANGELONE</v>
          </cell>
          <cell r="BC74">
            <v>40317</v>
          </cell>
        </row>
        <row r="75">
          <cell r="AY75" t="str">
            <v>CLAUDIO PALAZZO</v>
          </cell>
          <cell r="BC75">
            <v>40318</v>
          </cell>
        </row>
        <row r="76">
          <cell r="AY76" t="str">
            <v>CLAUDIO ZUGNO</v>
          </cell>
          <cell r="BC76">
            <v>40319</v>
          </cell>
        </row>
        <row r="77">
          <cell r="BC77">
            <v>40320</v>
          </cell>
        </row>
        <row r="78">
          <cell r="AY78" t="str">
            <v>COREY HAND</v>
          </cell>
          <cell r="BC78">
            <v>40321</v>
          </cell>
        </row>
        <row r="79">
          <cell r="AY79" t="str">
            <v>COREY HENDERSON</v>
          </cell>
          <cell r="BC79">
            <v>40322</v>
          </cell>
        </row>
        <row r="80">
          <cell r="AY80" t="str">
            <v>CRAIG SULLIVAN</v>
          </cell>
          <cell r="BC80">
            <v>40323</v>
          </cell>
        </row>
        <row r="81">
          <cell r="AY81" t="str">
            <v>DAN CANTWELL</v>
          </cell>
          <cell r="BC81">
            <v>40324</v>
          </cell>
        </row>
        <row r="82">
          <cell r="AY82" t="str">
            <v>DAN PREDOJEVIC</v>
          </cell>
          <cell r="BC82">
            <v>40325</v>
          </cell>
        </row>
        <row r="83">
          <cell r="AY83" t="str">
            <v>DANIEL BERBECARU</v>
          </cell>
          <cell r="BC83">
            <v>40326</v>
          </cell>
        </row>
        <row r="84">
          <cell r="AY84" t="str">
            <v>DANIEL DESPRES</v>
          </cell>
          <cell r="BC84">
            <v>40327</v>
          </cell>
        </row>
        <row r="85">
          <cell r="AY85" t="str">
            <v>DANIEL FRANCIOSA</v>
          </cell>
          <cell r="BC85">
            <v>40328</v>
          </cell>
        </row>
        <row r="86">
          <cell r="AY86" t="str">
            <v>DANIEL LAWRENCE</v>
          </cell>
          <cell r="BC86">
            <v>40329</v>
          </cell>
        </row>
        <row r="87">
          <cell r="AY87" t="str">
            <v>DANIEL ROBERGE</v>
          </cell>
          <cell r="BC87">
            <v>40330</v>
          </cell>
        </row>
        <row r="88">
          <cell r="AY88" t="str">
            <v>DANIEL SKIDMORE</v>
          </cell>
          <cell r="BC88">
            <v>40331</v>
          </cell>
        </row>
        <row r="89">
          <cell r="AY89" t="str">
            <v>DANIEL SUAREZ-BACZEK</v>
          </cell>
          <cell r="BC89">
            <v>40332</v>
          </cell>
        </row>
        <row r="90">
          <cell r="AY90" t="str">
            <v>DAREN BURKE</v>
          </cell>
          <cell r="BC90">
            <v>40333</v>
          </cell>
        </row>
        <row r="91">
          <cell r="AY91" t="str">
            <v>DARLENE NELSON</v>
          </cell>
          <cell r="BC91">
            <v>40334</v>
          </cell>
        </row>
        <row r="92">
          <cell r="AY92" t="str">
            <v>DARLENE PEARSON</v>
          </cell>
          <cell r="BC92">
            <v>40335</v>
          </cell>
        </row>
        <row r="93">
          <cell r="AY93" t="str">
            <v>DAVE PRESSLEY</v>
          </cell>
          <cell r="BC93">
            <v>40336</v>
          </cell>
        </row>
        <row r="94">
          <cell r="AY94" t="str">
            <v>DAVE RIDDELL</v>
          </cell>
          <cell r="BC94">
            <v>40337</v>
          </cell>
        </row>
        <row r="95">
          <cell r="AY95" t="str">
            <v>DAVE ROBINSON</v>
          </cell>
          <cell r="BC95">
            <v>40338</v>
          </cell>
        </row>
        <row r="96">
          <cell r="AY96" t="str">
            <v>DAVID ASKIN</v>
          </cell>
          <cell r="BC96">
            <v>40339</v>
          </cell>
        </row>
        <row r="97">
          <cell r="AY97" t="str">
            <v>DAVID EVANS</v>
          </cell>
          <cell r="BC97">
            <v>40340</v>
          </cell>
        </row>
        <row r="98">
          <cell r="AY98" t="str">
            <v>DAVID HADDOCK</v>
          </cell>
          <cell r="BC98">
            <v>40341</v>
          </cell>
        </row>
        <row r="99">
          <cell r="AY99" t="str">
            <v>DAVID KIRK</v>
          </cell>
          <cell r="BC99">
            <v>40342</v>
          </cell>
        </row>
        <row r="100">
          <cell r="AY100" t="str">
            <v>DAVID OOSTERLINCK</v>
          </cell>
          <cell r="BC100">
            <v>40343</v>
          </cell>
        </row>
        <row r="101">
          <cell r="AY101" t="str">
            <v>DAVID SYMONS</v>
          </cell>
          <cell r="BC101">
            <v>40344</v>
          </cell>
        </row>
        <row r="102">
          <cell r="AY102" t="str">
            <v>DAVID WOODCOCK</v>
          </cell>
          <cell r="BC102">
            <v>40345</v>
          </cell>
        </row>
        <row r="103">
          <cell r="AY103" t="str">
            <v>DAWN FREEMAN</v>
          </cell>
          <cell r="BC103">
            <v>40346</v>
          </cell>
        </row>
        <row r="104">
          <cell r="AY104" t="str">
            <v>DAWN MANNING</v>
          </cell>
          <cell r="BC104">
            <v>40347</v>
          </cell>
        </row>
        <row r="105">
          <cell r="AY105" t="str">
            <v>DEAN ANDERSON</v>
          </cell>
          <cell r="BC105">
            <v>40348</v>
          </cell>
        </row>
        <row r="106">
          <cell r="AY106" t="str">
            <v>DEAN LORO</v>
          </cell>
          <cell r="BC106">
            <v>40349</v>
          </cell>
        </row>
        <row r="107">
          <cell r="AY107" t="str">
            <v>DEANNA CANDLISH</v>
          </cell>
          <cell r="BC107">
            <v>40350</v>
          </cell>
        </row>
        <row r="108">
          <cell r="AY108" t="str">
            <v>DEBORAH SIMPSON</v>
          </cell>
          <cell r="BC108">
            <v>40351</v>
          </cell>
        </row>
        <row r="109">
          <cell r="AY109" t="str">
            <v>DELAINE BELL</v>
          </cell>
          <cell r="BC109">
            <v>40352</v>
          </cell>
        </row>
        <row r="110">
          <cell r="AY110" t="str">
            <v>DENNIS BERBERICK</v>
          </cell>
          <cell r="BC110">
            <v>40353</v>
          </cell>
        </row>
        <row r="111">
          <cell r="AY111" t="str">
            <v>DENNIS FRANCO</v>
          </cell>
          <cell r="BC111">
            <v>40354</v>
          </cell>
        </row>
        <row r="112">
          <cell r="AY112" t="str">
            <v>DEREK GUDGEON</v>
          </cell>
          <cell r="BC112">
            <v>40355</v>
          </cell>
        </row>
        <row r="113">
          <cell r="AY113" t="str">
            <v>DEVIN BOOTY</v>
          </cell>
          <cell r="BC113">
            <v>40356</v>
          </cell>
        </row>
        <row r="114">
          <cell r="AY114" t="str">
            <v>DIANE MANCINI</v>
          </cell>
          <cell r="BC114">
            <v>40357</v>
          </cell>
        </row>
        <row r="115">
          <cell r="AY115" t="str">
            <v>DIANNE GRAVES</v>
          </cell>
          <cell r="BC115">
            <v>40358</v>
          </cell>
        </row>
        <row r="116">
          <cell r="AY116" t="str">
            <v>DOMENIC COSENTINO</v>
          </cell>
          <cell r="BC116">
            <v>40359</v>
          </cell>
        </row>
        <row r="117">
          <cell r="AY117" t="str">
            <v>DON NICKERSON</v>
          </cell>
          <cell r="BC117">
            <v>40360</v>
          </cell>
        </row>
        <row r="118">
          <cell r="AY118" t="str">
            <v>DONALD BULTHUIS</v>
          </cell>
          <cell r="BC118">
            <v>40361</v>
          </cell>
        </row>
        <row r="119">
          <cell r="AY119" t="str">
            <v>DONALD DESPOND</v>
          </cell>
          <cell r="BC119">
            <v>40362</v>
          </cell>
        </row>
        <row r="120">
          <cell r="AY120" t="str">
            <v>DONNA POTTS</v>
          </cell>
          <cell r="BC120">
            <v>40363</v>
          </cell>
        </row>
        <row r="121">
          <cell r="AY121" t="str">
            <v>DOROTHY HOLME</v>
          </cell>
          <cell r="BC121">
            <v>40364</v>
          </cell>
        </row>
        <row r="122">
          <cell r="AY122" t="str">
            <v>DOUG DEWAR</v>
          </cell>
          <cell r="BC122">
            <v>40365</v>
          </cell>
        </row>
        <row r="123">
          <cell r="AY123" t="str">
            <v>DOUGLAS MCCLELLAN</v>
          </cell>
          <cell r="BC123">
            <v>40366</v>
          </cell>
        </row>
        <row r="124">
          <cell r="AY124" t="str">
            <v>EILEEN CAMPBELL</v>
          </cell>
          <cell r="BC124">
            <v>40367</v>
          </cell>
        </row>
        <row r="125">
          <cell r="AY125" t="str">
            <v>ELLA RAYNER</v>
          </cell>
          <cell r="BC125">
            <v>40368</v>
          </cell>
        </row>
        <row r="126">
          <cell r="AY126" t="str">
            <v>ERIC CHARTRAND</v>
          </cell>
          <cell r="BC126">
            <v>40369</v>
          </cell>
        </row>
        <row r="127">
          <cell r="AY127" t="str">
            <v>ERIC ROLFE</v>
          </cell>
          <cell r="BC127">
            <v>40370</v>
          </cell>
        </row>
        <row r="128">
          <cell r="AY128" t="str">
            <v>EVAN COWELL</v>
          </cell>
          <cell r="BC128">
            <v>40371</v>
          </cell>
        </row>
        <row r="129">
          <cell r="AY129" t="str">
            <v>EVANTHIA IKONOMIDIS</v>
          </cell>
          <cell r="BC129">
            <v>40372</v>
          </cell>
        </row>
        <row r="130">
          <cell r="AY130" t="str">
            <v>FERNANDO CASALLAS</v>
          </cell>
          <cell r="BC130">
            <v>40373</v>
          </cell>
        </row>
        <row r="131">
          <cell r="AY131" t="str">
            <v>FIEZAL AHAD</v>
          </cell>
          <cell r="BC131">
            <v>40374</v>
          </cell>
        </row>
        <row r="132">
          <cell r="AY132" t="str">
            <v>FLORIN MIHAI</v>
          </cell>
          <cell r="BC132">
            <v>40375</v>
          </cell>
        </row>
        <row r="133">
          <cell r="AY133" t="str">
            <v>FRANCA AMARAL</v>
          </cell>
          <cell r="BC133">
            <v>40376</v>
          </cell>
        </row>
        <row r="134">
          <cell r="AY134" t="str">
            <v>FRANCES DOYLE</v>
          </cell>
          <cell r="BC134">
            <v>40377</v>
          </cell>
        </row>
        <row r="135">
          <cell r="AY135" t="str">
            <v>FRANK GIANCOLA</v>
          </cell>
          <cell r="BC135">
            <v>40378</v>
          </cell>
        </row>
        <row r="136">
          <cell r="AY136" t="str">
            <v>FRED MAY</v>
          </cell>
          <cell r="BC136">
            <v>40379</v>
          </cell>
        </row>
        <row r="137">
          <cell r="AY137" t="str">
            <v>GARY CHIAROT</v>
          </cell>
          <cell r="BC137">
            <v>40380</v>
          </cell>
        </row>
        <row r="138">
          <cell r="AY138" t="str">
            <v>GARY MACDONALD</v>
          </cell>
          <cell r="BC138">
            <v>40381</v>
          </cell>
        </row>
        <row r="139">
          <cell r="AY139" t="str">
            <v>GEORGE SCHACHTSCHNEIDER</v>
          </cell>
          <cell r="BC139">
            <v>40382</v>
          </cell>
        </row>
        <row r="140">
          <cell r="AY140" t="str">
            <v>GERRY DIGIACINTO</v>
          </cell>
          <cell r="BC140">
            <v>40383</v>
          </cell>
        </row>
        <row r="141">
          <cell r="AY141" t="str">
            <v>GILLES MONGRAIN</v>
          </cell>
          <cell r="BC141">
            <v>40384</v>
          </cell>
        </row>
        <row r="142">
          <cell r="AY142" t="str">
            <v>GIRVAN GRAY</v>
          </cell>
          <cell r="BC142">
            <v>40385</v>
          </cell>
        </row>
        <row r="143">
          <cell r="AY143" t="str">
            <v>GRACE RAFTER</v>
          </cell>
          <cell r="BC143">
            <v>40386</v>
          </cell>
        </row>
        <row r="144">
          <cell r="AY144" t="str">
            <v>GRAHAM LEE</v>
          </cell>
          <cell r="BC144">
            <v>40387</v>
          </cell>
        </row>
        <row r="145">
          <cell r="AY145" t="str">
            <v>GREG BALLINGER</v>
          </cell>
          <cell r="BC145">
            <v>40388</v>
          </cell>
        </row>
        <row r="146">
          <cell r="AY146" t="str">
            <v>GREG SCOBIE</v>
          </cell>
          <cell r="BC146">
            <v>40389</v>
          </cell>
        </row>
        <row r="147">
          <cell r="AY147" t="str">
            <v>GREG VANDE KUYT</v>
          </cell>
          <cell r="BC147">
            <v>40390</v>
          </cell>
        </row>
        <row r="148">
          <cell r="AY148" t="str">
            <v>GREGG HUTCHINSON</v>
          </cell>
          <cell r="BC148">
            <v>40391</v>
          </cell>
        </row>
        <row r="149">
          <cell r="AY149" t="str">
            <v>GREGORY CLARKE</v>
          </cell>
          <cell r="BC149">
            <v>40392</v>
          </cell>
        </row>
        <row r="150">
          <cell r="AY150" t="str">
            <v>HANI TAKI</v>
          </cell>
          <cell r="BC150">
            <v>40393</v>
          </cell>
        </row>
        <row r="151">
          <cell r="AY151" t="str">
            <v>HANY IBRAHIM</v>
          </cell>
          <cell r="BC151">
            <v>40394</v>
          </cell>
        </row>
        <row r="152">
          <cell r="AY152" t="str">
            <v>HARRY NARINE</v>
          </cell>
          <cell r="BC152">
            <v>40395</v>
          </cell>
        </row>
        <row r="153">
          <cell r="AY153" t="str">
            <v>HENRY WINTER</v>
          </cell>
          <cell r="BC153">
            <v>40396</v>
          </cell>
        </row>
        <row r="154">
          <cell r="AY154" t="str">
            <v>IAN COWE</v>
          </cell>
          <cell r="BC154">
            <v>40397</v>
          </cell>
        </row>
        <row r="155">
          <cell r="AY155" t="str">
            <v>IAN ELSASSER</v>
          </cell>
          <cell r="BC155">
            <v>40398</v>
          </cell>
        </row>
        <row r="156">
          <cell r="AY156" t="str">
            <v>IAN INNIS</v>
          </cell>
          <cell r="BC156">
            <v>40399</v>
          </cell>
        </row>
        <row r="157">
          <cell r="AY157" t="str">
            <v>IAN MORRIS</v>
          </cell>
          <cell r="BC157">
            <v>40400</v>
          </cell>
        </row>
        <row r="158">
          <cell r="AY158" t="str">
            <v>IGOR RUSIC</v>
          </cell>
          <cell r="BC158">
            <v>40401</v>
          </cell>
        </row>
        <row r="159">
          <cell r="AY159" t="str">
            <v>INDY BUTANY-DESOUZA</v>
          </cell>
          <cell r="BC159">
            <v>40402</v>
          </cell>
        </row>
        <row r="160">
          <cell r="AY160" t="str">
            <v>IRENE BECK</v>
          </cell>
          <cell r="BC160">
            <v>40403</v>
          </cell>
        </row>
        <row r="161">
          <cell r="AY161" t="str">
            <v>IVAN TOMASIC</v>
          </cell>
          <cell r="BC161">
            <v>40404</v>
          </cell>
        </row>
        <row r="162">
          <cell r="AY162" t="str">
            <v>IVANA STOSIC</v>
          </cell>
          <cell r="BC162">
            <v>40405</v>
          </cell>
        </row>
        <row r="163">
          <cell r="AY163" t="str">
            <v>JAMES ARNEL</v>
          </cell>
          <cell r="BC163">
            <v>40406</v>
          </cell>
        </row>
        <row r="164">
          <cell r="AY164" t="str">
            <v>JAMES COCHRANE</v>
          </cell>
          <cell r="BC164">
            <v>40407</v>
          </cell>
        </row>
        <row r="165">
          <cell r="AY165" t="str">
            <v>JAMES HILL</v>
          </cell>
          <cell r="BC165">
            <v>40408</v>
          </cell>
        </row>
        <row r="166">
          <cell r="AY166" t="str">
            <v>JAMES HUSSACK</v>
          </cell>
          <cell r="BC166">
            <v>40409</v>
          </cell>
        </row>
        <row r="167">
          <cell r="AY167" t="str">
            <v>JAMES JOHNSON</v>
          </cell>
          <cell r="BC167">
            <v>40410</v>
          </cell>
        </row>
        <row r="168">
          <cell r="AY168" t="str">
            <v>JAMES REES</v>
          </cell>
          <cell r="BC168">
            <v>40411</v>
          </cell>
        </row>
        <row r="169">
          <cell r="AY169" t="str">
            <v>JAMES SCOTT</v>
          </cell>
          <cell r="BC169">
            <v>40412</v>
          </cell>
        </row>
        <row r="170">
          <cell r="AY170" t="str">
            <v>JANE HUMPHRIES</v>
          </cell>
          <cell r="BC170">
            <v>40413</v>
          </cell>
        </row>
        <row r="171">
          <cell r="AY171" t="str">
            <v>JANET RINIERI</v>
          </cell>
          <cell r="BC171">
            <v>40414</v>
          </cell>
        </row>
        <row r="172">
          <cell r="AY172" t="str">
            <v>JANICE JOHNSTON</v>
          </cell>
          <cell r="BC172">
            <v>40415</v>
          </cell>
        </row>
        <row r="173">
          <cell r="AY173" t="str">
            <v>JASON CAUCCI</v>
          </cell>
          <cell r="BC173">
            <v>40416</v>
          </cell>
        </row>
        <row r="174">
          <cell r="AY174" t="str">
            <v>JASON KONING</v>
          </cell>
          <cell r="BC174">
            <v>40417</v>
          </cell>
        </row>
        <row r="175">
          <cell r="AY175" t="str">
            <v>JASON MCBRIDE</v>
          </cell>
          <cell r="BC175">
            <v>40418</v>
          </cell>
        </row>
        <row r="176">
          <cell r="AY176" t="str">
            <v>JASON NEWLANDS</v>
          </cell>
          <cell r="BC176">
            <v>40419</v>
          </cell>
        </row>
        <row r="177">
          <cell r="AY177" t="str">
            <v>JASON SCHAUBEL</v>
          </cell>
          <cell r="BC177">
            <v>40420</v>
          </cell>
        </row>
        <row r="178">
          <cell r="AY178" t="str">
            <v>JASON THOMPSON</v>
          </cell>
          <cell r="BC178">
            <v>40421</v>
          </cell>
        </row>
        <row r="179">
          <cell r="AY179" t="str">
            <v>JAYNE HUBATSCHEK</v>
          </cell>
          <cell r="BC179">
            <v>40422</v>
          </cell>
        </row>
        <row r="180">
          <cell r="AY180" t="str">
            <v>JEFF MACDONALD</v>
          </cell>
          <cell r="BC180">
            <v>40423</v>
          </cell>
        </row>
        <row r="181">
          <cell r="AY181" t="str">
            <v>JEFFERY LAMARR</v>
          </cell>
          <cell r="BC181">
            <v>40424</v>
          </cell>
        </row>
        <row r="182">
          <cell r="AY182" t="str">
            <v>JEFFREY GALBRAITH</v>
          </cell>
          <cell r="BC182">
            <v>40425</v>
          </cell>
        </row>
        <row r="183">
          <cell r="AY183" t="str">
            <v>JEFFREY KOEPPE</v>
          </cell>
          <cell r="BC183">
            <v>40426</v>
          </cell>
        </row>
        <row r="184">
          <cell r="AY184" t="str">
            <v>JEFFREY MCNAB</v>
          </cell>
          <cell r="BC184">
            <v>40427</v>
          </cell>
        </row>
        <row r="185">
          <cell r="AY185" t="str">
            <v>JEFFREY SKIDMORE</v>
          </cell>
          <cell r="BC185">
            <v>40428</v>
          </cell>
        </row>
        <row r="186">
          <cell r="AY186" t="str">
            <v>JENNIFER HALL</v>
          </cell>
          <cell r="BC186">
            <v>40429</v>
          </cell>
        </row>
        <row r="187">
          <cell r="AY187" t="str">
            <v>JENNIFER LINDLEY</v>
          </cell>
          <cell r="BC187">
            <v>40430</v>
          </cell>
        </row>
        <row r="188">
          <cell r="AY188" t="str">
            <v>JENNIFER MARTINEAU</v>
          </cell>
          <cell r="BC188">
            <v>40431</v>
          </cell>
        </row>
        <row r="189">
          <cell r="AY189" t="str">
            <v>JENNIFER QUINLAN</v>
          </cell>
          <cell r="BC189">
            <v>40432</v>
          </cell>
        </row>
        <row r="190">
          <cell r="AY190" t="str">
            <v>JENNIFER ROBINS</v>
          </cell>
          <cell r="BC190">
            <v>40433</v>
          </cell>
        </row>
        <row r="191">
          <cell r="AY191" t="str">
            <v>JERALD COMETTO</v>
          </cell>
          <cell r="BC191">
            <v>40434</v>
          </cell>
        </row>
        <row r="192">
          <cell r="AY192" t="str">
            <v>JIM BUTLER</v>
          </cell>
          <cell r="BC192">
            <v>40435</v>
          </cell>
        </row>
        <row r="193">
          <cell r="AY193" t="str">
            <v>JIM PATTERSON</v>
          </cell>
          <cell r="BC193">
            <v>40436</v>
          </cell>
        </row>
        <row r="194">
          <cell r="AY194" t="str">
            <v>JIM STINSON</v>
          </cell>
          <cell r="BC194">
            <v>40437</v>
          </cell>
        </row>
        <row r="195">
          <cell r="AY195" t="str">
            <v>JOANNE VANDENBERG</v>
          </cell>
          <cell r="BC195">
            <v>40438</v>
          </cell>
        </row>
        <row r="196">
          <cell r="AY196" t="str">
            <v>JOE GERRIOR</v>
          </cell>
          <cell r="BC196">
            <v>40439</v>
          </cell>
        </row>
        <row r="197">
          <cell r="AY197" t="str">
            <v>JOE GIANETTO</v>
          </cell>
          <cell r="BC197">
            <v>40440</v>
          </cell>
        </row>
        <row r="198">
          <cell r="AY198" t="str">
            <v>JOE SHAWIHAT</v>
          </cell>
          <cell r="BC198">
            <v>40441</v>
          </cell>
        </row>
        <row r="199">
          <cell r="AY199" t="str">
            <v>JOE WIERDA</v>
          </cell>
          <cell r="BC199">
            <v>40442</v>
          </cell>
        </row>
        <row r="200">
          <cell r="AY200" t="str">
            <v>JOHN BASILIO</v>
          </cell>
          <cell r="BC200">
            <v>40443</v>
          </cell>
        </row>
        <row r="201">
          <cell r="AY201" t="str">
            <v>JOHN BRENYO</v>
          </cell>
          <cell r="BC201">
            <v>40444</v>
          </cell>
        </row>
        <row r="202">
          <cell r="AY202" t="str">
            <v>JOHN FOURNIER</v>
          </cell>
          <cell r="BC202">
            <v>40445</v>
          </cell>
        </row>
        <row r="203">
          <cell r="AY203" t="str">
            <v>JOHN LUSTED</v>
          </cell>
          <cell r="BC203">
            <v>40446</v>
          </cell>
        </row>
        <row r="204">
          <cell r="AY204" t="str">
            <v>JOHN ROBERTSON</v>
          </cell>
          <cell r="BC204">
            <v>40447</v>
          </cell>
        </row>
        <row r="205">
          <cell r="AY205" t="str">
            <v>JOHN SELKIRK</v>
          </cell>
          <cell r="BC205">
            <v>40448</v>
          </cell>
        </row>
        <row r="206">
          <cell r="AY206" t="str">
            <v>JOHN STEVENSON</v>
          </cell>
          <cell r="BC206">
            <v>40449</v>
          </cell>
        </row>
        <row r="207">
          <cell r="AY207" t="str">
            <v>JOHN THOMPSON</v>
          </cell>
          <cell r="BC207">
            <v>40450</v>
          </cell>
        </row>
        <row r="208">
          <cell r="AY208" t="str">
            <v>JOHN THORNTON</v>
          </cell>
          <cell r="BC208">
            <v>40451</v>
          </cell>
        </row>
        <row r="209">
          <cell r="AY209" t="str">
            <v>JOHN WHITE</v>
          </cell>
          <cell r="BC209">
            <v>40452</v>
          </cell>
        </row>
        <row r="210">
          <cell r="AY210" t="str">
            <v>JORDAN BECK</v>
          </cell>
          <cell r="BC210">
            <v>40453</v>
          </cell>
        </row>
        <row r="211">
          <cell r="AY211" t="str">
            <v>JOSEPH ALMEIDA</v>
          </cell>
          <cell r="BC211">
            <v>40454</v>
          </cell>
        </row>
        <row r="212">
          <cell r="AY212" t="str">
            <v>JOSEPH BOTAS</v>
          </cell>
          <cell r="BC212">
            <v>40455</v>
          </cell>
        </row>
        <row r="213">
          <cell r="AY213" t="str">
            <v>JOSEPH MAJEROVICH</v>
          </cell>
          <cell r="BC213">
            <v>40456</v>
          </cell>
        </row>
        <row r="214">
          <cell r="AY214" t="str">
            <v>JOSEPH POPIEL</v>
          </cell>
          <cell r="BC214">
            <v>40457</v>
          </cell>
        </row>
        <row r="215">
          <cell r="AY215" t="str">
            <v>JUDY TAYLOR</v>
          </cell>
          <cell r="BC215">
            <v>40458</v>
          </cell>
        </row>
        <row r="216">
          <cell r="AY216" t="str">
            <v>JUSTIN BILLONE</v>
          </cell>
          <cell r="BC216">
            <v>40459</v>
          </cell>
        </row>
        <row r="217">
          <cell r="AY217" t="str">
            <v>KAREN ARNOLD</v>
          </cell>
          <cell r="BC217">
            <v>40460</v>
          </cell>
        </row>
        <row r="218">
          <cell r="AY218" t="str">
            <v>KAREN HILLARY</v>
          </cell>
          <cell r="BC218">
            <v>40461</v>
          </cell>
        </row>
        <row r="219">
          <cell r="AY219" t="str">
            <v>KAREN HOBBINS</v>
          </cell>
          <cell r="BC219">
            <v>40462</v>
          </cell>
        </row>
        <row r="220">
          <cell r="AY220" t="str">
            <v>KAREN MACDONALD</v>
          </cell>
          <cell r="BC220">
            <v>40463</v>
          </cell>
        </row>
        <row r="221">
          <cell r="AY221" t="str">
            <v>KAREN THORNE</v>
          </cell>
          <cell r="BC221">
            <v>40464</v>
          </cell>
        </row>
        <row r="222">
          <cell r="AY222" t="str">
            <v>KATHERINE DZIERZAWSKI</v>
          </cell>
          <cell r="BC222">
            <v>40465</v>
          </cell>
        </row>
        <row r="223">
          <cell r="AY223" t="str">
            <v>KATHY BORCIC</v>
          </cell>
          <cell r="BC223">
            <v>40466</v>
          </cell>
        </row>
        <row r="224">
          <cell r="AY224" t="str">
            <v>KATHY LERETTE</v>
          </cell>
          <cell r="BC224">
            <v>40467</v>
          </cell>
        </row>
        <row r="225">
          <cell r="AY225" t="str">
            <v>KATHY SHARP</v>
          </cell>
          <cell r="BC225">
            <v>40468</v>
          </cell>
        </row>
        <row r="226">
          <cell r="AY226" t="str">
            <v>KATIE FLANNIGAN</v>
          </cell>
          <cell r="BC226">
            <v>40469</v>
          </cell>
        </row>
        <row r="227">
          <cell r="AY227" t="str">
            <v>KELLEY FITZPATRICK</v>
          </cell>
          <cell r="BC227">
            <v>40470</v>
          </cell>
        </row>
        <row r="228">
          <cell r="AY228" t="str">
            <v>KELLY SPENCER</v>
          </cell>
          <cell r="BC228">
            <v>40471</v>
          </cell>
        </row>
        <row r="229">
          <cell r="AY229" t="str">
            <v>KENNETH HOLMES</v>
          </cell>
          <cell r="BC229">
            <v>40472</v>
          </cell>
        </row>
        <row r="230">
          <cell r="AY230" t="str">
            <v>KESH NANDLALL</v>
          </cell>
          <cell r="BC230">
            <v>40473</v>
          </cell>
        </row>
        <row r="231">
          <cell r="AY231" t="str">
            <v>KETAN PATEL</v>
          </cell>
          <cell r="BC231">
            <v>40474</v>
          </cell>
        </row>
        <row r="232">
          <cell r="AY232" t="str">
            <v>KEVIN ARCHER</v>
          </cell>
          <cell r="BC232">
            <v>40475</v>
          </cell>
        </row>
        <row r="233">
          <cell r="AY233" t="str">
            <v>KEVIN BUZZELL</v>
          </cell>
          <cell r="BC233">
            <v>40476</v>
          </cell>
        </row>
        <row r="234">
          <cell r="AY234" t="str">
            <v>KEVIN GREGOIRE</v>
          </cell>
          <cell r="BC234">
            <v>40477</v>
          </cell>
        </row>
        <row r="235">
          <cell r="AY235" t="str">
            <v>KEVIN ROBINS</v>
          </cell>
          <cell r="BC235">
            <v>40478</v>
          </cell>
        </row>
        <row r="236">
          <cell r="AY236" t="str">
            <v>KEVIN TOWNSEND</v>
          </cell>
          <cell r="BC236">
            <v>40479</v>
          </cell>
        </row>
        <row r="237">
          <cell r="AY237" t="str">
            <v>KIM DEABREU</v>
          </cell>
          <cell r="BC237">
            <v>40480</v>
          </cell>
        </row>
        <row r="238">
          <cell r="AY238" t="str">
            <v>KIM NEUFELD</v>
          </cell>
          <cell r="BC238">
            <v>40481</v>
          </cell>
        </row>
        <row r="239">
          <cell r="AY239" t="str">
            <v>KORI-LYNN SYKES</v>
          </cell>
          <cell r="BC239">
            <v>40482</v>
          </cell>
        </row>
        <row r="240">
          <cell r="AY240" t="str">
            <v>LAURIE TURNONE</v>
          </cell>
          <cell r="BC240">
            <v>40483</v>
          </cell>
        </row>
        <row r="241">
          <cell r="AY241" t="str">
            <v>LEE CALLAGHAN</v>
          </cell>
          <cell r="BC241">
            <v>40484</v>
          </cell>
        </row>
        <row r="242">
          <cell r="AY242" t="str">
            <v>LEIGH FORREST</v>
          </cell>
          <cell r="BC242">
            <v>40485</v>
          </cell>
        </row>
        <row r="243">
          <cell r="AY243" t="str">
            <v>LESLEY LINGARD</v>
          </cell>
          <cell r="BC243">
            <v>40486</v>
          </cell>
        </row>
        <row r="244">
          <cell r="AY244" t="str">
            <v>LINDA BOURGEOIS</v>
          </cell>
          <cell r="BC244">
            <v>40487</v>
          </cell>
        </row>
        <row r="245">
          <cell r="AY245" t="str">
            <v>LINDA DELIBATO</v>
          </cell>
          <cell r="BC245">
            <v>40488</v>
          </cell>
        </row>
        <row r="246">
          <cell r="AY246" t="str">
            <v>LINDSAY MARTINEAU</v>
          </cell>
          <cell r="BC246">
            <v>40489</v>
          </cell>
        </row>
        <row r="247">
          <cell r="AY247" t="str">
            <v>LISE GALLI</v>
          </cell>
          <cell r="BC247">
            <v>40490</v>
          </cell>
        </row>
        <row r="248">
          <cell r="AY248" t="str">
            <v>LLOYD DEGROW</v>
          </cell>
          <cell r="BC248">
            <v>40491</v>
          </cell>
        </row>
        <row r="249">
          <cell r="AY249" t="str">
            <v>LORETTA TAYLOR</v>
          </cell>
          <cell r="BC249">
            <v>40492</v>
          </cell>
        </row>
        <row r="250">
          <cell r="AY250" t="str">
            <v>LORI THORNTON</v>
          </cell>
          <cell r="BC250">
            <v>40493</v>
          </cell>
        </row>
        <row r="251">
          <cell r="AY251" t="str">
            <v>LOUIS PACHECO</v>
          </cell>
          <cell r="BC251">
            <v>40494</v>
          </cell>
        </row>
        <row r="252">
          <cell r="AY252" t="str">
            <v>LYNN GAYLARD</v>
          </cell>
          <cell r="BC252">
            <v>40495</v>
          </cell>
        </row>
        <row r="253">
          <cell r="AY253" t="str">
            <v>LYNN WALTON</v>
          </cell>
          <cell r="BC253">
            <v>40496</v>
          </cell>
        </row>
        <row r="254">
          <cell r="AY254" t="str">
            <v>MANUEL QUAINI</v>
          </cell>
          <cell r="BC254">
            <v>40497</v>
          </cell>
        </row>
        <row r="255">
          <cell r="AY255" t="str">
            <v>MARC LOSIER</v>
          </cell>
          <cell r="BC255">
            <v>40498</v>
          </cell>
        </row>
        <row r="256">
          <cell r="AY256" t="str">
            <v>MARCEL LAROCHE</v>
          </cell>
          <cell r="BC256">
            <v>40499</v>
          </cell>
        </row>
        <row r="257">
          <cell r="AY257" t="str">
            <v>MARDY CRANDELL</v>
          </cell>
          <cell r="BC257">
            <v>40500</v>
          </cell>
        </row>
        <row r="258">
          <cell r="AY258" t="str">
            <v>MARIA BOZZO</v>
          </cell>
          <cell r="BC258">
            <v>40501</v>
          </cell>
        </row>
        <row r="259">
          <cell r="AY259" t="str">
            <v>MARIA GARITO</v>
          </cell>
          <cell r="BC259">
            <v>40502</v>
          </cell>
        </row>
        <row r="260">
          <cell r="AY260" t="str">
            <v>MARIANNE BEARE</v>
          </cell>
          <cell r="BC260">
            <v>40503</v>
          </cell>
        </row>
        <row r="261">
          <cell r="AY261" t="str">
            <v>MARILYN CONRAD</v>
          </cell>
          <cell r="BC261">
            <v>40504</v>
          </cell>
        </row>
        <row r="262">
          <cell r="AY262" t="str">
            <v>MARINA BULTHUIS</v>
          </cell>
          <cell r="BC262">
            <v>40505</v>
          </cell>
        </row>
        <row r="263">
          <cell r="AY263" t="str">
            <v>MARIO CANGEMI</v>
          </cell>
          <cell r="BC263">
            <v>40506</v>
          </cell>
        </row>
        <row r="264">
          <cell r="AY264" t="str">
            <v>MARJORIE RICHARDS</v>
          </cell>
          <cell r="BC264">
            <v>40507</v>
          </cell>
        </row>
        <row r="265">
          <cell r="AY265" t="str">
            <v>MARK JAKUBOWSKI</v>
          </cell>
          <cell r="BC265">
            <v>40508</v>
          </cell>
        </row>
        <row r="266">
          <cell r="AY266" t="str">
            <v>MARK LUSTRINELLI</v>
          </cell>
          <cell r="BC266">
            <v>40509</v>
          </cell>
        </row>
        <row r="267">
          <cell r="AY267" t="str">
            <v>MARK MALSTROM</v>
          </cell>
          <cell r="BC267">
            <v>40510</v>
          </cell>
        </row>
        <row r="268">
          <cell r="AY268" t="str">
            <v>MARK MORRIS</v>
          </cell>
          <cell r="BC268">
            <v>40511</v>
          </cell>
        </row>
        <row r="269">
          <cell r="AY269" t="str">
            <v>MARK WARELIS</v>
          </cell>
          <cell r="BC269">
            <v>40512</v>
          </cell>
        </row>
        <row r="270">
          <cell r="AY270" t="str">
            <v>MARKO STEFANOVIC</v>
          </cell>
          <cell r="BC270">
            <v>40513</v>
          </cell>
        </row>
        <row r="271">
          <cell r="AY271" t="str">
            <v>MARNI PENNY</v>
          </cell>
          <cell r="BC271">
            <v>40514</v>
          </cell>
        </row>
        <row r="272">
          <cell r="AY272" t="str">
            <v>MARTY BEAUCOCK</v>
          </cell>
          <cell r="BC272">
            <v>40515</v>
          </cell>
        </row>
        <row r="273">
          <cell r="AY273" t="str">
            <v>MATTHEW KENT</v>
          </cell>
          <cell r="BC273">
            <v>40516</v>
          </cell>
        </row>
        <row r="274">
          <cell r="AY274" t="str">
            <v>MATTHEW SHANNON</v>
          </cell>
          <cell r="BC274">
            <v>40517</v>
          </cell>
        </row>
        <row r="275">
          <cell r="AY275" t="str">
            <v>MATTHEW STRECKER</v>
          </cell>
          <cell r="BC275">
            <v>40518</v>
          </cell>
        </row>
        <row r="276">
          <cell r="AY276" t="str">
            <v>MAURO CARBONE</v>
          </cell>
          <cell r="BC276">
            <v>40519</v>
          </cell>
        </row>
        <row r="277">
          <cell r="AY277" t="str">
            <v>MAX CANANZI</v>
          </cell>
          <cell r="BC277">
            <v>40520</v>
          </cell>
        </row>
        <row r="278">
          <cell r="AY278" t="str">
            <v>MELISSA BARRON</v>
          </cell>
          <cell r="BC278">
            <v>40521</v>
          </cell>
        </row>
        <row r="279">
          <cell r="AY279" t="str">
            <v>MICHAEL DONG</v>
          </cell>
          <cell r="BC279">
            <v>40522</v>
          </cell>
        </row>
        <row r="280">
          <cell r="AY280" t="str">
            <v>MICHAEL LEWIS</v>
          </cell>
          <cell r="BC280">
            <v>40523</v>
          </cell>
        </row>
        <row r="281">
          <cell r="AY281" t="str">
            <v>MICHAEL LUTON</v>
          </cell>
          <cell r="BC281">
            <v>40524</v>
          </cell>
        </row>
        <row r="282">
          <cell r="AY282" t="str">
            <v>MICHAEL MUSSAT</v>
          </cell>
          <cell r="BC282">
            <v>40525</v>
          </cell>
        </row>
        <row r="283">
          <cell r="AY283" t="str">
            <v>MICHAEL RICHARD</v>
          </cell>
          <cell r="BC283">
            <v>40526</v>
          </cell>
        </row>
        <row r="284">
          <cell r="AY284" t="str">
            <v>MICHAEL RUSSELL</v>
          </cell>
          <cell r="BC284">
            <v>40527</v>
          </cell>
        </row>
        <row r="285">
          <cell r="AY285" t="str">
            <v>MICHAEL THOMSON</v>
          </cell>
          <cell r="BC285">
            <v>40528</v>
          </cell>
        </row>
        <row r="286">
          <cell r="AY286" t="str">
            <v>MICHAEL WILLIAMSON</v>
          </cell>
          <cell r="BC286">
            <v>40529</v>
          </cell>
        </row>
        <row r="287">
          <cell r="AY287" t="str">
            <v>MICHELLE WORTEL</v>
          </cell>
          <cell r="BC287">
            <v>40530</v>
          </cell>
        </row>
        <row r="288">
          <cell r="AY288" t="str">
            <v>MIKE DENOMME</v>
          </cell>
          <cell r="BC288">
            <v>40531</v>
          </cell>
        </row>
        <row r="289">
          <cell r="AY289" t="str">
            <v>MIKE DESCAMPS</v>
          </cell>
          <cell r="BC289">
            <v>40532</v>
          </cell>
        </row>
        <row r="290">
          <cell r="AY290" t="str">
            <v>MIKEL SCHNEIDER</v>
          </cell>
          <cell r="BC290">
            <v>40533</v>
          </cell>
        </row>
        <row r="291">
          <cell r="AY291" t="str">
            <v>MONICA ASHURST</v>
          </cell>
          <cell r="BC291">
            <v>40534</v>
          </cell>
        </row>
        <row r="292">
          <cell r="AY292" t="str">
            <v>MONICA DOHERTY</v>
          </cell>
          <cell r="BC292">
            <v>40535</v>
          </cell>
        </row>
        <row r="293">
          <cell r="AY293" t="str">
            <v>MUMTAZ KHAN</v>
          </cell>
          <cell r="BC293">
            <v>40536</v>
          </cell>
        </row>
        <row r="294">
          <cell r="AY294" t="str">
            <v>MUSTAFA ALI</v>
          </cell>
          <cell r="BC294">
            <v>40537</v>
          </cell>
        </row>
        <row r="295">
          <cell r="AY295" t="str">
            <v>NADETTE DRAKE</v>
          </cell>
          <cell r="BC295">
            <v>40538</v>
          </cell>
        </row>
        <row r="296">
          <cell r="AY296" t="str">
            <v>NASTARAN HAGHANI</v>
          </cell>
          <cell r="BC296">
            <v>40539</v>
          </cell>
        </row>
        <row r="297">
          <cell r="AY297" t="str">
            <v>NATHAN CERNUSCA</v>
          </cell>
          <cell r="BC297">
            <v>40540</v>
          </cell>
        </row>
        <row r="298">
          <cell r="AY298" t="str">
            <v>NAZIRA NOORMOHAMED</v>
          </cell>
          <cell r="BC298">
            <v>40541</v>
          </cell>
        </row>
        <row r="299">
          <cell r="AY299" t="str">
            <v>NEIL FREEMAN</v>
          </cell>
          <cell r="BC299">
            <v>40542</v>
          </cell>
        </row>
        <row r="300">
          <cell r="AY300" t="str">
            <v>NICK DESTEFANO</v>
          </cell>
          <cell r="BC300">
            <v>40543</v>
          </cell>
        </row>
        <row r="301">
          <cell r="AY301" t="str">
            <v>NICOLE FILLMORE</v>
          </cell>
          <cell r="BC301">
            <v>40544</v>
          </cell>
        </row>
        <row r="302">
          <cell r="AY302" t="str">
            <v>NIGEL HARNANAN</v>
          </cell>
          <cell r="BC302">
            <v>40545</v>
          </cell>
        </row>
        <row r="303">
          <cell r="AY303" t="str">
            <v>NIKOLA RISTEVSKI</v>
          </cell>
          <cell r="BC303">
            <v>40546</v>
          </cell>
        </row>
        <row r="304">
          <cell r="AY304" t="str">
            <v>NIRMALA THOMAS</v>
          </cell>
          <cell r="BC304">
            <v>40547</v>
          </cell>
        </row>
        <row r="305">
          <cell r="AY305" t="str">
            <v>NORMAN BOTTS</v>
          </cell>
          <cell r="BC305">
            <v>40548</v>
          </cell>
        </row>
        <row r="306">
          <cell r="AY306" t="str">
            <v>PAIGE WEBB</v>
          </cell>
          <cell r="BC306">
            <v>40549</v>
          </cell>
        </row>
        <row r="307">
          <cell r="AY307" t="str">
            <v>PAMELA FAZZARI</v>
          </cell>
          <cell r="BC307">
            <v>40550</v>
          </cell>
        </row>
        <row r="308">
          <cell r="AY308" t="str">
            <v>PAT MCNULTY</v>
          </cell>
          <cell r="BC308">
            <v>40551</v>
          </cell>
        </row>
        <row r="309">
          <cell r="AY309" t="str">
            <v>PATRICIA SAFKO</v>
          </cell>
          <cell r="BC309">
            <v>40552</v>
          </cell>
        </row>
        <row r="310">
          <cell r="AY310" t="str">
            <v>PATRICK CHEATLEY</v>
          </cell>
          <cell r="BC310">
            <v>40553</v>
          </cell>
        </row>
        <row r="311">
          <cell r="AY311" t="str">
            <v>PAUL HUMBER</v>
          </cell>
          <cell r="BC311">
            <v>40554</v>
          </cell>
        </row>
        <row r="312">
          <cell r="AY312" t="str">
            <v>PAUL KIEFER</v>
          </cell>
          <cell r="BC312">
            <v>40555</v>
          </cell>
        </row>
        <row r="313">
          <cell r="AY313" t="str">
            <v>PAUL NIXON</v>
          </cell>
          <cell r="BC313">
            <v>40556</v>
          </cell>
        </row>
        <row r="314">
          <cell r="AY314" t="str">
            <v>PAUL WARDELL</v>
          </cell>
          <cell r="BC314">
            <v>40557</v>
          </cell>
        </row>
        <row r="315">
          <cell r="AY315" t="str">
            <v>PETER GOULD</v>
          </cell>
          <cell r="BC315">
            <v>40558</v>
          </cell>
        </row>
        <row r="316">
          <cell r="AY316" t="str">
            <v>PETER HIENG</v>
          </cell>
          <cell r="BC316">
            <v>40559</v>
          </cell>
        </row>
        <row r="317">
          <cell r="AY317" t="str">
            <v>PETER LILLEY</v>
          </cell>
          <cell r="BC317">
            <v>40560</v>
          </cell>
        </row>
        <row r="318">
          <cell r="AY318" t="str">
            <v>PETER MARSON</v>
          </cell>
          <cell r="BC318">
            <v>40561</v>
          </cell>
        </row>
        <row r="319">
          <cell r="AY319" t="str">
            <v>PETER NEUMANN</v>
          </cell>
          <cell r="BC319">
            <v>40562</v>
          </cell>
        </row>
        <row r="320">
          <cell r="AY320" t="str">
            <v>PETER VALLIERES</v>
          </cell>
          <cell r="BC320">
            <v>40563</v>
          </cell>
        </row>
        <row r="321">
          <cell r="AY321" t="str">
            <v>PETER VANDERHOUT</v>
          </cell>
          <cell r="BC321">
            <v>40564</v>
          </cell>
        </row>
        <row r="322">
          <cell r="AY322" t="str">
            <v>PHILIP KWINT</v>
          </cell>
          <cell r="BC322">
            <v>40565</v>
          </cell>
        </row>
        <row r="323">
          <cell r="AY323" t="str">
            <v>PHONGSACK BOUALAVONG</v>
          </cell>
          <cell r="BC323">
            <v>40566</v>
          </cell>
        </row>
        <row r="324">
          <cell r="AY324" t="str">
            <v>RANDY COOMBER</v>
          </cell>
          <cell r="BC324">
            <v>40567</v>
          </cell>
        </row>
        <row r="325">
          <cell r="AY325" t="str">
            <v>RANDY MURRE</v>
          </cell>
          <cell r="BC325">
            <v>40568</v>
          </cell>
        </row>
        <row r="326">
          <cell r="AY326" t="str">
            <v>RANDY WEBB</v>
          </cell>
          <cell r="BC326">
            <v>40569</v>
          </cell>
        </row>
        <row r="327">
          <cell r="AY327" t="str">
            <v>RHONDA VANMEER</v>
          </cell>
          <cell r="BC327">
            <v>40570</v>
          </cell>
        </row>
        <row r="328">
          <cell r="AY328" t="str">
            <v>RICCARDO ZOTTARELLI</v>
          </cell>
          <cell r="BC328">
            <v>40571</v>
          </cell>
        </row>
        <row r="329">
          <cell r="AY329" t="str">
            <v>RICHARD AUDIT</v>
          </cell>
          <cell r="BC329">
            <v>40572</v>
          </cell>
        </row>
        <row r="330">
          <cell r="AY330" t="str">
            <v>RICHARD BASSINDALE</v>
          </cell>
          <cell r="BC330">
            <v>40573</v>
          </cell>
        </row>
        <row r="331">
          <cell r="AY331" t="str">
            <v>RICHARD HALL</v>
          </cell>
          <cell r="BC331">
            <v>40574</v>
          </cell>
        </row>
        <row r="332">
          <cell r="AY332" t="str">
            <v>RICHARD MCBRIDE</v>
          </cell>
          <cell r="BC332">
            <v>40575</v>
          </cell>
        </row>
        <row r="333">
          <cell r="AY333" t="str">
            <v>RICHARD URECH</v>
          </cell>
          <cell r="BC333">
            <v>40576</v>
          </cell>
        </row>
        <row r="334">
          <cell r="AY334" t="str">
            <v>RICK BEEDIE</v>
          </cell>
          <cell r="BC334">
            <v>40577</v>
          </cell>
        </row>
        <row r="335">
          <cell r="AY335" t="str">
            <v>RICKY RAFTER</v>
          </cell>
          <cell r="BC335">
            <v>40578</v>
          </cell>
        </row>
        <row r="336">
          <cell r="AY336" t="str">
            <v>RITA MORRIS</v>
          </cell>
          <cell r="BC336">
            <v>40579</v>
          </cell>
        </row>
        <row r="337">
          <cell r="AY337" t="str">
            <v>ROB CROSSMAN</v>
          </cell>
          <cell r="BC337">
            <v>40580</v>
          </cell>
        </row>
        <row r="338">
          <cell r="AY338" t="str">
            <v>ROB MACINTYRE</v>
          </cell>
          <cell r="BC338">
            <v>40581</v>
          </cell>
        </row>
        <row r="339">
          <cell r="AY339" t="str">
            <v>ROBERT BATES</v>
          </cell>
          <cell r="BC339">
            <v>40582</v>
          </cell>
        </row>
        <row r="340">
          <cell r="AY340" t="str">
            <v>ROBERT BENTLEY</v>
          </cell>
          <cell r="BC340">
            <v>40583</v>
          </cell>
        </row>
        <row r="341">
          <cell r="AY341" t="str">
            <v>ROBERT DUNHAM</v>
          </cell>
          <cell r="BC341">
            <v>40584</v>
          </cell>
        </row>
        <row r="342">
          <cell r="AY342" t="str">
            <v>ROBERT EBBERS</v>
          </cell>
          <cell r="BC342">
            <v>40585</v>
          </cell>
        </row>
        <row r="343">
          <cell r="AY343" t="str">
            <v>ROBERT HAND</v>
          </cell>
          <cell r="BC343">
            <v>40586</v>
          </cell>
        </row>
        <row r="344">
          <cell r="AY344" t="str">
            <v>ROBERT HENSCHEL</v>
          </cell>
          <cell r="BC344">
            <v>40587</v>
          </cell>
        </row>
        <row r="345">
          <cell r="AY345" t="str">
            <v>ROBERT ROHR</v>
          </cell>
          <cell r="BC345">
            <v>40588</v>
          </cell>
        </row>
        <row r="346">
          <cell r="AY346" t="str">
            <v>ROBERT TAYLOR</v>
          </cell>
          <cell r="BC346">
            <v>40589</v>
          </cell>
        </row>
        <row r="347">
          <cell r="AY347" t="str">
            <v>ROMAN KATA</v>
          </cell>
          <cell r="BC347">
            <v>40590</v>
          </cell>
        </row>
        <row r="348">
          <cell r="AY348" t="str">
            <v>ROSS BARBER</v>
          </cell>
          <cell r="BC348">
            <v>40591</v>
          </cell>
        </row>
        <row r="349">
          <cell r="AY349" t="str">
            <v>ROSS FINNIMORE</v>
          </cell>
          <cell r="BC349">
            <v>40592</v>
          </cell>
        </row>
        <row r="350">
          <cell r="AY350" t="str">
            <v>ROY OWEN</v>
          </cell>
          <cell r="BC350">
            <v>40593</v>
          </cell>
        </row>
        <row r="351">
          <cell r="AY351" t="str">
            <v>RUSSELL FISHER</v>
          </cell>
          <cell r="BC351">
            <v>40594</v>
          </cell>
        </row>
        <row r="352">
          <cell r="AY352" t="str">
            <v>SALMAN BAIG</v>
          </cell>
          <cell r="BC352">
            <v>40595</v>
          </cell>
        </row>
        <row r="353">
          <cell r="AY353" t="str">
            <v>SAM DIPASQUALE</v>
          </cell>
          <cell r="BC353">
            <v>40596</v>
          </cell>
        </row>
        <row r="354">
          <cell r="AY354" t="str">
            <v>SAM GENTILE</v>
          </cell>
          <cell r="BC354">
            <v>40597</v>
          </cell>
        </row>
        <row r="355">
          <cell r="AY355" t="str">
            <v>SAMANTHA BURKE</v>
          </cell>
          <cell r="BC355">
            <v>40598</v>
          </cell>
        </row>
        <row r="356">
          <cell r="AY356" t="str">
            <v>SAMANTHA LUNDY</v>
          </cell>
          <cell r="BC356">
            <v>40599</v>
          </cell>
        </row>
        <row r="357">
          <cell r="AY357" t="str">
            <v>SANDRA BELL</v>
          </cell>
          <cell r="BC357">
            <v>40600</v>
          </cell>
        </row>
        <row r="358">
          <cell r="AY358" t="str">
            <v>SARAH HUGHES</v>
          </cell>
          <cell r="BC358">
            <v>40601</v>
          </cell>
        </row>
        <row r="359">
          <cell r="AY359" t="str">
            <v>SCOTT BEAUDRIE</v>
          </cell>
          <cell r="BC359">
            <v>40602</v>
          </cell>
        </row>
        <row r="360">
          <cell r="AY360" t="str">
            <v>SCOTT BIGGS</v>
          </cell>
          <cell r="BC360">
            <v>40603</v>
          </cell>
        </row>
        <row r="361">
          <cell r="AY361" t="str">
            <v>SCOTT BORER</v>
          </cell>
          <cell r="BC361">
            <v>40604</v>
          </cell>
        </row>
        <row r="362">
          <cell r="AY362" t="str">
            <v>SCOTT SUTTON</v>
          </cell>
          <cell r="BC362">
            <v>40605</v>
          </cell>
        </row>
        <row r="363">
          <cell r="AY363" t="str">
            <v>SERGHEI TIMOTIN</v>
          </cell>
          <cell r="BC363">
            <v>40606</v>
          </cell>
        </row>
        <row r="364">
          <cell r="AY364" t="str">
            <v>SHAUN SNOW</v>
          </cell>
          <cell r="BC364">
            <v>40607</v>
          </cell>
        </row>
        <row r="365">
          <cell r="AY365" t="str">
            <v>SHEILA WHITNEY</v>
          </cell>
          <cell r="BC365">
            <v>40608</v>
          </cell>
        </row>
        <row r="366">
          <cell r="AY366" t="str">
            <v>SHELLEY PARKER</v>
          </cell>
          <cell r="BC366">
            <v>40609</v>
          </cell>
        </row>
        <row r="367">
          <cell r="AY367" t="str">
            <v>SHERI OJERO</v>
          </cell>
          <cell r="BC367">
            <v>40610</v>
          </cell>
        </row>
        <row r="368">
          <cell r="AY368" t="str">
            <v>SHERRI SHWEIHAT</v>
          </cell>
          <cell r="BC368">
            <v>40611</v>
          </cell>
        </row>
        <row r="369">
          <cell r="AY369" t="str">
            <v>SOKUNTHAI TOB</v>
          </cell>
          <cell r="BC369">
            <v>40612</v>
          </cell>
        </row>
        <row r="370">
          <cell r="AY370" t="str">
            <v>STANLEY COULTER</v>
          </cell>
          <cell r="BC370">
            <v>40613</v>
          </cell>
        </row>
        <row r="371">
          <cell r="AY371" t="str">
            <v>STEPHEN LARWOOD</v>
          </cell>
          <cell r="BC371">
            <v>40614</v>
          </cell>
        </row>
        <row r="372">
          <cell r="AY372" t="str">
            <v>STEVE ABRAMOVICH</v>
          </cell>
          <cell r="BC372">
            <v>40615</v>
          </cell>
        </row>
        <row r="373">
          <cell r="AY373" t="str">
            <v>STEVE STRUGAR</v>
          </cell>
          <cell r="BC373">
            <v>40616</v>
          </cell>
        </row>
        <row r="374">
          <cell r="AY374" t="str">
            <v>STEVEN ROBSON</v>
          </cell>
          <cell r="BC374">
            <v>40617</v>
          </cell>
        </row>
        <row r="375">
          <cell r="AY375" t="str">
            <v>STEVEN TEW</v>
          </cell>
          <cell r="BC375">
            <v>40618</v>
          </cell>
        </row>
        <row r="376">
          <cell r="AY376" t="str">
            <v>SUDHA MARTHI</v>
          </cell>
          <cell r="BC376">
            <v>40619</v>
          </cell>
        </row>
        <row r="377">
          <cell r="AY377" t="str">
            <v>SUE STANGRET</v>
          </cell>
          <cell r="BC377">
            <v>40620</v>
          </cell>
        </row>
        <row r="378">
          <cell r="AY378" t="str">
            <v>SUNIL BECHARBHAI</v>
          </cell>
          <cell r="BC378">
            <v>40621</v>
          </cell>
        </row>
        <row r="379">
          <cell r="AY379" t="str">
            <v>SUSAN SPEZIALE</v>
          </cell>
          <cell r="BC379">
            <v>40622</v>
          </cell>
        </row>
        <row r="380">
          <cell r="AY380" t="str">
            <v>TARA WANSEL</v>
          </cell>
          <cell r="BC380">
            <v>40623</v>
          </cell>
        </row>
        <row r="381">
          <cell r="AY381" t="str">
            <v>TAYLOR ARKINSON</v>
          </cell>
          <cell r="BC381">
            <v>40624</v>
          </cell>
        </row>
        <row r="382">
          <cell r="AY382" t="str">
            <v>TEJ KARUPEN</v>
          </cell>
          <cell r="BC382">
            <v>40625</v>
          </cell>
        </row>
        <row r="383">
          <cell r="AY383" t="str">
            <v>TERRILEA PITTON</v>
          </cell>
          <cell r="BC383">
            <v>40626</v>
          </cell>
        </row>
        <row r="384">
          <cell r="AY384" t="str">
            <v>TERRY RYAN</v>
          </cell>
          <cell r="BC384">
            <v>40627</v>
          </cell>
        </row>
        <row r="385">
          <cell r="AY385" t="str">
            <v>THERESA JONES</v>
          </cell>
          <cell r="BC385">
            <v>40628</v>
          </cell>
        </row>
        <row r="386">
          <cell r="AY386" t="str">
            <v>TIFFANY GOUPIL</v>
          </cell>
          <cell r="BC386">
            <v>40629</v>
          </cell>
        </row>
        <row r="387">
          <cell r="AY387" t="str">
            <v>TIMOTHY CALLAGHAN</v>
          </cell>
          <cell r="BC387">
            <v>40630</v>
          </cell>
        </row>
        <row r="388">
          <cell r="AY388" t="str">
            <v>TODD DAIGLE</v>
          </cell>
          <cell r="BC388">
            <v>40631</v>
          </cell>
        </row>
        <row r="389">
          <cell r="AY389" t="str">
            <v>TONY IERACE</v>
          </cell>
          <cell r="BC389">
            <v>40632</v>
          </cell>
        </row>
        <row r="390">
          <cell r="AY390" t="str">
            <v>TREVOR HEWITSON</v>
          </cell>
          <cell r="BC390">
            <v>40633</v>
          </cell>
        </row>
        <row r="391">
          <cell r="AY391" t="str">
            <v>TROY SHEELER</v>
          </cell>
          <cell r="BC391">
            <v>40634</v>
          </cell>
        </row>
        <row r="392">
          <cell r="AY392" t="str">
            <v>TYLER ANDERSON</v>
          </cell>
          <cell r="BC392">
            <v>40635</v>
          </cell>
        </row>
        <row r="393">
          <cell r="AY393" t="str">
            <v>ULKU OREN</v>
          </cell>
          <cell r="BC393">
            <v>40636</v>
          </cell>
        </row>
        <row r="394">
          <cell r="AY394" t="str">
            <v>VALERIE MCKENNA</v>
          </cell>
          <cell r="BC394">
            <v>40637</v>
          </cell>
        </row>
        <row r="395">
          <cell r="AY395" t="str">
            <v>WALTER HAVEMAN</v>
          </cell>
          <cell r="BC395">
            <v>40638</v>
          </cell>
        </row>
        <row r="396">
          <cell r="AY396" t="str">
            <v>WILLIAM JOHNSON</v>
          </cell>
          <cell r="BC396">
            <v>40639</v>
          </cell>
        </row>
        <row r="397">
          <cell r="AY397" t="str">
            <v>WILSON LI</v>
          </cell>
          <cell r="BC397">
            <v>40640</v>
          </cell>
        </row>
        <row r="398">
          <cell r="AY398" t="str">
            <v>ZORAN DABIC</v>
          </cell>
          <cell r="BC398">
            <v>40641</v>
          </cell>
        </row>
        <row r="399">
          <cell r="BC399">
            <v>40642</v>
          </cell>
        </row>
        <row r="400">
          <cell r="BC400">
            <v>40643</v>
          </cell>
        </row>
        <row r="401">
          <cell r="BC401">
            <v>40644</v>
          </cell>
        </row>
        <row r="402">
          <cell r="BC402">
            <v>40645</v>
          </cell>
        </row>
        <row r="403">
          <cell r="BC403">
            <v>40646</v>
          </cell>
        </row>
        <row r="404">
          <cell r="BC404">
            <v>40647</v>
          </cell>
        </row>
        <row r="405">
          <cell r="BC405">
            <v>40648</v>
          </cell>
        </row>
        <row r="406">
          <cell r="BC406">
            <v>40649</v>
          </cell>
        </row>
        <row r="407">
          <cell r="BC407">
            <v>40650</v>
          </cell>
        </row>
        <row r="408">
          <cell r="BC408">
            <v>40651</v>
          </cell>
        </row>
        <row r="409">
          <cell r="BC409">
            <v>40652</v>
          </cell>
        </row>
        <row r="410">
          <cell r="BC410">
            <v>40653</v>
          </cell>
        </row>
        <row r="411">
          <cell r="BC411">
            <v>40654</v>
          </cell>
        </row>
        <row r="412">
          <cell r="BC412">
            <v>40655</v>
          </cell>
        </row>
        <row r="413">
          <cell r="BC413">
            <v>40656</v>
          </cell>
        </row>
        <row r="414">
          <cell r="BC414">
            <v>40657</v>
          </cell>
        </row>
        <row r="415">
          <cell r="BC415">
            <v>40658</v>
          </cell>
        </row>
        <row r="416">
          <cell r="BC416">
            <v>40659</v>
          </cell>
        </row>
        <row r="417">
          <cell r="BC417">
            <v>40660</v>
          </cell>
        </row>
        <row r="418">
          <cell r="BC418">
            <v>40661</v>
          </cell>
        </row>
        <row r="419">
          <cell r="BC419">
            <v>40662</v>
          </cell>
        </row>
        <row r="420">
          <cell r="BC420">
            <v>40663</v>
          </cell>
        </row>
        <row r="421">
          <cell r="BC421">
            <v>40664</v>
          </cell>
        </row>
        <row r="422">
          <cell r="BC422">
            <v>40665</v>
          </cell>
        </row>
        <row r="423">
          <cell r="BC423">
            <v>40666</v>
          </cell>
        </row>
        <row r="424">
          <cell r="BC424">
            <v>40667</v>
          </cell>
        </row>
        <row r="425">
          <cell r="BC425">
            <v>40668</v>
          </cell>
        </row>
        <row r="426">
          <cell r="BC426">
            <v>40669</v>
          </cell>
        </row>
        <row r="427">
          <cell r="BC427">
            <v>40670</v>
          </cell>
        </row>
        <row r="428">
          <cell r="BC428">
            <v>40671</v>
          </cell>
        </row>
        <row r="429">
          <cell r="BC429">
            <v>40672</v>
          </cell>
        </row>
        <row r="430">
          <cell r="BC430">
            <v>40673</v>
          </cell>
        </row>
        <row r="431">
          <cell r="BC431">
            <v>40674</v>
          </cell>
        </row>
        <row r="432">
          <cell r="BC432">
            <v>40675</v>
          </cell>
        </row>
        <row r="433">
          <cell r="BC433">
            <v>40676</v>
          </cell>
        </row>
        <row r="434">
          <cell r="BC434">
            <v>40677</v>
          </cell>
        </row>
        <row r="435">
          <cell r="BC435">
            <v>40678</v>
          </cell>
        </row>
        <row r="436">
          <cell r="BC436">
            <v>40679</v>
          </cell>
        </row>
        <row r="437">
          <cell r="BC437">
            <v>40680</v>
          </cell>
        </row>
        <row r="438">
          <cell r="BC438">
            <v>40681</v>
          </cell>
        </row>
        <row r="439">
          <cell r="BC439">
            <v>40682</v>
          </cell>
        </row>
        <row r="440">
          <cell r="BC440">
            <v>40683</v>
          </cell>
        </row>
        <row r="441">
          <cell r="BC441">
            <v>40684</v>
          </cell>
        </row>
        <row r="442">
          <cell r="BC442">
            <v>40685</v>
          </cell>
        </row>
        <row r="443">
          <cell r="BC443">
            <v>40686</v>
          </cell>
        </row>
        <row r="444">
          <cell r="BC444">
            <v>40687</v>
          </cell>
        </row>
        <row r="445">
          <cell r="BC445">
            <v>40688</v>
          </cell>
        </row>
        <row r="446">
          <cell r="BC446">
            <v>40689</v>
          </cell>
        </row>
        <row r="447">
          <cell r="BC447">
            <v>40690</v>
          </cell>
        </row>
        <row r="448">
          <cell r="BC448">
            <v>40691</v>
          </cell>
        </row>
        <row r="449">
          <cell r="BC449">
            <v>40692</v>
          </cell>
        </row>
        <row r="450">
          <cell r="BC450">
            <v>40693</v>
          </cell>
        </row>
        <row r="451">
          <cell r="BC451">
            <v>40694</v>
          </cell>
        </row>
        <row r="452">
          <cell r="BC452">
            <v>40695</v>
          </cell>
        </row>
        <row r="453">
          <cell r="BC453">
            <v>40696</v>
          </cell>
        </row>
        <row r="454">
          <cell r="BC454">
            <v>40697</v>
          </cell>
        </row>
        <row r="455">
          <cell r="BC455">
            <v>40698</v>
          </cell>
        </row>
        <row r="456">
          <cell r="BC456">
            <v>40699</v>
          </cell>
        </row>
        <row r="457">
          <cell r="BC457">
            <v>40700</v>
          </cell>
        </row>
        <row r="458">
          <cell r="BC458">
            <v>40701</v>
          </cell>
        </row>
        <row r="459">
          <cell r="BC459">
            <v>40702</v>
          </cell>
        </row>
        <row r="460">
          <cell r="BC460">
            <v>40703</v>
          </cell>
        </row>
        <row r="461">
          <cell r="BC461">
            <v>40704</v>
          </cell>
        </row>
        <row r="462">
          <cell r="BC462">
            <v>40705</v>
          </cell>
        </row>
        <row r="463">
          <cell r="BC463">
            <v>40706</v>
          </cell>
        </row>
        <row r="464">
          <cell r="BC464">
            <v>40707</v>
          </cell>
        </row>
        <row r="465">
          <cell r="BC465">
            <v>40708</v>
          </cell>
        </row>
        <row r="466">
          <cell r="BC466">
            <v>40709</v>
          </cell>
        </row>
        <row r="467">
          <cell r="BC467">
            <v>40710</v>
          </cell>
        </row>
        <row r="468">
          <cell r="BC468">
            <v>40711</v>
          </cell>
        </row>
        <row r="469">
          <cell r="BC469">
            <v>40712</v>
          </cell>
        </row>
        <row r="470">
          <cell r="BC470">
            <v>40713</v>
          </cell>
        </row>
        <row r="471">
          <cell r="BC471">
            <v>40714</v>
          </cell>
        </row>
        <row r="472">
          <cell r="BC472">
            <v>40715</v>
          </cell>
        </row>
        <row r="473">
          <cell r="BC473">
            <v>40716</v>
          </cell>
        </row>
        <row r="474">
          <cell r="BC474">
            <v>40717</v>
          </cell>
        </row>
        <row r="475">
          <cell r="BC475">
            <v>40718</v>
          </cell>
        </row>
        <row r="476">
          <cell r="BC476">
            <v>40719</v>
          </cell>
        </row>
        <row r="477">
          <cell r="BC477">
            <v>40720</v>
          </cell>
        </row>
        <row r="478">
          <cell r="BC478">
            <v>40721</v>
          </cell>
        </row>
        <row r="479">
          <cell r="BC479">
            <v>40722</v>
          </cell>
        </row>
        <row r="480">
          <cell r="BC480">
            <v>40723</v>
          </cell>
        </row>
        <row r="481">
          <cell r="BC481">
            <v>40724</v>
          </cell>
        </row>
        <row r="482">
          <cell r="BC482">
            <v>40725</v>
          </cell>
        </row>
        <row r="483">
          <cell r="BC483">
            <v>40726</v>
          </cell>
        </row>
        <row r="484">
          <cell r="BC484">
            <v>40727</v>
          </cell>
        </row>
        <row r="485">
          <cell r="BC485">
            <v>40728</v>
          </cell>
        </row>
        <row r="486">
          <cell r="BC486">
            <v>40729</v>
          </cell>
        </row>
        <row r="487">
          <cell r="BC487">
            <v>40730</v>
          </cell>
        </row>
        <row r="488">
          <cell r="BC488">
            <v>40731</v>
          </cell>
        </row>
        <row r="489">
          <cell r="BC489">
            <v>40732</v>
          </cell>
        </row>
        <row r="490">
          <cell r="BC490">
            <v>40733</v>
          </cell>
        </row>
        <row r="491">
          <cell r="BC491">
            <v>40734</v>
          </cell>
        </row>
        <row r="492">
          <cell r="BC492">
            <v>40735</v>
          </cell>
        </row>
        <row r="493">
          <cell r="BC493">
            <v>40736</v>
          </cell>
        </row>
        <row r="494">
          <cell r="BC494">
            <v>40737</v>
          </cell>
        </row>
        <row r="495">
          <cell r="BC495">
            <v>40738</v>
          </cell>
        </row>
        <row r="496">
          <cell r="BC496">
            <v>40739</v>
          </cell>
        </row>
        <row r="497">
          <cell r="BC497">
            <v>40740</v>
          </cell>
        </row>
        <row r="498">
          <cell r="BC498">
            <v>40741</v>
          </cell>
        </row>
        <row r="499">
          <cell r="BC499">
            <v>40742</v>
          </cell>
        </row>
        <row r="500">
          <cell r="BC500">
            <v>40743</v>
          </cell>
        </row>
        <row r="501">
          <cell r="BC501">
            <v>40744</v>
          </cell>
        </row>
        <row r="502">
          <cell r="BC502">
            <v>40745</v>
          </cell>
        </row>
        <row r="503">
          <cell r="BC503">
            <v>40746</v>
          </cell>
        </row>
        <row r="504">
          <cell r="BC504">
            <v>40747</v>
          </cell>
        </row>
        <row r="505">
          <cell r="BC505">
            <v>40748</v>
          </cell>
        </row>
        <row r="506">
          <cell r="BC506">
            <v>40749</v>
          </cell>
        </row>
        <row r="507">
          <cell r="BC507">
            <v>40750</v>
          </cell>
        </row>
        <row r="508">
          <cell r="BC508">
            <v>40751</v>
          </cell>
        </row>
        <row r="509">
          <cell r="BC509">
            <v>40752</v>
          </cell>
        </row>
        <row r="510">
          <cell r="BC510">
            <v>40753</v>
          </cell>
        </row>
        <row r="511">
          <cell r="BC511">
            <v>40754</v>
          </cell>
        </row>
        <row r="512">
          <cell r="BC512">
            <v>40755</v>
          </cell>
        </row>
        <row r="513">
          <cell r="BC513">
            <v>40756</v>
          </cell>
        </row>
        <row r="514">
          <cell r="BC514">
            <v>40757</v>
          </cell>
        </row>
        <row r="515">
          <cell r="BC515">
            <v>40758</v>
          </cell>
        </row>
        <row r="516">
          <cell r="BC516">
            <v>40759</v>
          </cell>
        </row>
        <row r="517">
          <cell r="BC517">
            <v>40760</v>
          </cell>
        </row>
        <row r="518">
          <cell r="BC518">
            <v>40761</v>
          </cell>
        </row>
        <row r="519">
          <cell r="BC519">
            <v>40762</v>
          </cell>
        </row>
        <row r="520">
          <cell r="BC520">
            <v>40763</v>
          </cell>
        </row>
        <row r="521">
          <cell r="BC521">
            <v>40764</v>
          </cell>
        </row>
        <row r="522">
          <cell r="BC522">
            <v>40765</v>
          </cell>
        </row>
        <row r="523">
          <cell r="BC523">
            <v>40766</v>
          </cell>
        </row>
        <row r="524">
          <cell r="BC524">
            <v>40767</v>
          </cell>
        </row>
        <row r="525">
          <cell r="BC525">
            <v>40768</v>
          </cell>
        </row>
        <row r="526">
          <cell r="BC526">
            <v>40769</v>
          </cell>
        </row>
        <row r="527">
          <cell r="BC527">
            <v>40770</v>
          </cell>
        </row>
        <row r="528">
          <cell r="BC528">
            <v>40771</v>
          </cell>
        </row>
        <row r="529">
          <cell r="BC529">
            <v>40772</v>
          </cell>
        </row>
        <row r="530">
          <cell r="BC530">
            <v>40773</v>
          </cell>
        </row>
        <row r="531">
          <cell r="BC531">
            <v>40774</v>
          </cell>
        </row>
        <row r="532">
          <cell r="BC532">
            <v>40775</v>
          </cell>
        </row>
        <row r="533">
          <cell r="BC533">
            <v>40776</v>
          </cell>
        </row>
        <row r="534">
          <cell r="BC534">
            <v>40777</v>
          </cell>
        </row>
        <row r="535">
          <cell r="BC535">
            <v>40778</v>
          </cell>
        </row>
        <row r="536">
          <cell r="BC536">
            <v>40779</v>
          </cell>
        </row>
        <row r="537">
          <cell r="BC537">
            <v>40780</v>
          </cell>
        </row>
        <row r="538">
          <cell r="BC538">
            <v>40781</v>
          </cell>
        </row>
        <row r="539">
          <cell r="BC539">
            <v>40782</v>
          </cell>
        </row>
        <row r="540">
          <cell r="BC540">
            <v>40783</v>
          </cell>
        </row>
        <row r="541">
          <cell r="BC541">
            <v>40784</v>
          </cell>
        </row>
        <row r="542">
          <cell r="BC542">
            <v>40785</v>
          </cell>
        </row>
        <row r="543">
          <cell r="BC543">
            <v>40786</v>
          </cell>
        </row>
        <row r="544">
          <cell r="BC544">
            <v>40787</v>
          </cell>
        </row>
        <row r="545">
          <cell r="BC545">
            <v>40788</v>
          </cell>
        </row>
        <row r="546">
          <cell r="BC546">
            <v>40789</v>
          </cell>
        </row>
        <row r="547">
          <cell r="BC547">
            <v>40790</v>
          </cell>
        </row>
        <row r="548">
          <cell r="BC548">
            <v>40791</v>
          </cell>
        </row>
        <row r="549">
          <cell r="BC549">
            <v>40792</v>
          </cell>
        </row>
        <row r="550">
          <cell r="BC550">
            <v>40793</v>
          </cell>
        </row>
        <row r="551">
          <cell r="BC551">
            <v>40794</v>
          </cell>
        </row>
        <row r="552">
          <cell r="BC552">
            <v>40795</v>
          </cell>
        </row>
        <row r="553">
          <cell r="BC553">
            <v>40796</v>
          </cell>
        </row>
        <row r="554">
          <cell r="BC554">
            <v>40797</v>
          </cell>
        </row>
        <row r="555">
          <cell r="BC555">
            <v>40798</v>
          </cell>
        </row>
        <row r="556">
          <cell r="BC556">
            <v>40799</v>
          </cell>
        </row>
        <row r="557">
          <cell r="BC557">
            <v>40800</v>
          </cell>
        </row>
        <row r="558">
          <cell r="BC558">
            <v>40801</v>
          </cell>
        </row>
        <row r="559">
          <cell r="BC559">
            <v>40802</v>
          </cell>
        </row>
        <row r="560">
          <cell r="BC560">
            <v>40803</v>
          </cell>
        </row>
        <row r="561">
          <cell r="BC561">
            <v>40804</v>
          </cell>
        </row>
        <row r="562">
          <cell r="BC562">
            <v>40805</v>
          </cell>
        </row>
        <row r="563">
          <cell r="BC563">
            <v>40806</v>
          </cell>
        </row>
        <row r="564">
          <cell r="BC564">
            <v>40807</v>
          </cell>
        </row>
        <row r="565">
          <cell r="BC565">
            <v>40808</v>
          </cell>
        </row>
        <row r="566">
          <cell r="BC566">
            <v>40809</v>
          </cell>
        </row>
        <row r="567">
          <cell r="BC567">
            <v>40810</v>
          </cell>
        </row>
        <row r="568">
          <cell r="BC568">
            <v>40811</v>
          </cell>
        </row>
        <row r="569">
          <cell r="BC569">
            <v>40812</v>
          </cell>
        </row>
        <row r="570">
          <cell r="BC570">
            <v>40813</v>
          </cell>
        </row>
        <row r="571">
          <cell r="BC571">
            <v>40814</v>
          </cell>
        </row>
        <row r="572">
          <cell r="BC572">
            <v>40815</v>
          </cell>
        </row>
        <row r="573">
          <cell r="BC573">
            <v>40816</v>
          </cell>
        </row>
        <row r="574">
          <cell r="BC574">
            <v>40817</v>
          </cell>
        </row>
        <row r="575">
          <cell r="BC575">
            <v>40818</v>
          </cell>
        </row>
        <row r="576">
          <cell r="BC576">
            <v>40819</v>
          </cell>
        </row>
        <row r="577">
          <cell r="BC577">
            <v>40820</v>
          </cell>
        </row>
        <row r="578">
          <cell r="BC578">
            <v>40821</v>
          </cell>
        </row>
        <row r="579">
          <cell r="BC579">
            <v>40822</v>
          </cell>
        </row>
        <row r="580">
          <cell r="BC580">
            <v>40823</v>
          </cell>
        </row>
        <row r="581">
          <cell r="BC581">
            <v>40824</v>
          </cell>
        </row>
        <row r="582">
          <cell r="BC582">
            <v>40825</v>
          </cell>
        </row>
        <row r="583">
          <cell r="BC583">
            <v>40826</v>
          </cell>
        </row>
        <row r="584">
          <cell r="BC584">
            <v>40827</v>
          </cell>
        </row>
        <row r="585">
          <cell r="BC585">
            <v>40828</v>
          </cell>
        </row>
        <row r="586">
          <cell r="BC586">
            <v>40829</v>
          </cell>
        </row>
        <row r="587">
          <cell r="BC587">
            <v>40830</v>
          </cell>
        </row>
        <row r="588">
          <cell r="BC588">
            <v>40831</v>
          </cell>
        </row>
        <row r="589">
          <cell r="BC589">
            <v>40832</v>
          </cell>
        </row>
        <row r="590">
          <cell r="BC590">
            <v>40833</v>
          </cell>
        </row>
        <row r="591">
          <cell r="BC591">
            <v>40834</v>
          </cell>
        </row>
        <row r="592">
          <cell r="BC592">
            <v>40835</v>
          </cell>
        </row>
        <row r="593">
          <cell r="BC593">
            <v>40836</v>
          </cell>
        </row>
        <row r="594">
          <cell r="BC594">
            <v>40837</v>
          </cell>
        </row>
        <row r="595">
          <cell r="BC595">
            <v>40838</v>
          </cell>
        </row>
        <row r="596">
          <cell r="BC596">
            <v>40839</v>
          </cell>
        </row>
        <row r="597">
          <cell r="BC597">
            <v>40840</v>
          </cell>
        </row>
        <row r="598">
          <cell r="BC598">
            <v>40841</v>
          </cell>
        </row>
        <row r="599">
          <cell r="BC599">
            <v>40842</v>
          </cell>
        </row>
        <row r="600">
          <cell r="BC600">
            <v>40843</v>
          </cell>
        </row>
        <row r="601">
          <cell r="BC601">
            <v>40844</v>
          </cell>
        </row>
        <row r="602">
          <cell r="BC602">
            <v>40845</v>
          </cell>
        </row>
        <row r="603">
          <cell r="BC603">
            <v>40846</v>
          </cell>
        </row>
        <row r="604">
          <cell r="BC604">
            <v>40847</v>
          </cell>
        </row>
        <row r="605">
          <cell r="BC605">
            <v>40848</v>
          </cell>
        </row>
        <row r="606">
          <cell r="BC606">
            <v>40849</v>
          </cell>
        </row>
        <row r="607">
          <cell r="BC607">
            <v>40850</v>
          </cell>
        </row>
        <row r="608">
          <cell r="BC608">
            <v>40851</v>
          </cell>
        </row>
        <row r="609">
          <cell r="BC609">
            <v>40852</v>
          </cell>
        </row>
        <row r="610">
          <cell r="BC610">
            <v>40853</v>
          </cell>
        </row>
        <row r="611">
          <cell r="BC611">
            <v>40854</v>
          </cell>
        </row>
        <row r="612">
          <cell r="BC612">
            <v>40855</v>
          </cell>
        </row>
        <row r="613">
          <cell r="BC613">
            <v>40856</v>
          </cell>
        </row>
        <row r="614">
          <cell r="BC614">
            <v>40857</v>
          </cell>
        </row>
        <row r="615">
          <cell r="BC615">
            <v>40858</v>
          </cell>
        </row>
        <row r="616">
          <cell r="BC616">
            <v>40859</v>
          </cell>
        </row>
        <row r="617">
          <cell r="BC617">
            <v>40860</v>
          </cell>
        </row>
        <row r="618">
          <cell r="BC618">
            <v>40861</v>
          </cell>
        </row>
        <row r="619">
          <cell r="BC619">
            <v>40862</v>
          </cell>
        </row>
        <row r="620">
          <cell r="BC620">
            <v>40863</v>
          </cell>
        </row>
        <row r="621">
          <cell r="BC621">
            <v>40864</v>
          </cell>
        </row>
        <row r="622">
          <cell r="BC622">
            <v>40865</v>
          </cell>
        </row>
        <row r="623">
          <cell r="BC623">
            <v>40866</v>
          </cell>
        </row>
        <row r="624">
          <cell r="BC624">
            <v>40867</v>
          </cell>
        </row>
        <row r="625">
          <cell r="BC625">
            <v>40868</v>
          </cell>
        </row>
        <row r="626">
          <cell r="BC626">
            <v>40869</v>
          </cell>
        </row>
        <row r="627">
          <cell r="BC627">
            <v>40870</v>
          </cell>
        </row>
        <row r="628">
          <cell r="BC628">
            <v>40871</v>
          </cell>
        </row>
        <row r="629">
          <cell r="BC629">
            <v>40872</v>
          </cell>
        </row>
        <row r="630">
          <cell r="BC630">
            <v>40873</v>
          </cell>
        </row>
        <row r="631">
          <cell r="BC631">
            <v>40874</v>
          </cell>
        </row>
        <row r="632">
          <cell r="BC632">
            <v>40875</v>
          </cell>
        </row>
        <row r="633">
          <cell r="BC633">
            <v>40876</v>
          </cell>
        </row>
        <row r="634">
          <cell r="BC634">
            <v>40877</v>
          </cell>
        </row>
        <row r="635">
          <cell r="BC635">
            <v>40878</v>
          </cell>
        </row>
        <row r="636">
          <cell r="BC636">
            <v>40879</v>
          </cell>
        </row>
        <row r="637">
          <cell r="BC637">
            <v>40880</v>
          </cell>
        </row>
        <row r="638">
          <cell r="BC638">
            <v>40881</v>
          </cell>
        </row>
        <row r="639">
          <cell r="BC639">
            <v>40882</v>
          </cell>
        </row>
        <row r="640">
          <cell r="BC640">
            <v>40883</v>
          </cell>
        </row>
        <row r="641">
          <cell r="BC641">
            <v>40884</v>
          </cell>
        </row>
        <row r="642">
          <cell r="BC642">
            <v>40885</v>
          </cell>
        </row>
        <row r="643">
          <cell r="BC643">
            <v>40886</v>
          </cell>
        </row>
        <row r="644">
          <cell r="BC644">
            <v>40887</v>
          </cell>
        </row>
        <row r="645">
          <cell r="BC645">
            <v>40888</v>
          </cell>
        </row>
        <row r="646">
          <cell r="BC646">
            <v>40889</v>
          </cell>
        </row>
        <row r="647">
          <cell r="BC647">
            <v>40890</v>
          </cell>
        </row>
        <row r="648">
          <cell r="BC648">
            <v>40891</v>
          </cell>
        </row>
        <row r="649">
          <cell r="BC649">
            <v>40892</v>
          </cell>
        </row>
        <row r="650">
          <cell r="BC650">
            <v>40893</v>
          </cell>
        </row>
        <row r="651">
          <cell r="BC651">
            <v>40894</v>
          </cell>
        </row>
        <row r="652">
          <cell r="BC652">
            <v>40895</v>
          </cell>
        </row>
        <row r="653">
          <cell r="BC653">
            <v>40896</v>
          </cell>
        </row>
        <row r="654">
          <cell r="BC654">
            <v>40897</v>
          </cell>
        </row>
        <row r="655">
          <cell r="BC655">
            <v>40898</v>
          </cell>
        </row>
        <row r="656">
          <cell r="BC656">
            <v>40899</v>
          </cell>
        </row>
        <row r="657">
          <cell r="BC657">
            <v>40900</v>
          </cell>
        </row>
        <row r="658">
          <cell r="BC658">
            <v>40901</v>
          </cell>
        </row>
        <row r="659">
          <cell r="BC659">
            <v>40902</v>
          </cell>
        </row>
        <row r="660">
          <cell r="BC660">
            <v>40903</v>
          </cell>
        </row>
        <row r="661">
          <cell r="BC661">
            <v>40904</v>
          </cell>
        </row>
        <row r="662">
          <cell r="BC662">
            <v>40905</v>
          </cell>
        </row>
        <row r="663">
          <cell r="BC663">
            <v>40906</v>
          </cell>
        </row>
        <row r="664">
          <cell r="BC664">
            <v>40907</v>
          </cell>
        </row>
        <row r="665">
          <cell r="BC665">
            <v>40908</v>
          </cell>
        </row>
        <row r="666">
          <cell r="BC666">
            <v>40909</v>
          </cell>
        </row>
        <row r="667">
          <cell r="BC667">
            <v>40910</v>
          </cell>
        </row>
        <row r="668">
          <cell r="BC668">
            <v>40911</v>
          </cell>
        </row>
        <row r="669">
          <cell r="BC669">
            <v>40912</v>
          </cell>
        </row>
        <row r="670">
          <cell r="BC670">
            <v>40913</v>
          </cell>
        </row>
        <row r="671">
          <cell r="BC671">
            <v>40914</v>
          </cell>
        </row>
        <row r="672">
          <cell r="BC672">
            <v>40915</v>
          </cell>
        </row>
        <row r="673">
          <cell r="BC673">
            <v>40916</v>
          </cell>
        </row>
        <row r="674">
          <cell r="BC674">
            <v>40917</v>
          </cell>
        </row>
        <row r="675">
          <cell r="BC675">
            <v>40918</v>
          </cell>
        </row>
        <row r="676">
          <cell r="BC676">
            <v>40919</v>
          </cell>
        </row>
        <row r="677">
          <cell r="BC677">
            <v>40920</v>
          </cell>
        </row>
        <row r="678">
          <cell r="BC678">
            <v>40921</v>
          </cell>
        </row>
        <row r="679">
          <cell r="BC679">
            <v>40922</v>
          </cell>
        </row>
        <row r="680">
          <cell r="BC680">
            <v>40923</v>
          </cell>
        </row>
        <row r="681">
          <cell r="BC681">
            <v>40924</v>
          </cell>
        </row>
        <row r="682">
          <cell r="BC682">
            <v>40925</v>
          </cell>
        </row>
        <row r="683">
          <cell r="BC683">
            <v>40926</v>
          </cell>
        </row>
        <row r="684">
          <cell r="BC684">
            <v>40927</v>
          </cell>
        </row>
        <row r="685">
          <cell r="BC685">
            <v>40928</v>
          </cell>
        </row>
        <row r="686">
          <cell r="BC686">
            <v>40929</v>
          </cell>
        </row>
        <row r="687">
          <cell r="BC687">
            <v>40930</v>
          </cell>
        </row>
        <row r="688">
          <cell r="BC688">
            <v>40931</v>
          </cell>
        </row>
        <row r="689">
          <cell r="BC689">
            <v>40932</v>
          </cell>
        </row>
        <row r="690">
          <cell r="BC690">
            <v>40933</v>
          </cell>
        </row>
        <row r="691">
          <cell r="BC691">
            <v>40934</v>
          </cell>
        </row>
        <row r="692">
          <cell r="BC692">
            <v>40935</v>
          </cell>
        </row>
        <row r="693">
          <cell r="BC693">
            <v>40936</v>
          </cell>
        </row>
        <row r="694">
          <cell r="BC694">
            <v>40937</v>
          </cell>
        </row>
        <row r="695">
          <cell r="BC695">
            <v>40938</v>
          </cell>
        </row>
        <row r="696">
          <cell r="BC696">
            <v>40939</v>
          </cell>
        </row>
        <row r="697">
          <cell r="BC697">
            <v>40940</v>
          </cell>
        </row>
        <row r="698">
          <cell r="BC698">
            <v>40941</v>
          </cell>
        </row>
        <row r="699">
          <cell r="BC699">
            <v>40942</v>
          </cell>
        </row>
        <row r="700">
          <cell r="BC700">
            <v>40943</v>
          </cell>
        </row>
        <row r="701">
          <cell r="BC701">
            <v>40944</v>
          </cell>
        </row>
        <row r="702">
          <cell r="BC702">
            <v>40945</v>
          </cell>
        </row>
        <row r="703">
          <cell r="BC703">
            <v>40946</v>
          </cell>
        </row>
        <row r="704">
          <cell r="BC704">
            <v>40947</v>
          </cell>
        </row>
        <row r="705">
          <cell r="BC705">
            <v>40948</v>
          </cell>
        </row>
        <row r="706">
          <cell r="BC706">
            <v>40949</v>
          </cell>
        </row>
        <row r="707">
          <cell r="BC707">
            <v>40950</v>
          </cell>
        </row>
        <row r="708">
          <cell r="BC708">
            <v>40951</v>
          </cell>
        </row>
        <row r="709">
          <cell r="BC709">
            <v>40952</v>
          </cell>
        </row>
        <row r="710">
          <cell r="BC710">
            <v>40953</v>
          </cell>
        </row>
        <row r="711">
          <cell r="BC711">
            <v>40954</v>
          </cell>
        </row>
        <row r="712">
          <cell r="BC712">
            <v>40955</v>
          </cell>
        </row>
        <row r="713">
          <cell r="BC713">
            <v>40956</v>
          </cell>
        </row>
        <row r="714">
          <cell r="BC714">
            <v>40957</v>
          </cell>
        </row>
        <row r="715">
          <cell r="BC715">
            <v>40958</v>
          </cell>
        </row>
        <row r="716">
          <cell r="BC716">
            <v>40959</v>
          </cell>
        </row>
        <row r="717">
          <cell r="BC717">
            <v>40960</v>
          </cell>
        </row>
        <row r="718">
          <cell r="BC718">
            <v>40961</v>
          </cell>
        </row>
        <row r="719">
          <cell r="BC719">
            <v>40962</v>
          </cell>
        </row>
        <row r="720">
          <cell r="BC720">
            <v>40963</v>
          </cell>
        </row>
        <row r="721">
          <cell r="BC721">
            <v>40964</v>
          </cell>
        </row>
        <row r="722">
          <cell r="BC722">
            <v>40965</v>
          </cell>
        </row>
        <row r="723">
          <cell r="BC723">
            <v>40966</v>
          </cell>
        </row>
        <row r="724">
          <cell r="BC724">
            <v>40967</v>
          </cell>
        </row>
        <row r="725">
          <cell r="BC725">
            <v>40968</v>
          </cell>
        </row>
        <row r="726">
          <cell r="BC726">
            <v>40969</v>
          </cell>
        </row>
        <row r="727">
          <cell r="BC727">
            <v>40970</v>
          </cell>
        </row>
        <row r="728">
          <cell r="BC728">
            <v>40971</v>
          </cell>
        </row>
        <row r="729">
          <cell r="BC729">
            <v>40972</v>
          </cell>
        </row>
        <row r="730">
          <cell r="BC730">
            <v>40973</v>
          </cell>
        </row>
        <row r="731">
          <cell r="BC731">
            <v>40974</v>
          </cell>
        </row>
        <row r="732">
          <cell r="BC732">
            <v>40975</v>
          </cell>
        </row>
        <row r="733">
          <cell r="BC733">
            <v>40976</v>
          </cell>
        </row>
        <row r="734">
          <cell r="BC734">
            <v>40977</v>
          </cell>
        </row>
        <row r="735">
          <cell r="BC735">
            <v>40978</v>
          </cell>
        </row>
        <row r="736">
          <cell r="BC736">
            <v>40979</v>
          </cell>
        </row>
        <row r="737">
          <cell r="BC737">
            <v>40980</v>
          </cell>
        </row>
        <row r="738">
          <cell r="BC738">
            <v>40981</v>
          </cell>
        </row>
        <row r="739">
          <cell r="BC739">
            <v>40982</v>
          </cell>
        </row>
        <row r="740">
          <cell r="BC740">
            <v>40983</v>
          </cell>
        </row>
        <row r="741">
          <cell r="BC741">
            <v>40984</v>
          </cell>
        </row>
        <row r="742">
          <cell r="BC742">
            <v>40985</v>
          </cell>
        </row>
        <row r="743">
          <cell r="BC743">
            <v>40986</v>
          </cell>
        </row>
        <row r="744">
          <cell r="BC744">
            <v>40987</v>
          </cell>
        </row>
        <row r="745">
          <cell r="BC745">
            <v>40988</v>
          </cell>
        </row>
        <row r="746">
          <cell r="BC746">
            <v>40989</v>
          </cell>
        </row>
        <row r="747">
          <cell r="BC747">
            <v>40990</v>
          </cell>
        </row>
        <row r="748">
          <cell r="BC748">
            <v>40991</v>
          </cell>
        </row>
        <row r="749">
          <cell r="BC749">
            <v>40992</v>
          </cell>
        </row>
        <row r="750">
          <cell r="BC750">
            <v>40993</v>
          </cell>
        </row>
        <row r="751">
          <cell r="BC751">
            <v>40994</v>
          </cell>
        </row>
        <row r="752">
          <cell r="BC752">
            <v>40995</v>
          </cell>
        </row>
        <row r="753">
          <cell r="BC753">
            <v>40996</v>
          </cell>
        </row>
        <row r="754">
          <cell r="BC754">
            <v>40997</v>
          </cell>
        </row>
        <row r="755">
          <cell r="BC755">
            <v>40998</v>
          </cell>
        </row>
        <row r="756">
          <cell r="BC756">
            <v>40999</v>
          </cell>
        </row>
        <row r="757">
          <cell r="BC757">
            <v>41000</v>
          </cell>
        </row>
        <row r="758">
          <cell r="BC758">
            <v>41001</v>
          </cell>
        </row>
        <row r="759">
          <cell r="BC759">
            <v>41002</v>
          </cell>
        </row>
        <row r="760">
          <cell r="BC760">
            <v>41003</v>
          </cell>
        </row>
        <row r="761">
          <cell r="BC761">
            <v>41004</v>
          </cell>
        </row>
        <row r="762">
          <cell r="BC762">
            <v>41005</v>
          </cell>
        </row>
        <row r="763">
          <cell r="BC763">
            <v>41006</v>
          </cell>
        </row>
        <row r="764">
          <cell r="BC764">
            <v>41007</v>
          </cell>
        </row>
        <row r="765">
          <cell r="BC765">
            <v>41008</v>
          </cell>
        </row>
        <row r="766">
          <cell r="BC766">
            <v>41009</v>
          </cell>
        </row>
        <row r="767">
          <cell r="BC767">
            <v>41010</v>
          </cell>
        </row>
        <row r="768">
          <cell r="BC768">
            <v>41011</v>
          </cell>
        </row>
        <row r="769">
          <cell r="BC769">
            <v>41012</v>
          </cell>
        </row>
        <row r="770">
          <cell r="BC770">
            <v>41013</v>
          </cell>
        </row>
        <row r="771">
          <cell r="BC771">
            <v>41014</v>
          </cell>
        </row>
        <row r="772">
          <cell r="BC772">
            <v>41015</v>
          </cell>
        </row>
        <row r="773">
          <cell r="BC773">
            <v>41016</v>
          </cell>
        </row>
        <row r="774">
          <cell r="BC774">
            <v>41017</v>
          </cell>
        </row>
        <row r="775">
          <cell r="BC775">
            <v>41018</v>
          </cell>
        </row>
        <row r="776">
          <cell r="BC776">
            <v>41019</v>
          </cell>
        </row>
        <row r="777">
          <cell r="BC777">
            <v>41020</v>
          </cell>
        </row>
        <row r="778">
          <cell r="BC778">
            <v>41021</v>
          </cell>
        </row>
        <row r="779">
          <cell r="BC779">
            <v>41022</v>
          </cell>
        </row>
        <row r="780">
          <cell r="BC780">
            <v>41023</v>
          </cell>
        </row>
        <row r="781">
          <cell r="BC781">
            <v>41024</v>
          </cell>
        </row>
        <row r="782">
          <cell r="BC782">
            <v>41025</v>
          </cell>
        </row>
        <row r="783">
          <cell r="BC783">
            <v>41026</v>
          </cell>
        </row>
        <row r="784">
          <cell r="BC784">
            <v>41027</v>
          </cell>
        </row>
        <row r="785">
          <cell r="BC785">
            <v>41028</v>
          </cell>
        </row>
        <row r="786">
          <cell r="BC786">
            <v>41029</v>
          </cell>
        </row>
        <row r="787">
          <cell r="BC787">
            <v>41030</v>
          </cell>
        </row>
        <row r="788">
          <cell r="BC788">
            <v>41031</v>
          </cell>
        </row>
        <row r="789">
          <cell r="BC789">
            <v>41032</v>
          </cell>
        </row>
        <row r="790">
          <cell r="BC790">
            <v>41033</v>
          </cell>
        </row>
        <row r="791">
          <cell r="BC791">
            <v>41034</v>
          </cell>
        </row>
        <row r="792">
          <cell r="BC792">
            <v>41035</v>
          </cell>
        </row>
        <row r="793">
          <cell r="BC793">
            <v>41036</v>
          </cell>
        </row>
        <row r="794">
          <cell r="BC794">
            <v>41037</v>
          </cell>
        </row>
        <row r="795">
          <cell r="BC795">
            <v>41038</v>
          </cell>
        </row>
        <row r="796">
          <cell r="BC796">
            <v>41039</v>
          </cell>
        </row>
        <row r="797">
          <cell r="BC797">
            <v>41040</v>
          </cell>
        </row>
        <row r="798">
          <cell r="BC798">
            <v>41041</v>
          </cell>
        </row>
        <row r="799">
          <cell r="BC799">
            <v>41042</v>
          </cell>
        </row>
        <row r="800">
          <cell r="BC800">
            <v>41043</v>
          </cell>
        </row>
        <row r="801">
          <cell r="BC801">
            <v>41044</v>
          </cell>
        </row>
        <row r="802">
          <cell r="BC802">
            <v>41045</v>
          </cell>
        </row>
        <row r="803">
          <cell r="BC803">
            <v>41046</v>
          </cell>
        </row>
        <row r="804">
          <cell r="BC804">
            <v>41047</v>
          </cell>
        </row>
        <row r="805">
          <cell r="BC805">
            <v>41048</v>
          </cell>
        </row>
        <row r="806">
          <cell r="BC806">
            <v>41049</v>
          </cell>
        </row>
        <row r="807">
          <cell r="BC807">
            <v>41050</v>
          </cell>
        </row>
        <row r="808">
          <cell r="BC808">
            <v>41051</v>
          </cell>
        </row>
        <row r="809">
          <cell r="BC809">
            <v>41052</v>
          </cell>
        </row>
        <row r="810">
          <cell r="BC810">
            <v>41053</v>
          </cell>
        </row>
        <row r="811">
          <cell r="BC811">
            <v>41054</v>
          </cell>
        </row>
        <row r="812">
          <cell r="BC812">
            <v>41055</v>
          </cell>
        </row>
        <row r="813">
          <cell r="BC813">
            <v>41056</v>
          </cell>
        </row>
        <row r="814">
          <cell r="BC814">
            <v>41057</v>
          </cell>
        </row>
        <row r="815">
          <cell r="BC815">
            <v>41058</v>
          </cell>
        </row>
        <row r="816">
          <cell r="BC816">
            <v>41059</v>
          </cell>
        </row>
        <row r="817">
          <cell r="BC817">
            <v>41060</v>
          </cell>
        </row>
        <row r="818">
          <cell r="BC818">
            <v>41061</v>
          </cell>
        </row>
        <row r="819">
          <cell r="BC819">
            <v>41062</v>
          </cell>
        </row>
        <row r="820">
          <cell r="BC820">
            <v>41063</v>
          </cell>
        </row>
        <row r="821">
          <cell r="BC821">
            <v>41064</v>
          </cell>
        </row>
        <row r="822">
          <cell r="BC822">
            <v>41065</v>
          </cell>
        </row>
        <row r="823">
          <cell r="BC823">
            <v>41066</v>
          </cell>
        </row>
        <row r="824">
          <cell r="BC824">
            <v>41067</v>
          </cell>
        </row>
        <row r="825">
          <cell r="BC825">
            <v>41068</v>
          </cell>
        </row>
        <row r="826">
          <cell r="BC826">
            <v>41069</v>
          </cell>
        </row>
        <row r="827">
          <cell r="BC827">
            <v>41070</v>
          </cell>
        </row>
        <row r="828">
          <cell r="BC828">
            <v>41071</v>
          </cell>
        </row>
        <row r="829">
          <cell r="BC829">
            <v>41072</v>
          </cell>
        </row>
        <row r="830">
          <cell r="BC830">
            <v>41073</v>
          </cell>
        </row>
        <row r="831">
          <cell r="BC831">
            <v>41074</v>
          </cell>
        </row>
        <row r="832">
          <cell r="BC832">
            <v>41075</v>
          </cell>
        </row>
        <row r="833">
          <cell r="BC833">
            <v>41076</v>
          </cell>
        </row>
        <row r="834">
          <cell r="BC834">
            <v>41077</v>
          </cell>
        </row>
        <row r="835">
          <cell r="BC835">
            <v>41078</v>
          </cell>
        </row>
        <row r="836">
          <cell r="BC836">
            <v>41079</v>
          </cell>
        </row>
        <row r="837">
          <cell r="BC837">
            <v>41080</v>
          </cell>
        </row>
        <row r="838">
          <cell r="BC838">
            <v>41081</v>
          </cell>
        </row>
        <row r="839">
          <cell r="BC839">
            <v>41082</v>
          </cell>
        </row>
        <row r="840">
          <cell r="BC840">
            <v>41083</v>
          </cell>
        </row>
        <row r="841">
          <cell r="BC841">
            <v>41084</v>
          </cell>
        </row>
        <row r="842">
          <cell r="BC842">
            <v>41085</v>
          </cell>
        </row>
        <row r="843">
          <cell r="BC843">
            <v>41086</v>
          </cell>
        </row>
        <row r="844">
          <cell r="BC844">
            <v>41087</v>
          </cell>
        </row>
        <row r="845">
          <cell r="BC845">
            <v>41088</v>
          </cell>
        </row>
        <row r="846">
          <cell r="BC846">
            <v>41089</v>
          </cell>
        </row>
        <row r="847">
          <cell r="BC847">
            <v>41090</v>
          </cell>
        </row>
        <row r="848">
          <cell r="BC848">
            <v>41091</v>
          </cell>
        </row>
        <row r="849">
          <cell r="BC849">
            <v>41092</v>
          </cell>
        </row>
        <row r="850">
          <cell r="BC850">
            <v>41093</v>
          </cell>
        </row>
        <row r="851">
          <cell r="BC851">
            <v>41094</v>
          </cell>
        </row>
        <row r="852">
          <cell r="BC852">
            <v>41095</v>
          </cell>
        </row>
        <row r="853">
          <cell r="BC853">
            <v>41096</v>
          </cell>
        </row>
        <row r="854">
          <cell r="BC854">
            <v>41097</v>
          </cell>
        </row>
        <row r="855">
          <cell r="BC855">
            <v>41098</v>
          </cell>
        </row>
        <row r="856">
          <cell r="BC856">
            <v>41099</v>
          </cell>
        </row>
        <row r="857">
          <cell r="BC857">
            <v>41100</v>
          </cell>
        </row>
        <row r="858">
          <cell r="BC858">
            <v>41101</v>
          </cell>
        </row>
        <row r="859">
          <cell r="BC859">
            <v>41102</v>
          </cell>
        </row>
        <row r="860">
          <cell r="BC860">
            <v>41103</v>
          </cell>
        </row>
        <row r="861">
          <cell r="BC861">
            <v>41104</v>
          </cell>
        </row>
        <row r="862">
          <cell r="BC862">
            <v>41105</v>
          </cell>
        </row>
        <row r="863">
          <cell r="BC863">
            <v>41106</v>
          </cell>
        </row>
        <row r="864">
          <cell r="BC864">
            <v>41107</v>
          </cell>
        </row>
        <row r="865">
          <cell r="BC865">
            <v>41108</v>
          </cell>
        </row>
        <row r="866">
          <cell r="BC866">
            <v>41109</v>
          </cell>
        </row>
        <row r="867">
          <cell r="BC867">
            <v>41110</v>
          </cell>
        </row>
        <row r="868">
          <cell r="BC868">
            <v>41111</v>
          </cell>
        </row>
        <row r="869">
          <cell r="BC869">
            <v>41112</v>
          </cell>
        </row>
        <row r="870">
          <cell r="BC870">
            <v>41113</v>
          </cell>
        </row>
        <row r="871">
          <cell r="BC871">
            <v>41114</v>
          </cell>
        </row>
        <row r="872">
          <cell r="BC872">
            <v>41115</v>
          </cell>
        </row>
        <row r="873">
          <cell r="BC873">
            <v>41116</v>
          </cell>
        </row>
        <row r="874">
          <cell r="BC874">
            <v>41117</v>
          </cell>
        </row>
        <row r="875">
          <cell r="BC875">
            <v>41118</v>
          </cell>
        </row>
        <row r="876">
          <cell r="BC876">
            <v>41119</v>
          </cell>
        </row>
        <row r="877">
          <cell r="BC877">
            <v>41120</v>
          </cell>
        </row>
        <row r="878">
          <cell r="BC878">
            <v>41121</v>
          </cell>
        </row>
        <row r="879">
          <cell r="BC879">
            <v>41122</v>
          </cell>
        </row>
        <row r="880">
          <cell r="BC880">
            <v>41123</v>
          </cell>
        </row>
        <row r="881">
          <cell r="BC881">
            <v>41124</v>
          </cell>
        </row>
        <row r="882">
          <cell r="BC882">
            <v>41125</v>
          </cell>
        </row>
        <row r="883">
          <cell r="BC883">
            <v>41126</v>
          </cell>
        </row>
        <row r="884">
          <cell r="BC884">
            <v>41127</v>
          </cell>
        </row>
        <row r="885">
          <cell r="BC885">
            <v>41128</v>
          </cell>
        </row>
        <row r="886">
          <cell r="BC886">
            <v>41129</v>
          </cell>
        </row>
        <row r="887">
          <cell r="BC887">
            <v>41130</v>
          </cell>
        </row>
        <row r="888">
          <cell r="BC888">
            <v>41131</v>
          </cell>
        </row>
        <row r="889">
          <cell r="BC889">
            <v>41132</v>
          </cell>
        </row>
        <row r="890">
          <cell r="BC890">
            <v>41133</v>
          </cell>
        </row>
        <row r="891">
          <cell r="BC891">
            <v>41134</v>
          </cell>
        </row>
        <row r="892">
          <cell r="BC892">
            <v>41135</v>
          </cell>
        </row>
        <row r="893">
          <cell r="BC893">
            <v>41136</v>
          </cell>
        </row>
        <row r="894">
          <cell r="BC894">
            <v>41137</v>
          </cell>
        </row>
        <row r="895">
          <cell r="BC895">
            <v>41138</v>
          </cell>
        </row>
        <row r="896">
          <cell r="BC896">
            <v>41139</v>
          </cell>
        </row>
        <row r="897">
          <cell r="BC897">
            <v>41140</v>
          </cell>
        </row>
        <row r="898">
          <cell r="BC898">
            <v>41141</v>
          </cell>
        </row>
        <row r="899">
          <cell r="BC899">
            <v>41142</v>
          </cell>
        </row>
        <row r="900">
          <cell r="BC900">
            <v>41143</v>
          </cell>
        </row>
        <row r="901">
          <cell r="BC901">
            <v>41144</v>
          </cell>
        </row>
        <row r="902">
          <cell r="BC902">
            <v>41145</v>
          </cell>
        </row>
        <row r="903">
          <cell r="BC903">
            <v>41146</v>
          </cell>
        </row>
        <row r="904">
          <cell r="BC904">
            <v>41147</v>
          </cell>
        </row>
        <row r="905">
          <cell r="BC905">
            <v>41148</v>
          </cell>
        </row>
        <row r="906">
          <cell r="BC906">
            <v>41149</v>
          </cell>
        </row>
        <row r="907">
          <cell r="BC907">
            <v>41150</v>
          </cell>
        </row>
        <row r="908">
          <cell r="BC908">
            <v>41151</v>
          </cell>
        </row>
        <row r="909">
          <cell r="BC909">
            <v>41152</v>
          </cell>
        </row>
        <row r="910">
          <cell r="BC910">
            <v>41153</v>
          </cell>
        </row>
        <row r="911">
          <cell r="BC911">
            <v>41154</v>
          </cell>
        </row>
        <row r="912">
          <cell r="BC912">
            <v>41155</v>
          </cell>
        </row>
        <row r="913">
          <cell r="BC913">
            <v>41156</v>
          </cell>
        </row>
        <row r="914">
          <cell r="BC914">
            <v>41157</v>
          </cell>
        </row>
        <row r="915">
          <cell r="BC915">
            <v>41158</v>
          </cell>
        </row>
        <row r="916">
          <cell r="BC916">
            <v>41159</v>
          </cell>
        </row>
        <row r="917">
          <cell r="BC917">
            <v>41160</v>
          </cell>
        </row>
        <row r="918">
          <cell r="BC918">
            <v>41161</v>
          </cell>
        </row>
        <row r="919">
          <cell r="BC919">
            <v>41162</v>
          </cell>
        </row>
        <row r="920">
          <cell r="BC920">
            <v>41163</v>
          </cell>
        </row>
        <row r="921">
          <cell r="BC921">
            <v>41164</v>
          </cell>
        </row>
        <row r="922">
          <cell r="BC922">
            <v>41165</v>
          </cell>
        </row>
        <row r="923">
          <cell r="BC923">
            <v>41166</v>
          </cell>
        </row>
        <row r="924">
          <cell r="BC924">
            <v>41167</v>
          </cell>
        </row>
        <row r="925">
          <cell r="BC925">
            <v>41168</v>
          </cell>
        </row>
        <row r="926">
          <cell r="BC926">
            <v>41169</v>
          </cell>
        </row>
        <row r="927">
          <cell r="BC927">
            <v>41170</v>
          </cell>
        </row>
        <row r="928">
          <cell r="BC928">
            <v>41171</v>
          </cell>
        </row>
        <row r="929">
          <cell r="BC929">
            <v>41172</v>
          </cell>
        </row>
        <row r="930">
          <cell r="BC930">
            <v>41173</v>
          </cell>
        </row>
        <row r="931">
          <cell r="BC931">
            <v>41174</v>
          </cell>
        </row>
        <row r="932">
          <cell r="BC932">
            <v>41175</v>
          </cell>
        </row>
        <row r="933">
          <cell r="BC933">
            <v>41176</v>
          </cell>
        </row>
        <row r="934">
          <cell r="BC934">
            <v>41177</v>
          </cell>
        </row>
        <row r="935">
          <cell r="BC935">
            <v>41178</v>
          </cell>
        </row>
        <row r="936">
          <cell r="BC936">
            <v>41179</v>
          </cell>
        </row>
        <row r="937">
          <cell r="BC937">
            <v>41180</v>
          </cell>
        </row>
        <row r="938">
          <cell r="BC938">
            <v>41181</v>
          </cell>
        </row>
        <row r="939">
          <cell r="BC939">
            <v>41182</v>
          </cell>
        </row>
        <row r="940">
          <cell r="BC940">
            <v>41183</v>
          </cell>
        </row>
        <row r="941">
          <cell r="BC941">
            <v>41184</v>
          </cell>
        </row>
        <row r="942">
          <cell r="BC942">
            <v>41185</v>
          </cell>
        </row>
        <row r="943">
          <cell r="BC943">
            <v>41186</v>
          </cell>
        </row>
        <row r="944">
          <cell r="BC944">
            <v>41187</v>
          </cell>
        </row>
        <row r="945">
          <cell r="BC945">
            <v>41188</v>
          </cell>
        </row>
        <row r="946">
          <cell r="BC946">
            <v>41189</v>
          </cell>
        </row>
        <row r="947">
          <cell r="BC947">
            <v>41190</v>
          </cell>
        </row>
        <row r="948">
          <cell r="BC948">
            <v>41191</v>
          </cell>
        </row>
        <row r="949">
          <cell r="BC949">
            <v>41192</v>
          </cell>
        </row>
        <row r="950">
          <cell r="BC950">
            <v>41193</v>
          </cell>
        </row>
        <row r="951">
          <cell r="BC951">
            <v>41194</v>
          </cell>
        </row>
        <row r="952">
          <cell r="BC952">
            <v>41195</v>
          </cell>
        </row>
        <row r="953">
          <cell r="BC953">
            <v>41196</v>
          </cell>
        </row>
        <row r="954">
          <cell r="BC954">
            <v>41197</v>
          </cell>
        </row>
        <row r="955">
          <cell r="BC955">
            <v>41198</v>
          </cell>
        </row>
        <row r="956">
          <cell r="BC956">
            <v>41199</v>
          </cell>
        </row>
        <row r="957">
          <cell r="BC957">
            <v>41200</v>
          </cell>
        </row>
        <row r="958">
          <cell r="BC958">
            <v>41201</v>
          </cell>
        </row>
        <row r="959">
          <cell r="BC959">
            <v>41202</v>
          </cell>
        </row>
        <row r="960">
          <cell r="BC960">
            <v>41203</v>
          </cell>
        </row>
        <row r="961">
          <cell r="BC961">
            <v>41204</v>
          </cell>
        </row>
        <row r="962">
          <cell r="BC962">
            <v>41205</v>
          </cell>
        </row>
        <row r="963">
          <cell r="BC963">
            <v>41206</v>
          </cell>
        </row>
        <row r="964">
          <cell r="BC964">
            <v>41207</v>
          </cell>
        </row>
        <row r="965">
          <cell r="BC965">
            <v>41208</v>
          </cell>
        </row>
        <row r="966">
          <cell r="BC966">
            <v>41209</v>
          </cell>
        </row>
        <row r="967">
          <cell r="BC967">
            <v>41210</v>
          </cell>
        </row>
        <row r="968">
          <cell r="BC968">
            <v>41211</v>
          </cell>
        </row>
        <row r="969">
          <cell r="BC969">
            <v>41212</v>
          </cell>
        </row>
        <row r="970">
          <cell r="BC970">
            <v>41213</v>
          </cell>
        </row>
        <row r="971">
          <cell r="BC971">
            <v>41214</v>
          </cell>
        </row>
        <row r="972">
          <cell r="BC972">
            <v>41215</v>
          </cell>
        </row>
        <row r="973">
          <cell r="BC973">
            <v>41216</v>
          </cell>
        </row>
        <row r="974">
          <cell r="BC974">
            <v>41217</v>
          </cell>
        </row>
        <row r="975">
          <cell r="BC975">
            <v>41218</v>
          </cell>
        </row>
        <row r="976">
          <cell r="BC976">
            <v>41219</v>
          </cell>
        </row>
        <row r="977">
          <cell r="BC977">
            <v>41220</v>
          </cell>
        </row>
        <row r="978">
          <cell r="BC978">
            <v>41221</v>
          </cell>
        </row>
        <row r="979">
          <cell r="BC979">
            <v>41222</v>
          </cell>
        </row>
        <row r="980">
          <cell r="BC980">
            <v>41223</v>
          </cell>
        </row>
        <row r="981">
          <cell r="BC981">
            <v>41224</v>
          </cell>
        </row>
        <row r="982">
          <cell r="BC982">
            <v>41225</v>
          </cell>
        </row>
        <row r="983">
          <cell r="BC983">
            <v>41226</v>
          </cell>
        </row>
        <row r="984">
          <cell r="BC984">
            <v>41227</v>
          </cell>
        </row>
        <row r="985">
          <cell r="BC985">
            <v>41228</v>
          </cell>
        </row>
        <row r="986">
          <cell r="BC986">
            <v>41229</v>
          </cell>
        </row>
        <row r="987">
          <cell r="BC987">
            <v>41230</v>
          </cell>
        </row>
        <row r="988">
          <cell r="BC988">
            <v>41231</v>
          </cell>
        </row>
        <row r="989">
          <cell r="BC989">
            <v>41232</v>
          </cell>
        </row>
        <row r="990">
          <cell r="BC990">
            <v>41233</v>
          </cell>
        </row>
        <row r="991">
          <cell r="BC991">
            <v>41234</v>
          </cell>
        </row>
        <row r="992">
          <cell r="BC992">
            <v>41235</v>
          </cell>
        </row>
        <row r="993">
          <cell r="BC993">
            <v>41236</v>
          </cell>
        </row>
        <row r="994">
          <cell r="BC994">
            <v>41237</v>
          </cell>
        </row>
        <row r="995">
          <cell r="BC995">
            <v>41238</v>
          </cell>
        </row>
        <row r="996">
          <cell r="BC996">
            <v>41239</v>
          </cell>
        </row>
        <row r="997">
          <cell r="BC997">
            <v>41240</v>
          </cell>
        </row>
        <row r="998">
          <cell r="BC998">
            <v>41241</v>
          </cell>
        </row>
        <row r="999">
          <cell r="BC999">
            <v>41242</v>
          </cell>
        </row>
        <row r="1000">
          <cell r="BC1000">
            <v>41243</v>
          </cell>
        </row>
        <row r="1001">
          <cell r="BC1001">
            <v>41244</v>
          </cell>
        </row>
        <row r="1002">
          <cell r="BC1002">
            <v>41245</v>
          </cell>
        </row>
        <row r="1003">
          <cell r="BC1003">
            <v>41246</v>
          </cell>
        </row>
        <row r="1004">
          <cell r="BC1004">
            <v>41247</v>
          </cell>
        </row>
        <row r="1005">
          <cell r="BC1005">
            <v>41248</v>
          </cell>
        </row>
        <row r="1006">
          <cell r="BC1006">
            <v>41249</v>
          </cell>
        </row>
        <row r="1007">
          <cell r="BC1007">
            <v>41250</v>
          </cell>
        </row>
        <row r="1008">
          <cell r="BC1008">
            <v>41251</v>
          </cell>
        </row>
        <row r="1009">
          <cell r="BC1009">
            <v>41252</v>
          </cell>
        </row>
        <row r="1010">
          <cell r="BC1010">
            <v>41253</v>
          </cell>
        </row>
        <row r="1011">
          <cell r="BC1011">
            <v>41254</v>
          </cell>
        </row>
        <row r="1012">
          <cell r="BC1012">
            <v>41255</v>
          </cell>
        </row>
        <row r="1013">
          <cell r="BC1013">
            <v>41256</v>
          </cell>
        </row>
        <row r="1014">
          <cell r="BC1014">
            <v>41257</v>
          </cell>
        </row>
        <row r="1015">
          <cell r="BC1015">
            <v>41258</v>
          </cell>
        </row>
        <row r="1016">
          <cell r="BC1016">
            <v>41259</v>
          </cell>
        </row>
        <row r="1017">
          <cell r="BC1017">
            <v>41260</v>
          </cell>
        </row>
        <row r="1018">
          <cell r="BC1018">
            <v>41261</v>
          </cell>
        </row>
        <row r="1019">
          <cell r="BC1019">
            <v>41262</v>
          </cell>
        </row>
        <row r="1020">
          <cell r="BC1020">
            <v>41263</v>
          </cell>
        </row>
        <row r="1021">
          <cell r="BC1021">
            <v>41264</v>
          </cell>
        </row>
        <row r="1022">
          <cell r="BC1022">
            <v>41265</v>
          </cell>
        </row>
        <row r="1023">
          <cell r="BC1023">
            <v>41266</v>
          </cell>
        </row>
        <row r="1024">
          <cell r="BC1024">
            <v>41267</v>
          </cell>
        </row>
        <row r="1025">
          <cell r="BC1025">
            <v>41268</v>
          </cell>
        </row>
        <row r="1026">
          <cell r="BC1026">
            <v>41269</v>
          </cell>
        </row>
        <row r="1027">
          <cell r="BC1027">
            <v>41270</v>
          </cell>
        </row>
        <row r="1028">
          <cell r="BC1028">
            <v>41271</v>
          </cell>
        </row>
        <row r="1029">
          <cell r="BC1029">
            <v>41272</v>
          </cell>
        </row>
        <row r="1030">
          <cell r="BC1030">
            <v>41273</v>
          </cell>
        </row>
        <row r="1031">
          <cell r="BC1031">
            <v>41274</v>
          </cell>
        </row>
        <row r="1032">
          <cell r="BC1032">
            <v>41275</v>
          </cell>
        </row>
        <row r="1033">
          <cell r="BC1033">
            <v>41276</v>
          </cell>
        </row>
        <row r="1034">
          <cell r="BC1034">
            <v>41277</v>
          </cell>
        </row>
        <row r="1035">
          <cell r="BC1035">
            <v>41278</v>
          </cell>
        </row>
        <row r="1036">
          <cell r="BC1036">
            <v>41279</v>
          </cell>
        </row>
        <row r="1037">
          <cell r="BC1037">
            <v>41280</v>
          </cell>
        </row>
        <row r="1038">
          <cell r="BC1038">
            <v>41281</v>
          </cell>
        </row>
        <row r="1039">
          <cell r="BC1039">
            <v>41282</v>
          </cell>
        </row>
        <row r="1040">
          <cell r="BC1040">
            <v>41283</v>
          </cell>
        </row>
        <row r="1041">
          <cell r="BC1041">
            <v>41284</v>
          </cell>
        </row>
        <row r="1042">
          <cell r="BC1042">
            <v>41285</v>
          </cell>
        </row>
        <row r="1043">
          <cell r="BC1043">
            <v>41286</v>
          </cell>
        </row>
        <row r="1044">
          <cell r="BC1044">
            <v>41287</v>
          </cell>
        </row>
        <row r="1045">
          <cell r="BC1045">
            <v>41288</v>
          </cell>
        </row>
        <row r="1046">
          <cell r="BC1046">
            <v>41289</v>
          </cell>
        </row>
        <row r="1047">
          <cell r="BC1047">
            <v>41290</v>
          </cell>
        </row>
        <row r="1048">
          <cell r="BC1048">
            <v>41291</v>
          </cell>
        </row>
        <row r="1049">
          <cell r="BC1049">
            <v>41292</v>
          </cell>
        </row>
        <row r="1050">
          <cell r="BC1050">
            <v>41293</v>
          </cell>
        </row>
        <row r="1051">
          <cell r="BC1051">
            <v>41294</v>
          </cell>
        </row>
        <row r="1052">
          <cell r="BC1052">
            <v>41295</v>
          </cell>
        </row>
        <row r="1053">
          <cell r="BC1053">
            <v>41296</v>
          </cell>
        </row>
        <row r="1054">
          <cell r="BC1054">
            <v>41297</v>
          </cell>
        </row>
        <row r="1055">
          <cell r="BC1055">
            <v>41298</v>
          </cell>
        </row>
        <row r="1056">
          <cell r="BC1056">
            <v>41299</v>
          </cell>
        </row>
        <row r="1057">
          <cell r="BC1057">
            <v>41300</v>
          </cell>
        </row>
        <row r="1058">
          <cell r="BC1058">
            <v>41301</v>
          </cell>
        </row>
        <row r="1059">
          <cell r="BC1059">
            <v>41302</v>
          </cell>
        </row>
        <row r="1060">
          <cell r="BC1060">
            <v>41303</v>
          </cell>
        </row>
        <row r="1061">
          <cell r="BC1061">
            <v>41304</v>
          </cell>
        </row>
        <row r="1062">
          <cell r="BC1062">
            <v>41305</v>
          </cell>
        </row>
        <row r="1063">
          <cell r="BC1063">
            <v>41306</v>
          </cell>
        </row>
        <row r="1064">
          <cell r="BC1064">
            <v>41307</v>
          </cell>
        </row>
        <row r="1065">
          <cell r="BC1065">
            <v>41308</v>
          </cell>
        </row>
        <row r="1066">
          <cell r="BC1066">
            <v>41309</v>
          </cell>
        </row>
        <row r="1067">
          <cell r="BC1067">
            <v>41310</v>
          </cell>
        </row>
        <row r="1068">
          <cell r="BC1068">
            <v>41311</v>
          </cell>
        </row>
        <row r="1069">
          <cell r="BC1069">
            <v>41312</v>
          </cell>
        </row>
        <row r="1070">
          <cell r="BC1070">
            <v>41313</v>
          </cell>
        </row>
        <row r="1071">
          <cell r="BC1071">
            <v>41314</v>
          </cell>
        </row>
        <row r="1072">
          <cell r="BC1072">
            <v>41315</v>
          </cell>
        </row>
        <row r="1073">
          <cell r="BC1073">
            <v>41316</v>
          </cell>
        </row>
        <row r="1074">
          <cell r="BC1074">
            <v>41317</v>
          </cell>
        </row>
        <row r="1075">
          <cell r="BC1075">
            <v>41318</v>
          </cell>
        </row>
        <row r="1076">
          <cell r="BC1076">
            <v>41319</v>
          </cell>
        </row>
        <row r="1077">
          <cell r="BC1077">
            <v>41320</v>
          </cell>
        </row>
        <row r="1078">
          <cell r="BC1078">
            <v>41321</v>
          </cell>
        </row>
        <row r="1079">
          <cell r="BC1079">
            <v>41322</v>
          </cell>
        </row>
        <row r="1080">
          <cell r="BC1080">
            <v>41323</v>
          </cell>
        </row>
        <row r="1081">
          <cell r="BC1081">
            <v>41324</v>
          </cell>
        </row>
        <row r="1082">
          <cell r="BC1082">
            <v>41325</v>
          </cell>
        </row>
        <row r="1083">
          <cell r="BC1083">
            <v>41326</v>
          </cell>
        </row>
        <row r="1084">
          <cell r="BC1084">
            <v>41327</v>
          </cell>
        </row>
        <row r="1085">
          <cell r="BC1085">
            <v>41328</v>
          </cell>
        </row>
        <row r="1086">
          <cell r="BC1086">
            <v>41329</v>
          </cell>
        </row>
        <row r="1087">
          <cell r="BC1087">
            <v>41330</v>
          </cell>
        </row>
        <row r="1088">
          <cell r="BC1088">
            <v>41331</v>
          </cell>
        </row>
        <row r="1089">
          <cell r="BC1089">
            <v>41332</v>
          </cell>
        </row>
        <row r="1090">
          <cell r="BC1090">
            <v>41333</v>
          </cell>
        </row>
        <row r="1091">
          <cell r="BC1091">
            <v>41334</v>
          </cell>
        </row>
        <row r="1092">
          <cell r="BC1092">
            <v>41335</v>
          </cell>
        </row>
        <row r="1093">
          <cell r="BC1093">
            <v>41336</v>
          </cell>
        </row>
        <row r="1094">
          <cell r="BC1094">
            <v>41337</v>
          </cell>
        </row>
        <row r="1095">
          <cell r="BC1095">
            <v>41338</v>
          </cell>
        </row>
        <row r="1096">
          <cell r="BC1096">
            <v>41339</v>
          </cell>
        </row>
        <row r="1097">
          <cell r="BC1097">
            <v>41340</v>
          </cell>
        </row>
        <row r="1098">
          <cell r="BC1098">
            <v>41341</v>
          </cell>
        </row>
        <row r="1099">
          <cell r="BC1099">
            <v>41342</v>
          </cell>
        </row>
        <row r="1100">
          <cell r="BC1100">
            <v>41343</v>
          </cell>
        </row>
        <row r="1101">
          <cell r="BC1101">
            <v>41344</v>
          </cell>
        </row>
        <row r="1102">
          <cell r="BC1102">
            <v>41345</v>
          </cell>
        </row>
        <row r="1103">
          <cell r="BC1103">
            <v>41346</v>
          </cell>
        </row>
        <row r="1104">
          <cell r="BC1104">
            <v>41347</v>
          </cell>
        </row>
        <row r="1105">
          <cell r="BC1105">
            <v>41348</v>
          </cell>
        </row>
        <row r="1106">
          <cell r="BC1106">
            <v>41349</v>
          </cell>
        </row>
        <row r="1107">
          <cell r="BC1107">
            <v>41350</v>
          </cell>
        </row>
        <row r="1108">
          <cell r="BC1108">
            <v>41351</v>
          </cell>
        </row>
        <row r="1109">
          <cell r="BC1109">
            <v>41352</v>
          </cell>
        </row>
        <row r="1110">
          <cell r="BC1110">
            <v>41353</v>
          </cell>
        </row>
        <row r="1111">
          <cell r="BC1111">
            <v>41354</v>
          </cell>
        </row>
        <row r="1112">
          <cell r="BC1112">
            <v>41355</v>
          </cell>
        </row>
        <row r="1113">
          <cell r="BC1113">
            <v>41356</v>
          </cell>
        </row>
        <row r="1114">
          <cell r="BC1114">
            <v>41357</v>
          </cell>
        </row>
        <row r="1115">
          <cell r="BC1115">
            <v>41358</v>
          </cell>
        </row>
        <row r="1116">
          <cell r="BC1116">
            <v>41359</v>
          </cell>
        </row>
        <row r="1117">
          <cell r="BC1117">
            <v>41360</v>
          </cell>
        </row>
        <row r="1118">
          <cell r="BC1118">
            <v>41361</v>
          </cell>
        </row>
        <row r="1119">
          <cell r="BC1119">
            <v>41362</v>
          </cell>
        </row>
        <row r="1120">
          <cell r="BC1120">
            <v>41363</v>
          </cell>
        </row>
        <row r="1121">
          <cell r="BC1121">
            <v>41364</v>
          </cell>
        </row>
        <row r="1122">
          <cell r="BC1122">
            <v>41365</v>
          </cell>
        </row>
        <row r="1123">
          <cell r="BC1123">
            <v>41366</v>
          </cell>
        </row>
        <row r="1124">
          <cell r="BC1124">
            <v>41367</v>
          </cell>
        </row>
        <row r="1125">
          <cell r="BC1125">
            <v>41368</v>
          </cell>
        </row>
        <row r="1126">
          <cell r="BC1126">
            <v>41369</v>
          </cell>
        </row>
        <row r="1127">
          <cell r="BC1127">
            <v>41370</v>
          </cell>
        </row>
        <row r="1128">
          <cell r="BC1128">
            <v>41371</v>
          </cell>
        </row>
        <row r="1129">
          <cell r="BC1129">
            <v>41372</v>
          </cell>
        </row>
        <row r="1130">
          <cell r="BC1130">
            <v>41373</v>
          </cell>
        </row>
        <row r="1131">
          <cell r="BC1131">
            <v>41374</v>
          </cell>
        </row>
        <row r="1132">
          <cell r="BC1132">
            <v>41375</v>
          </cell>
        </row>
        <row r="1133">
          <cell r="BC1133">
            <v>41376</v>
          </cell>
        </row>
        <row r="1134">
          <cell r="BC1134">
            <v>41377</v>
          </cell>
        </row>
        <row r="1135">
          <cell r="BC1135">
            <v>41378</v>
          </cell>
        </row>
        <row r="1136">
          <cell r="BC1136">
            <v>41379</v>
          </cell>
        </row>
        <row r="1137">
          <cell r="BC1137">
            <v>41380</v>
          </cell>
        </row>
        <row r="1138">
          <cell r="BC1138">
            <v>41381</v>
          </cell>
        </row>
        <row r="1139">
          <cell r="BC1139">
            <v>41382</v>
          </cell>
        </row>
        <row r="1140">
          <cell r="BC1140">
            <v>41383</v>
          </cell>
        </row>
        <row r="1141">
          <cell r="BC1141">
            <v>41384</v>
          </cell>
        </row>
        <row r="1142">
          <cell r="BC1142">
            <v>41385</v>
          </cell>
        </row>
        <row r="1143">
          <cell r="BC1143">
            <v>41386</v>
          </cell>
        </row>
        <row r="1144">
          <cell r="BC1144">
            <v>41387</v>
          </cell>
        </row>
        <row r="1145">
          <cell r="BC1145">
            <v>41388</v>
          </cell>
        </row>
        <row r="1146">
          <cell r="BC1146">
            <v>41389</v>
          </cell>
        </row>
        <row r="1147">
          <cell r="BC1147">
            <v>41390</v>
          </cell>
        </row>
        <row r="1148">
          <cell r="BC1148">
            <v>41391</v>
          </cell>
        </row>
        <row r="1149">
          <cell r="BC1149">
            <v>41392</v>
          </cell>
        </row>
        <row r="1150">
          <cell r="BC1150">
            <v>41393</v>
          </cell>
        </row>
        <row r="1151">
          <cell r="BC1151">
            <v>41394</v>
          </cell>
        </row>
        <row r="1152">
          <cell r="BC1152">
            <v>41395</v>
          </cell>
        </row>
        <row r="1153">
          <cell r="BC1153">
            <v>41396</v>
          </cell>
        </row>
        <row r="1154">
          <cell r="BC1154">
            <v>41397</v>
          </cell>
        </row>
        <row r="1155">
          <cell r="BC1155">
            <v>41398</v>
          </cell>
        </row>
        <row r="1156">
          <cell r="BC1156">
            <v>41399</v>
          </cell>
        </row>
        <row r="1157">
          <cell r="BC1157">
            <v>41400</v>
          </cell>
        </row>
        <row r="1158">
          <cell r="BC1158">
            <v>41401</v>
          </cell>
        </row>
        <row r="1159">
          <cell r="BC1159">
            <v>41402</v>
          </cell>
        </row>
        <row r="1160">
          <cell r="BC1160">
            <v>41403</v>
          </cell>
        </row>
        <row r="1161">
          <cell r="BC1161">
            <v>41404</v>
          </cell>
        </row>
        <row r="1162">
          <cell r="BC1162">
            <v>41405</v>
          </cell>
        </row>
        <row r="1163">
          <cell r="BC1163">
            <v>41406</v>
          </cell>
        </row>
        <row r="1164">
          <cell r="BC1164">
            <v>41407</v>
          </cell>
        </row>
        <row r="1165">
          <cell r="BC1165">
            <v>41408</v>
          </cell>
        </row>
        <row r="1166">
          <cell r="BC1166">
            <v>41409</v>
          </cell>
        </row>
        <row r="1167">
          <cell r="BC1167">
            <v>41410</v>
          </cell>
        </row>
        <row r="1168">
          <cell r="BC1168">
            <v>41411</v>
          </cell>
        </row>
        <row r="1169">
          <cell r="BC1169">
            <v>41412</v>
          </cell>
        </row>
        <row r="1170">
          <cell r="BC1170">
            <v>41413</v>
          </cell>
        </row>
        <row r="1171">
          <cell r="BC1171">
            <v>41414</v>
          </cell>
        </row>
        <row r="1172">
          <cell r="BC1172">
            <v>41415</v>
          </cell>
        </row>
        <row r="1173">
          <cell r="BC1173">
            <v>41416</v>
          </cell>
        </row>
        <row r="1174">
          <cell r="BC1174">
            <v>41417</v>
          </cell>
        </row>
        <row r="1175">
          <cell r="BC1175">
            <v>41418</v>
          </cell>
        </row>
        <row r="1176">
          <cell r="BC1176">
            <v>41419</v>
          </cell>
        </row>
        <row r="1177">
          <cell r="BC1177">
            <v>41420</v>
          </cell>
        </row>
        <row r="1178">
          <cell r="BC1178">
            <v>41421</v>
          </cell>
        </row>
        <row r="1179">
          <cell r="BC1179">
            <v>41422</v>
          </cell>
        </row>
        <row r="1180">
          <cell r="BC1180">
            <v>41423</v>
          </cell>
        </row>
        <row r="1181">
          <cell r="BC1181">
            <v>41424</v>
          </cell>
        </row>
        <row r="1182">
          <cell r="BC1182">
            <v>41425</v>
          </cell>
        </row>
        <row r="1183">
          <cell r="BC1183">
            <v>41426</v>
          </cell>
        </row>
        <row r="1184">
          <cell r="BC1184">
            <v>41427</v>
          </cell>
        </row>
        <row r="1185">
          <cell r="BC1185">
            <v>41428</v>
          </cell>
        </row>
        <row r="1186">
          <cell r="BC1186">
            <v>41429</v>
          </cell>
        </row>
        <row r="1187">
          <cell r="BC1187">
            <v>41430</v>
          </cell>
        </row>
        <row r="1188">
          <cell r="BC1188">
            <v>41431</v>
          </cell>
        </row>
        <row r="1189">
          <cell r="BC1189">
            <v>41432</v>
          </cell>
        </row>
        <row r="1190">
          <cell r="BC1190">
            <v>41433</v>
          </cell>
        </row>
        <row r="1191">
          <cell r="BC1191">
            <v>41434</v>
          </cell>
        </row>
        <row r="1192">
          <cell r="BC1192">
            <v>41435</v>
          </cell>
        </row>
        <row r="1193">
          <cell r="BC1193">
            <v>41436</v>
          </cell>
        </row>
        <row r="1194">
          <cell r="BC1194">
            <v>41437</v>
          </cell>
        </row>
        <row r="1195">
          <cell r="BC1195">
            <v>41438</v>
          </cell>
        </row>
        <row r="1196">
          <cell r="BC1196">
            <v>41439</v>
          </cell>
        </row>
        <row r="1197">
          <cell r="BC1197">
            <v>41440</v>
          </cell>
        </row>
        <row r="1198">
          <cell r="BC1198">
            <v>41441</v>
          </cell>
        </row>
        <row r="1199">
          <cell r="BC1199">
            <v>41442</v>
          </cell>
        </row>
        <row r="1200">
          <cell r="BC1200">
            <v>41443</v>
          </cell>
        </row>
        <row r="1201">
          <cell r="BC1201">
            <v>41444</v>
          </cell>
        </row>
        <row r="1202">
          <cell r="BC1202">
            <v>41445</v>
          </cell>
        </row>
        <row r="1203">
          <cell r="BC1203">
            <v>41446</v>
          </cell>
        </row>
        <row r="1204">
          <cell r="BC1204">
            <v>41447</v>
          </cell>
        </row>
        <row r="1205">
          <cell r="BC1205">
            <v>41448</v>
          </cell>
        </row>
        <row r="1206">
          <cell r="BC1206">
            <v>41449</v>
          </cell>
        </row>
        <row r="1207">
          <cell r="BC1207">
            <v>41450</v>
          </cell>
        </row>
        <row r="1208">
          <cell r="BC1208">
            <v>41451</v>
          </cell>
        </row>
        <row r="1209">
          <cell r="BC1209">
            <v>41452</v>
          </cell>
        </row>
        <row r="1210">
          <cell r="BC1210">
            <v>41453</v>
          </cell>
        </row>
        <row r="1211">
          <cell r="BC1211">
            <v>41454</v>
          </cell>
        </row>
        <row r="1212">
          <cell r="BC1212">
            <v>41455</v>
          </cell>
        </row>
        <row r="1213">
          <cell r="BC1213">
            <v>41456</v>
          </cell>
        </row>
        <row r="1214">
          <cell r="BC1214">
            <v>41457</v>
          </cell>
        </row>
        <row r="1215">
          <cell r="BC1215">
            <v>41458</v>
          </cell>
        </row>
        <row r="1216">
          <cell r="BC1216">
            <v>41459</v>
          </cell>
        </row>
        <row r="1217">
          <cell r="BC1217">
            <v>41460</v>
          </cell>
        </row>
        <row r="1218">
          <cell r="BC1218">
            <v>41461</v>
          </cell>
        </row>
        <row r="1219">
          <cell r="BC1219">
            <v>41462</v>
          </cell>
        </row>
        <row r="1220">
          <cell r="BC1220">
            <v>41463</v>
          </cell>
        </row>
        <row r="1221">
          <cell r="BC1221">
            <v>41464</v>
          </cell>
        </row>
        <row r="1222">
          <cell r="BC1222">
            <v>41465</v>
          </cell>
        </row>
        <row r="1223">
          <cell r="BC1223">
            <v>41466</v>
          </cell>
        </row>
        <row r="1224">
          <cell r="BC1224">
            <v>41467</v>
          </cell>
        </row>
        <row r="1225">
          <cell r="BC1225">
            <v>41468</v>
          </cell>
        </row>
        <row r="1226">
          <cell r="BC1226">
            <v>41469</v>
          </cell>
        </row>
        <row r="1227">
          <cell r="BC1227">
            <v>41470</v>
          </cell>
        </row>
        <row r="1228">
          <cell r="BC1228">
            <v>41471</v>
          </cell>
        </row>
        <row r="1229">
          <cell r="BC1229">
            <v>41472</v>
          </cell>
        </row>
        <row r="1230">
          <cell r="BC1230">
            <v>41473</v>
          </cell>
        </row>
        <row r="1231">
          <cell r="BC1231">
            <v>41474</v>
          </cell>
        </row>
        <row r="1232">
          <cell r="BC1232">
            <v>41475</v>
          </cell>
        </row>
        <row r="1233">
          <cell r="BC1233">
            <v>41476</v>
          </cell>
        </row>
        <row r="1234">
          <cell r="BC1234">
            <v>41477</v>
          </cell>
        </row>
        <row r="1235">
          <cell r="BC1235">
            <v>41478</v>
          </cell>
        </row>
        <row r="1236">
          <cell r="BC1236">
            <v>41479</v>
          </cell>
        </row>
        <row r="1237">
          <cell r="BC1237">
            <v>41480</v>
          </cell>
        </row>
        <row r="1238">
          <cell r="BC1238">
            <v>41481</v>
          </cell>
        </row>
        <row r="1239">
          <cell r="BC1239">
            <v>41482</v>
          </cell>
        </row>
        <row r="1240">
          <cell r="BC1240">
            <v>41483</v>
          </cell>
        </row>
        <row r="1241">
          <cell r="BC1241">
            <v>41484</v>
          </cell>
        </row>
        <row r="1242">
          <cell r="BC1242">
            <v>41485</v>
          </cell>
        </row>
        <row r="1243">
          <cell r="BC1243">
            <v>41486</v>
          </cell>
        </row>
        <row r="1244">
          <cell r="BC1244">
            <v>41487</v>
          </cell>
        </row>
        <row r="1245">
          <cell r="BC1245">
            <v>41488</v>
          </cell>
        </row>
        <row r="1246">
          <cell r="BC1246">
            <v>41489</v>
          </cell>
        </row>
        <row r="1247">
          <cell r="BC1247">
            <v>41490</v>
          </cell>
        </row>
        <row r="1248">
          <cell r="BC1248">
            <v>41491</v>
          </cell>
        </row>
        <row r="1249">
          <cell r="BC1249">
            <v>41492</v>
          </cell>
        </row>
        <row r="1250">
          <cell r="BC1250">
            <v>41493</v>
          </cell>
        </row>
        <row r="1251">
          <cell r="BC1251">
            <v>41494</v>
          </cell>
        </row>
        <row r="1252">
          <cell r="BC1252">
            <v>41495</v>
          </cell>
        </row>
        <row r="1253">
          <cell r="BC1253">
            <v>41496</v>
          </cell>
        </row>
        <row r="1254">
          <cell r="BC1254">
            <v>41497</v>
          </cell>
        </row>
        <row r="1255">
          <cell r="BC1255">
            <v>41498</v>
          </cell>
        </row>
        <row r="1256">
          <cell r="BC1256">
            <v>41499</v>
          </cell>
        </row>
        <row r="1257">
          <cell r="BC1257">
            <v>41500</v>
          </cell>
        </row>
        <row r="1258">
          <cell r="BC1258">
            <v>41501</v>
          </cell>
        </row>
        <row r="1259">
          <cell r="BC1259">
            <v>41502</v>
          </cell>
        </row>
        <row r="1260">
          <cell r="BC1260">
            <v>41503</v>
          </cell>
        </row>
        <row r="1261">
          <cell r="BC1261">
            <v>41504</v>
          </cell>
        </row>
        <row r="1262">
          <cell r="BC1262">
            <v>41505</v>
          </cell>
        </row>
        <row r="1263">
          <cell r="BC1263">
            <v>41506</v>
          </cell>
        </row>
        <row r="1264">
          <cell r="BC1264">
            <v>41507</v>
          </cell>
        </row>
        <row r="1265">
          <cell r="BC1265">
            <v>41508</v>
          </cell>
        </row>
        <row r="1266">
          <cell r="BC1266">
            <v>41509</v>
          </cell>
        </row>
        <row r="1267">
          <cell r="BC1267">
            <v>41510</v>
          </cell>
        </row>
        <row r="1268">
          <cell r="BC1268">
            <v>41511</v>
          </cell>
        </row>
        <row r="1269">
          <cell r="BC1269">
            <v>41512</v>
          </cell>
        </row>
        <row r="1270">
          <cell r="BC1270">
            <v>41513</v>
          </cell>
        </row>
        <row r="1271">
          <cell r="BC1271">
            <v>41514</v>
          </cell>
        </row>
        <row r="1272">
          <cell r="BC1272">
            <v>41515</v>
          </cell>
        </row>
        <row r="1273">
          <cell r="BC1273">
            <v>41516</v>
          </cell>
        </row>
        <row r="1274">
          <cell r="BC1274">
            <v>41517</v>
          </cell>
        </row>
        <row r="1275">
          <cell r="BC1275">
            <v>41518</v>
          </cell>
        </row>
        <row r="1276">
          <cell r="BC1276">
            <v>41519</v>
          </cell>
        </row>
        <row r="1277">
          <cell r="BC1277">
            <v>41520</v>
          </cell>
        </row>
        <row r="1278">
          <cell r="BC1278">
            <v>41521</v>
          </cell>
        </row>
        <row r="1279">
          <cell r="BC1279">
            <v>41522</v>
          </cell>
        </row>
        <row r="1280">
          <cell r="BC1280">
            <v>41523</v>
          </cell>
        </row>
        <row r="1281">
          <cell r="BC1281">
            <v>41524</v>
          </cell>
        </row>
        <row r="1282">
          <cell r="BC1282">
            <v>41525</v>
          </cell>
        </row>
        <row r="1283">
          <cell r="BC1283">
            <v>41526</v>
          </cell>
        </row>
        <row r="1284">
          <cell r="BC1284">
            <v>41527</v>
          </cell>
        </row>
        <row r="1285">
          <cell r="BC1285">
            <v>41528</v>
          </cell>
        </row>
        <row r="1286">
          <cell r="BC1286">
            <v>41529</v>
          </cell>
        </row>
        <row r="1287">
          <cell r="BC1287">
            <v>41530</v>
          </cell>
        </row>
        <row r="1288">
          <cell r="BC1288">
            <v>41531</v>
          </cell>
        </row>
        <row r="1289">
          <cell r="BC1289">
            <v>41532</v>
          </cell>
        </row>
        <row r="1290">
          <cell r="BC1290">
            <v>41533</v>
          </cell>
        </row>
        <row r="1291">
          <cell r="BC1291">
            <v>41534</v>
          </cell>
        </row>
        <row r="1292">
          <cell r="BC1292">
            <v>41535</v>
          </cell>
        </row>
        <row r="1293">
          <cell r="BC1293">
            <v>41536</v>
          </cell>
        </row>
        <row r="1294">
          <cell r="BC1294">
            <v>41537</v>
          </cell>
        </row>
        <row r="1295">
          <cell r="BC1295">
            <v>41538</v>
          </cell>
        </row>
        <row r="1296">
          <cell r="BC1296">
            <v>41539</v>
          </cell>
        </row>
        <row r="1297">
          <cell r="BC1297">
            <v>41540</v>
          </cell>
        </row>
        <row r="1298">
          <cell r="BC1298">
            <v>41541</v>
          </cell>
        </row>
        <row r="1299">
          <cell r="BC1299">
            <v>41542</v>
          </cell>
        </row>
        <row r="1300">
          <cell r="BC1300">
            <v>41543</v>
          </cell>
        </row>
        <row r="1301">
          <cell r="BC1301">
            <v>41544</v>
          </cell>
        </row>
        <row r="1302">
          <cell r="BC1302">
            <v>41545</v>
          </cell>
        </row>
        <row r="1303">
          <cell r="BC1303">
            <v>41546</v>
          </cell>
        </row>
        <row r="1304">
          <cell r="BC1304">
            <v>41547</v>
          </cell>
        </row>
        <row r="1305">
          <cell r="BC1305">
            <v>41548</v>
          </cell>
        </row>
        <row r="1306">
          <cell r="BC1306">
            <v>41549</v>
          </cell>
        </row>
        <row r="1307">
          <cell r="BC1307">
            <v>41550</v>
          </cell>
        </row>
        <row r="1308">
          <cell r="BC1308">
            <v>41551</v>
          </cell>
        </row>
        <row r="1309">
          <cell r="BC1309">
            <v>41552</v>
          </cell>
        </row>
        <row r="1310">
          <cell r="BC1310">
            <v>41553</v>
          </cell>
        </row>
        <row r="1311">
          <cell r="BC1311">
            <v>41554</v>
          </cell>
        </row>
        <row r="1312">
          <cell r="BC1312">
            <v>41555</v>
          </cell>
        </row>
        <row r="1313">
          <cell r="BC1313">
            <v>41556</v>
          </cell>
        </row>
        <row r="1314">
          <cell r="BC1314">
            <v>41557</v>
          </cell>
        </row>
        <row r="1315">
          <cell r="BC1315">
            <v>41558</v>
          </cell>
        </row>
        <row r="1316">
          <cell r="BC1316">
            <v>41559</v>
          </cell>
        </row>
        <row r="1317">
          <cell r="BC1317">
            <v>41560</v>
          </cell>
        </row>
        <row r="1318">
          <cell r="BC1318">
            <v>41561</v>
          </cell>
        </row>
        <row r="1319">
          <cell r="BC1319">
            <v>41562</v>
          </cell>
        </row>
        <row r="1320">
          <cell r="BC1320">
            <v>41563</v>
          </cell>
        </row>
        <row r="1321">
          <cell r="BC1321">
            <v>41564</v>
          </cell>
        </row>
        <row r="1322">
          <cell r="BC1322">
            <v>41565</v>
          </cell>
        </row>
        <row r="1323">
          <cell r="BC1323">
            <v>41566</v>
          </cell>
        </row>
        <row r="1324">
          <cell r="BC1324">
            <v>41567</v>
          </cell>
        </row>
        <row r="1325">
          <cell r="BC1325">
            <v>41568</v>
          </cell>
        </row>
        <row r="1326">
          <cell r="BC1326">
            <v>41569</v>
          </cell>
        </row>
        <row r="1327">
          <cell r="BC1327">
            <v>41570</v>
          </cell>
        </row>
        <row r="1328">
          <cell r="BC1328">
            <v>41571</v>
          </cell>
        </row>
        <row r="1329">
          <cell r="BC1329">
            <v>41572</v>
          </cell>
        </row>
        <row r="1330">
          <cell r="BC1330">
            <v>41573</v>
          </cell>
        </row>
        <row r="1331">
          <cell r="BC1331">
            <v>41574</v>
          </cell>
        </row>
        <row r="1332">
          <cell r="BC1332">
            <v>41575</v>
          </cell>
        </row>
        <row r="1333">
          <cell r="BC1333">
            <v>41576</v>
          </cell>
        </row>
        <row r="1334">
          <cell r="BC1334">
            <v>41577</v>
          </cell>
        </row>
        <row r="1335">
          <cell r="BC1335">
            <v>41578</v>
          </cell>
        </row>
        <row r="1336">
          <cell r="BC1336">
            <v>41579</v>
          </cell>
        </row>
        <row r="1337">
          <cell r="BC1337">
            <v>41580</v>
          </cell>
        </row>
        <row r="1338">
          <cell r="BC1338">
            <v>41581</v>
          </cell>
        </row>
        <row r="1339">
          <cell r="BC1339">
            <v>41582</v>
          </cell>
        </row>
        <row r="1340">
          <cell r="BC1340">
            <v>41583</v>
          </cell>
        </row>
        <row r="1341">
          <cell r="BC1341">
            <v>41584</v>
          </cell>
        </row>
        <row r="1342">
          <cell r="BC1342">
            <v>41585</v>
          </cell>
        </row>
        <row r="1343">
          <cell r="BC1343">
            <v>41586</v>
          </cell>
        </row>
        <row r="1344">
          <cell r="BC1344">
            <v>41587</v>
          </cell>
        </row>
        <row r="1345">
          <cell r="BC1345">
            <v>41588</v>
          </cell>
        </row>
        <row r="1346">
          <cell r="BC1346">
            <v>41589</v>
          </cell>
        </row>
        <row r="1347">
          <cell r="BC1347">
            <v>41590</v>
          </cell>
        </row>
        <row r="1348">
          <cell r="BC1348">
            <v>41591</v>
          </cell>
        </row>
        <row r="1349">
          <cell r="BC1349">
            <v>41592</v>
          </cell>
        </row>
        <row r="1350">
          <cell r="BC1350">
            <v>41593</v>
          </cell>
        </row>
        <row r="1351">
          <cell r="BC1351">
            <v>41594</v>
          </cell>
        </row>
        <row r="1352">
          <cell r="BC1352">
            <v>41595</v>
          </cell>
        </row>
        <row r="1353">
          <cell r="BC1353">
            <v>41596</v>
          </cell>
        </row>
        <row r="1354">
          <cell r="BC1354">
            <v>41597</v>
          </cell>
        </row>
        <row r="1355">
          <cell r="BC1355">
            <v>41598</v>
          </cell>
        </row>
        <row r="1356">
          <cell r="BC1356">
            <v>41599</v>
          </cell>
        </row>
        <row r="1357">
          <cell r="BC1357">
            <v>41600</v>
          </cell>
        </row>
        <row r="1358">
          <cell r="BC1358">
            <v>41601</v>
          </cell>
        </row>
        <row r="1359">
          <cell r="BC1359">
            <v>41602</v>
          </cell>
        </row>
        <row r="1360">
          <cell r="BC1360">
            <v>41603</v>
          </cell>
        </row>
        <row r="1361">
          <cell r="BC1361">
            <v>41604</v>
          </cell>
        </row>
        <row r="1362">
          <cell r="BC1362">
            <v>41605</v>
          </cell>
        </row>
        <row r="1363">
          <cell r="BC1363">
            <v>41606</v>
          </cell>
        </row>
        <row r="1364">
          <cell r="BC1364">
            <v>41607</v>
          </cell>
        </row>
        <row r="1365">
          <cell r="BC1365">
            <v>41608</v>
          </cell>
        </row>
        <row r="1366">
          <cell r="BC1366">
            <v>41609</v>
          </cell>
        </row>
        <row r="1367">
          <cell r="BC1367">
            <v>41610</v>
          </cell>
        </row>
        <row r="1368">
          <cell r="BC1368">
            <v>41611</v>
          </cell>
        </row>
        <row r="1369">
          <cell r="BC1369">
            <v>41612</v>
          </cell>
        </row>
        <row r="1370">
          <cell r="BC1370">
            <v>41613</v>
          </cell>
        </row>
        <row r="1371">
          <cell r="BC1371">
            <v>41614</v>
          </cell>
        </row>
        <row r="1372">
          <cell r="BC1372">
            <v>41615</v>
          </cell>
        </row>
        <row r="1373">
          <cell r="BC1373">
            <v>41616</v>
          </cell>
        </row>
        <row r="1374">
          <cell r="BC1374">
            <v>41617</v>
          </cell>
        </row>
        <row r="1375">
          <cell r="BC1375">
            <v>41618</v>
          </cell>
        </row>
        <row r="1376">
          <cell r="BC1376">
            <v>41619</v>
          </cell>
        </row>
        <row r="1377">
          <cell r="BC1377">
            <v>41620</v>
          </cell>
        </row>
        <row r="1378">
          <cell r="BC1378">
            <v>41621</v>
          </cell>
        </row>
        <row r="1379">
          <cell r="BC1379">
            <v>41622</v>
          </cell>
        </row>
        <row r="1380">
          <cell r="BC1380">
            <v>41623</v>
          </cell>
        </row>
        <row r="1381">
          <cell r="BC1381">
            <v>41624</v>
          </cell>
        </row>
        <row r="1382">
          <cell r="BC1382">
            <v>41625</v>
          </cell>
        </row>
        <row r="1383">
          <cell r="BC1383">
            <v>41626</v>
          </cell>
        </row>
        <row r="1384">
          <cell r="BC1384">
            <v>41627</v>
          </cell>
        </row>
        <row r="1385">
          <cell r="BC1385">
            <v>41628</v>
          </cell>
        </row>
        <row r="1386">
          <cell r="BC1386">
            <v>41629</v>
          </cell>
        </row>
        <row r="1387">
          <cell r="BC1387">
            <v>41630</v>
          </cell>
        </row>
        <row r="1388">
          <cell r="BC1388">
            <v>41631</v>
          </cell>
        </row>
        <row r="1389">
          <cell r="BC1389">
            <v>41632</v>
          </cell>
        </row>
        <row r="1390">
          <cell r="BC1390">
            <v>41633</v>
          </cell>
        </row>
        <row r="1391">
          <cell r="BC1391">
            <v>41634</v>
          </cell>
        </row>
        <row r="1392">
          <cell r="BC1392">
            <v>41635</v>
          </cell>
        </row>
        <row r="1393">
          <cell r="BC1393">
            <v>41636</v>
          </cell>
        </row>
        <row r="1394">
          <cell r="BC1394">
            <v>41637</v>
          </cell>
        </row>
        <row r="1395">
          <cell r="BC1395">
            <v>41638</v>
          </cell>
        </row>
        <row r="1396">
          <cell r="BC1396">
            <v>41639</v>
          </cell>
        </row>
        <row r="1397">
          <cell r="BC1397">
            <v>41640</v>
          </cell>
        </row>
        <row r="1398">
          <cell r="BC1398">
            <v>41641</v>
          </cell>
        </row>
        <row r="1399">
          <cell r="BC1399">
            <v>41642</v>
          </cell>
        </row>
        <row r="1400">
          <cell r="BC1400">
            <v>41643</v>
          </cell>
        </row>
        <row r="1401">
          <cell r="BC1401">
            <v>41644</v>
          </cell>
        </row>
        <row r="1402">
          <cell r="BC1402">
            <v>41645</v>
          </cell>
        </row>
        <row r="1403">
          <cell r="BC1403">
            <v>41646</v>
          </cell>
        </row>
        <row r="1404">
          <cell r="BC1404">
            <v>41647</v>
          </cell>
        </row>
        <row r="1405">
          <cell r="BC1405">
            <v>41648</v>
          </cell>
        </row>
        <row r="1406">
          <cell r="BC1406">
            <v>41649</v>
          </cell>
        </row>
        <row r="1407">
          <cell r="BC1407">
            <v>41650</v>
          </cell>
        </row>
        <row r="1408">
          <cell r="BC1408">
            <v>41651</v>
          </cell>
        </row>
        <row r="1409">
          <cell r="BC1409">
            <v>41652</v>
          </cell>
        </row>
        <row r="1410">
          <cell r="BC1410">
            <v>41653</v>
          </cell>
        </row>
        <row r="1411">
          <cell r="BC1411">
            <v>41654</v>
          </cell>
        </row>
        <row r="1412">
          <cell r="BC1412">
            <v>41655</v>
          </cell>
        </row>
        <row r="1413">
          <cell r="BC1413">
            <v>41656</v>
          </cell>
        </row>
        <row r="1414">
          <cell r="BC1414">
            <v>41657</v>
          </cell>
        </row>
        <row r="1415">
          <cell r="BC1415">
            <v>41658</v>
          </cell>
        </row>
        <row r="1416">
          <cell r="BC1416">
            <v>41659</v>
          </cell>
        </row>
        <row r="1417">
          <cell r="BC1417">
            <v>41660</v>
          </cell>
        </row>
        <row r="1418">
          <cell r="BC1418">
            <v>41661</v>
          </cell>
        </row>
        <row r="1419">
          <cell r="BC1419">
            <v>41662</v>
          </cell>
        </row>
        <row r="1420">
          <cell r="BC1420">
            <v>41663</v>
          </cell>
        </row>
        <row r="1421">
          <cell r="BC1421">
            <v>41664</v>
          </cell>
        </row>
        <row r="1422">
          <cell r="BC1422">
            <v>41665</v>
          </cell>
        </row>
        <row r="1423">
          <cell r="BC1423">
            <v>41666</v>
          </cell>
        </row>
        <row r="1424">
          <cell r="BC1424">
            <v>41667</v>
          </cell>
        </row>
        <row r="1425">
          <cell r="BC1425">
            <v>41668</v>
          </cell>
        </row>
        <row r="1426">
          <cell r="BC1426">
            <v>41669</v>
          </cell>
        </row>
        <row r="1427">
          <cell r="BC1427">
            <v>41670</v>
          </cell>
        </row>
        <row r="1428">
          <cell r="BC1428">
            <v>41671</v>
          </cell>
        </row>
        <row r="1429">
          <cell r="BC1429">
            <v>41672</v>
          </cell>
        </row>
        <row r="1430">
          <cell r="BC1430">
            <v>41673</v>
          </cell>
        </row>
        <row r="1431">
          <cell r="BC1431">
            <v>41674</v>
          </cell>
        </row>
        <row r="1432">
          <cell r="BC1432">
            <v>41675</v>
          </cell>
        </row>
        <row r="1433">
          <cell r="BC1433">
            <v>41676</v>
          </cell>
        </row>
        <row r="1434">
          <cell r="BC1434">
            <v>41677</v>
          </cell>
        </row>
        <row r="1435">
          <cell r="BC1435">
            <v>41678</v>
          </cell>
        </row>
        <row r="1436">
          <cell r="BC1436">
            <v>41679</v>
          </cell>
        </row>
        <row r="1437">
          <cell r="BC1437">
            <v>41680</v>
          </cell>
        </row>
        <row r="1438">
          <cell r="BC1438">
            <v>41681</v>
          </cell>
        </row>
        <row r="1439">
          <cell r="BC1439">
            <v>41682</v>
          </cell>
        </row>
        <row r="1440">
          <cell r="BC1440">
            <v>41683</v>
          </cell>
        </row>
        <row r="1441">
          <cell r="BC1441">
            <v>41684</v>
          </cell>
        </row>
        <row r="1442">
          <cell r="BC1442">
            <v>41685</v>
          </cell>
        </row>
        <row r="1443">
          <cell r="BC1443">
            <v>41686</v>
          </cell>
        </row>
        <row r="1444">
          <cell r="BC1444">
            <v>41687</v>
          </cell>
        </row>
        <row r="1445">
          <cell r="BC1445">
            <v>41688</v>
          </cell>
        </row>
        <row r="1446">
          <cell r="BC1446">
            <v>41689</v>
          </cell>
        </row>
        <row r="1447">
          <cell r="BC1447">
            <v>41690</v>
          </cell>
        </row>
        <row r="1448">
          <cell r="BC1448">
            <v>41691</v>
          </cell>
        </row>
        <row r="1449">
          <cell r="BC1449">
            <v>41692</v>
          </cell>
        </row>
        <row r="1450">
          <cell r="BC1450">
            <v>41693</v>
          </cell>
        </row>
        <row r="1451">
          <cell r="BC1451">
            <v>41694</v>
          </cell>
        </row>
        <row r="1452">
          <cell r="BC1452">
            <v>41695</v>
          </cell>
        </row>
        <row r="1453">
          <cell r="BC1453">
            <v>41696</v>
          </cell>
        </row>
        <row r="1454">
          <cell r="BC1454">
            <v>41697</v>
          </cell>
        </row>
        <row r="1455">
          <cell r="BC1455">
            <v>41698</v>
          </cell>
        </row>
        <row r="1456">
          <cell r="BC1456">
            <v>41699</v>
          </cell>
        </row>
        <row r="1457">
          <cell r="BC1457">
            <v>41700</v>
          </cell>
        </row>
        <row r="1458">
          <cell r="BC1458">
            <v>41701</v>
          </cell>
        </row>
        <row r="1459">
          <cell r="BC1459">
            <v>41702</v>
          </cell>
        </row>
        <row r="1460">
          <cell r="BC1460">
            <v>41703</v>
          </cell>
        </row>
        <row r="1461">
          <cell r="BC1461">
            <v>41704</v>
          </cell>
        </row>
        <row r="1462">
          <cell r="BC1462">
            <v>41705</v>
          </cell>
        </row>
        <row r="1463">
          <cell r="BC1463">
            <v>41706</v>
          </cell>
        </row>
        <row r="1464">
          <cell r="BC1464">
            <v>41707</v>
          </cell>
        </row>
        <row r="1465">
          <cell r="BC1465">
            <v>41708</v>
          </cell>
        </row>
        <row r="1466">
          <cell r="BC1466">
            <v>41709</v>
          </cell>
        </row>
        <row r="1467">
          <cell r="BC1467">
            <v>41710</v>
          </cell>
        </row>
        <row r="1468">
          <cell r="BC1468">
            <v>41711</v>
          </cell>
        </row>
        <row r="1469">
          <cell r="BC1469">
            <v>41712</v>
          </cell>
        </row>
        <row r="1470">
          <cell r="BC1470">
            <v>41713</v>
          </cell>
        </row>
        <row r="1471">
          <cell r="BC1471">
            <v>41714</v>
          </cell>
        </row>
        <row r="1472">
          <cell r="BC1472">
            <v>41715</v>
          </cell>
        </row>
        <row r="1473">
          <cell r="BC1473">
            <v>41716</v>
          </cell>
        </row>
        <row r="1474">
          <cell r="BC1474">
            <v>41717</v>
          </cell>
        </row>
        <row r="1475">
          <cell r="BC1475">
            <v>41718</v>
          </cell>
        </row>
        <row r="1476">
          <cell r="BC1476">
            <v>41719</v>
          </cell>
        </row>
        <row r="1477">
          <cell r="BC1477">
            <v>41720</v>
          </cell>
        </row>
        <row r="1478">
          <cell r="BC1478">
            <v>41721</v>
          </cell>
        </row>
        <row r="1479">
          <cell r="BC1479">
            <v>41722</v>
          </cell>
        </row>
        <row r="1480">
          <cell r="BC1480">
            <v>41723</v>
          </cell>
        </row>
        <row r="1481">
          <cell r="BC1481">
            <v>41724</v>
          </cell>
        </row>
        <row r="1482">
          <cell r="BC1482">
            <v>41725</v>
          </cell>
        </row>
        <row r="1483">
          <cell r="BC1483">
            <v>41726</v>
          </cell>
        </row>
        <row r="1484">
          <cell r="BC1484">
            <v>41727</v>
          </cell>
        </row>
        <row r="1485">
          <cell r="BC1485">
            <v>41728</v>
          </cell>
        </row>
        <row r="1486">
          <cell r="BC1486">
            <v>41729</v>
          </cell>
        </row>
        <row r="1487">
          <cell r="BC1487">
            <v>41730</v>
          </cell>
        </row>
        <row r="1488">
          <cell r="BC1488">
            <v>41731</v>
          </cell>
        </row>
        <row r="1489">
          <cell r="BC1489">
            <v>41732</v>
          </cell>
        </row>
        <row r="1490">
          <cell r="BC1490">
            <v>41733</v>
          </cell>
        </row>
        <row r="1491">
          <cell r="BC1491">
            <v>41734</v>
          </cell>
        </row>
        <row r="1492">
          <cell r="BC1492">
            <v>41735</v>
          </cell>
        </row>
        <row r="1493">
          <cell r="BC1493">
            <v>41736</v>
          </cell>
        </row>
        <row r="1494">
          <cell r="BC1494">
            <v>41737</v>
          </cell>
        </row>
        <row r="1495">
          <cell r="BC1495">
            <v>41738</v>
          </cell>
        </row>
        <row r="1496">
          <cell r="BC1496">
            <v>41739</v>
          </cell>
        </row>
        <row r="1497">
          <cell r="BC1497">
            <v>41740</v>
          </cell>
        </row>
        <row r="1498">
          <cell r="BC1498">
            <v>41741</v>
          </cell>
        </row>
        <row r="1499">
          <cell r="BC1499">
            <v>41742</v>
          </cell>
        </row>
        <row r="1500">
          <cell r="BC1500">
            <v>41743</v>
          </cell>
        </row>
        <row r="1501">
          <cell r="BC1501">
            <v>41744</v>
          </cell>
        </row>
        <row r="1502">
          <cell r="BC1502">
            <v>41745</v>
          </cell>
        </row>
        <row r="1503">
          <cell r="BC1503">
            <v>41746</v>
          </cell>
        </row>
        <row r="1504">
          <cell r="BC1504">
            <v>41747</v>
          </cell>
        </row>
        <row r="1505">
          <cell r="BC1505">
            <v>41748</v>
          </cell>
        </row>
        <row r="1506">
          <cell r="BC1506">
            <v>41749</v>
          </cell>
        </row>
        <row r="1507">
          <cell r="BC1507">
            <v>41750</v>
          </cell>
        </row>
        <row r="1508">
          <cell r="BC1508">
            <v>41751</v>
          </cell>
        </row>
        <row r="1509">
          <cell r="BC1509">
            <v>41752</v>
          </cell>
        </row>
        <row r="1510">
          <cell r="BC1510">
            <v>41753</v>
          </cell>
        </row>
        <row r="1511">
          <cell r="BC1511">
            <v>41754</v>
          </cell>
        </row>
        <row r="1512">
          <cell r="BC1512">
            <v>41755</v>
          </cell>
        </row>
        <row r="1513">
          <cell r="BC1513">
            <v>41756</v>
          </cell>
        </row>
        <row r="1514">
          <cell r="BC1514">
            <v>41757</v>
          </cell>
        </row>
        <row r="1515">
          <cell r="BC1515">
            <v>41758</v>
          </cell>
        </row>
        <row r="1516">
          <cell r="BC1516">
            <v>41759</v>
          </cell>
        </row>
        <row r="1517">
          <cell r="BC1517">
            <v>41760</v>
          </cell>
        </row>
        <row r="1518">
          <cell r="BC1518">
            <v>41761</v>
          </cell>
        </row>
        <row r="1519">
          <cell r="BC1519">
            <v>41762</v>
          </cell>
        </row>
        <row r="1520">
          <cell r="BC1520">
            <v>41763</v>
          </cell>
        </row>
        <row r="1521">
          <cell r="BC1521">
            <v>41764</v>
          </cell>
        </row>
        <row r="1522">
          <cell r="BC1522">
            <v>41765</v>
          </cell>
        </row>
        <row r="1523">
          <cell r="BC1523">
            <v>41766</v>
          </cell>
        </row>
        <row r="1524">
          <cell r="BC1524">
            <v>41767</v>
          </cell>
        </row>
        <row r="1525">
          <cell r="BC1525">
            <v>41768</v>
          </cell>
        </row>
        <row r="1526">
          <cell r="BC1526">
            <v>41769</v>
          </cell>
        </row>
        <row r="1527">
          <cell r="BC1527">
            <v>41770</v>
          </cell>
        </row>
        <row r="1528">
          <cell r="BC1528">
            <v>41771</v>
          </cell>
        </row>
        <row r="1529">
          <cell r="BC1529">
            <v>41772</v>
          </cell>
        </row>
        <row r="1530">
          <cell r="BC1530">
            <v>41773</v>
          </cell>
        </row>
        <row r="1531">
          <cell r="BC1531">
            <v>41774</v>
          </cell>
        </row>
        <row r="1532">
          <cell r="BC1532">
            <v>41775</v>
          </cell>
        </row>
        <row r="1533">
          <cell r="BC1533">
            <v>41776</v>
          </cell>
        </row>
        <row r="1534">
          <cell r="BC1534">
            <v>41777</v>
          </cell>
        </row>
        <row r="1535">
          <cell r="BC1535">
            <v>41778</v>
          </cell>
        </row>
        <row r="1536">
          <cell r="BC1536">
            <v>41779</v>
          </cell>
        </row>
        <row r="1537">
          <cell r="BC1537">
            <v>41780</v>
          </cell>
        </row>
        <row r="1538">
          <cell r="BC1538">
            <v>41781</v>
          </cell>
        </row>
        <row r="1539">
          <cell r="BC1539">
            <v>41782</v>
          </cell>
        </row>
        <row r="1540">
          <cell r="BC1540">
            <v>41783</v>
          </cell>
        </row>
        <row r="1541">
          <cell r="BC1541">
            <v>41784</v>
          </cell>
        </row>
        <row r="1542">
          <cell r="BC1542">
            <v>41785</v>
          </cell>
        </row>
        <row r="1543">
          <cell r="BC1543">
            <v>41786</v>
          </cell>
        </row>
        <row r="1544">
          <cell r="BC1544">
            <v>41787</v>
          </cell>
        </row>
        <row r="1545">
          <cell r="BC1545">
            <v>41788</v>
          </cell>
        </row>
        <row r="1546">
          <cell r="BC1546">
            <v>41789</v>
          </cell>
        </row>
        <row r="1547">
          <cell r="BC1547">
            <v>41790</v>
          </cell>
        </row>
        <row r="1548">
          <cell r="BC1548">
            <v>41791</v>
          </cell>
        </row>
        <row r="1549">
          <cell r="BC1549">
            <v>41792</v>
          </cell>
        </row>
        <row r="1550">
          <cell r="BC1550">
            <v>41793</v>
          </cell>
        </row>
        <row r="1551">
          <cell r="BC1551">
            <v>41794</v>
          </cell>
        </row>
        <row r="1552">
          <cell r="BC1552">
            <v>41795</v>
          </cell>
        </row>
        <row r="1553">
          <cell r="BC1553">
            <v>41796</v>
          </cell>
        </row>
        <row r="1554">
          <cell r="BC1554">
            <v>41797</v>
          </cell>
        </row>
        <row r="1555">
          <cell r="BC1555">
            <v>41798</v>
          </cell>
        </row>
        <row r="1556">
          <cell r="BC1556">
            <v>41799</v>
          </cell>
        </row>
        <row r="1557">
          <cell r="BC1557">
            <v>41800</v>
          </cell>
        </row>
        <row r="1558">
          <cell r="BC1558">
            <v>41801</v>
          </cell>
        </row>
        <row r="1559">
          <cell r="BC1559">
            <v>41802</v>
          </cell>
        </row>
        <row r="1560">
          <cell r="BC1560">
            <v>41803</v>
          </cell>
        </row>
        <row r="1561">
          <cell r="BC1561">
            <v>41804</v>
          </cell>
        </row>
        <row r="1562">
          <cell r="BC1562">
            <v>41805</v>
          </cell>
        </row>
        <row r="1563">
          <cell r="BC1563">
            <v>41806</v>
          </cell>
        </row>
        <row r="1564">
          <cell r="BC1564">
            <v>41807</v>
          </cell>
        </row>
        <row r="1565">
          <cell r="BC1565">
            <v>41808</v>
          </cell>
        </row>
        <row r="1566">
          <cell r="BC1566">
            <v>41809</v>
          </cell>
        </row>
        <row r="1567">
          <cell r="BC1567">
            <v>41810</v>
          </cell>
        </row>
        <row r="1568">
          <cell r="BC1568">
            <v>41811</v>
          </cell>
        </row>
        <row r="1569">
          <cell r="BC1569">
            <v>41812</v>
          </cell>
        </row>
        <row r="1570">
          <cell r="BC1570">
            <v>41813</v>
          </cell>
        </row>
        <row r="1571">
          <cell r="BC1571">
            <v>41814</v>
          </cell>
        </row>
        <row r="1572">
          <cell r="BC1572">
            <v>41815</v>
          </cell>
        </row>
        <row r="1573">
          <cell r="BC1573">
            <v>41816</v>
          </cell>
        </row>
        <row r="1574">
          <cell r="BC1574">
            <v>41817</v>
          </cell>
        </row>
        <row r="1575">
          <cell r="BC1575">
            <v>41818</v>
          </cell>
        </row>
        <row r="1576">
          <cell r="BC1576">
            <v>41819</v>
          </cell>
        </row>
        <row r="1577">
          <cell r="BC1577">
            <v>41820</v>
          </cell>
        </row>
        <row r="1578">
          <cell r="BC1578">
            <v>41821</v>
          </cell>
        </row>
        <row r="1579">
          <cell r="BC1579">
            <v>41822</v>
          </cell>
        </row>
        <row r="1580">
          <cell r="BC1580">
            <v>41823</v>
          </cell>
        </row>
        <row r="1581">
          <cell r="BC1581">
            <v>41824</v>
          </cell>
        </row>
        <row r="1582">
          <cell r="BC1582">
            <v>41825</v>
          </cell>
        </row>
        <row r="1583">
          <cell r="BC1583">
            <v>41826</v>
          </cell>
        </row>
        <row r="1584">
          <cell r="BC1584">
            <v>41827</v>
          </cell>
        </row>
        <row r="1585">
          <cell r="BC1585">
            <v>41828</v>
          </cell>
        </row>
        <row r="1586">
          <cell r="BC1586">
            <v>41829</v>
          </cell>
        </row>
        <row r="1587">
          <cell r="BC1587">
            <v>41830</v>
          </cell>
        </row>
        <row r="1588">
          <cell r="BC1588">
            <v>41831</v>
          </cell>
        </row>
        <row r="1589">
          <cell r="BC1589">
            <v>41832</v>
          </cell>
        </row>
        <row r="1590">
          <cell r="BC1590">
            <v>41833</v>
          </cell>
        </row>
        <row r="1591">
          <cell r="BC1591">
            <v>41834</v>
          </cell>
        </row>
        <row r="1592">
          <cell r="BC1592">
            <v>41835</v>
          </cell>
        </row>
        <row r="1593">
          <cell r="BC1593">
            <v>41836</v>
          </cell>
        </row>
        <row r="1594">
          <cell r="BC1594">
            <v>41837</v>
          </cell>
        </row>
        <row r="1595">
          <cell r="BC1595">
            <v>41838</v>
          </cell>
        </row>
        <row r="1596">
          <cell r="BC1596">
            <v>41839</v>
          </cell>
        </row>
        <row r="1597">
          <cell r="BC1597">
            <v>41840</v>
          </cell>
        </row>
        <row r="1598">
          <cell r="BC1598">
            <v>41841</v>
          </cell>
        </row>
        <row r="1599">
          <cell r="BC1599">
            <v>41842</v>
          </cell>
        </row>
        <row r="1600">
          <cell r="BC1600">
            <v>41843</v>
          </cell>
        </row>
        <row r="1601">
          <cell r="BC1601">
            <v>41844</v>
          </cell>
        </row>
        <row r="1602">
          <cell r="BC1602">
            <v>41845</v>
          </cell>
        </row>
        <row r="1603">
          <cell r="BC1603">
            <v>41846</v>
          </cell>
        </row>
        <row r="1604">
          <cell r="BC1604">
            <v>41847</v>
          </cell>
        </row>
        <row r="1605">
          <cell r="BC1605">
            <v>41848</v>
          </cell>
        </row>
        <row r="1606">
          <cell r="BC1606">
            <v>41849</v>
          </cell>
        </row>
        <row r="1607">
          <cell r="BC1607">
            <v>41850</v>
          </cell>
        </row>
        <row r="1608">
          <cell r="BC1608">
            <v>41851</v>
          </cell>
        </row>
        <row r="1609">
          <cell r="BC1609">
            <v>41852</v>
          </cell>
        </row>
        <row r="1610">
          <cell r="BC1610">
            <v>41853</v>
          </cell>
        </row>
        <row r="1611">
          <cell r="BC1611">
            <v>41854</v>
          </cell>
        </row>
        <row r="1612">
          <cell r="BC1612">
            <v>41855</v>
          </cell>
        </row>
        <row r="1613">
          <cell r="BC1613">
            <v>41856</v>
          </cell>
        </row>
        <row r="1614">
          <cell r="BC1614">
            <v>41857</v>
          </cell>
        </row>
        <row r="1615">
          <cell r="BC1615">
            <v>41858</v>
          </cell>
        </row>
        <row r="1616">
          <cell r="BC1616">
            <v>41859</v>
          </cell>
        </row>
        <row r="1617">
          <cell r="BC1617">
            <v>41860</v>
          </cell>
        </row>
        <row r="1618">
          <cell r="BC1618">
            <v>41861</v>
          </cell>
        </row>
        <row r="1619">
          <cell r="BC1619">
            <v>41862</v>
          </cell>
        </row>
        <row r="1620">
          <cell r="BC1620">
            <v>41863</v>
          </cell>
        </row>
        <row r="1621">
          <cell r="BC1621">
            <v>41864</v>
          </cell>
        </row>
        <row r="1622">
          <cell r="BC1622">
            <v>41865</v>
          </cell>
        </row>
        <row r="1623">
          <cell r="BC1623">
            <v>41866</v>
          </cell>
        </row>
        <row r="1624">
          <cell r="BC1624">
            <v>41867</v>
          </cell>
        </row>
        <row r="1625">
          <cell r="BC1625">
            <v>41868</v>
          </cell>
        </row>
        <row r="1626">
          <cell r="BC1626">
            <v>41869</v>
          </cell>
        </row>
        <row r="1627">
          <cell r="BC1627">
            <v>41870</v>
          </cell>
        </row>
        <row r="1628">
          <cell r="BC1628">
            <v>41871</v>
          </cell>
        </row>
        <row r="1629">
          <cell r="BC1629">
            <v>41872</v>
          </cell>
        </row>
        <row r="1630">
          <cell r="BC1630">
            <v>41873</v>
          </cell>
        </row>
        <row r="1631">
          <cell r="BC1631">
            <v>41874</v>
          </cell>
        </row>
        <row r="1632">
          <cell r="BC1632">
            <v>41875</v>
          </cell>
        </row>
        <row r="1633">
          <cell r="BC1633">
            <v>41876</v>
          </cell>
        </row>
        <row r="1634">
          <cell r="BC1634">
            <v>41877</v>
          </cell>
        </row>
        <row r="1635">
          <cell r="BC1635">
            <v>41878</v>
          </cell>
        </row>
        <row r="1636">
          <cell r="BC1636">
            <v>41879</v>
          </cell>
        </row>
        <row r="1637">
          <cell r="BC1637">
            <v>41880</v>
          </cell>
        </row>
        <row r="1638">
          <cell r="BC1638">
            <v>41881</v>
          </cell>
        </row>
        <row r="1639">
          <cell r="BC1639">
            <v>41882</v>
          </cell>
        </row>
        <row r="1640">
          <cell r="BC1640">
            <v>41883</v>
          </cell>
        </row>
        <row r="1641">
          <cell r="BC1641">
            <v>41884</v>
          </cell>
        </row>
        <row r="1642">
          <cell r="BC1642">
            <v>41885</v>
          </cell>
        </row>
        <row r="1643">
          <cell r="BC1643">
            <v>41886</v>
          </cell>
        </row>
        <row r="1644">
          <cell r="BC1644">
            <v>41887</v>
          </cell>
        </row>
        <row r="1645">
          <cell r="BC1645">
            <v>41888</v>
          </cell>
        </row>
        <row r="1646">
          <cell r="BC1646">
            <v>41889</v>
          </cell>
        </row>
        <row r="1647">
          <cell r="BC1647">
            <v>41890</v>
          </cell>
        </row>
        <row r="1648">
          <cell r="BC1648">
            <v>41891</v>
          </cell>
        </row>
        <row r="1649">
          <cell r="BC1649">
            <v>41892</v>
          </cell>
        </row>
        <row r="1650">
          <cell r="BC1650">
            <v>41893</v>
          </cell>
        </row>
        <row r="1651">
          <cell r="BC1651">
            <v>41894</v>
          </cell>
        </row>
        <row r="1652">
          <cell r="BC1652">
            <v>41895</v>
          </cell>
        </row>
        <row r="1653">
          <cell r="BC1653">
            <v>41896</v>
          </cell>
        </row>
        <row r="1654">
          <cell r="BC1654">
            <v>41897</v>
          </cell>
        </row>
        <row r="1655">
          <cell r="BC1655">
            <v>41898</v>
          </cell>
        </row>
        <row r="1656">
          <cell r="BC1656">
            <v>41899</v>
          </cell>
        </row>
        <row r="1657">
          <cell r="BC1657">
            <v>41900</v>
          </cell>
        </row>
        <row r="1658">
          <cell r="BC1658">
            <v>41901</v>
          </cell>
        </row>
        <row r="1659">
          <cell r="BC1659">
            <v>41902</v>
          </cell>
        </row>
        <row r="1660">
          <cell r="BC1660">
            <v>41903</v>
          </cell>
        </row>
        <row r="1661">
          <cell r="BC1661">
            <v>41904</v>
          </cell>
        </row>
        <row r="1662">
          <cell r="BC1662">
            <v>41905</v>
          </cell>
        </row>
        <row r="1663">
          <cell r="BC1663">
            <v>41906</v>
          </cell>
        </row>
        <row r="1664">
          <cell r="BC1664">
            <v>41907</v>
          </cell>
        </row>
        <row r="1665">
          <cell r="BC1665">
            <v>41908</v>
          </cell>
        </row>
        <row r="1666">
          <cell r="BC1666">
            <v>41909</v>
          </cell>
        </row>
        <row r="1667">
          <cell r="BC1667">
            <v>41910</v>
          </cell>
        </row>
        <row r="1668">
          <cell r="BC1668">
            <v>41911</v>
          </cell>
        </row>
        <row r="1669">
          <cell r="BC1669">
            <v>41912</v>
          </cell>
        </row>
        <row r="1670">
          <cell r="BC1670">
            <v>41913</v>
          </cell>
        </row>
        <row r="1671">
          <cell r="BC1671">
            <v>41914</v>
          </cell>
        </row>
        <row r="1672">
          <cell r="BC1672">
            <v>41915</v>
          </cell>
        </row>
        <row r="1673">
          <cell r="BC1673">
            <v>41916</v>
          </cell>
        </row>
        <row r="1674">
          <cell r="BC1674">
            <v>41917</v>
          </cell>
        </row>
        <row r="1675">
          <cell r="BC1675">
            <v>41918</v>
          </cell>
        </row>
        <row r="1676">
          <cell r="BC1676">
            <v>41919</v>
          </cell>
        </row>
        <row r="1677">
          <cell r="BC1677">
            <v>41920</v>
          </cell>
        </row>
        <row r="1678">
          <cell r="BC1678">
            <v>41921</v>
          </cell>
        </row>
        <row r="1679">
          <cell r="BC1679">
            <v>41922</v>
          </cell>
        </row>
        <row r="1680">
          <cell r="BC1680">
            <v>41923</v>
          </cell>
        </row>
        <row r="1681">
          <cell r="BC1681">
            <v>41924</v>
          </cell>
        </row>
        <row r="1682">
          <cell r="BC1682">
            <v>41925</v>
          </cell>
        </row>
        <row r="1683">
          <cell r="BC1683">
            <v>41926</v>
          </cell>
        </row>
        <row r="1684">
          <cell r="BC1684">
            <v>41927</v>
          </cell>
        </row>
        <row r="1685">
          <cell r="BC1685">
            <v>41928</v>
          </cell>
        </row>
        <row r="1686">
          <cell r="BC1686">
            <v>41929</v>
          </cell>
        </row>
        <row r="1687">
          <cell r="BC1687">
            <v>41930</v>
          </cell>
        </row>
        <row r="1688">
          <cell r="BC1688">
            <v>41931</v>
          </cell>
        </row>
        <row r="1689">
          <cell r="BC1689">
            <v>41932</v>
          </cell>
        </row>
        <row r="1690">
          <cell r="BC1690">
            <v>41933</v>
          </cell>
        </row>
        <row r="1691">
          <cell r="BC1691">
            <v>41934</v>
          </cell>
        </row>
        <row r="1692">
          <cell r="BC1692">
            <v>41935</v>
          </cell>
        </row>
        <row r="1693">
          <cell r="BC1693">
            <v>41936</v>
          </cell>
        </row>
        <row r="1694">
          <cell r="BC1694">
            <v>41937</v>
          </cell>
        </row>
        <row r="1695">
          <cell r="BC1695">
            <v>41938</v>
          </cell>
        </row>
        <row r="1696">
          <cell r="BC1696">
            <v>41939</v>
          </cell>
        </row>
        <row r="1697">
          <cell r="BC1697">
            <v>41940</v>
          </cell>
        </row>
        <row r="1698">
          <cell r="BC1698">
            <v>41941</v>
          </cell>
        </row>
        <row r="1699">
          <cell r="BC1699">
            <v>41942</v>
          </cell>
        </row>
        <row r="1700">
          <cell r="BC1700">
            <v>41943</v>
          </cell>
        </row>
        <row r="1701">
          <cell r="BC1701">
            <v>41944</v>
          </cell>
        </row>
        <row r="1702">
          <cell r="BC1702">
            <v>41945</v>
          </cell>
        </row>
        <row r="1703">
          <cell r="BC1703">
            <v>41946</v>
          </cell>
        </row>
        <row r="1704">
          <cell r="BC1704">
            <v>41947</v>
          </cell>
        </row>
        <row r="1705">
          <cell r="BC1705">
            <v>41948</v>
          </cell>
        </row>
        <row r="1706">
          <cell r="BC1706">
            <v>41949</v>
          </cell>
        </row>
        <row r="1707">
          <cell r="BC1707">
            <v>41950</v>
          </cell>
        </row>
        <row r="1708">
          <cell r="BC1708">
            <v>41951</v>
          </cell>
        </row>
        <row r="1709">
          <cell r="BC1709">
            <v>41952</v>
          </cell>
        </row>
        <row r="1710">
          <cell r="BC1710">
            <v>41953</v>
          </cell>
        </row>
        <row r="1711">
          <cell r="BC1711">
            <v>41954</v>
          </cell>
        </row>
        <row r="1712">
          <cell r="BC1712">
            <v>41955</v>
          </cell>
        </row>
        <row r="1713">
          <cell r="BC1713">
            <v>41956</v>
          </cell>
        </row>
        <row r="1714">
          <cell r="BC1714">
            <v>41957</v>
          </cell>
        </row>
        <row r="1715">
          <cell r="BC1715">
            <v>41958</v>
          </cell>
        </row>
        <row r="1716">
          <cell r="BC1716">
            <v>41959</v>
          </cell>
        </row>
        <row r="1717">
          <cell r="BC1717">
            <v>41960</v>
          </cell>
        </row>
        <row r="1718">
          <cell r="BC1718">
            <v>41961</v>
          </cell>
        </row>
        <row r="1719">
          <cell r="BC1719">
            <v>41962</v>
          </cell>
        </row>
        <row r="1720">
          <cell r="BC1720">
            <v>41963</v>
          </cell>
        </row>
        <row r="1721">
          <cell r="BC1721">
            <v>41964</v>
          </cell>
        </row>
        <row r="1722">
          <cell r="BC1722">
            <v>41965</v>
          </cell>
        </row>
        <row r="1723">
          <cell r="BC1723">
            <v>41966</v>
          </cell>
        </row>
        <row r="1724">
          <cell r="BC1724">
            <v>41967</v>
          </cell>
        </row>
        <row r="1725">
          <cell r="BC1725">
            <v>41968</v>
          </cell>
        </row>
        <row r="1726">
          <cell r="BC1726">
            <v>41969</v>
          </cell>
        </row>
        <row r="1727">
          <cell r="BC1727">
            <v>41970</v>
          </cell>
        </row>
        <row r="1728">
          <cell r="BC1728">
            <v>41971</v>
          </cell>
        </row>
        <row r="1729">
          <cell r="BC1729">
            <v>41972</v>
          </cell>
        </row>
        <row r="1730">
          <cell r="BC1730">
            <v>41973</v>
          </cell>
        </row>
        <row r="1731">
          <cell r="BC1731">
            <v>41974</v>
          </cell>
        </row>
        <row r="1732">
          <cell r="BC1732">
            <v>41975</v>
          </cell>
        </row>
        <row r="1733">
          <cell r="BC1733">
            <v>41976</v>
          </cell>
        </row>
        <row r="1734">
          <cell r="BC1734">
            <v>41977</v>
          </cell>
        </row>
        <row r="1735">
          <cell r="BC1735">
            <v>41978</v>
          </cell>
        </row>
        <row r="1736">
          <cell r="BC1736">
            <v>41979</v>
          </cell>
        </row>
        <row r="1737">
          <cell r="BC1737">
            <v>41980</v>
          </cell>
        </row>
        <row r="1738">
          <cell r="BC1738">
            <v>41981</v>
          </cell>
        </row>
        <row r="1739">
          <cell r="BC1739">
            <v>41982</v>
          </cell>
        </row>
        <row r="1740">
          <cell r="BC1740">
            <v>41983</v>
          </cell>
        </row>
        <row r="1741">
          <cell r="BC1741">
            <v>41984</v>
          </cell>
        </row>
        <row r="1742">
          <cell r="BC1742">
            <v>41985</v>
          </cell>
        </row>
        <row r="1743">
          <cell r="BC1743">
            <v>41986</v>
          </cell>
        </row>
        <row r="1744">
          <cell r="BC1744">
            <v>41987</v>
          </cell>
        </row>
        <row r="1745">
          <cell r="BC1745">
            <v>41988</v>
          </cell>
        </row>
        <row r="1746">
          <cell r="BC1746">
            <v>41989</v>
          </cell>
        </row>
        <row r="1747">
          <cell r="BC1747">
            <v>41990</v>
          </cell>
        </row>
        <row r="1748">
          <cell r="BC1748">
            <v>41991</v>
          </cell>
        </row>
        <row r="1749">
          <cell r="BC1749">
            <v>41992</v>
          </cell>
        </row>
        <row r="1750">
          <cell r="BC1750">
            <v>41993</v>
          </cell>
        </row>
        <row r="1751">
          <cell r="BC1751">
            <v>41994</v>
          </cell>
        </row>
        <row r="1752">
          <cell r="BC1752">
            <v>41995</v>
          </cell>
        </row>
        <row r="1753">
          <cell r="BC1753">
            <v>41996</v>
          </cell>
        </row>
        <row r="1754">
          <cell r="BC1754">
            <v>41997</v>
          </cell>
        </row>
        <row r="1755">
          <cell r="BC1755">
            <v>41998</v>
          </cell>
        </row>
        <row r="1756">
          <cell r="BC1756">
            <v>41999</v>
          </cell>
        </row>
        <row r="1757">
          <cell r="BC1757">
            <v>42000</v>
          </cell>
        </row>
        <row r="1758">
          <cell r="BC1758">
            <v>42001</v>
          </cell>
        </row>
        <row r="1759">
          <cell r="BC1759">
            <v>42002</v>
          </cell>
        </row>
        <row r="1760">
          <cell r="BC1760">
            <v>42003</v>
          </cell>
        </row>
        <row r="1761">
          <cell r="BC1761">
            <v>42004</v>
          </cell>
        </row>
        <row r="1762">
          <cell r="BC1762">
            <v>42005</v>
          </cell>
        </row>
        <row r="1763">
          <cell r="BC1763">
            <v>42006</v>
          </cell>
        </row>
        <row r="1764">
          <cell r="BC1764">
            <v>42007</v>
          </cell>
        </row>
        <row r="1765">
          <cell r="BC1765">
            <v>42008</v>
          </cell>
        </row>
        <row r="1766">
          <cell r="BC1766">
            <v>42009</v>
          </cell>
        </row>
        <row r="1767">
          <cell r="BC1767">
            <v>42010</v>
          </cell>
        </row>
        <row r="1768">
          <cell r="BC1768">
            <v>42011</v>
          </cell>
        </row>
        <row r="1769">
          <cell r="BC1769">
            <v>42012</v>
          </cell>
        </row>
        <row r="1770">
          <cell r="BC1770">
            <v>42013</v>
          </cell>
        </row>
        <row r="1771">
          <cell r="BC1771">
            <v>42014</v>
          </cell>
        </row>
        <row r="1772">
          <cell r="BC1772">
            <v>42015</v>
          </cell>
        </row>
        <row r="1773">
          <cell r="BC1773">
            <v>42016</v>
          </cell>
        </row>
        <row r="1774">
          <cell r="BC1774">
            <v>42017</v>
          </cell>
        </row>
        <row r="1775">
          <cell r="BC1775">
            <v>42018</v>
          </cell>
        </row>
        <row r="1776">
          <cell r="BC1776">
            <v>42019</v>
          </cell>
        </row>
        <row r="1777">
          <cell r="BC1777">
            <v>42020</v>
          </cell>
        </row>
        <row r="1778">
          <cell r="BC1778">
            <v>42021</v>
          </cell>
        </row>
        <row r="1779">
          <cell r="BC1779">
            <v>42022</v>
          </cell>
        </row>
        <row r="1780">
          <cell r="BC1780">
            <v>42023</v>
          </cell>
        </row>
        <row r="1781">
          <cell r="BC1781">
            <v>42024</v>
          </cell>
        </row>
        <row r="1782">
          <cell r="BC1782">
            <v>42025</v>
          </cell>
        </row>
        <row r="1783">
          <cell r="BC1783">
            <v>42026</v>
          </cell>
        </row>
        <row r="1784">
          <cell r="BC1784">
            <v>42027</v>
          </cell>
        </row>
        <row r="1785">
          <cell r="BC1785">
            <v>42028</v>
          </cell>
        </row>
        <row r="1786">
          <cell r="BC1786">
            <v>42029</v>
          </cell>
        </row>
        <row r="1787">
          <cell r="BC1787">
            <v>42030</v>
          </cell>
        </row>
        <row r="1788">
          <cell r="BC1788">
            <v>42031</v>
          </cell>
        </row>
        <row r="1789">
          <cell r="BC1789">
            <v>42032</v>
          </cell>
        </row>
        <row r="1790">
          <cell r="BC1790">
            <v>42033</v>
          </cell>
        </row>
        <row r="1791">
          <cell r="BC1791">
            <v>42034</v>
          </cell>
        </row>
        <row r="1792">
          <cell r="BC1792">
            <v>42035</v>
          </cell>
        </row>
        <row r="1793">
          <cell r="BC1793">
            <v>42036</v>
          </cell>
        </row>
        <row r="1794">
          <cell r="BC1794">
            <v>42037</v>
          </cell>
        </row>
        <row r="1795">
          <cell r="BC1795">
            <v>42038</v>
          </cell>
        </row>
        <row r="1796">
          <cell r="BC1796">
            <v>42039</v>
          </cell>
        </row>
        <row r="1797">
          <cell r="BC1797">
            <v>42040</v>
          </cell>
        </row>
        <row r="1798">
          <cell r="BC1798">
            <v>42041</v>
          </cell>
        </row>
        <row r="1799">
          <cell r="BC1799">
            <v>42042</v>
          </cell>
        </row>
        <row r="1800">
          <cell r="BC1800">
            <v>42043</v>
          </cell>
        </row>
        <row r="1801">
          <cell r="BC1801">
            <v>42044</v>
          </cell>
        </row>
        <row r="1802">
          <cell r="BC1802">
            <v>42045</v>
          </cell>
        </row>
        <row r="1803">
          <cell r="BC1803">
            <v>42046</v>
          </cell>
        </row>
        <row r="1804">
          <cell r="BC1804">
            <v>42047</v>
          </cell>
        </row>
        <row r="1805">
          <cell r="BC1805">
            <v>42048</v>
          </cell>
        </row>
        <row r="1806">
          <cell r="BC1806">
            <v>42049</v>
          </cell>
        </row>
        <row r="1807">
          <cell r="BC1807">
            <v>42050</v>
          </cell>
        </row>
        <row r="1808">
          <cell r="BC1808">
            <v>42051</v>
          </cell>
        </row>
        <row r="1809">
          <cell r="BC1809">
            <v>42052</v>
          </cell>
        </row>
        <row r="1810">
          <cell r="BC1810">
            <v>42053</v>
          </cell>
        </row>
        <row r="1811">
          <cell r="BC1811">
            <v>42054</v>
          </cell>
        </row>
        <row r="1812">
          <cell r="BC1812">
            <v>42055</v>
          </cell>
        </row>
        <row r="1813">
          <cell r="BC1813">
            <v>42056</v>
          </cell>
        </row>
        <row r="1814">
          <cell r="BC1814">
            <v>42057</v>
          </cell>
        </row>
        <row r="1815">
          <cell r="BC1815">
            <v>42058</v>
          </cell>
        </row>
        <row r="1816">
          <cell r="BC1816">
            <v>42059</v>
          </cell>
        </row>
        <row r="1817">
          <cell r="BC1817">
            <v>42060</v>
          </cell>
        </row>
        <row r="1818">
          <cell r="BC1818">
            <v>42061</v>
          </cell>
        </row>
        <row r="1819">
          <cell r="BC1819">
            <v>42062</v>
          </cell>
        </row>
        <row r="1820">
          <cell r="BC1820">
            <v>42063</v>
          </cell>
        </row>
        <row r="1821">
          <cell r="BC1821">
            <v>42064</v>
          </cell>
        </row>
        <row r="1822">
          <cell r="BC1822">
            <v>42065</v>
          </cell>
        </row>
        <row r="1823">
          <cell r="BC1823">
            <v>42066</v>
          </cell>
        </row>
        <row r="1824">
          <cell r="BC1824">
            <v>42067</v>
          </cell>
        </row>
        <row r="1825">
          <cell r="BC1825">
            <v>42068</v>
          </cell>
        </row>
        <row r="1826">
          <cell r="BC1826">
            <v>42069</v>
          </cell>
        </row>
        <row r="1827">
          <cell r="BC1827">
            <v>42070</v>
          </cell>
        </row>
        <row r="1828">
          <cell r="BC1828">
            <v>42071</v>
          </cell>
        </row>
        <row r="1829">
          <cell r="BC1829">
            <v>42072</v>
          </cell>
        </row>
        <row r="1830">
          <cell r="BC1830">
            <v>42073</v>
          </cell>
        </row>
        <row r="1831">
          <cell r="BC1831">
            <v>42074</v>
          </cell>
        </row>
        <row r="1832">
          <cell r="BC1832">
            <v>42075</v>
          </cell>
        </row>
        <row r="1833">
          <cell r="BC1833">
            <v>42076</v>
          </cell>
        </row>
        <row r="1834">
          <cell r="BC1834">
            <v>42077</v>
          </cell>
        </row>
        <row r="1835">
          <cell r="BC1835">
            <v>42078</v>
          </cell>
        </row>
        <row r="1836">
          <cell r="BC1836">
            <v>42079</v>
          </cell>
        </row>
        <row r="1837">
          <cell r="BC1837">
            <v>42080</v>
          </cell>
        </row>
        <row r="1838">
          <cell r="BC1838">
            <v>42081</v>
          </cell>
        </row>
        <row r="1839">
          <cell r="BC1839">
            <v>42082</v>
          </cell>
        </row>
        <row r="1840">
          <cell r="BC1840">
            <v>42083</v>
          </cell>
        </row>
        <row r="1841">
          <cell r="BC1841">
            <v>42084</v>
          </cell>
        </row>
        <row r="1842">
          <cell r="BC1842">
            <v>42085</v>
          </cell>
        </row>
        <row r="1843">
          <cell r="BC1843">
            <v>42086</v>
          </cell>
        </row>
        <row r="1844">
          <cell r="BC1844">
            <v>42087</v>
          </cell>
        </row>
        <row r="1845">
          <cell r="BC1845">
            <v>42088</v>
          </cell>
        </row>
        <row r="1846">
          <cell r="BC1846">
            <v>42089</v>
          </cell>
        </row>
        <row r="1847">
          <cell r="BC1847">
            <v>42090</v>
          </cell>
        </row>
        <row r="1848">
          <cell r="BC1848">
            <v>42091</v>
          </cell>
        </row>
        <row r="1849">
          <cell r="BC1849">
            <v>42092</v>
          </cell>
        </row>
        <row r="1850">
          <cell r="BC1850">
            <v>42093</v>
          </cell>
        </row>
        <row r="1851">
          <cell r="BC1851">
            <v>42094</v>
          </cell>
        </row>
        <row r="1852">
          <cell r="BC1852">
            <v>42095</v>
          </cell>
        </row>
        <row r="1853">
          <cell r="BC1853">
            <v>42096</v>
          </cell>
        </row>
        <row r="1854">
          <cell r="BC1854">
            <v>42097</v>
          </cell>
        </row>
        <row r="1855">
          <cell r="BC1855">
            <v>42098</v>
          </cell>
        </row>
        <row r="1856">
          <cell r="BC1856">
            <v>42099</v>
          </cell>
        </row>
        <row r="1857">
          <cell r="BC1857">
            <v>42100</v>
          </cell>
        </row>
        <row r="1858">
          <cell r="BC1858">
            <v>42101</v>
          </cell>
        </row>
        <row r="1859">
          <cell r="BC1859">
            <v>42102</v>
          </cell>
        </row>
        <row r="1860">
          <cell r="BC1860">
            <v>42103</v>
          </cell>
        </row>
        <row r="1861">
          <cell r="BC1861">
            <v>42104</v>
          </cell>
        </row>
        <row r="1862">
          <cell r="BC1862">
            <v>42105</v>
          </cell>
        </row>
        <row r="1863">
          <cell r="BC1863">
            <v>42106</v>
          </cell>
        </row>
        <row r="1864">
          <cell r="BC1864">
            <v>42107</v>
          </cell>
        </row>
        <row r="1865">
          <cell r="BC1865">
            <v>42108</v>
          </cell>
        </row>
        <row r="1866">
          <cell r="BC1866">
            <v>42109</v>
          </cell>
        </row>
        <row r="1867">
          <cell r="BC1867">
            <v>42110</v>
          </cell>
        </row>
        <row r="1868">
          <cell r="BC1868">
            <v>42111</v>
          </cell>
        </row>
        <row r="1869">
          <cell r="BC1869">
            <v>42112</v>
          </cell>
        </row>
        <row r="1870">
          <cell r="BC1870">
            <v>42113</v>
          </cell>
        </row>
        <row r="1871">
          <cell r="BC1871">
            <v>42114</v>
          </cell>
        </row>
        <row r="1872">
          <cell r="BC1872">
            <v>42115</v>
          </cell>
        </row>
        <row r="1873">
          <cell r="BC1873">
            <v>42116</v>
          </cell>
        </row>
        <row r="1874">
          <cell r="BC1874">
            <v>42117</v>
          </cell>
        </row>
        <row r="1875">
          <cell r="BC1875">
            <v>42118</v>
          </cell>
        </row>
        <row r="1876">
          <cell r="BC1876">
            <v>42119</v>
          </cell>
        </row>
        <row r="1877">
          <cell r="BC1877">
            <v>42120</v>
          </cell>
        </row>
        <row r="1878">
          <cell r="BC1878">
            <v>42121</v>
          </cell>
        </row>
        <row r="1879">
          <cell r="BC1879">
            <v>42122</v>
          </cell>
        </row>
        <row r="1880">
          <cell r="BC1880">
            <v>42123</v>
          </cell>
        </row>
        <row r="1881">
          <cell r="BC1881">
            <v>42124</v>
          </cell>
        </row>
        <row r="1882">
          <cell r="BC1882">
            <v>42125</v>
          </cell>
        </row>
        <row r="1883">
          <cell r="BC1883">
            <v>42126</v>
          </cell>
        </row>
        <row r="1884">
          <cell r="BC1884">
            <v>42127</v>
          </cell>
        </row>
        <row r="1885">
          <cell r="BC1885">
            <v>42128</v>
          </cell>
        </row>
        <row r="1886">
          <cell r="BC1886">
            <v>42129</v>
          </cell>
        </row>
        <row r="1887">
          <cell r="BC1887">
            <v>42130</v>
          </cell>
        </row>
        <row r="1888">
          <cell r="BC1888">
            <v>42131</v>
          </cell>
        </row>
        <row r="1889">
          <cell r="BC1889">
            <v>42132</v>
          </cell>
        </row>
        <row r="1890">
          <cell r="BC1890">
            <v>42133</v>
          </cell>
        </row>
        <row r="1891">
          <cell r="BC1891">
            <v>42134</v>
          </cell>
        </row>
        <row r="1892">
          <cell r="BC1892">
            <v>42135</v>
          </cell>
        </row>
        <row r="1893">
          <cell r="BC1893">
            <v>42136</v>
          </cell>
        </row>
        <row r="1894">
          <cell r="BC1894">
            <v>42137</v>
          </cell>
        </row>
        <row r="1895">
          <cell r="BC1895">
            <v>42138</v>
          </cell>
        </row>
        <row r="1896">
          <cell r="BC1896">
            <v>42139</v>
          </cell>
        </row>
        <row r="1897">
          <cell r="BC1897">
            <v>42140</v>
          </cell>
        </row>
        <row r="1898">
          <cell r="BC1898">
            <v>42141</v>
          </cell>
        </row>
        <row r="1899">
          <cell r="BC1899">
            <v>42142</v>
          </cell>
        </row>
        <row r="1900">
          <cell r="BC1900">
            <v>42143</v>
          </cell>
        </row>
        <row r="1901">
          <cell r="BC1901">
            <v>42144</v>
          </cell>
        </row>
        <row r="1902">
          <cell r="BC1902">
            <v>42145</v>
          </cell>
        </row>
        <row r="1903">
          <cell r="BC1903">
            <v>42146</v>
          </cell>
        </row>
        <row r="1904">
          <cell r="BC1904">
            <v>42147</v>
          </cell>
        </row>
        <row r="1905">
          <cell r="BC1905">
            <v>42148</v>
          </cell>
        </row>
        <row r="1906">
          <cell r="BC1906">
            <v>42149</v>
          </cell>
        </row>
        <row r="1907">
          <cell r="BC1907">
            <v>42150</v>
          </cell>
        </row>
        <row r="1908">
          <cell r="BC1908">
            <v>42151</v>
          </cell>
        </row>
        <row r="1909">
          <cell r="BC1909">
            <v>42152</v>
          </cell>
        </row>
        <row r="1910">
          <cell r="BC1910">
            <v>42153</v>
          </cell>
        </row>
        <row r="1911">
          <cell r="BC1911">
            <v>42154</v>
          </cell>
        </row>
        <row r="1912">
          <cell r="BC1912">
            <v>42155</v>
          </cell>
        </row>
        <row r="1913">
          <cell r="BC1913">
            <v>42156</v>
          </cell>
        </row>
        <row r="1914">
          <cell r="BC1914">
            <v>42157</v>
          </cell>
        </row>
        <row r="1915">
          <cell r="BC1915">
            <v>42158</v>
          </cell>
        </row>
        <row r="1916">
          <cell r="BC1916">
            <v>42159</v>
          </cell>
        </row>
        <row r="1917">
          <cell r="BC1917">
            <v>42160</v>
          </cell>
        </row>
        <row r="1918">
          <cell r="BC1918">
            <v>42161</v>
          </cell>
        </row>
        <row r="1919">
          <cell r="BC1919">
            <v>42162</v>
          </cell>
        </row>
        <row r="1920">
          <cell r="BC1920">
            <v>42163</v>
          </cell>
        </row>
        <row r="1921">
          <cell r="BC1921">
            <v>42164</v>
          </cell>
        </row>
        <row r="1922">
          <cell r="BC1922">
            <v>42165</v>
          </cell>
        </row>
        <row r="1923">
          <cell r="BC1923">
            <v>42166</v>
          </cell>
        </row>
        <row r="1924">
          <cell r="BC1924">
            <v>42167</v>
          </cell>
        </row>
        <row r="1925">
          <cell r="BC1925">
            <v>42168</v>
          </cell>
        </row>
        <row r="1926">
          <cell r="BC1926">
            <v>42169</v>
          </cell>
        </row>
        <row r="1927">
          <cell r="BC1927">
            <v>42170</v>
          </cell>
        </row>
        <row r="1928">
          <cell r="BC1928">
            <v>42171</v>
          </cell>
        </row>
        <row r="1929">
          <cell r="BC1929">
            <v>42172</v>
          </cell>
        </row>
        <row r="1930">
          <cell r="BC1930">
            <v>42173</v>
          </cell>
        </row>
        <row r="1931">
          <cell r="BC1931">
            <v>42174</v>
          </cell>
        </row>
        <row r="1932">
          <cell r="BC1932">
            <v>42175</v>
          </cell>
        </row>
        <row r="1933">
          <cell r="BC1933">
            <v>42176</v>
          </cell>
        </row>
        <row r="1934">
          <cell r="BC1934">
            <v>42177</v>
          </cell>
        </row>
        <row r="1935">
          <cell r="BC1935">
            <v>42178</v>
          </cell>
        </row>
        <row r="1936">
          <cell r="BC1936">
            <v>42179</v>
          </cell>
        </row>
        <row r="1937">
          <cell r="BC1937">
            <v>42180</v>
          </cell>
        </row>
        <row r="1938">
          <cell r="BC1938">
            <v>42181</v>
          </cell>
        </row>
        <row r="1939">
          <cell r="BC1939">
            <v>42182</v>
          </cell>
        </row>
        <row r="1940">
          <cell r="BC1940">
            <v>42183</v>
          </cell>
        </row>
        <row r="1941">
          <cell r="BC1941">
            <v>42184</v>
          </cell>
        </row>
        <row r="1942">
          <cell r="BC1942">
            <v>42185</v>
          </cell>
        </row>
        <row r="1943">
          <cell r="BC1943">
            <v>42186</v>
          </cell>
        </row>
        <row r="1944">
          <cell r="BC1944">
            <v>42187</v>
          </cell>
        </row>
        <row r="1945">
          <cell r="BC1945">
            <v>42188</v>
          </cell>
        </row>
        <row r="1946">
          <cell r="BC1946">
            <v>42189</v>
          </cell>
        </row>
        <row r="1947">
          <cell r="BC1947">
            <v>42190</v>
          </cell>
        </row>
        <row r="1948">
          <cell r="BC1948">
            <v>42191</v>
          </cell>
        </row>
        <row r="1949">
          <cell r="BC1949">
            <v>42192</v>
          </cell>
        </row>
        <row r="1950">
          <cell r="BC1950">
            <v>42193</v>
          </cell>
        </row>
        <row r="1951">
          <cell r="BC1951">
            <v>42194</v>
          </cell>
        </row>
        <row r="1952">
          <cell r="BC1952">
            <v>42195</v>
          </cell>
        </row>
        <row r="1953">
          <cell r="BC1953">
            <v>42196</v>
          </cell>
        </row>
        <row r="1954">
          <cell r="BC1954">
            <v>42197</v>
          </cell>
        </row>
        <row r="1955">
          <cell r="BC1955">
            <v>42198</v>
          </cell>
        </row>
        <row r="1956">
          <cell r="BC1956">
            <v>42199</v>
          </cell>
        </row>
        <row r="1957">
          <cell r="BC1957">
            <v>42200</v>
          </cell>
        </row>
        <row r="1958">
          <cell r="BC1958">
            <v>42201</v>
          </cell>
        </row>
        <row r="1959">
          <cell r="BC1959">
            <v>42202</v>
          </cell>
        </row>
        <row r="1960">
          <cell r="BC1960">
            <v>42203</v>
          </cell>
        </row>
        <row r="1961">
          <cell r="BC1961">
            <v>42204</v>
          </cell>
        </row>
        <row r="1962">
          <cell r="BC1962">
            <v>42205</v>
          </cell>
        </row>
        <row r="1963">
          <cell r="BC1963">
            <v>42206</v>
          </cell>
        </row>
        <row r="1964">
          <cell r="BC1964">
            <v>42207</v>
          </cell>
        </row>
        <row r="1965">
          <cell r="BC1965">
            <v>42208</v>
          </cell>
        </row>
        <row r="1966">
          <cell r="BC1966">
            <v>42209</v>
          </cell>
        </row>
        <row r="1967">
          <cell r="BC1967">
            <v>42210</v>
          </cell>
        </row>
        <row r="1968">
          <cell r="BC1968">
            <v>42211</v>
          </cell>
        </row>
        <row r="1969">
          <cell r="BC1969">
            <v>42212</v>
          </cell>
        </row>
        <row r="1970">
          <cell r="BC1970">
            <v>42213</v>
          </cell>
        </row>
        <row r="1971">
          <cell r="BC1971">
            <v>42214</v>
          </cell>
        </row>
        <row r="1972">
          <cell r="BC1972">
            <v>42215</v>
          </cell>
        </row>
        <row r="1973">
          <cell r="BC1973">
            <v>42216</v>
          </cell>
        </row>
        <row r="1974">
          <cell r="BC1974">
            <v>42217</v>
          </cell>
        </row>
        <row r="1975">
          <cell r="BC1975">
            <v>42218</v>
          </cell>
        </row>
        <row r="1976">
          <cell r="BC1976">
            <v>42219</v>
          </cell>
        </row>
        <row r="1977">
          <cell r="BC1977">
            <v>42220</v>
          </cell>
        </row>
        <row r="1978">
          <cell r="BC1978">
            <v>42221</v>
          </cell>
        </row>
        <row r="1979">
          <cell r="BC1979">
            <v>42222</v>
          </cell>
        </row>
        <row r="1980">
          <cell r="BC1980">
            <v>42223</v>
          </cell>
        </row>
        <row r="1981">
          <cell r="BC1981">
            <v>42224</v>
          </cell>
        </row>
        <row r="1982">
          <cell r="BC1982">
            <v>42225</v>
          </cell>
        </row>
        <row r="1983">
          <cell r="BC1983">
            <v>42226</v>
          </cell>
        </row>
        <row r="1984">
          <cell r="BC1984">
            <v>42227</v>
          </cell>
        </row>
        <row r="1985">
          <cell r="BC1985">
            <v>42228</v>
          </cell>
        </row>
        <row r="1986">
          <cell r="BC1986">
            <v>42229</v>
          </cell>
        </row>
        <row r="1987">
          <cell r="BC1987">
            <v>42230</v>
          </cell>
        </row>
        <row r="1988">
          <cell r="BC1988">
            <v>42231</v>
          </cell>
        </row>
        <row r="1989">
          <cell r="BC1989">
            <v>42232</v>
          </cell>
        </row>
        <row r="1990">
          <cell r="BC1990">
            <v>42233</v>
          </cell>
        </row>
        <row r="1991">
          <cell r="BC1991">
            <v>42234</v>
          </cell>
        </row>
        <row r="1992">
          <cell r="BC1992">
            <v>42235</v>
          </cell>
        </row>
        <row r="1993">
          <cell r="BC1993">
            <v>42236</v>
          </cell>
        </row>
        <row r="1994">
          <cell r="BC1994">
            <v>42237</v>
          </cell>
        </row>
        <row r="1995">
          <cell r="BC1995">
            <v>42238</v>
          </cell>
        </row>
        <row r="1996">
          <cell r="BC1996">
            <v>42239</v>
          </cell>
        </row>
        <row r="1997">
          <cell r="BC1997">
            <v>42240</v>
          </cell>
        </row>
        <row r="1998">
          <cell r="BC1998">
            <v>42241</v>
          </cell>
        </row>
        <row r="1999">
          <cell r="BC1999">
            <v>42242</v>
          </cell>
        </row>
        <row r="2000">
          <cell r="BC2000">
            <v>42243</v>
          </cell>
        </row>
        <row r="2001">
          <cell r="BC2001">
            <v>42244</v>
          </cell>
        </row>
        <row r="2002">
          <cell r="BC2002">
            <v>42245</v>
          </cell>
        </row>
        <row r="2003">
          <cell r="BC2003">
            <v>42246</v>
          </cell>
        </row>
        <row r="2004">
          <cell r="BC2004">
            <v>42247</v>
          </cell>
        </row>
        <row r="2005">
          <cell r="BC2005">
            <v>42248</v>
          </cell>
        </row>
        <row r="2006">
          <cell r="BC2006">
            <v>42249</v>
          </cell>
        </row>
        <row r="2007">
          <cell r="BC2007">
            <v>42250</v>
          </cell>
        </row>
        <row r="2008">
          <cell r="BC2008">
            <v>42251</v>
          </cell>
        </row>
        <row r="2009">
          <cell r="BC2009">
            <v>42252</v>
          </cell>
        </row>
        <row r="2010">
          <cell r="BC2010">
            <v>42253</v>
          </cell>
        </row>
        <row r="2011">
          <cell r="BC2011">
            <v>42254</v>
          </cell>
        </row>
        <row r="2012">
          <cell r="BC2012">
            <v>42255</v>
          </cell>
        </row>
        <row r="2013">
          <cell r="BC2013">
            <v>42256</v>
          </cell>
        </row>
        <row r="2014">
          <cell r="BC2014">
            <v>42257</v>
          </cell>
        </row>
        <row r="2015">
          <cell r="BC2015">
            <v>42258</v>
          </cell>
        </row>
        <row r="2016">
          <cell r="BC2016">
            <v>42259</v>
          </cell>
        </row>
        <row r="2017">
          <cell r="BC2017">
            <v>42260</v>
          </cell>
        </row>
        <row r="2018">
          <cell r="BC2018">
            <v>42261</v>
          </cell>
        </row>
        <row r="2019">
          <cell r="BC2019">
            <v>42262</v>
          </cell>
        </row>
        <row r="2020">
          <cell r="BC2020">
            <v>42263</v>
          </cell>
        </row>
        <row r="2021">
          <cell r="BC2021">
            <v>42264</v>
          </cell>
        </row>
        <row r="2022">
          <cell r="BC2022">
            <v>42265</v>
          </cell>
        </row>
        <row r="2023">
          <cell r="BC2023">
            <v>42266</v>
          </cell>
        </row>
        <row r="2024">
          <cell r="BC2024">
            <v>42267</v>
          </cell>
        </row>
        <row r="2025">
          <cell r="BC2025">
            <v>42268</v>
          </cell>
        </row>
        <row r="2026">
          <cell r="BC2026">
            <v>42269</v>
          </cell>
        </row>
        <row r="2027">
          <cell r="BC2027">
            <v>42270</v>
          </cell>
        </row>
        <row r="2028">
          <cell r="BC2028">
            <v>42271</v>
          </cell>
        </row>
        <row r="2029">
          <cell r="BC2029">
            <v>42272</v>
          </cell>
        </row>
        <row r="2030">
          <cell r="BC2030">
            <v>42273</v>
          </cell>
        </row>
        <row r="2031">
          <cell r="BC2031">
            <v>42274</v>
          </cell>
        </row>
        <row r="2032">
          <cell r="BC2032">
            <v>42275</v>
          </cell>
        </row>
        <row r="2033">
          <cell r="BC2033">
            <v>42276</v>
          </cell>
        </row>
        <row r="2034">
          <cell r="BC2034">
            <v>42277</v>
          </cell>
        </row>
        <row r="2035">
          <cell r="BC2035">
            <v>42278</v>
          </cell>
        </row>
        <row r="2036">
          <cell r="BC2036">
            <v>42279</v>
          </cell>
        </row>
        <row r="2037">
          <cell r="BC2037">
            <v>42280</v>
          </cell>
        </row>
        <row r="2038">
          <cell r="BC2038">
            <v>42281</v>
          </cell>
        </row>
        <row r="2039">
          <cell r="BC2039">
            <v>42282</v>
          </cell>
        </row>
        <row r="2040">
          <cell r="BC2040">
            <v>42283</v>
          </cell>
        </row>
        <row r="2041">
          <cell r="BC2041">
            <v>42284</v>
          </cell>
        </row>
        <row r="2042">
          <cell r="BC2042">
            <v>42285</v>
          </cell>
        </row>
        <row r="2043">
          <cell r="BC2043">
            <v>42286</v>
          </cell>
        </row>
        <row r="2044">
          <cell r="BC2044">
            <v>42287</v>
          </cell>
        </row>
        <row r="2045">
          <cell r="BC2045">
            <v>42288</v>
          </cell>
        </row>
        <row r="2046">
          <cell r="BC2046">
            <v>42289</v>
          </cell>
        </row>
        <row r="2047">
          <cell r="BC2047">
            <v>42290</v>
          </cell>
        </row>
        <row r="2048">
          <cell r="BC2048">
            <v>42291</v>
          </cell>
        </row>
        <row r="2049">
          <cell r="BC2049">
            <v>42292</v>
          </cell>
        </row>
        <row r="2050">
          <cell r="BC2050">
            <v>42293</v>
          </cell>
        </row>
        <row r="2051">
          <cell r="BC2051">
            <v>42294</v>
          </cell>
        </row>
        <row r="2052">
          <cell r="BC2052">
            <v>42295</v>
          </cell>
        </row>
        <row r="2053">
          <cell r="BC2053">
            <v>42296</v>
          </cell>
        </row>
        <row r="2054">
          <cell r="BC2054">
            <v>42297</v>
          </cell>
        </row>
        <row r="2055">
          <cell r="BC2055">
            <v>42298</v>
          </cell>
        </row>
        <row r="2056">
          <cell r="BC2056">
            <v>42299</v>
          </cell>
        </row>
        <row r="2057">
          <cell r="BC2057">
            <v>42300</v>
          </cell>
        </row>
        <row r="2058">
          <cell r="BC2058">
            <v>42301</v>
          </cell>
        </row>
        <row r="2059">
          <cell r="BC2059">
            <v>42302</v>
          </cell>
        </row>
        <row r="2060">
          <cell r="BC2060">
            <v>42303</v>
          </cell>
        </row>
        <row r="2061">
          <cell r="BC2061">
            <v>42304</v>
          </cell>
        </row>
        <row r="2062">
          <cell r="BC2062">
            <v>42305</v>
          </cell>
        </row>
        <row r="2063">
          <cell r="BC2063">
            <v>42306</v>
          </cell>
        </row>
        <row r="2064">
          <cell r="BC2064">
            <v>42307</v>
          </cell>
        </row>
        <row r="2065">
          <cell r="BC2065">
            <v>42308</v>
          </cell>
        </row>
        <row r="2066">
          <cell r="BC2066">
            <v>42309</v>
          </cell>
        </row>
        <row r="2067">
          <cell r="BC2067">
            <v>42310</v>
          </cell>
        </row>
        <row r="2068">
          <cell r="BC2068">
            <v>42311</v>
          </cell>
        </row>
        <row r="2069">
          <cell r="BC2069">
            <v>42312</v>
          </cell>
        </row>
        <row r="2070">
          <cell r="BC2070">
            <v>42313</v>
          </cell>
        </row>
        <row r="2071">
          <cell r="BC2071">
            <v>42314</v>
          </cell>
        </row>
        <row r="2072">
          <cell r="BC2072">
            <v>42315</v>
          </cell>
        </row>
        <row r="2073">
          <cell r="BC2073">
            <v>42316</v>
          </cell>
        </row>
        <row r="2074">
          <cell r="BC2074">
            <v>42317</v>
          </cell>
        </row>
        <row r="2075">
          <cell r="BC2075">
            <v>42318</v>
          </cell>
        </row>
        <row r="2076">
          <cell r="BC2076">
            <v>42319</v>
          </cell>
        </row>
        <row r="2077">
          <cell r="BC2077">
            <v>42320</v>
          </cell>
        </row>
        <row r="2078">
          <cell r="BC2078">
            <v>42321</v>
          </cell>
        </row>
        <row r="2079">
          <cell r="BC2079">
            <v>42322</v>
          </cell>
        </row>
        <row r="2080">
          <cell r="BC2080">
            <v>42323</v>
          </cell>
        </row>
        <row r="2081">
          <cell r="BC2081">
            <v>42324</v>
          </cell>
        </row>
        <row r="2082">
          <cell r="BC2082">
            <v>42325</v>
          </cell>
        </row>
        <row r="2083">
          <cell r="BC2083">
            <v>42326</v>
          </cell>
        </row>
        <row r="2084">
          <cell r="BC2084">
            <v>42327</v>
          </cell>
        </row>
        <row r="2085">
          <cell r="BC2085">
            <v>42328</v>
          </cell>
        </row>
        <row r="2086">
          <cell r="BC2086">
            <v>42329</v>
          </cell>
        </row>
        <row r="2087">
          <cell r="BC2087">
            <v>42330</v>
          </cell>
        </row>
        <row r="2088">
          <cell r="BC2088">
            <v>42331</v>
          </cell>
        </row>
        <row r="2089">
          <cell r="BC2089">
            <v>42332</v>
          </cell>
        </row>
        <row r="2090">
          <cell r="BC2090">
            <v>42333</v>
          </cell>
        </row>
        <row r="2091">
          <cell r="BC2091">
            <v>42334</v>
          </cell>
        </row>
        <row r="2092">
          <cell r="BC2092">
            <v>42335</v>
          </cell>
        </row>
        <row r="2093">
          <cell r="BC2093">
            <v>42336</v>
          </cell>
        </row>
        <row r="2094">
          <cell r="BC2094">
            <v>42337</v>
          </cell>
        </row>
        <row r="2095">
          <cell r="BC2095">
            <v>42338</v>
          </cell>
        </row>
        <row r="2096">
          <cell r="BC2096">
            <v>42339</v>
          </cell>
        </row>
        <row r="2097">
          <cell r="BC2097">
            <v>42340</v>
          </cell>
        </row>
        <row r="2098">
          <cell r="BC2098">
            <v>42341</v>
          </cell>
        </row>
        <row r="2099">
          <cell r="BC2099">
            <v>42342</v>
          </cell>
        </row>
        <row r="2100">
          <cell r="BC2100">
            <v>42343</v>
          </cell>
        </row>
        <row r="2101">
          <cell r="BC2101">
            <v>42344</v>
          </cell>
        </row>
        <row r="2102">
          <cell r="BC2102">
            <v>42345</v>
          </cell>
        </row>
        <row r="2103">
          <cell r="BC2103">
            <v>42346</v>
          </cell>
        </row>
        <row r="2104">
          <cell r="BC2104">
            <v>42347</v>
          </cell>
        </row>
        <row r="2105">
          <cell r="BC2105">
            <v>42348</v>
          </cell>
        </row>
        <row r="2106">
          <cell r="BC2106">
            <v>42349</v>
          </cell>
        </row>
        <row r="2107">
          <cell r="BC2107">
            <v>42350</v>
          </cell>
        </row>
        <row r="2108">
          <cell r="BC2108">
            <v>42351</v>
          </cell>
        </row>
        <row r="2109">
          <cell r="BC2109">
            <v>42352</v>
          </cell>
        </row>
        <row r="2110">
          <cell r="BC2110">
            <v>42353</v>
          </cell>
        </row>
        <row r="2111">
          <cell r="BC2111">
            <v>42354</v>
          </cell>
        </row>
        <row r="2112">
          <cell r="BC2112">
            <v>42355</v>
          </cell>
        </row>
        <row r="2113">
          <cell r="BC2113">
            <v>42356</v>
          </cell>
        </row>
        <row r="2114">
          <cell r="BC2114">
            <v>42357</v>
          </cell>
        </row>
        <row r="2115">
          <cell r="BC2115">
            <v>42358</v>
          </cell>
        </row>
        <row r="2116">
          <cell r="BC2116">
            <v>42359</v>
          </cell>
        </row>
        <row r="2117">
          <cell r="BC2117">
            <v>42360</v>
          </cell>
        </row>
        <row r="2118">
          <cell r="BC2118">
            <v>42361</v>
          </cell>
        </row>
        <row r="2119">
          <cell r="BC2119">
            <v>42362</v>
          </cell>
        </row>
        <row r="2120">
          <cell r="BC2120">
            <v>42363</v>
          </cell>
        </row>
        <row r="2121">
          <cell r="BC2121">
            <v>42364</v>
          </cell>
        </row>
        <row r="2122">
          <cell r="BC2122">
            <v>42365</v>
          </cell>
        </row>
        <row r="2123">
          <cell r="BC2123">
            <v>42366</v>
          </cell>
        </row>
        <row r="2124">
          <cell r="BC2124">
            <v>42367</v>
          </cell>
        </row>
        <row r="2125">
          <cell r="BC2125">
            <v>42368</v>
          </cell>
        </row>
        <row r="2126">
          <cell r="BC2126">
            <v>42369</v>
          </cell>
        </row>
        <row r="2127">
          <cell r="BC2127">
            <v>42370</v>
          </cell>
        </row>
        <row r="2128">
          <cell r="BC2128">
            <v>42371</v>
          </cell>
        </row>
        <row r="2129">
          <cell r="BC2129">
            <v>42372</v>
          </cell>
        </row>
        <row r="2130">
          <cell r="BC2130">
            <v>42373</v>
          </cell>
        </row>
        <row r="2131">
          <cell r="BC2131">
            <v>42374</v>
          </cell>
        </row>
        <row r="2132">
          <cell r="BC2132">
            <v>42375</v>
          </cell>
        </row>
        <row r="2133">
          <cell r="BC2133">
            <v>42376</v>
          </cell>
        </row>
        <row r="2134">
          <cell r="BC2134">
            <v>42377</v>
          </cell>
        </row>
        <row r="2135">
          <cell r="BC2135">
            <v>42378</v>
          </cell>
        </row>
        <row r="2136">
          <cell r="BC2136">
            <v>42379</v>
          </cell>
        </row>
        <row r="2137">
          <cell r="BC2137">
            <v>42380</v>
          </cell>
        </row>
        <row r="2138">
          <cell r="BC2138">
            <v>42381</v>
          </cell>
        </row>
        <row r="2139">
          <cell r="BC2139">
            <v>42382</v>
          </cell>
        </row>
        <row r="2140">
          <cell r="BC2140">
            <v>42383</v>
          </cell>
        </row>
        <row r="2141">
          <cell r="BC2141">
            <v>42384</v>
          </cell>
        </row>
        <row r="2142">
          <cell r="BC2142">
            <v>42385</v>
          </cell>
        </row>
        <row r="2143">
          <cell r="BC2143">
            <v>42386</v>
          </cell>
        </row>
        <row r="2144">
          <cell r="BC2144">
            <v>42387</v>
          </cell>
        </row>
        <row r="2145">
          <cell r="BC2145">
            <v>42388</v>
          </cell>
        </row>
        <row r="2146">
          <cell r="BC2146">
            <v>42389</v>
          </cell>
        </row>
        <row r="2147">
          <cell r="BC2147">
            <v>42390</v>
          </cell>
        </row>
        <row r="2148">
          <cell r="BC2148">
            <v>42391</v>
          </cell>
        </row>
        <row r="2149">
          <cell r="BC2149">
            <v>42392</v>
          </cell>
        </row>
        <row r="2150">
          <cell r="BC2150">
            <v>42393</v>
          </cell>
        </row>
        <row r="2151">
          <cell r="BC2151">
            <v>42394</v>
          </cell>
        </row>
        <row r="2152">
          <cell r="BC2152">
            <v>42395</v>
          </cell>
        </row>
        <row r="2153">
          <cell r="BC2153">
            <v>42396</v>
          </cell>
        </row>
        <row r="2154">
          <cell r="BC2154">
            <v>42397</v>
          </cell>
        </row>
        <row r="2155">
          <cell r="BC2155">
            <v>42398</v>
          </cell>
        </row>
        <row r="2156">
          <cell r="BC2156">
            <v>42399</v>
          </cell>
        </row>
        <row r="2157">
          <cell r="BC2157">
            <v>42400</v>
          </cell>
        </row>
        <row r="2158">
          <cell r="BC2158">
            <v>42401</v>
          </cell>
        </row>
        <row r="2159">
          <cell r="BC2159">
            <v>42402</v>
          </cell>
        </row>
        <row r="2160">
          <cell r="BC2160">
            <v>42403</v>
          </cell>
        </row>
        <row r="2161">
          <cell r="BC2161">
            <v>42404</v>
          </cell>
        </row>
        <row r="2162">
          <cell r="BC2162">
            <v>42405</v>
          </cell>
        </row>
        <row r="2163">
          <cell r="BC2163">
            <v>42406</v>
          </cell>
        </row>
        <row r="2164">
          <cell r="BC2164">
            <v>42407</v>
          </cell>
        </row>
        <row r="2165">
          <cell r="BC2165">
            <v>42408</v>
          </cell>
        </row>
        <row r="2166">
          <cell r="BC2166">
            <v>42409</v>
          </cell>
        </row>
        <row r="2167">
          <cell r="BC2167">
            <v>42410</v>
          </cell>
        </row>
        <row r="2168">
          <cell r="BC2168">
            <v>42411</v>
          </cell>
        </row>
        <row r="2169">
          <cell r="BC2169">
            <v>42412</v>
          </cell>
        </row>
        <row r="2170">
          <cell r="BC2170">
            <v>42413</v>
          </cell>
        </row>
        <row r="2171">
          <cell r="BC2171">
            <v>42414</v>
          </cell>
        </row>
        <row r="2172">
          <cell r="BC2172">
            <v>42415</v>
          </cell>
        </row>
        <row r="2173">
          <cell r="BC2173">
            <v>42416</v>
          </cell>
        </row>
        <row r="2174">
          <cell r="BC2174">
            <v>42417</v>
          </cell>
        </row>
        <row r="2175">
          <cell r="BC2175">
            <v>42418</v>
          </cell>
        </row>
        <row r="2176">
          <cell r="BC2176">
            <v>42419</v>
          </cell>
        </row>
        <row r="2177">
          <cell r="BC2177">
            <v>42420</v>
          </cell>
        </row>
        <row r="2178">
          <cell r="BC2178">
            <v>42421</v>
          </cell>
        </row>
        <row r="2179">
          <cell r="BC2179">
            <v>42422</v>
          </cell>
        </row>
        <row r="2180">
          <cell r="BC2180">
            <v>42423</v>
          </cell>
        </row>
        <row r="2181">
          <cell r="BC2181">
            <v>42424</v>
          </cell>
        </row>
        <row r="2182">
          <cell r="BC2182">
            <v>42425</v>
          </cell>
        </row>
        <row r="2183">
          <cell r="BC2183">
            <v>42426</v>
          </cell>
        </row>
        <row r="2184">
          <cell r="BC2184">
            <v>42427</v>
          </cell>
        </row>
        <row r="2185">
          <cell r="BC2185">
            <v>42428</v>
          </cell>
        </row>
        <row r="2186">
          <cell r="BC2186">
            <v>42429</v>
          </cell>
        </row>
        <row r="2187">
          <cell r="BC2187">
            <v>42430</v>
          </cell>
        </row>
        <row r="2188">
          <cell r="BC2188">
            <v>42431</v>
          </cell>
        </row>
        <row r="2189">
          <cell r="BC2189">
            <v>42432</v>
          </cell>
        </row>
        <row r="2190">
          <cell r="BC2190">
            <v>42433</v>
          </cell>
        </row>
        <row r="2191">
          <cell r="BC2191">
            <v>42434</v>
          </cell>
        </row>
        <row r="2192">
          <cell r="BC2192">
            <v>42435</v>
          </cell>
        </row>
        <row r="2193">
          <cell r="BC2193">
            <v>42436</v>
          </cell>
        </row>
        <row r="2194">
          <cell r="BC2194">
            <v>42437</v>
          </cell>
        </row>
        <row r="2195">
          <cell r="BC2195">
            <v>42438</v>
          </cell>
        </row>
        <row r="2196">
          <cell r="BC2196">
            <v>42439</v>
          </cell>
        </row>
        <row r="2197">
          <cell r="BC2197">
            <v>42440</v>
          </cell>
        </row>
        <row r="2198">
          <cell r="BC2198">
            <v>42441</v>
          </cell>
        </row>
        <row r="2199">
          <cell r="BC2199">
            <v>42442</v>
          </cell>
        </row>
        <row r="2200">
          <cell r="BC2200">
            <v>42443</v>
          </cell>
        </row>
        <row r="2201">
          <cell r="BC2201">
            <v>42444</v>
          </cell>
        </row>
        <row r="2202">
          <cell r="BC2202">
            <v>42445</v>
          </cell>
        </row>
        <row r="2203">
          <cell r="BC2203">
            <v>42446</v>
          </cell>
        </row>
        <row r="2204">
          <cell r="BC2204">
            <v>42447</v>
          </cell>
        </row>
        <row r="2205">
          <cell r="BC2205">
            <v>42448</v>
          </cell>
        </row>
        <row r="2206">
          <cell r="BC2206">
            <v>42449</v>
          </cell>
        </row>
        <row r="2207">
          <cell r="BC2207">
            <v>42450</v>
          </cell>
        </row>
        <row r="2208">
          <cell r="BC2208">
            <v>42451</v>
          </cell>
        </row>
        <row r="2209">
          <cell r="BC2209">
            <v>42452</v>
          </cell>
        </row>
        <row r="2210">
          <cell r="BC2210">
            <v>42453</v>
          </cell>
        </row>
        <row r="2211">
          <cell r="BC2211">
            <v>42454</v>
          </cell>
        </row>
        <row r="2212">
          <cell r="BC2212">
            <v>42455</v>
          </cell>
        </row>
        <row r="2213">
          <cell r="BC2213">
            <v>42456</v>
          </cell>
        </row>
        <row r="2214">
          <cell r="BC2214">
            <v>42457</v>
          </cell>
        </row>
        <row r="2215">
          <cell r="BC2215">
            <v>42458</v>
          </cell>
        </row>
        <row r="2216">
          <cell r="BC2216">
            <v>42459</v>
          </cell>
        </row>
        <row r="2217">
          <cell r="BC2217">
            <v>42460</v>
          </cell>
        </row>
        <row r="2218">
          <cell r="BC2218">
            <v>42461</v>
          </cell>
        </row>
        <row r="2219">
          <cell r="BC2219">
            <v>42462</v>
          </cell>
        </row>
        <row r="2220">
          <cell r="BC2220">
            <v>42463</v>
          </cell>
        </row>
        <row r="2221">
          <cell r="BC2221">
            <v>42464</v>
          </cell>
        </row>
        <row r="2222">
          <cell r="BC2222">
            <v>42465</v>
          </cell>
        </row>
        <row r="2223">
          <cell r="BC2223">
            <v>42466</v>
          </cell>
        </row>
        <row r="2224">
          <cell r="BC2224">
            <v>42467</v>
          </cell>
        </row>
        <row r="2225">
          <cell r="BC2225">
            <v>42468</v>
          </cell>
        </row>
        <row r="2226">
          <cell r="BC2226">
            <v>42469</v>
          </cell>
        </row>
        <row r="2227">
          <cell r="BC2227">
            <v>42470</v>
          </cell>
        </row>
        <row r="2228">
          <cell r="BC2228">
            <v>42471</v>
          </cell>
        </row>
        <row r="2229">
          <cell r="BC2229">
            <v>42472</v>
          </cell>
        </row>
        <row r="2230">
          <cell r="BC2230">
            <v>42473</v>
          </cell>
        </row>
        <row r="2231">
          <cell r="BC2231">
            <v>42474</v>
          </cell>
        </row>
        <row r="2232">
          <cell r="BC2232">
            <v>42475</v>
          </cell>
        </row>
        <row r="2233">
          <cell r="BC2233">
            <v>42476</v>
          </cell>
        </row>
        <row r="2234">
          <cell r="BC2234">
            <v>42477</v>
          </cell>
        </row>
        <row r="2235">
          <cell r="BC2235">
            <v>42478</v>
          </cell>
        </row>
        <row r="2236">
          <cell r="BC2236">
            <v>42479</v>
          </cell>
        </row>
        <row r="2237">
          <cell r="BC2237">
            <v>42480</v>
          </cell>
        </row>
        <row r="2238">
          <cell r="BC2238">
            <v>42481</v>
          </cell>
        </row>
        <row r="2239">
          <cell r="BC2239">
            <v>42482</v>
          </cell>
        </row>
        <row r="2240">
          <cell r="BC2240">
            <v>42483</v>
          </cell>
        </row>
        <row r="2241">
          <cell r="BC2241">
            <v>42484</v>
          </cell>
        </row>
        <row r="2242">
          <cell r="BC2242">
            <v>42485</v>
          </cell>
        </row>
        <row r="2243">
          <cell r="BC2243">
            <v>42486</v>
          </cell>
        </row>
        <row r="2244">
          <cell r="BC2244">
            <v>42487</v>
          </cell>
        </row>
        <row r="2245">
          <cell r="BC2245">
            <v>42488</v>
          </cell>
        </row>
        <row r="2246">
          <cell r="BC2246">
            <v>42489</v>
          </cell>
        </row>
        <row r="2247">
          <cell r="BC2247">
            <v>42490</v>
          </cell>
        </row>
        <row r="2248">
          <cell r="BC2248">
            <v>42491</v>
          </cell>
        </row>
        <row r="2249">
          <cell r="BC2249">
            <v>42492</v>
          </cell>
        </row>
        <row r="2250">
          <cell r="BC2250">
            <v>42493</v>
          </cell>
        </row>
        <row r="2251">
          <cell r="BC2251">
            <v>42494</v>
          </cell>
        </row>
        <row r="2252">
          <cell r="BC2252">
            <v>42495</v>
          </cell>
        </row>
        <row r="2253">
          <cell r="BC2253">
            <v>42496</v>
          </cell>
        </row>
        <row r="2254">
          <cell r="BC2254">
            <v>42497</v>
          </cell>
        </row>
        <row r="2255">
          <cell r="BC2255">
            <v>42498</v>
          </cell>
        </row>
        <row r="2256">
          <cell r="BC2256">
            <v>42499</v>
          </cell>
        </row>
        <row r="2257">
          <cell r="BC2257">
            <v>42500</v>
          </cell>
        </row>
        <row r="2258">
          <cell r="BC2258">
            <v>42501</v>
          </cell>
        </row>
        <row r="2259">
          <cell r="BC2259">
            <v>42502</v>
          </cell>
        </row>
        <row r="2260">
          <cell r="BC2260">
            <v>42503</v>
          </cell>
        </row>
        <row r="2261">
          <cell r="BC2261">
            <v>42504</v>
          </cell>
        </row>
        <row r="2262">
          <cell r="BC2262">
            <v>42505</v>
          </cell>
        </row>
        <row r="2263">
          <cell r="BC2263">
            <v>42506</v>
          </cell>
        </row>
        <row r="2264">
          <cell r="BC2264">
            <v>42507</v>
          </cell>
        </row>
        <row r="2265">
          <cell r="BC2265">
            <v>42508</v>
          </cell>
        </row>
        <row r="2266">
          <cell r="BC2266">
            <v>42509</v>
          </cell>
        </row>
        <row r="2267">
          <cell r="BC2267">
            <v>42510</v>
          </cell>
        </row>
        <row r="2268">
          <cell r="BC2268">
            <v>42511</v>
          </cell>
        </row>
        <row r="2269">
          <cell r="BC2269">
            <v>42512</v>
          </cell>
        </row>
        <row r="2270">
          <cell r="BC2270">
            <v>42513</v>
          </cell>
        </row>
        <row r="2271">
          <cell r="BC2271">
            <v>42514</v>
          </cell>
        </row>
        <row r="2272">
          <cell r="BC2272">
            <v>42515</v>
          </cell>
        </row>
        <row r="2273">
          <cell r="BC2273">
            <v>42516</v>
          </cell>
        </row>
        <row r="2274">
          <cell r="BC2274">
            <v>42517</v>
          </cell>
        </row>
        <row r="2275">
          <cell r="BC2275">
            <v>42518</v>
          </cell>
        </row>
        <row r="2276">
          <cell r="BC2276">
            <v>42519</v>
          </cell>
        </row>
        <row r="2277">
          <cell r="BC2277">
            <v>42520</v>
          </cell>
        </row>
        <row r="2278">
          <cell r="BC2278">
            <v>42521</v>
          </cell>
        </row>
        <row r="2279">
          <cell r="BC2279">
            <v>42522</v>
          </cell>
        </row>
        <row r="2280">
          <cell r="BC2280">
            <v>42523</v>
          </cell>
        </row>
        <row r="2281">
          <cell r="BC2281">
            <v>42524</v>
          </cell>
        </row>
        <row r="2282">
          <cell r="BC2282">
            <v>42525</v>
          </cell>
        </row>
        <row r="2283">
          <cell r="BC2283">
            <v>42526</v>
          </cell>
        </row>
        <row r="2284">
          <cell r="BC2284">
            <v>42527</v>
          </cell>
        </row>
        <row r="2285">
          <cell r="BC2285">
            <v>42528</v>
          </cell>
        </row>
        <row r="2286">
          <cell r="BC2286">
            <v>42529</v>
          </cell>
        </row>
        <row r="2287">
          <cell r="BC2287">
            <v>42530</v>
          </cell>
        </row>
        <row r="2288">
          <cell r="BC2288">
            <v>42531</v>
          </cell>
        </row>
        <row r="2289">
          <cell r="BC2289">
            <v>42532</v>
          </cell>
        </row>
        <row r="2290">
          <cell r="BC2290">
            <v>42533</v>
          </cell>
        </row>
        <row r="2291">
          <cell r="BC2291">
            <v>42534</v>
          </cell>
        </row>
        <row r="2292">
          <cell r="BC2292">
            <v>42535</v>
          </cell>
        </row>
        <row r="2293">
          <cell r="BC2293">
            <v>42536</v>
          </cell>
        </row>
        <row r="2294">
          <cell r="BC2294">
            <v>42537</v>
          </cell>
        </row>
        <row r="2295">
          <cell r="BC2295">
            <v>42538</v>
          </cell>
        </row>
        <row r="2296">
          <cell r="BC2296">
            <v>42539</v>
          </cell>
        </row>
        <row r="2297">
          <cell r="BC2297">
            <v>42540</v>
          </cell>
        </row>
        <row r="2298">
          <cell r="BC2298">
            <v>42541</v>
          </cell>
        </row>
        <row r="2299">
          <cell r="BC2299">
            <v>42542</v>
          </cell>
        </row>
        <row r="2300">
          <cell r="BC2300">
            <v>42543</v>
          </cell>
        </row>
        <row r="2301">
          <cell r="BC2301">
            <v>42544</v>
          </cell>
        </row>
        <row r="2302">
          <cell r="BC2302">
            <v>42545</v>
          </cell>
        </row>
        <row r="2303">
          <cell r="BC2303">
            <v>42546</v>
          </cell>
        </row>
        <row r="2304">
          <cell r="BC2304">
            <v>42547</v>
          </cell>
        </row>
        <row r="2305">
          <cell r="BC2305">
            <v>42548</v>
          </cell>
        </row>
        <row r="2306">
          <cell r="BC2306">
            <v>42549</v>
          </cell>
        </row>
        <row r="2307">
          <cell r="BC2307">
            <v>42550</v>
          </cell>
        </row>
        <row r="2308">
          <cell r="BC2308">
            <v>42551</v>
          </cell>
        </row>
        <row r="2309">
          <cell r="BC2309">
            <v>42552</v>
          </cell>
        </row>
        <row r="2310">
          <cell r="BC2310">
            <v>42553</v>
          </cell>
        </row>
        <row r="2311">
          <cell r="BC2311">
            <v>42554</v>
          </cell>
        </row>
        <row r="2312">
          <cell r="BC2312">
            <v>42555</v>
          </cell>
        </row>
        <row r="2313">
          <cell r="BC2313">
            <v>42556</v>
          </cell>
        </row>
        <row r="2314">
          <cell r="BC2314">
            <v>42557</v>
          </cell>
        </row>
        <row r="2315">
          <cell r="BC2315">
            <v>42558</v>
          </cell>
        </row>
        <row r="2316">
          <cell r="BC2316">
            <v>42559</v>
          </cell>
        </row>
        <row r="2317">
          <cell r="BC2317">
            <v>42560</v>
          </cell>
        </row>
        <row r="2318">
          <cell r="BC2318">
            <v>42561</v>
          </cell>
        </row>
        <row r="2319">
          <cell r="BC2319">
            <v>42562</v>
          </cell>
        </row>
        <row r="2320">
          <cell r="BC2320">
            <v>42563</v>
          </cell>
        </row>
        <row r="2321">
          <cell r="BC2321">
            <v>42564</v>
          </cell>
        </row>
        <row r="2322">
          <cell r="BC2322">
            <v>42565</v>
          </cell>
        </row>
        <row r="2323">
          <cell r="BC2323">
            <v>42566</v>
          </cell>
        </row>
        <row r="2324">
          <cell r="BC2324">
            <v>42567</v>
          </cell>
        </row>
        <row r="2325">
          <cell r="BC2325">
            <v>42568</v>
          </cell>
        </row>
        <row r="2326">
          <cell r="BC2326">
            <v>42569</v>
          </cell>
        </row>
        <row r="2327">
          <cell r="BC2327">
            <v>42570</v>
          </cell>
        </row>
        <row r="2328">
          <cell r="BC2328">
            <v>42571</v>
          </cell>
        </row>
        <row r="2329">
          <cell r="BC2329">
            <v>42572</v>
          </cell>
        </row>
        <row r="2330">
          <cell r="BC2330">
            <v>42573</v>
          </cell>
        </row>
        <row r="2331">
          <cell r="BC2331">
            <v>42574</v>
          </cell>
        </row>
        <row r="2332">
          <cell r="BC2332">
            <v>42575</v>
          </cell>
        </row>
        <row r="2333">
          <cell r="BC2333">
            <v>42576</v>
          </cell>
        </row>
        <row r="2334">
          <cell r="BC2334">
            <v>42577</v>
          </cell>
        </row>
        <row r="2335">
          <cell r="BC2335">
            <v>42578</v>
          </cell>
        </row>
        <row r="2336">
          <cell r="BC2336">
            <v>42579</v>
          </cell>
        </row>
        <row r="2337">
          <cell r="BC2337">
            <v>42580</v>
          </cell>
        </row>
        <row r="2338">
          <cell r="BC2338">
            <v>42581</v>
          </cell>
        </row>
        <row r="2339">
          <cell r="BC2339">
            <v>42582</v>
          </cell>
        </row>
        <row r="2340">
          <cell r="BC2340">
            <v>42583</v>
          </cell>
        </row>
        <row r="2341">
          <cell r="BC2341">
            <v>42584</v>
          </cell>
        </row>
        <row r="2342">
          <cell r="BC2342">
            <v>42585</v>
          </cell>
        </row>
        <row r="2343">
          <cell r="BC2343">
            <v>42586</v>
          </cell>
        </row>
        <row r="2344">
          <cell r="BC2344">
            <v>42587</v>
          </cell>
        </row>
        <row r="2345">
          <cell r="BC2345">
            <v>42588</v>
          </cell>
        </row>
        <row r="2346">
          <cell r="BC2346">
            <v>42589</v>
          </cell>
        </row>
        <row r="2347">
          <cell r="BC2347">
            <v>42590</v>
          </cell>
        </row>
        <row r="2348">
          <cell r="BC2348">
            <v>42591</v>
          </cell>
        </row>
        <row r="2349">
          <cell r="BC2349">
            <v>42592</v>
          </cell>
        </row>
        <row r="2350">
          <cell r="BC2350">
            <v>42593</v>
          </cell>
        </row>
        <row r="2351">
          <cell r="BC2351">
            <v>42594</v>
          </cell>
        </row>
        <row r="2352">
          <cell r="BC2352">
            <v>42595</v>
          </cell>
        </row>
        <row r="2353">
          <cell r="BC2353">
            <v>42596</v>
          </cell>
        </row>
        <row r="2354">
          <cell r="BC2354">
            <v>42597</v>
          </cell>
        </row>
        <row r="2355">
          <cell r="BC2355">
            <v>42598</v>
          </cell>
        </row>
        <row r="2356">
          <cell r="BC2356">
            <v>42599</v>
          </cell>
        </row>
        <row r="2357">
          <cell r="BC2357">
            <v>42600</v>
          </cell>
        </row>
        <row r="2358">
          <cell r="BC2358">
            <v>42601</v>
          </cell>
        </row>
        <row r="2359">
          <cell r="BC2359">
            <v>42602</v>
          </cell>
        </row>
        <row r="2360">
          <cell r="BC2360">
            <v>42603</v>
          </cell>
        </row>
        <row r="2361">
          <cell r="BC2361">
            <v>42604</v>
          </cell>
        </row>
        <row r="2362">
          <cell r="BC2362">
            <v>42605</v>
          </cell>
        </row>
        <row r="2363">
          <cell r="BC2363">
            <v>42606</v>
          </cell>
        </row>
        <row r="2364">
          <cell r="BC2364">
            <v>42607</v>
          </cell>
        </row>
        <row r="2365">
          <cell r="BC2365">
            <v>42608</v>
          </cell>
        </row>
        <row r="2366">
          <cell r="BC2366">
            <v>42609</v>
          </cell>
        </row>
        <row r="2367">
          <cell r="BC2367">
            <v>42610</v>
          </cell>
        </row>
        <row r="2368">
          <cell r="BC2368">
            <v>42611</v>
          </cell>
        </row>
        <row r="2369">
          <cell r="BC2369">
            <v>42612</v>
          </cell>
        </row>
        <row r="2370">
          <cell r="BC2370">
            <v>42613</v>
          </cell>
        </row>
        <row r="2371">
          <cell r="BC2371">
            <v>42614</v>
          </cell>
        </row>
        <row r="2372">
          <cell r="BC2372">
            <v>42615</v>
          </cell>
        </row>
        <row r="2373">
          <cell r="BC2373">
            <v>42616</v>
          </cell>
        </row>
        <row r="2374">
          <cell r="BC2374">
            <v>42617</v>
          </cell>
        </row>
        <row r="2375">
          <cell r="BC2375">
            <v>42618</v>
          </cell>
        </row>
        <row r="2376">
          <cell r="BC2376">
            <v>42619</v>
          </cell>
        </row>
        <row r="2377">
          <cell r="BC2377">
            <v>42620</v>
          </cell>
        </row>
        <row r="2378">
          <cell r="BC2378">
            <v>42621</v>
          </cell>
        </row>
        <row r="2379">
          <cell r="BC2379">
            <v>42622</v>
          </cell>
        </row>
        <row r="2380">
          <cell r="BC2380">
            <v>42623</v>
          </cell>
        </row>
        <row r="2381">
          <cell r="BC2381">
            <v>42624</v>
          </cell>
        </row>
        <row r="2382">
          <cell r="BC2382">
            <v>42625</v>
          </cell>
        </row>
        <row r="2383">
          <cell r="BC2383">
            <v>42626</v>
          </cell>
        </row>
        <row r="2384">
          <cell r="BC2384">
            <v>42627</v>
          </cell>
        </row>
        <row r="2385">
          <cell r="BC2385">
            <v>42628</v>
          </cell>
        </row>
        <row r="2386">
          <cell r="BC2386">
            <v>42629</v>
          </cell>
        </row>
        <row r="2387">
          <cell r="BC2387">
            <v>42630</v>
          </cell>
        </row>
        <row r="2388">
          <cell r="BC2388">
            <v>42631</v>
          </cell>
        </row>
        <row r="2389">
          <cell r="BC2389">
            <v>42632</v>
          </cell>
        </row>
        <row r="2390">
          <cell r="BC2390">
            <v>42633</v>
          </cell>
        </row>
        <row r="2391">
          <cell r="BC2391">
            <v>42634</v>
          </cell>
        </row>
        <row r="2392">
          <cell r="BC2392">
            <v>42635</v>
          </cell>
        </row>
        <row r="2393">
          <cell r="BC2393">
            <v>42636</v>
          </cell>
        </row>
        <row r="2394">
          <cell r="BC2394">
            <v>42637</v>
          </cell>
        </row>
        <row r="2395">
          <cell r="BC2395">
            <v>42638</v>
          </cell>
        </row>
        <row r="2396">
          <cell r="BC2396">
            <v>42639</v>
          </cell>
        </row>
        <row r="2397">
          <cell r="BC2397">
            <v>42640</v>
          </cell>
        </row>
        <row r="2398">
          <cell r="BC2398">
            <v>42641</v>
          </cell>
        </row>
        <row r="2399">
          <cell r="BC2399">
            <v>42642</v>
          </cell>
        </row>
        <row r="2400">
          <cell r="BC2400">
            <v>42643</v>
          </cell>
        </row>
        <row r="2401">
          <cell r="BC2401">
            <v>42644</v>
          </cell>
        </row>
        <row r="2402">
          <cell r="BC2402">
            <v>42645</v>
          </cell>
        </row>
        <row r="2403">
          <cell r="BC2403">
            <v>42646</v>
          </cell>
        </row>
        <row r="2404">
          <cell r="BC2404">
            <v>42647</v>
          </cell>
        </row>
        <row r="2405">
          <cell r="BC2405">
            <v>42648</v>
          </cell>
        </row>
        <row r="2406">
          <cell r="BC2406">
            <v>42649</v>
          </cell>
        </row>
        <row r="2407">
          <cell r="BC2407">
            <v>42650</v>
          </cell>
        </row>
        <row r="2408">
          <cell r="BC2408">
            <v>42651</v>
          </cell>
        </row>
        <row r="2409">
          <cell r="BC2409">
            <v>42652</v>
          </cell>
        </row>
        <row r="2410">
          <cell r="BC2410">
            <v>42653</v>
          </cell>
        </row>
        <row r="2411">
          <cell r="BC2411">
            <v>42654</v>
          </cell>
        </row>
        <row r="2412">
          <cell r="BC2412">
            <v>42655</v>
          </cell>
        </row>
        <row r="2413">
          <cell r="BC2413">
            <v>42656</v>
          </cell>
        </row>
        <row r="2414">
          <cell r="BC2414">
            <v>42657</v>
          </cell>
        </row>
        <row r="2415">
          <cell r="BC2415">
            <v>42658</v>
          </cell>
        </row>
        <row r="2416">
          <cell r="BC2416">
            <v>42659</v>
          </cell>
        </row>
        <row r="2417">
          <cell r="BC2417">
            <v>42660</v>
          </cell>
        </row>
        <row r="2418">
          <cell r="BC2418">
            <v>42661</v>
          </cell>
        </row>
        <row r="2419">
          <cell r="BC2419">
            <v>42662</v>
          </cell>
        </row>
        <row r="2420">
          <cell r="BC2420">
            <v>42663</v>
          </cell>
        </row>
        <row r="2421">
          <cell r="BC2421">
            <v>42664</v>
          </cell>
        </row>
        <row r="2422">
          <cell r="BC2422">
            <v>42665</v>
          </cell>
        </row>
        <row r="2423">
          <cell r="BC2423">
            <v>42666</v>
          </cell>
        </row>
        <row r="2424">
          <cell r="BC2424">
            <v>42667</v>
          </cell>
        </row>
        <row r="2425">
          <cell r="BC2425">
            <v>42668</v>
          </cell>
        </row>
        <row r="2426">
          <cell r="BC2426">
            <v>42669</v>
          </cell>
        </row>
        <row r="2427">
          <cell r="BC2427">
            <v>42670</v>
          </cell>
        </row>
        <row r="2428">
          <cell r="BC2428">
            <v>42671</v>
          </cell>
        </row>
        <row r="2429">
          <cell r="BC2429">
            <v>42672</v>
          </cell>
        </row>
        <row r="2430">
          <cell r="BC2430">
            <v>42673</v>
          </cell>
        </row>
        <row r="2431">
          <cell r="BC2431">
            <v>42674</v>
          </cell>
        </row>
        <row r="2432">
          <cell r="BC2432">
            <v>42675</v>
          </cell>
        </row>
        <row r="2433">
          <cell r="BC2433">
            <v>42676</v>
          </cell>
        </row>
        <row r="2434">
          <cell r="BC2434">
            <v>42677</v>
          </cell>
        </row>
        <row r="2435">
          <cell r="BC2435">
            <v>42678</v>
          </cell>
        </row>
        <row r="2436">
          <cell r="BC2436">
            <v>42679</v>
          </cell>
        </row>
        <row r="2437">
          <cell r="BC2437">
            <v>42680</v>
          </cell>
        </row>
        <row r="2438">
          <cell r="BC2438">
            <v>42681</v>
          </cell>
        </row>
        <row r="2439">
          <cell r="BC2439">
            <v>42682</v>
          </cell>
        </row>
        <row r="2440">
          <cell r="BC2440">
            <v>42683</v>
          </cell>
        </row>
        <row r="2441">
          <cell r="BC2441">
            <v>42684</v>
          </cell>
        </row>
        <row r="2442">
          <cell r="BC2442">
            <v>42685</v>
          </cell>
        </row>
        <row r="2443">
          <cell r="BC2443">
            <v>42686</v>
          </cell>
        </row>
        <row r="2444">
          <cell r="BC2444">
            <v>42687</v>
          </cell>
        </row>
        <row r="2445">
          <cell r="BC2445">
            <v>42688</v>
          </cell>
        </row>
        <row r="2446">
          <cell r="BC2446">
            <v>42689</v>
          </cell>
        </row>
        <row r="2447">
          <cell r="BC2447">
            <v>42690</v>
          </cell>
        </row>
        <row r="2448">
          <cell r="BC2448">
            <v>42691</v>
          </cell>
        </row>
        <row r="2449">
          <cell r="BC2449">
            <v>42692</v>
          </cell>
        </row>
        <row r="2450">
          <cell r="BC2450">
            <v>42693</v>
          </cell>
        </row>
        <row r="2451">
          <cell r="BC2451">
            <v>42694</v>
          </cell>
        </row>
        <row r="2452">
          <cell r="BC2452">
            <v>42695</v>
          </cell>
        </row>
        <row r="2453">
          <cell r="BC2453">
            <v>42696</v>
          </cell>
        </row>
        <row r="2454">
          <cell r="BC2454">
            <v>42697</v>
          </cell>
        </row>
        <row r="2455">
          <cell r="BC2455">
            <v>42698</v>
          </cell>
        </row>
        <row r="2456">
          <cell r="BC2456">
            <v>42699</v>
          </cell>
        </row>
        <row r="2457">
          <cell r="BC2457">
            <v>42700</v>
          </cell>
        </row>
        <row r="2458">
          <cell r="BC2458">
            <v>42701</v>
          </cell>
        </row>
        <row r="2459">
          <cell r="BC2459">
            <v>42702</v>
          </cell>
        </row>
        <row r="2460">
          <cell r="BC2460">
            <v>42703</v>
          </cell>
        </row>
        <row r="2461">
          <cell r="BC2461">
            <v>42704</v>
          </cell>
        </row>
        <row r="2462">
          <cell r="BC2462">
            <v>42705</v>
          </cell>
        </row>
        <row r="2463">
          <cell r="BC2463">
            <v>42706</v>
          </cell>
        </row>
        <row r="2464">
          <cell r="BC2464">
            <v>42707</v>
          </cell>
        </row>
        <row r="2465">
          <cell r="BC2465">
            <v>42708</v>
          </cell>
        </row>
        <row r="2466">
          <cell r="BC2466">
            <v>42709</v>
          </cell>
        </row>
        <row r="2467">
          <cell r="BC2467">
            <v>42710</v>
          </cell>
        </row>
        <row r="2468">
          <cell r="BC2468">
            <v>42711</v>
          </cell>
        </row>
        <row r="2469">
          <cell r="BC2469">
            <v>42712</v>
          </cell>
        </row>
        <row r="2470">
          <cell r="BC2470">
            <v>42713</v>
          </cell>
        </row>
        <row r="2471">
          <cell r="BC2471">
            <v>42714</v>
          </cell>
        </row>
        <row r="2472">
          <cell r="BC2472">
            <v>42715</v>
          </cell>
        </row>
        <row r="2473">
          <cell r="BC2473">
            <v>42716</v>
          </cell>
        </row>
        <row r="2474">
          <cell r="BC2474">
            <v>42717</v>
          </cell>
        </row>
        <row r="2475">
          <cell r="BC2475">
            <v>42718</v>
          </cell>
        </row>
        <row r="2476">
          <cell r="BC2476">
            <v>42719</v>
          </cell>
        </row>
        <row r="2477">
          <cell r="BC2477">
            <v>42720</v>
          </cell>
        </row>
        <row r="2478">
          <cell r="BC2478">
            <v>42721</v>
          </cell>
        </row>
        <row r="2479">
          <cell r="BC2479">
            <v>42722</v>
          </cell>
        </row>
        <row r="2480">
          <cell r="BC2480">
            <v>42723</v>
          </cell>
        </row>
        <row r="2481">
          <cell r="BC2481">
            <v>42724</v>
          </cell>
        </row>
        <row r="2482">
          <cell r="BC2482">
            <v>42725</v>
          </cell>
        </row>
        <row r="2483">
          <cell r="BC2483">
            <v>42726</v>
          </cell>
        </row>
        <row r="2484">
          <cell r="BC2484">
            <v>42727</v>
          </cell>
        </row>
        <row r="2485">
          <cell r="BC2485">
            <v>42728</v>
          </cell>
        </row>
        <row r="2486">
          <cell r="BC2486">
            <v>42729</v>
          </cell>
        </row>
        <row r="2487">
          <cell r="BC2487">
            <v>42730</v>
          </cell>
        </row>
        <row r="2488">
          <cell r="BC2488">
            <v>42731</v>
          </cell>
        </row>
        <row r="2489">
          <cell r="BC2489">
            <v>42732</v>
          </cell>
        </row>
        <row r="2490">
          <cell r="BC2490">
            <v>42733</v>
          </cell>
        </row>
        <row r="2491">
          <cell r="BC2491">
            <v>42734</v>
          </cell>
        </row>
        <row r="2492">
          <cell r="BC2492">
            <v>42735</v>
          </cell>
        </row>
        <row r="2493">
          <cell r="BC2493">
            <v>42736</v>
          </cell>
        </row>
        <row r="2494">
          <cell r="BC2494">
            <v>42737</v>
          </cell>
        </row>
        <row r="2495">
          <cell r="BC2495">
            <v>42738</v>
          </cell>
        </row>
        <row r="2496">
          <cell r="BC2496">
            <v>42739</v>
          </cell>
        </row>
        <row r="2497">
          <cell r="BC2497">
            <v>42740</v>
          </cell>
        </row>
        <row r="2498">
          <cell r="BC2498">
            <v>42741</v>
          </cell>
        </row>
        <row r="2499">
          <cell r="BC2499">
            <v>42742</v>
          </cell>
        </row>
        <row r="2500">
          <cell r="BC2500">
            <v>42743</v>
          </cell>
        </row>
        <row r="2501">
          <cell r="BC2501">
            <v>42744</v>
          </cell>
        </row>
        <row r="2502">
          <cell r="BC2502">
            <v>42745</v>
          </cell>
        </row>
        <row r="2503">
          <cell r="BC2503">
            <v>42746</v>
          </cell>
        </row>
        <row r="2504">
          <cell r="BC2504">
            <v>42747</v>
          </cell>
        </row>
        <row r="2505">
          <cell r="BC2505">
            <v>42748</v>
          </cell>
        </row>
        <row r="2506">
          <cell r="BC2506">
            <v>42749</v>
          </cell>
        </row>
        <row r="2507">
          <cell r="BC2507">
            <v>42750</v>
          </cell>
        </row>
        <row r="2508">
          <cell r="BC2508">
            <v>42751</v>
          </cell>
        </row>
        <row r="2509">
          <cell r="BC2509">
            <v>42752</v>
          </cell>
        </row>
        <row r="2510">
          <cell r="BC2510">
            <v>42753</v>
          </cell>
        </row>
        <row r="2511">
          <cell r="BC2511">
            <v>42754</v>
          </cell>
        </row>
        <row r="2512">
          <cell r="BC2512">
            <v>42755</v>
          </cell>
        </row>
        <row r="2513">
          <cell r="BC2513">
            <v>42756</v>
          </cell>
        </row>
        <row r="2514">
          <cell r="BC2514">
            <v>42757</v>
          </cell>
        </row>
        <row r="2515">
          <cell r="BC2515">
            <v>42758</v>
          </cell>
        </row>
        <row r="2516">
          <cell r="BC2516">
            <v>42759</v>
          </cell>
        </row>
        <row r="2517">
          <cell r="BC2517">
            <v>42760</v>
          </cell>
        </row>
        <row r="2518">
          <cell r="BC2518">
            <v>42761</v>
          </cell>
        </row>
        <row r="2519">
          <cell r="BC2519">
            <v>42762</v>
          </cell>
        </row>
        <row r="2520">
          <cell r="BC2520">
            <v>42763</v>
          </cell>
        </row>
        <row r="2521">
          <cell r="BC2521">
            <v>42764</v>
          </cell>
        </row>
        <row r="2522">
          <cell r="BC2522">
            <v>42765</v>
          </cell>
        </row>
        <row r="2523">
          <cell r="BC2523">
            <v>42766</v>
          </cell>
        </row>
        <row r="2524">
          <cell r="BC2524">
            <v>42767</v>
          </cell>
        </row>
        <row r="2525">
          <cell r="BC2525">
            <v>42768</v>
          </cell>
        </row>
        <row r="2526">
          <cell r="BC2526">
            <v>42769</v>
          </cell>
        </row>
        <row r="2527">
          <cell r="BC2527">
            <v>42770</v>
          </cell>
        </row>
        <row r="2528">
          <cell r="BC2528">
            <v>42771</v>
          </cell>
        </row>
        <row r="2529">
          <cell r="BC2529">
            <v>42772</v>
          </cell>
        </row>
        <row r="2530">
          <cell r="BC2530">
            <v>42773</v>
          </cell>
        </row>
        <row r="2531">
          <cell r="BC2531">
            <v>42774</v>
          </cell>
        </row>
        <row r="2532">
          <cell r="BC2532">
            <v>42775</v>
          </cell>
        </row>
        <row r="2533">
          <cell r="BC2533">
            <v>42776</v>
          </cell>
        </row>
        <row r="2534">
          <cell r="BC2534">
            <v>42777</v>
          </cell>
        </row>
        <row r="2535">
          <cell r="BC2535">
            <v>42778</v>
          </cell>
        </row>
        <row r="2536">
          <cell r="BC2536">
            <v>42779</v>
          </cell>
        </row>
        <row r="2537">
          <cell r="BC2537">
            <v>42780</v>
          </cell>
        </row>
        <row r="2538">
          <cell r="BC2538">
            <v>42781</v>
          </cell>
        </row>
        <row r="2539">
          <cell r="BC2539">
            <v>42782</v>
          </cell>
        </row>
        <row r="2540">
          <cell r="BC2540">
            <v>42783</v>
          </cell>
        </row>
        <row r="2541">
          <cell r="BC2541">
            <v>42784</v>
          </cell>
        </row>
        <row r="2542">
          <cell r="BC2542">
            <v>42785</v>
          </cell>
        </row>
        <row r="2543">
          <cell r="BC2543">
            <v>42786</v>
          </cell>
        </row>
        <row r="2544">
          <cell r="BC2544">
            <v>42787</v>
          </cell>
        </row>
        <row r="2545">
          <cell r="BC2545">
            <v>42788</v>
          </cell>
        </row>
        <row r="2546">
          <cell r="BC2546">
            <v>42789</v>
          </cell>
        </row>
        <row r="2547">
          <cell r="BC2547">
            <v>42790</v>
          </cell>
        </row>
        <row r="2548">
          <cell r="BC2548">
            <v>42791</v>
          </cell>
        </row>
        <row r="2549">
          <cell r="BC2549">
            <v>42792</v>
          </cell>
        </row>
        <row r="2550">
          <cell r="BC2550">
            <v>42793</v>
          </cell>
        </row>
        <row r="2551">
          <cell r="BC2551">
            <v>42794</v>
          </cell>
        </row>
        <row r="2552">
          <cell r="BC2552">
            <v>42795</v>
          </cell>
        </row>
        <row r="2553">
          <cell r="BC2553">
            <v>42796</v>
          </cell>
        </row>
        <row r="2554">
          <cell r="BC2554">
            <v>42797</v>
          </cell>
        </row>
        <row r="2555">
          <cell r="BC2555">
            <v>42798</v>
          </cell>
        </row>
        <row r="2556">
          <cell r="BC2556">
            <v>42799</v>
          </cell>
        </row>
        <row r="2557">
          <cell r="BC2557">
            <v>42800</v>
          </cell>
        </row>
        <row r="2558">
          <cell r="BC2558">
            <v>42801</v>
          </cell>
        </row>
        <row r="2559">
          <cell r="BC2559">
            <v>42802</v>
          </cell>
        </row>
        <row r="2560">
          <cell r="BC2560">
            <v>42803</v>
          </cell>
        </row>
        <row r="2561">
          <cell r="BC2561">
            <v>42804</v>
          </cell>
        </row>
        <row r="2562">
          <cell r="BC2562">
            <v>42805</v>
          </cell>
        </row>
        <row r="2563">
          <cell r="BC2563">
            <v>42806</v>
          </cell>
        </row>
        <row r="2564">
          <cell r="BC2564">
            <v>42807</v>
          </cell>
        </row>
        <row r="2565">
          <cell r="BC2565">
            <v>42808</v>
          </cell>
        </row>
        <row r="2566">
          <cell r="BC2566">
            <v>42809</v>
          </cell>
        </row>
        <row r="2567">
          <cell r="BC2567">
            <v>42810</v>
          </cell>
        </row>
        <row r="2568">
          <cell r="BC2568">
            <v>42811</v>
          </cell>
        </row>
        <row r="2569">
          <cell r="BC2569">
            <v>42812</v>
          </cell>
        </row>
        <row r="2570">
          <cell r="BC2570">
            <v>42813</v>
          </cell>
        </row>
        <row r="2571">
          <cell r="BC2571">
            <v>42814</v>
          </cell>
        </row>
        <row r="2572">
          <cell r="BC2572">
            <v>42815</v>
          </cell>
        </row>
        <row r="2573">
          <cell r="BC2573">
            <v>42816</v>
          </cell>
        </row>
        <row r="2574">
          <cell r="BC2574">
            <v>42817</v>
          </cell>
        </row>
        <row r="2575">
          <cell r="BC2575">
            <v>42818</v>
          </cell>
        </row>
        <row r="2576">
          <cell r="BC2576">
            <v>42819</v>
          </cell>
        </row>
        <row r="2577">
          <cell r="BC2577">
            <v>42820</v>
          </cell>
        </row>
        <row r="2578">
          <cell r="BC2578">
            <v>42821</v>
          </cell>
        </row>
        <row r="2579">
          <cell r="BC2579">
            <v>42822</v>
          </cell>
        </row>
        <row r="2580">
          <cell r="BC2580">
            <v>42823</v>
          </cell>
        </row>
        <row r="2581">
          <cell r="BC2581">
            <v>42824</v>
          </cell>
        </row>
        <row r="2582">
          <cell r="BC2582">
            <v>42825</v>
          </cell>
        </row>
        <row r="2583">
          <cell r="BC2583">
            <v>42826</v>
          </cell>
        </row>
        <row r="2584">
          <cell r="BC2584">
            <v>42827</v>
          </cell>
        </row>
        <row r="2585">
          <cell r="BC2585">
            <v>42828</v>
          </cell>
        </row>
        <row r="2586">
          <cell r="BC2586">
            <v>42829</v>
          </cell>
        </row>
        <row r="2587">
          <cell r="BC2587">
            <v>42830</v>
          </cell>
        </row>
        <row r="2588">
          <cell r="BC2588">
            <v>42831</v>
          </cell>
        </row>
        <row r="2589">
          <cell r="BC2589">
            <v>42832</v>
          </cell>
        </row>
        <row r="2590">
          <cell r="BC2590">
            <v>42833</v>
          </cell>
        </row>
        <row r="2591">
          <cell r="BC2591">
            <v>42834</v>
          </cell>
        </row>
        <row r="2592">
          <cell r="BC2592">
            <v>42835</v>
          </cell>
        </row>
        <row r="2593">
          <cell r="BC2593">
            <v>42836</v>
          </cell>
        </row>
        <row r="2594">
          <cell r="BC2594">
            <v>42837</v>
          </cell>
        </row>
        <row r="2595">
          <cell r="BC2595">
            <v>42838</v>
          </cell>
        </row>
        <row r="2596">
          <cell r="BC2596">
            <v>42839</v>
          </cell>
        </row>
        <row r="2597">
          <cell r="BC2597">
            <v>42840</v>
          </cell>
        </row>
        <row r="2598">
          <cell r="BC2598">
            <v>42841</v>
          </cell>
        </row>
        <row r="2599">
          <cell r="BC2599">
            <v>42842</v>
          </cell>
        </row>
        <row r="2600">
          <cell r="BC2600">
            <v>42843</v>
          </cell>
        </row>
        <row r="2601">
          <cell r="BC2601">
            <v>42844</v>
          </cell>
        </row>
        <row r="2602">
          <cell r="BC2602">
            <v>42845</v>
          </cell>
        </row>
        <row r="2603">
          <cell r="BC2603">
            <v>42846</v>
          </cell>
        </row>
        <row r="2604">
          <cell r="BC2604">
            <v>42847</v>
          </cell>
        </row>
        <row r="2605">
          <cell r="BC2605">
            <v>42848</v>
          </cell>
        </row>
        <row r="2606">
          <cell r="BC2606">
            <v>42849</v>
          </cell>
        </row>
        <row r="2607">
          <cell r="BC2607">
            <v>42850</v>
          </cell>
        </row>
        <row r="2608">
          <cell r="BC2608">
            <v>42851</v>
          </cell>
        </row>
        <row r="2609">
          <cell r="BC2609">
            <v>42852</v>
          </cell>
        </row>
        <row r="2610">
          <cell r="BC2610">
            <v>42853</v>
          </cell>
        </row>
        <row r="2611">
          <cell r="BC2611">
            <v>42854</v>
          </cell>
        </row>
        <row r="2612">
          <cell r="BC2612">
            <v>42855</v>
          </cell>
        </row>
        <row r="2613">
          <cell r="BC2613">
            <v>42856</v>
          </cell>
        </row>
        <row r="2614">
          <cell r="BC2614">
            <v>42857</v>
          </cell>
        </row>
        <row r="2615">
          <cell r="BC2615">
            <v>42858</v>
          </cell>
        </row>
        <row r="2616">
          <cell r="BC2616">
            <v>42859</v>
          </cell>
        </row>
        <row r="2617">
          <cell r="BC2617">
            <v>42860</v>
          </cell>
        </row>
        <row r="2618">
          <cell r="BC2618">
            <v>42861</v>
          </cell>
        </row>
        <row r="2619">
          <cell r="BC2619">
            <v>42862</v>
          </cell>
        </row>
        <row r="2620">
          <cell r="BC2620">
            <v>42863</v>
          </cell>
        </row>
        <row r="2621">
          <cell r="BC2621">
            <v>42864</v>
          </cell>
        </row>
        <row r="2622">
          <cell r="BC2622">
            <v>42865</v>
          </cell>
        </row>
        <row r="2623">
          <cell r="BC2623">
            <v>42866</v>
          </cell>
        </row>
        <row r="2624">
          <cell r="BC2624">
            <v>42867</v>
          </cell>
        </row>
        <row r="2625">
          <cell r="BC2625">
            <v>42868</v>
          </cell>
        </row>
        <row r="2626">
          <cell r="BC2626">
            <v>42869</v>
          </cell>
        </row>
        <row r="2627">
          <cell r="BC2627">
            <v>42870</v>
          </cell>
        </row>
        <row r="2628">
          <cell r="BC2628">
            <v>42871</v>
          </cell>
        </row>
        <row r="2629">
          <cell r="BC2629">
            <v>42872</v>
          </cell>
        </row>
        <row r="2630">
          <cell r="BC2630">
            <v>42873</v>
          </cell>
        </row>
        <row r="2631">
          <cell r="BC2631">
            <v>42874</v>
          </cell>
        </row>
        <row r="2632">
          <cell r="BC2632">
            <v>42875</v>
          </cell>
        </row>
        <row r="2633">
          <cell r="BC2633">
            <v>42876</v>
          </cell>
        </row>
        <row r="2634">
          <cell r="BC2634">
            <v>42877</v>
          </cell>
        </row>
        <row r="2635">
          <cell r="BC2635">
            <v>42878</v>
          </cell>
        </row>
        <row r="2636">
          <cell r="BC2636">
            <v>42879</v>
          </cell>
        </row>
        <row r="2637">
          <cell r="BC2637">
            <v>42880</v>
          </cell>
        </row>
        <row r="2638">
          <cell r="BC2638">
            <v>42881</v>
          </cell>
        </row>
        <row r="2639">
          <cell r="BC2639">
            <v>42882</v>
          </cell>
        </row>
        <row r="2640">
          <cell r="BC2640">
            <v>42883</v>
          </cell>
        </row>
        <row r="2641">
          <cell r="BC2641">
            <v>42884</v>
          </cell>
        </row>
        <row r="2642">
          <cell r="BC2642">
            <v>42885</v>
          </cell>
        </row>
        <row r="2643">
          <cell r="BC2643">
            <v>42886</v>
          </cell>
        </row>
        <row r="2644">
          <cell r="BC2644">
            <v>42887</v>
          </cell>
        </row>
        <row r="2645">
          <cell r="BC2645">
            <v>42888</v>
          </cell>
        </row>
        <row r="2646">
          <cell r="BC2646">
            <v>42889</v>
          </cell>
        </row>
        <row r="2647">
          <cell r="BC2647">
            <v>42890</v>
          </cell>
        </row>
        <row r="2648">
          <cell r="BC2648">
            <v>42891</v>
          </cell>
        </row>
        <row r="2649">
          <cell r="BC2649">
            <v>42892</v>
          </cell>
        </row>
        <row r="2650">
          <cell r="BC2650">
            <v>42893</v>
          </cell>
        </row>
        <row r="2651">
          <cell r="BC2651">
            <v>42894</v>
          </cell>
        </row>
        <row r="2652">
          <cell r="BC2652">
            <v>42895</v>
          </cell>
        </row>
        <row r="2653">
          <cell r="BC2653">
            <v>42896</v>
          </cell>
        </row>
        <row r="2654">
          <cell r="BC2654">
            <v>42897</v>
          </cell>
        </row>
        <row r="2655">
          <cell r="BC2655">
            <v>42898</v>
          </cell>
        </row>
        <row r="2656">
          <cell r="BC2656">
            <v>42899</v>
          </cell>
        </row>
        <row r="2657">
          <cell r="BC2657">
            <v>42900</v>
          </cell>
        </row>
        <row r="2658">
          <cell r="BC2658">
            <v>42901</v>
          </cell>
        </row>
        <row r="2659">
          <cell r="BC2659">
            <v>42902</v>
          </cell>
        </row>
        <row r="2660">
          <cell r="BC2660">
            <v>42903</v>
          </cell>
        </row>
        <row r="2661">
          <cell r="BC2661">
            <v>42904</v>
          </cell>
        </row>
        <row r="2662">
          <cell r="BC2662">
            <v>42905</v>
          </cell>
        </row>
        <row r="2663">
          <cell r="BC2663">
            <v>42906</v>
          </cell>
        </row>
        <row r="2664">
          <cell r="BC2664">
            <v>42907</v>
          </cell>
        </row>
        <row r="2665">
          <cell r="BC2665">
            <v>42908</v>
          </cell>
        </row>
        <row r="2666">
          <cell r="BC2666">
            <v>42909</v>
          </cell>
        </row>
        <row r="2667">
          <cell r="BC2667">
            <v>42910</v>
          </cell>
        </row>
        <row r="2668">
          <cell r="BC2668">
            <v>42911</v>
          </cell>
        </row>
        <row r="2669">
          <cell r="BC2669">
            <v>42912</v>
          </cell>
        </row>
        <row r="2670">
          <cell r="BC2670">
            <v>42913</v>
          </cell>
        </row>
        <row r="2671">
          <cell r="BC2671">
            <v>42914</v>
          </cell>
        </row>
        <row r="2672">
          <cell r="BC2672">
            <v>42915</v>
          </cell>
        </row>
        <row r="2673">
          <cell r="BC2673">
            <v>42916</v>
          </cell>
        </row>
        <row r="2674">
          <cell r="BC2674">
            <v>42917</v>
          </cell>
        </row>
        <row r="2675">
          <cell r="BC2675">
            <v>42918</v>
          </cell>
        </row>
        <row r="2676">
          <cell r="BC2676">
            <v>42919</v>
          </cell>
        </row>
        <row r="2677">
          <cell r="BC2677">
            <v>42920</v>
          </cell>
        </row>
        <row r="2678">
          <cell r="BC2678">
            <v>42921</v>
          </cell>
        </row>
        <row r="2679">
          <cell r="BC2679">
            <v>42922</v>
          </cell>
        </row>
        <row r="2680">
          <cell r="BC2680">
            <v>42923</v>
          </cell>
        </row>
        <row r="2681">
          <cell r="BC2681">
            <v>42924</v>
          </cell>
        </row>
        <row r="2682">
          <cell r="BC2682">
            <v>42925</v>
          </cell>
        </row>
        <row r="2683">
          <cell r="BC2683">
            <v>42926</v>
          </cell>
        </row>
        <row r="2684">
          <cell r="BC2684">
            <v>42927</v>
          </cell>
        </row>
        <row r="2685">
          <cell r="BC2685">
            <v>42928</v>
          </cell>
        </row>
        <row r="2686">
          <cell r="BC2686">
            <v>42929</v>
          </cell>
        </row>
        <row r="2687">
          <cell r="BC2687">
            <v>42930</v>
          </cell>
        </row>
        <row r="2688">
          <cell r="BC2688">
            <v>42931</v>
          </cell>
        </row>
        <row r="2689">
          <cell r="BC2689">
            <v>42932</v>
          </cell>
        </row>
        <row r="2690">
          <cell r="BC2690">
            <v>42933</v>
          </cell>
        </row>
        <row r="2691">
          <cell r="BC2691">
            <v>42934</v>
          </cell>
        </row>
        <row r="2692">
          <cell r="BC2692">
            <v>42935</v>
          </cell>
        </row>
        <row r="2693">
          <cell r="BC2693">
            <v>42936</v>
          </cell>
        </row>
        <row r="2694">
          <cell r="BC2694">
            <v>42937</v>
          </cell>
        </row>
        <row r="2695">
          <cell r="BC2695">
            <v>42938</v>
          </cell>
        </row>
        <row r="2696">
          <cell r="BC2696">
            <v>42939</v>
          </cell>
        </row>
        <row r="2697">
          <cell r="BC2697">
            <v>42940</v>
          </cell>
        </row>
        <row r="2698">
          <cell r="BC2698">
            <v>42941</v>
          </cell>
        </row>
        <row r="2699">
          <cell r="BC2699">
            <v>42942</v>
          </cell>
        </row>
        <row r="2700">
          <cell r="BC2700">
            <v>42943</v>
          </cell>
        </row>
        <row r="2701">
          <cell r="BC2701">
            <v>42944</v>
          </cell>
        </row>
        <row r="2702">
          <cell r="BC2702">
            <v>42945</v>
          </cell>
        </row>
        <row r="2703">
          <cell r="BC2703">
            <v>42946</v>
          </cell>
        </row>
        <row r="2704">
          <cell r="BC2704">
            <v>42947</v>
          </cell>
        </row>
        <row r="2705">
          <cell r="BC2705">
            <v>42948</v>
          </cell>
        </row>
        <row r="2706">
          <cell r="BC2706">
            <v>42949</v>
          </cell>
        </row>
        <row r="2707">
          <cell r="BC2707">
            <v>42950</v>
          </cell>
        </row>
        <row r="2708">
          <cell r="BC2708">
            <v>42951</v>
          </cell>
        </row>
        <row r="2709">
          <cell r="BC2709">
            <v>42952</v>
          </cell>
        </row>
        <row r="2710">
          <cell r="BC2710">
            <v>42953</v>
          </cell>
        </row>
        <row r="2711">
          <cell r="BC2711">
            <v>42954</v>
          </cell>
        </row>
        <row r="2712">
          <cell r="BC2712">
            <v>42955</v>
          </cell>
        </row>
        <row r="2713">
          <cell r="BC2713">
            <v>42956</v>
          </cell>
        </row>
        <row r="2714">
          <cell r="BC2714">
            <v>42957</v>
          </cell>
        </row>
        <row r="2715">
          <cell r="BC2715">
            <v>42958</v>
          </cell>
        </row>
        <row r="2716">
          <cell r="BC2716">
            <v>42959</v>
          </cell>
        </row>
        <row r="2717">
          <cell r="BC2717">
            <v>42960</v>
          </cell>
        </row>
        <row r="2718">
          <cell r="BC2718">
            <v>42961</v>
          </cell>
        </row>
        <row r="2719">
          <cell r="BC2719">
            <v>42962</v>
          </cell>
        </row>
        <row r="2720">
          <cell r="BC2720">
            <v>42963</v>
          </cell>
        </row>
        <row r="2721">
          <cell r="BC2721">
            <v>42964</v>
          </cell>
        </row>
        <row r="2722">
          <cell r="BC2722">
            <v>42965</v>
          </cell>
        </row>
        <row r="2723">
          <cell r="BC2723">
            <v>42966</v>
          </cell>
        </row>
        <row r="2724">
          <cell r="BC2724">
            <v>42967</v>
          </cell>
        </row>
        <row r="2725">
          <cell r="BC2725">
            <v>42968</v>
          </cell>
        </row>
        <row r="2726">
          <cell r="BC2726">
            <v>42969</v>
          </cell>
        </row>
        <row r="2727">
          <cell r="BC2727">
            <v>42970</v>
          </cell>
        </row>
        <row r="2728">
          <cell r="BC2728">
            <v>42971</v>
          </cell>
        </row>
        <row r="2729">
          <cell r="BC2729">
            <v>42972</v>
          </cell>
        </row>
        <row r="2730">
          <cell r="BC2730">
            <v>42973</v>
          </cell>
        </row>
        <row r="2731">
          <cell r="BC2731">
            <v>42974</v>
          </cell>
        </row>
        <row r="2732">
          <cell r="BC2732">
            <v>42975</v>
          </cell>
        </row>
        <row r="2733">
          <cell r="BC2733">
            <v>42976</v>
          </cell>
        </row>
        <row r="2734">
          <cell r="BC2734">
            <v>42977</v>
          </cell>
        </row>
        <row r="2735">
          <cell r="BC2735">
            <v>42978</v>
          </cell>
        </row>
        <row r="2736">
          <cell r="BC2736">
            <v>42979</v>
          </cell>
        </row>
        <row r="2737">
          <cell r="BC2737">
            <v>42980</v>
          </cell>
        </row>
        <row r="2738">
          <cell r="BC2738">
            <v>42981</v>
          </cell>
        </row>
        <row r="2739">
          <cell r="BC2739">
            <v>42982</v>
          </cell>
        </row>
        <row r="2740">
          <cell r="BC2740">
            <v>42983</v>
          </cell>
        </row>
        <row r="2741">
          <cell r="BC2741">
            <v>42984</v>
          </cell>
        </row>
        <row r="2742">
          <cell r="BC2742">
            <v>42985</v>
          </cell>
        </row>
        <row r="2743">
          <cell r="BC2743">
            <v>42986</v>
          </cell>
        </row>
        <row r="2744">
          <cell r="BC2744">
            <v>42987</v>
          </cell>
        </row>
        <row r="2745">
          <cell r="BC2745">
            <v>42988</v>
          </cell>
        </row>
        <row r="2746">
          <cell r="BC2746">
            <v>42989</v>
          </cell>
        </row>
        <row r="2747">
          <cell r="BC2747">
            <v>42990</v>
          </cell>
        </row>
        <row r="2748">
          <cell r="BC2748">
            <v>42991</v>
          </cell>
        </row>
        <row r="2749">
          <cell r="BC2749">
            <v>42992</v>
          </cell>
        </row>
        <row r="2750">
          <cell r="BC2750">
            <v>42993</v>
          </cell>
        </row>
        <row r="2751">
          <cell r="BC2751">
            <v>42994</v>
          </cell>
        </row>
        <row r="2752">
          <cell r="BC2752">
            <v>42995</v>
          </cell>
        </row>
        <row r="2753">
          <cell r="BC2753">
            <v>42996</v>
          </cell>
        </row>
        <row r="2754">
          <cell r="BC2754">
            <v>42997</v>
          </cell>
        </row>
        <row r="2755">
          <cell r="BC2755">
            <v>42998</v>
          </cell>
        </row>
        <row r="2756">
          <cell r="BC2756">
            <v>42999</v>
          </cell>
        </row>
        <row r="2757">
          <cell r="BC2757">
            <v>43000</v>
          </cell>
        </row>
        <row r="2758">
          <cell r="BC2758">
            <v>43001</v>
          </cell>
        </row>
        <row r="2759">
          <cell r="BC2759">
            <v>43002</v>
          </cell>
        </row>
        <row r="2760">
          <cell r="BC2760">
            <v>43003</v>
          </cell>
        </row>
        <row r="2761">
          <cell r="BC2761">
            <v>43004</v>
          </cell>
        </row>
        <row r="2762">
          <cell r="BC2762">
            <v>43005</v>
          </cell>
        </row>
        <row r="2763">
          <cell r="BC2763">
            <v>43006</v>
          </cell>
        </row>
        <row r="2764">
          <cell r="BC2764">
            <v>43007</v>
          </cell>
        </row>
        <row r="2765">
          <cell r="BC2765">
            <v>43008</v>
          </cell>
        </row>
        <row r="2766">
          <cell r="BC2766">
            <v>43009</v>
          </cell>
        </row>
        <row r="2767">
          <cell r="BC2767">
            <v>43010</v>
          </cell>
        </row>
        <row r="2768">
          <cell r="BC2768">
            <v>43011</v>
          </cell>
        </row>
        <row r="2769">
          <cell r="BC2769">
            <v>43012</v>
          </cell>
        </row>
        <row r="2770">
          <cell r="BC2770">
            <v>43013</v>
          </cell>
        </row>
        <row r="2771">
          <cell r="BC2771">
            <v>43014</v>
          </cell>
        </row>
        <row r="2772">
          <cell r="BC2772">
            <v>43015</v>
          </cell>
        </row>
        <row r="2773">
          <cell r="BC2773">
            <v>43016</v>
          </cell>
        </row>
        <row r="2774">
          <cell r="BC2774">
            <v>43017</v>
          </cell>
        </row>
        <row r="2775">
          <cell r="BC2775">
            <v>43018</v>
          </cell>
        </row>
        <row r="2776">
          <cell r="BC2776">
            <v>43019</v>
          </cell>
        </row>
        <row r="2777">
          <cell r="BC2777">
            <v>43020</v>
          </cell>
        </row>
        <row r="2778">
          <cell r="BC2778">
            <v>43021</v>
          </cell>
        </row>
        <row r="2779">
          <cell r="BC2779">
            <v>43022</v>
          </cell>
        </row>
        <row r="2780">
          <cell r="BC2780">
            <v>43023</v>
          </cell>
        </row>
        <row r="2781">
          <cell r="BC2781">
            <v>43024</v>
          </cell>
        </row>
        <row r="2782">
          <cell r="BC2782">
            <v>43025</v>
          </cell>
        </row>
        <row r="2783">
          <cell r="BC2783">
            <v>43026</v>
          </cell>
        </row>
        <row r="2784">
          <cell r="BC2784">
            <v>43027</v>
          </cell>
        </row>
        <row r="2785">
          <cell r="BC2785">
            <v>43028</v>
          </cell>
        </row>
        <row r="2786">
          <cell r="BC2786">
            <v>43029</v>
          </cell>
        </row>
        <row r="2787">
          <cell r="BC2787">
            <v>43030</v>
          </cell>
        </row>
        <row r="2788">
          <cell r="BC2788">
            <v>43031</v>
          </cell>
        </row>
        <row r="2789">
          <cell r="BC2789">
            <v>43032</v>
          </cell>
        </row>
        <row r="2790">
          <cell r="BC2790">
            <v>43033</v>
          </cell>
        </row>
        <row r="2791">
          <cell r="BC2791">
            <v>43034</v>
          </cell>
        </row>
        <row r="2792">
          <cell r="BC2792">
            <v>43035</v>
          </cell>
        </row>
        <row r="2793">
          <cell r="BC2793">
            <v>43036</v>
          </cell>
        </row>
        <row r="2794">
          <cell r="BC2794">
            <v>43037</v>
          </cell>
        </row>
        <row r="2795">
          <cell r="BC2795">
            <v>43038</v>
          </cell>
        </row>
        <row r="2796">
          <cell r="BC2796">
            <v>43039</v>
          </cell>
        </row>
        <row r="2797">
          <cell r="BC2797">
            <v>43040</v>
          </cell>
        </row>
        <row r="2798">
          <cell r="BC2798">
            <v>43041</v>
          </cell>
        </row>
        <row r="2799">
          <cell r="BC2799">
            <v>43042</v>
          </cell>
        </row>
        <row r="2800">
          <cell r="BC2800">
            <v>43043</v>
          </cell>
        </row>
        <row r="2801">
          <cell r="BC2801">
            <v>43044</v>
          </cell>
        </row>
        <row r="2802">
          <cell r="BC2802">
            <v>43045</v>
          </cell>
        </row>
        <row r="2803">
          <cell r="BC2803">
            <v>43046</v>
          </cell>
        </row>
        <row r="2804">
          <cell r="BC2804">
            <v>43047</v>
          </cell>
        </row>
        <row r="2805">
          <cell r="BC2805">
            <v>43048</v>
          </cell>
        </row>
        <row r="2806">
          <cell r="BC2806">
            <v>43049</v>
          </cell>
        </row>
        <row r="2807">
          <cell r="BC2807">
            <v>43050</v>
          </cell>
        </row>
        <row r="2808">
          <cell r="BC2808">
            <v>43051</v>
          </cell>
        </row>
        <row r="2809">
          <cell r="BC2809">
            <v>43052</v>
          </cell>
        </row>
        <row r="2810">
          <cell r="BC2810">
            <v>43053</v>
          </cell>
        </row>
        <row r="2811">
          <cell r="BC2811">
            <v>43054</v>
          </cell>
        </row>
        <row r="2812">
          <cell r="BC2812">
            <v>43055</v>
          </cell>
        </row>
        <row r="2813">
          <cell r="BC2813">
            <v>43056</v>
          </cell>
        </row>
        <row r="2814">
          <cell r="BC2814">
            <v>43057</v>
          </cell>
        </row>
        <row r="2815">
          <cell r="BC2815">
            <v>43058</v>
          </cell>
        </row>
        <row r="2816">
          <cell r="BC2816">
            <v>43059</v>
          </cell>
        </row>
        <row r="2817">
          <cell r="BC2817">
            <v>43060</v>
          </cell>
        </row>
        <row r="2818">
          <cell r="BC2818">
            <v>43061</v>
          </cell>
        </row>
        <row r="2819">
          <cell r="BC2819">
            <v>43062</v>
          </cell>
        </row>
        <row r="2820">
          <cell r="BC2820">
            <v>43063</v>
          </cell>
        </row>
        <row r="2821">
          <cell r="BC2821">
            <v>43064</v>
          </cell>
        </row>
        <row r="2822">
          <cell r="BC2822">
            <v>43065</v>
          </cell>
        </row>
        <row r="2823">
          <cell r="BC2823">
            <v>43066</v>
          </cell>
        </row>
        <row r="2824">
          <cell r="BC2824">
            <v>43067</v>
          </cell>
        </row>
        <row r="2825">
          <cell r="BC2825">
            <v>43068</v>
          </cell>
        </row>
        <row r="2826">
          <cell r="BC2826">
            <v>43069</v>
          </cell>
        </row>
        <row r="2827">
          <cell r="BC2827">
            <v>43070</v>
          </cell>
        </row>
        <row r="2828">
          <cell r="BC2828">
            <v>43071</v>
          </cell>
        </row>
        <row r="2829">
          <cell r="BC2829">
            <v>43072</v>
          </cell>
        </row>
        <row r="2830">
          <cell r="BC2830">
            <v>43073</v>
          </cell>
        </row>
        <row r="2831">
          <cell r="BC2831">
            <v>43074</v>
          </cell>
        </row>
        <row r="2832">
          <cell r="BC2832">
            <v>43075</v>
          </cell>
        </row>
        <row r="2833">
          <cell r="BC2833">
            <v>43076</v>
          </cell>
        </row>
        <row r="2834">
          <cell r="BC2834">
            <v>43077</v>
          </cell>
        </row>
        <row r="2835">
          <cell r="BC2835">
            <v>43078</v>
          </cell>
        </row>
        <row r="2836">
          <cell r="BC2836">
            <v>43079</v>
          </cell>
        </row>
        <row r="2837">
          <cell r="BC2837">
            <v>43080</v>
          </cell>
        </row>
        <row r="2838">
          <cell r="BC2838">
            <v>43081</v>
          </cell>
        </row>
        <row r="2839">
          <cell r="BC2839">
            <v>43082</v>
          </cell>
        </row>
        <row r="2840">
          <cell r="BC2840">
            <v>43083</v>
          </cell>
        </row>
        <row r="2841">
          <cell r="BC2841">
            <v>43084</v>
          </cell>
        </row>
        <row r="2842">
          <cell r="BC2842">
            <v>43085</v>
          </cell>
        </row>
        <row r="2843">
          <cell r="BC2843">
            <v>43086</v>
          </cell>
        </row>
        <row r="2844">
          <cell r="BC2844">
            <v>43087</v>
          </cell>
        </row>
        <row r="2845">
          <cell r="BC2845">
            <v>43088</v>
          </cell>
        </row>
        <row r="2846">
          <cell r="BC2846">
            <v>43089</v>
          </cell>
        </row>
        <row r="2847">
          <cell r="BC2847">
            <v>43090</v>
          </cell>
        </row>
        <row r="2848">
          <cell r="BC2848">
            <v>43091</v>
          </cell>
        </row>
        <row r="2849">
          <cell r="BC2849">
            <v>43092</v>
          </cell>
        </row>
        <row r="2850">
          <cell r="BC2850">
            <v>43093</v>
          </cell>
        </row>
        <row r="2851">
          <cell r="BC2851">
            <v>43094</v>
          </cell>
        </row>
        <row r="2852">
          <cell r="BC2852">
            <v>43095</v>
          </cell>
        </row>
        <row r="2853">
          <cell r="BC2853">
            <v>43096</v>
          </cell>
        </row>
        <row r="2854">
          <cell r="BC2854">
            <v>43097</v>
          </cell>
        </row>
        <row r="2855">
          <cell r="BC2855">
            <v>43098</v>
          </cell>
        </row>
        <row r="2856">
          <cell r="BC2856">
            <v>43099</v>
          </cell>
        </row>
        <row r="2857">
          <cell r="BC2857">
            <v>43100</v>
          </cell>
        </row>
        <row r="2858">
          <cell r="BC2858">
            <v>43101</v>
          </cell>
        </row>
        <row r="2859">
          <cell r="BC2859">
            <v>43102</v>
          </cell>
        </row>
        <row r="2860">
          <cell r="BC2860">
            <v>43103</v>
          </cell>
        </row>
        <row r="2861">
          <cell r="BC2861">
            <v>43104</v>
          </cell>
        </row>
        <row r="2862">
          <cell r="BC2862">
            <v>43105</v>
          </cell>
        </row>
        <row r="2863">
          <cell r="BC2863">
            <v>43106</v>
          </cell>
        </row>
        <row r="2864">
          <cell r="BC2864">
            <v>43107</v>
          </cell>
        </row>
        <row r="2865">
          <cell r="BC2865">
            <v>43108</v>
          </cell>
        </row>
        <row r="2866">
          <cell r="BC2866">
            <v>43109</v>
          </cell>
        </row>
        <row r="2867">
          <cell r="BC2867">
            <v>43110</v>
          </cell>
        </row>
        <row r="2868">
          <cell r="BC2868">
            <v>43111</v>
          </cell>
        </row>
        <row r="2869">
          <cell r="BC2869">
            <v>43112</v>
          </cell>
        </row>
        <row r="2870">
          <cell r="BC2870">
            <v>43113</v>
          </cell>
        </row>
        <row r="2871">
          <cell r="BC2871">
            <v>43114</v>
          </cell>
        </row>
        <row r="2872">
          <cell r="BC2872">
            <v>43115</v>
          </cell>
        </row>
        <row r="2873">
          <cell r="BC2873">
            <v>43116</v>
          </cell>
        </row>
        <row r="2874">
          <cell r="BC2874">
            <v>43117</v>
          </cell>
        </row>
        <row r="2875">
          <cell r="BC2875">
            <v>43118</v>
          </cell>
        </row>
        <row r="2876">
          <cell r="BC2876">
            <v>43119</v>
          </cell>
        </row>
        <row r="2877">
          <cell r="BC2877">
            <v>43120</v>
          </cell>
        </row>
        <row r="2878">
          <cell r="BC2878">
            <v>43121</v>
          </cell>
        </row>
        <row r="2879">
          <cell r="BC2879">
            <v>43122</v>
          </cell>
        </row>
        <row r="2880">
          <cell r="BC2880">
            <v>43123</v>
          </cell>
        </row>
        <row r="2881">
          <cell r="BC2881">
            <v>43124</v>
          </cell>
        </row>
        <row r="2882">
          <cell r="BC2882">
            <v>43125</v>
          </cell>
        </row>
        <row r="2883">
          <cell r="BC2883">
            <v>43126</v>
          </cell>
        </row>
        <row r="2884">
          <cell r="BC2884">
            <v>43127</v>
          </cell>
        </row>
        <row r="2885">
          <cell r="BC2885">
            <v>43128</v>
          </cell>
        </row>
        <row r="2886">
          <cell r="BC2886">
            <v>43129</v>
          </cell>
        </row>
        <row r="2887">
          <cell r="BC2887">
            <v>43130</v>
          </cell>
        </row>
        <row r="2888">
          <cell r="BC2888">
            <v>43131</v>
          </cell>
        </row>
        <row r="2889">
          <cell r="BC2889">
            <v>43132</v>
          </cell>
        </row>
        <row r="2890">
          <cell r="BC2890">
            <v>43133</v>
          </cell>
        </row>
        <row r="2891">
          <cell r="BC2891">
            <v>43134</v>
          </cell>
        </row>
        <row r="2892">
          <cell r="BC2892">
            <v>43135</v>
          </cell>
        </row>
        <row r="2893">
          <cell r="BC2893">
            <v>43136</v>
          </cell>
        </row>
        <row r="2894">
          <cell r="BC2894">
            <v>43137</v>
          </cell>
        </row>
        <row r="2895">
          <cell r="BC2895">
            <v>43138</v>
          </cell>
        </row>
        <row r="2896">
          <cell r="BC2896">
            <v>43139</v>
          </cell>
        </row>
        <row r="2897">
          <cell r="BC2897">
            <v>43140</v>
          </cell>
        </row>
        <row r="2898">
          <cell r="BC2898">
            <v>43141</v>
          </cell>
        </row>
        <row r="2899">
          <cell r="BC2899">
            <v>43142</v>
          </cell>
        </row>
        <row r="2900">
          <cell r="BC2900">
            <v>43143</v>
          </cell>
        </row>
        <row r="2901">
          <cell r="BC2901">
            <v>43144</v>
          </cell>
        </row>
        <row r="2902">
          <cell r="BC2902">
            <v>43145</v>
          </cell>
        </row>
        <row r="2903">
          <cell r="BC2903">
            <v>43146</v>
          </cell>
        </row>
        <row r="2904">
          <cell r="BC2904">
            <v>43147</v>
          </cell>
        </row>
        <row r="2905">
          <cell r="BC2905">
            <v>43148</v>
          </cell>
        </row>
        <row r="2906">
          <cell r="BC2906">
            <v>43149</v>
          </cell>
        </row>
        <row r="2907">
          <cell r="BC2907">
            <v>43150</v>
          </cell>
        </row>
        <row r="2908">
          <cell r="BC2908">
            <v>43151</v>
          </cell>
        </row>
        <row r="2909">
          <cell r="BC2909">
            <v>43152</v>
          </cell>
        </row>
        <row r="2910">
          <cell r="BC2910">
            <v>43153</v>
          </cell>
        </row>
        <row r="2911">
          <cell r="BC2911">
            <v>43154</v>
          </cell>
        </row>
        <row r="2912">
          <cell r="BC2912">
            <v>43155</v>
          </cell>
        </row>
        <row r="2913">
          <cell r="BC2913">
            <v>43156</v>
          </cell>
        </row>
        <row r="2914">
          <cell r="BC2914">
            <v>43157</v>
          </cell>
        </row>
        <row r="2915">
          <cell r="BC2915">
            <v>43158</v>
          </cell>
        </row>
        <row r="2916">
          <cell r="BC2916">
            <v>43159</v>
          </cell>
        </row>
        <row r="2917">
          <cell r="BC2917">
            <v>43160</v>
          </cell>
        </row>
        <row r="2918">
          <cell r="BC2918">
            <v>43161</v>
          </cell>
        </row>
        <row r="2919">
          <cell r="BC2919">
            <v>43162</v>
          </cell>
        </row>
        <row r="2920">
          <cell r="BC2920">
            <v>43163</v>
          </cell>
        </row>
        <row r="2921">
          <cell r="BC2921">
            <v>43164</v>
          </cell>
        </row>
        <row r="2922">
          <cell r="BC2922">
            <v>43165</v>
          </cell>
        </row>
        <row r="2923">
          <cell r="BC2923">
            <v>43166</v>
          </cell>
        </row>
        <row r="2924">
          <cell r="BC2924">
            <v>43167</v>
          </cell>
        </row>
        <row r="2925">
          <cell r="BC2925">
            <v>43168</v>
          </cell>
        </row>
        <row r="2926">
          <cell r="BC2926">
            <v>43169</v>
          </cell>
        </row>
        <row r="2927">
          <cell r="BC2927">
            <v>43170</v>
          </cell>
        </row>
        <row r="2928">
          <cell r="BC2928">
            <v>43171</v>
          </cell>
        </row>
        <row r="2929">
          <cell r="BC2929">
            <v>43172</v>
          </cell>
        </row>
        <row r="2930">
          <cell r="BC2930">
            <v>43173</v>
          </cell>
        </row>
        <row r="2931">
          <cell r="BC2931">
            <v>43174</v>
          </cell>
        </row>
        <row r="2932">
          <cell r="BC2932">
            <v>43175</v>
          </cell>
        </row>
        <row r="2933">
          <cell r="BC2933">
            <v>43176</v>
          </cell>
        </row>
        <row r="2934">
          <cell r="BC2934">
            <v>43177</v>
          </cell>
        </row>
        <row r="2935">
          <cell r="BC2935">
            <v>43178</v>
          </cell>
        </row>
        <row r="2936">
          <cell r="BC2936">
            <v>43179</v>
          </cell>
        </row>
        <row r="2937">
          <cell r="BC2937">
            <v>43180</v>
          </cell>
        </row>
        <row r="2938">
          <cell r="BC2938">
            <v>43181</v>
          </cell>
        </row>
        <row r="2939">
          <cell r="BC2939">
            <v>43182</v>
          </cell>
        </row>
        <row r="2940">
          <cell r="BC2940">
            <v>43183</v>
          </cell>
        </row>
        <row r="2941">
          <cell r="BC2941">
            <v>43184</v>
          </cell>
        </row>
        <row r="2942">
          <cell r="BC2942">
            <v>43185</v>
          </cell>
        </row>
        <row r="2943">
          <cell r="BC2943">
            <v>43186</v>
          </cell>
        </row>
        <row r="2944">
          <cell r="BC2944">
            <v>43187</v>
          </cell>
        </row>
        <row r="2945">
          <cell r="BC2945">
            <v>43188</v>
          </cell>
        </row>
        <row r="2946">
          <cell r="BC2946">
            <v>43189</v>
          </cell>
        </row>
        <row r="2947">
          <cell r="BC2947">
            <v>43190</v>
          </cell>
        </row>
        <row r="2948">
          <cell r="BC2948">
            <v>43191</v>
          </cell>
        </row>
        <row r="2949">
          <cell r="BC2949">
            <v>43192</v>
          </cell>
        </row>
        <row r="2950">
          <cell r="BC2950">
            <v>43193</v>
          </cell>
        </row>
        <row r="2951">
          <cell r="BC2951">
            <v>43194</v>
          </cell>
        </row>
        <row r="2952">
          <cell r="BC2952">
            <v>43195</v>
          </cell>
        </row>
        <row r="2953">
          <cell r="BC2953">
            <v>43196</v>
          </cell>
        </row>
        <row r="2954">
          <cell r="BC2954">
            <v>43197</v>
          </cell>
        </row>
        <row r="2955">
          <cell r="BC2955">
            <v>43198</v>
          </cell>
        </row>
        <row r="2956">
          <cell r="BC2956">
            <v>43199</v>
          </cell>
        </row>
        <row r="2957">
          <cell r="BC2957">
            <v>43200</v>
          </cell>
        </row>
        <row r="2958">
          <cell r="BC2958">
            <v>43201</v>
          </cell>
        </row>
        <row r="2959">
          <cell r="BC2959">
            <v>43202</v>
          </cell>
        </row>
        <row r="2960">
          <cell r="BC2960">
            <v>43203</v>
          </cell>
        </row>
        <row r="2961">
          <cell r="BC2961">
            <v>43204</v>
          </cell>
        </row>
        <row r="2962">
          <cell r="BC2962">
            <v>43205</v>
          </cell>
        </row>
        <row r="2963">
          <cell r="BC2963">
            <v>43206</v>
          </cell>
        </row>
        <row r="2964">
          <cell r="BC2964">
            <v>43207</v>
          </cell>
        </row>
        <row r="2965">
          <cell r="BC2965">
            <v>43208</v>
          </cell>
        </row>
        <row r="2966">
          <cell r="BC2966">
            <v>43209</v>
          </cell>
        </row>
        <row r="2967">
          <cell r="BC2967">
            <v>43210</v>
          </cell>
        </row>
        <row r="2968">
          <cell r="BC2968">
            <v>43211</v>
          </cell>
        </row>
        <row r="2969">
          <cell r="BC2969">
            <v>43212</v>
          </cell>
        </row>
        <row r="2970">
          <cell r="BC2970">
            <v>43213</v>
          </cell>
        </row>
        <row r="2971">
          <cell r="BC2971">
            <v>43214</v>
          </cell>
        </row>
        <row r="2972">
          <cell r="BC2972">
            <v>43215</v>
          </cell>
        </row>
        <row r="2973">
          <cell r="BC2973">
            <v>43216</v>
          </cell>
        </row>
        <row r="2974">
          <cell r="BC2974">
            <v>43217</v>
          </cell>
        </row>
        <row r="2975">
          <cell r="BC2975">
            <v>43218</v>
          </cell>
        </row>
        <row r="2976">
          <cell r="BC2976">
            <v>43219</v>
          </cell>
        </row>
        <row r="2977">
          <cell r="BC2977">
            <v>43220</v>
          </cell>
        </row>
        <row r="2978">
          <cell r="BC2978">
            <v>43221</v>
          </cell>
        </row>
        <row r="2979">
          <cell r="BC2979">
            <v>43222</v>
          </cell>
        </row>
        <row r="2980">
          <cell r="BC2980">
            <v>43223</v>
          </cell>
        </row>
        <row r="2981">
          <cell r="BC2981">
            <v>43224</v>
          </cell>
        </row>
        <row r="2982">
          <cell r="BC2982">
            <v>43225</v>
          </cell>
        </row>
        <row r="2983">
          <cell r="BC2983">
            <v>43226</v>
          </cell>
        </row>
        <row r="2984">
          <cell r="BC2984">
            <v>43227</v>
          </cell>
        </row>
        <row r="2985">
          <cell r="BC2985">
            <v>43228</v>
          </cell>
        </row>
        <row r="2986">
          <cell r="BC2986">
            <v>43229</v>
          </cell>
        </row>
        <row r="2987">
          <cell r="BC2987">
            <v>43230</v>
          </cell>
        </row>
        <row r="2988">
          <cell r="BC2988">
            <v>43231</v>
          </cell>
        </row>
        <row r="2989">
          <cell r="BC2989">
            <v>43232</v>
          </cell>
        </row>
        <row r="2990">
          <cell r="BC2990">
            <v>43233</v>
          </cell>
        </row>
        <row r="2991">
          <cell r="BC2991">
            <v>43234</v>
          </cell>
        </row>
        <row r="2992">
          <cell r="BC2992">
            <v>43235</v>
          </cell>
        </row>
        <row r="2993">
          <cell r="BC2993">
            <v>43236</v>
          </cell>
        </row>
        <row r="2994">
          <cell r="BC2994">
            <v>43237</v>
          </cell>
        </row>
        <row r="2995">
          <cell r="BC2995">
            <v>43238</v>
          </cell>
        </row>
        <row r="2996">
          <cell r="BC2996">
            <v>43239</v>
          </cell>
        </row>
        <row r="2997">
          <cell r="BC2997">
            <v>43240</v>
          </cell>
        </row>
        <row r="2998">
          <cell r="BC2998">
            <v>43241</v>
          </cell>
        </row>
        <row r="2999">
          <cell r="BC2999">
            <v>43242</v>
          </cell>
        </row>
        <row r="3000">
          <cell r="BC3000">
            <v>43243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I1" t="str">
            <v>Review Chart Categories</v>
          </cell>
        </row>
      </sheetData>
      <sheetData sheetId="18"/>
      <sheetData sheetId="19"/>
      <sheetData sheetId="20">
        <row r="2">
          <cell r="C2" t="str">
            <v>CO#30 Meter Service Providers 30-S310-N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IS"/>
      <sheetName val="Comp Corpfomart"/>
      <sheetName val="Retain_SJP"/>
      <sheetName val="Retain_Corp"/>
    </sheetNames>
    <sheetDataSet>
      <sheetData sheetId="0"/>
      <sheetData sheetId="1"/>
      <sheetData sheetId="2" refreshError="1">
        <row r="2">
          <cell r="E2" t="str">
            <v>ST. JOSEPH PRINTING</v>
          </cell>
          <cell r="H2">
            <v>36452.809599189815</v>
          </cell>
        </row>
        <row r="3">
          <cell r="E3" t="str">
            <v>CHANGES IN RETAINED EARNING</v>
          </cell>
        </row>
        <row r="4">
          <cell r="E4">
            <v>1999</v>
          </cell>
        </row>
        <row r="8">
          <cell r="B8" t="str">
            <v>Jan</v>
          </cell>
          <cell r="C8" t="str">
            <v>Feb</v>
          </cell>
          <cell r="D8" t="str">
            <v>Mar</v>
          </cell>
          <cell r="E8" t="str">
            <v>Apr</v>
          </cell>
          <cell r="F8" t="str">
            <v>May</v>
          </cell>
          <cell r="G8" t="str">
            <v>Jun</v>
          </cell>
          <cell r="H8" t="str">
            <v>YTD</v>
          </cell>
        </row>
        <row r="10">
          <cell r="A10" t="str">
            <v>Beginning Balance</v>
          </cell>
          <cell r="B10">
            <v>20894358</v>
          </cell>
          <cell r="C10">
            <v>20888753</v>
          </cell>
          <cell r="D10">
            <v>21307788</v>
          </cell>
          <cell r="E10">
            <v>21732104</v>
          </cell>
          <cell r="F10">
            <v>22210021</v>
          </cell>
          <cell r="G10">
            <v>22272743</v>
          </cell>
          <cell r="H10">
            <v>20894358</v>
          </cell>
        </row>
        <row r="12">
          <cell r="A12" t="str">
            <v>Net Income - SJP</v>
          </cell>
          <cell r="B12">
            <v>-3003</v>
          </cell>
          <cell r="C12">
            <v>412525</v>
          </cell>
          <cell r="D12">
            <v>835765</v>
          </cell>
          <cell r="E12">
            <v>467542</v>
          </cell>
          <cell r="F12">
            <v>61306</v>
          </cell>
          <cell r="G12">
            <v>-79605</v>
          </cell>
          <cell r="H12">
            <v>1694530</v>
          </cell>
        </row>
        <row r="14">
          <cell r="A14" t="str">
            <v>Net Income - PMG</v>
          </cell>
          <cell r="B14">
            <v>-2602</v>
          </cell>
          <cell r="C14">
            <v>6510</v>
          </cell>
          <cell r="D14">
            <v>-3428</v>
          </cell>
          <cell r="E14">
            <v>10375</v>
          </cell>
          <cell r="F14">
            <v>1416</v>
          </cell>
          <cell r="G14">
            <v>3276</v>
          </cell>
          <cell r="H14">
            <v>15547</v>
          </cell>
        </row>
        <row r="16">
          <cell r="A16" t="str">
            <v>Intercompany Dividend</v>
          </cell>
          <cell r="B16">
            <v>0</v>
          </cell>
          <cell r="C16">
            <v>0</v>
          </cell>
          <cell r="D16">
            <v>-408021</v>
          </cell>
          <cell r="E16">
            <v>0</v>
          </cell>
          <cell r="F16">
            <v>0</v>
          </cell>
          <cell r="H16">
            <v>-408021</v>
          </cell>
        </row>
        <row r="18">
          <cell r="A18" t="str">
            <v>Ending Balance</v>
          </cell>
          <cell r="B18">
            <v>20888753</v>
          </cell>
          <cell r="C18">
            <v>21307788</v>
          </cell>
          <cell r="D18">
            <v>21732104</v>
          </cell>
          <cell r="E18">
            <v>22210021</v>
          </cell>
          <cell r="F18">
            <v>22272743</v>
          </cell>
          <cell r="G18">
            <v>22196414</v>
          </cell>
          <cell r="H18">
            <v>22196414</v>
          </cell>
        </row>
        <row r="23">
          <cell r="B23" t="str">
            <v>Jul</v>
          </cell>
          <cell r="C23" t="str">
            <v>Aug</v>
          </cell>
          <cell r="D23" t="str">
            <v>Sep</v>
          </cell>
          <cell r="E23" t="str">
            <v>Oct</v>
          </cell>
          <cell r="F23" t="str">
            <v>Nov</v>
          </cell>
          <cell r="G23" t="str">
            <v>Dec</v>
          </cell>
          <cell r="H23" t="str">
            <v>YTD</v>
          </cell>
        </row>
        <row r="25">
          <cell r="A25" t="str">
            <v>Beginning Balance</v>
          </cell>
          <cell r="B25">
            <v>22196414</v>
          </cell>
          <cell r="C25">
            <v>21751413</v>
          </cell>
          <cell r="D25">
            <v>22411509</v>
          </cell>
          <cell r="E25">
            <v>22411509</v>
          </cell>
          <cell r="F25">
            <v>22411509</v>
          </cell>
          <cell r="G25">
            <v>22411509</v>
          </cell>
          <cell r="H25">
            <v>20894358</v>
          </cell>
        </row>
        <row r="27">
          <cell r="A27" t="str">
            <v>Net Income - SJP</v>
          </cell>
          <cell r="B27">
            <v>-33325</v>
          </cell>
          <cell r="C27">
            <v>451051</v>
          </cell>
          <cell r="H27">
            <v>2112256</v>
          </cell>
        </row>
        <row r="29">
          <cell r="A29" t="str">
            <v>Net Income - PMG</v>
          </cell>
          <cell r="B29">
            <v>-3653</v>
          </cell>
          <cell r="C29">
            <v>209045</v>
          </cell>
          <cell r="H29">
            <v>220939</v>
          </cell>
        </row>
        <row r="31">
          <cell r="A31" t="str">
            <v>Intercompany Dividend</v>
          </cell>
          <cell r="B31">
            <v>-408023</v>
          </cell>
          <cell r="H31">
            <v>-816044</v>
          </cell>
        </row>
        <row r="33">
          <cell r="A33" t="str">
            <v>Ending Balance</v>
          </cell>
          <cell r="B33">
            <v>21751413</v>
          </cell>
          <cell r="C33">
            <v>22411509</v>
          </cell>
          <cell r="D33">
            <v>22411509</v>
          </cell>
          <cell r="E33">
            <v>22411509</v>
          </cell>
          <cell r="F33">
            <v>22411509</v>
          </cell>
          <cell r="G33">
            <v>22411509</v>
          </cell>
          <cell r="H33">
            <v>22411509</v>
          </cell>
        </row>
      </sheetData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IS"/>
      <sheetName val="Comp Corpfomart"/>
      <sheetName val="Retain_SJP"/>
      <sheetName val="Retain_Corp"/>
    </sheetNames>
    <sheetDataSet>
      <sheetData sheetId="0"/>
      <sheetData sheetId="1"/>
      <sheetData sheetId="2" refreshError="1">
        <row r="2">
          <cell r="E2" t="str">
            <v>ST. JOSEPH PRINTING</v>
          </cell>
          <cell r="H2">
            <v>36452.809599189815</v>
          </cell>
        </row>
        <row r="3">
          <cell r="E3" t="str">
            <v>CHANGES IN RETAINED EARNING</v>
          </cell>
        </row>
        <row r="4">
          <cell r="E4">
            <v>1999</v>
          </cell>
        </row>
        <row r="8">
          <cell r="B8" t="str">
            <v>Jan</v>
          </cell>
          <cell r="C8" t="str">
            <v>Feb</v>
          </cell>
          <cell r="D8" t="str">
            <v>Mar</v>
          </cell>
          <cell r="E8" t="str">
            <v>Apr</v>
          </cell>
          <cell r="F8" t="str">
            <v>May</v>
          </cell>
          <cell r="G8" t="str">
            <v>Jun</v>
          </cell>
          <cell r="H8" t="str">
            <v>YTD</v>
          </cell>
        </row>
        <row r="10">
          <cell r="A10" t="str">
            <v>Beginning Balance</v>
          </cell>
          <cell r="B10">
            <v>20894358</v>
          </cell>
          <cell r="C10">
            <v>20888753</v>
          </cell>
          <cell r="D10">
            <v>21307788</v>
          </cell>
          <cell r="E10">
            <v>21732104</v>
          </cell>
          <cell r="F10">
            <v>22210021</v>
          </cell>
          <cell r="G10">
            <v>22272743</v>
          </cell>
          <cell r="H10">
            <v>20894358</v>
          </cell>
        </row>
        <row r="12">
          <cell r="A12" t="str">
            <v>Net Income - SJP</v>
          </cell>
          <cell r="B12">
            <v>-3003</v>
          </cell>
          <cell r="C12">
            <v>412525</v>
          </cell>
          <cell r="D12">
            <v>835765</v>
          </cell>
          <cell r="E12">
            <v>467542</v>
          </cell>
          <cell r="F12">
            <v>61306</v>
          </cell>
          <cell r="G12">
            <v>-79605</v>
          </cell>
          <cell r="H12">
            <v>1694530</v>
          </cell>
        </row>
        <row r="14">
          <cell r="A14" t="str">
            <v>Net Income - PMG</v>
          </cell>
          <cell r="B14">
            <v>-2602</v>
          </cell>
          <cell r="C14">
            <v>6510</v>
          </cell>
          <cell r="D14">
            <v>-3428</v>
          </cell>
          <cell r="E14">
            <v>10375</v>
          </cell>
          <cell r="F14">
            <v>1416</v>
          </cell>
          <cell r="G14">
            <v>3276</v>
          </cell>
          <cell r="H14">
            <v>15547</v>
          </cell>
        </row>
        <row r="16">
          <cell r="A16" t="str">
            <v>Intercompany Dividend</v>
          </cell>
          <cell r="B16">
            <v>0</v>
          </cell>
          <cell r="C16">
            <v>0</v>
          </cell>
          <cell r="D16">
            <v>-408021</v>
          </cell>
          <cell r="E16">
            <v>0</v>
          </cell>
          <cell r="F16">
            <v>0</v>
          </cell>
          <cell r="H16">
            <v>-408021</v>
          </cell>
        </row>
        <row r="18">
          <cell r="A18" t="str">
            <v>Ending Balance</v>
          </cell>
          <cell r="B18">
            <v>20888753</v>
          </cell>
          <cell r="C18">
            <v>21307788</v>
          </cell>
          <cell r="D18">
            <v>21732104</v>
          </cell>
          <cell r="E18">
            <v>22210021</v>
          </cell>
          <cell r="F18">
            <v>22272743</v>
          </cell>
          <cell r="G18">
            <v>22196414</v>
          </cell>
          <cell r="H18">
            <v>22196414</v>
          </cell>
        </row>
        <row r="23">
          <cell r="B23" t="str">
            <v>Jul</v>
          </cell>
          <cell r="C23" t="str">
            <v>Aug</v>
          </cell>
          <cell r="D23" t="str">
            <v>Sep</v>
          </cell>
          <cell r="E23" t="str">
            <v>Oct</v>
          </cell>
          <cell r="F23" t="str">
            <v>Nov</v>
          </cell>
          <cell r="G23" t="str">
            <v>Dec</v>
          </cell>
          <cell r="H23" t="str">
            <v>YTD</v>
          </cell>
        </row>
        <row r="25">
          <cell r="A25" t="str">
            <v>Beginning Balance</v>
          </cell>
          <cell r="B25">
            <v>22196414</v>
          </cell>
          <cell r="C25">
            <v>21751413</v>
          </cell>
          <cell r="D25">
            <v>22411509</v>
          </cell>
          <cell r="E25">
            <v>22411509</v>
          </cell>
          <cell r="F25">
            <v>22411509</v>
          </cell>
          <cell r="G25">
            <v>22411509</v>
          </cell>
          <cell r="H25">
            <v>20894358</v>
          </cell>
        </row>
        <row r="27">
          <cell r="A27" t="str">
            <v>Net Income - SJP</v>
          </cell>
          <cell r="B27">
            <v>-33325</v>
          </cell>
          <cell r="C27">
            <v>451051</v>
          </cell>
          <cell r="H27">
            <v>2112256</v>
          </cell>
        </row>
        <row r="29">
          <cell r="A29" t="str">
            <v>Net Income - PMG</v>
          </cell>
          <cell r="B29">
            <v>-3653</v>
          </cell>
          <cell r="C29">
            <v>209045</v>
          </cell>
          <cell r="H29">
            <v>220939</v>
          </cell>
        </row>
        <row r="31">
          <cell r="A31" t="str">
            <v>Intercompany Dividend</v>
          </cell>
          <cell r="B31">
            <v>-408023</v>
          </cell>
          <cell r="H31">
            <v>-816044</v>
          </cell>
        </row>
        <row r="33">
          <cell r="A33" t="str">
            <v>Ending Balance</v>
          </cell>
          <cell r="B33">
            <v>21751413</v>
          </cell>
          <cell r="C33">
            <v>22411509</v>
          </cell>
          <cell r="D33">
            <v>22411509</v>
          </cell>
          <cell r="E33">
            <v>22411509</v>
          </cell>
          <cell r="F33">
            <v>22411509</v>
          </cell>
          <cell r="G33">
            <v>22411509</v>
          </cell>
          <cell r="H33">
            <v>22411509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otes"/>
      <sheetName val="ImportHistory"/>
      <sheetName val="Data"/>
      <sheetName val="Cover"/>
      <sheetName val="Fin Perf "/>
      <sheetName val="SO Credit level 7 5 yr "/>
      <sheetName val="SO Credit level 7 10yr"/>
      <sheetName val="SO Credit level 7 20yr "/>
      <sheetName val="SO Credit level 8 5 yr"/>
      <sheetName val="SO Credit level 8 10yr"/>
      <sheetName val="SO Credit level 8 20yr"/>
      <sheetName val="Total Company ratio"/>
      <sheetName val="Total Company Income"/>
      <sheetName val="Total Comapny BS CF"/>
      <sheetName val="Total Comapny coverage ratio "/>
      <sheetName val="SO Credit level 4"/>
      <sheetName val="SO Credit level 5"/>
      <sheetName val="FINANCIALS"/>
      <sheetName val="Discounted Cash Flow Model"/>
      <sheetName val="Main"/>
      <sheetName val="CSH"/>
      <sheetName val="Advances"/>
      <sheetName val="O-1 (277)"/>
      <sheetName val="O-1 (521)"/>
      <sheetName val="O-1 (626) "/>
      <sheetName val="BEV"/>
      <sheetName val="List"/>
      <sheetName val="entity"/>
      <sheetName val="Sheet1"/>
      <sheetName val="Fin_Perf_"/>
      <sheetName val="Multiples"/>
      <sheetName val="Lists"/>
      <sheetName val="Picklist"/>
      <sheetName val="Regional Simple Averages"/>
      <sheetName val="ERPs by country"/>
      <sheetName val="Legend"/>
      <sheetName val="List of TPEs"/>
      <sheetName val="Lookups"/>
      <sheetName val="4A Unit Costs"/>
      <sheetName val="CFL"/>
      <sheetName val="EX I"/>
      <sheetName val="Dropdown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portrait"/>
      <sheetName val="MACRO"/>
      <sheetName val="BALANCE (2)"/>
      <sheetName val="BALANCE"/>
      <sheetName val="AR_explan"/>
      <sheetName val="revenue_explan"/>
      <sheetName val="OPERATING_PORTRAIT"/>
      <sheetName val="TOWNOPERATING"/>
      <sheetName val="OPERATNG"/>
      <sheetName val="DATA"/>
      <sheetName val="ADJUSTMT"/>
      <sheetName val="GL_DETAIL"/>
      <sheetName val="CFLOW"/>
      <sheetName val="CAPITALEXP"/>
      <sheetName val="SCHANGES (2)"/>
      <sheetName val="SCHANGES"/>
      <sheetName val="SUPPLMT"/>
      <sheetName val="LASTYR"/>
      <sheetName val="PERFORM"/>
      <sheetName val="AVGCUST"/>
      <sheetName val="Operst_variance"/>
      <sheetName val="Bnk_Recon"/>
      <sheetName val="NOTES"/>
      <sheetName val="Q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NSE"/>
      <sheetName val="MANPOWER"/>
      <sheetName val="MATERIAL"/>
      <sheetName val="VEHICLES"/>
      <sheetName val="OTHER"/>
    </sheetNames>
    <sheetDataSet>
      <sheetData sheetId="0"/>
      <sheetData sheetId="1" refreshError="1">
        <row r="2">
          <cell r="H2">
            <v>3101796</v>
          </cell>
          <cell r="I2">
            <v>3038385.56</v>
          </cell>
          <cell r="J2">
            <v>2839790</v>
          </cell>
        </row>
        <row r="3">
          <cell r="H3">
            <v>558828</v>
          </cell>
          <cell r="I3">
            <v>651551.52</v>
          </cell>
          <cell r="J3">
            <v>576552</v>
          </cell>
        </row>
        <row r="4">
          <cell r="H4">
            <v>1612936</v>
          </cell>
          <cell r="I4">
            <v>1553248.63</v>
          </cell>
          <cell r="J4">
            <v>1448291</v>
          </cell>
        </row>
        <row r="5">
          <cell r="H5">
            <v>2542548</v>
          </cell>
          <cell r="I5">
            <v>2427934.94</v>
          </cell>
          <cell r="J5">
            <v>2498748</v>
          </cell>
        </row>
        <row r="6">
          <cell r="H6">
            <v>45540</v>
          </cell>
          <cell r="I6">
            <v>117724.63</v>
          </cell>
          <cell r="J6">
            <v>64269</v>
          </cell>
        </row>
        <row r="7">
          <cell r="H7">
            <v>712080</v>
          </cell>
          <cell r="I7">
            <v>674823.61</v>
          </cell>
          <cell r="J7">
            <v>674606</v>
          </cell>
        </row>
        <row r="8">
          <cell r="H8">
            <v>5150040</v>
          </cell>
          <cell r="I8">
            <v>4777566.4800000004</v>
          </cell>
          <cell r="J8">
            <v>5043329</v>
          </cell>
        </row>
        <row r="9">
          <cell r="H9">
            <v>107240</v>
          </cell>
          <cell r="I9">
            <v>101488.96000000001</v>
          </cell>
          <cell r="J9">
            <v>87736</v>
          </cell>
        </row>
        <row r="10">
          <cell r="H10">
            <v>0</v>
          </cell>
          <cell r="I10">
            <v>0</v>
          </cell>
          <cell r="J10">
            <v>0</v>
          </cell>
        </row>
        <row r="11">
          <cell r="H11">
            <v>37508</v>
          </cell>
          <cell r="I11">
            <v>20244.57</v>
          </cell>
          <cell r="J11">
            <v>25162</v>
          </cell>
        </row>
        <row r="12">
          <cell r="H12">
            <v>70872</v>
          </cell>
          <cell r="I12">
            <v>100482.23</v>
          </cell>
          <cell r="J12">
            <v>89586</v>
          </cell>
        </row>
        <row r="13">
          <cell r="H13">
            <v>0</v>
          </cell>
          <cell r="I13">
            <v>7902.24</v>
          </cell>
          <cell r="J13">
            <v>0</v>
          </cell>
        </row>
        <row r="14">
          <cell r="H14">
            <v>0</v>
          </cell>
          <cell r="I14">
            <v>0</v>
          </cell>
          <cell r="J14">
            <v>0</v>
          </cell>
        </row>
        <row r="15">
          <cell r="H15">
            <v>0</v>
          </cell>
          <cell r="I15">
            <v>216</v>
          </cell>
          <cell r="J15">
            <v>0</v>
          </cell>
        </row>
        <row r="16">
          <cell r="H16">
            <v>12000</v>
          </cell>
          <cell r="I16">
            <v>6478.24</v>
          </cell>
          <cell r="J16">
            <v>8052</v>
          </cell>
        </row>
        <row r="17">
          <cell r="H17">
            <v>6135</v>
          </cell>
          <cell r="I17">
            <v>8038.59</v>
          </cell>
          <cell r="J17">
            <v>7153</v>
          </cell>
        </row>
        <row r="18">
          <cell r="H18">
            <v>0</v>
          </cell>
          <cell r="I18">
            <v>632.17999999999995</v>
          </cell>
          <cell r="J18">
            <v>0</v>
          </cell>
        </row>
        <row r="19">
          <cell r="H19">
            <v>1165668</v>
          </cell>
          <cell r="I19">
            <v>1215608.48</v>
          </cell>
          <cell r="J19">
            <v>1139512</v>
          </cell>
        </row>
        <row r="20">
          <cell r="H20">
            <v>20788</v>
          </cell>
          <cell r="I20">
            <v>26248.02</v>
          </cell>
          <cell r="J20">
            <v>21368</v>
          </cell>
        </row>
        <row r="21">
          <cell r="H21">
            <v>161304</v>
          </cell>
          <cell r="I21">
            <v>52683.75</v>
          </cell>
          <cell r="J21">
            <v>95164</v>
          </cell>
        </row>
        <row r="22">
          <cell r="H22">
            <v>108996</v>
          </cell>
          <cell r="I22">
            <v>129691.9</v>
          </cell>
          <cell r="J22">
            <v>107780</v>
          </cell>
        </row>
        <row r="23">
          <cell r="H23">
            <v>149612</v>
          </cell>
          <cell r="I23">
            <v>96380.04</v>
          </cell>
          <cell r="J23">
            <v>0</v>
          </cell>
        </row>
        <row r="24">
          <cell r="H24">
            <v>76248</v>
          </cell>
          <cell r="I24">
            <v>46362.11</v>
          </cell>
          <cell r="J24">
            <v>63000</v>
          </cell>
        </row>
        <row r="25">
          <cell r="H25">
            <v>0</v>
          </cell>
          <cell r="I25">
            <v>0</v>
          </cell>
          <cell r="J25">
            <v>0</v>
          </cell>
        </row>
        <row r="26">
          <cell r="H26">
            <v>29052</v>
          </cell>
          <cell r="I26">
            <v>59299.48</v>
          </cell>
          <cell r="J26">
            <v>49992</v>
          </cell>
        </row>
        <row r="27">
          <cell r="H27">
            <v>2004</v>
          </cell>
          <cell r="I27">
            <v>2499.88</v>
          </cell>
          <cell r="J27">
            <v>1992</v>
          </cell>
        </row>
        <row r="28">
          <cell r="H28">
            <v>9996</v>
          </cell>
          <cell r="I28">
            <v>15270.21</v>
          </cell>
          <cell r="J28">
            <v>9996</v>
          </cell>
        </row>
        <row r="29">
          <cell r="H29">
            <v>0</v>
          </cell>
          <cell r="I29">
            <v>2830.8</v>
          </cell>
          <cell r="J29">
            <v>12000</v>
          </cell>
        </row>
        <row r="30">
          <cell r="H30">
            <v>996</v>
          </cell>
          <cell r="I30">
            <v>26652.57</v>
          </cell>
          <cell r="J30">
            <v>9996</v>
          </cell>
        </row>
        <row r="31">
          <cell r="H31">
            <v>12000</v>
          </cell>
          <cell r="I31">
            <v>5128.34</v>
          </cell>
          <cell r="J31">
            <v>6000</v>
          </cell>
        </row>
        <row r="32">
          <cell r="H32">
            <v>44008</v>
          </cell>
          <cell r="I32">
            <v>50957.21</v>
          </cell>
          <cell r="J32">
            <v>45868</v>
          </cell>
        </row>
        <row r="33">
          <cell r="H33">
            <v>85000</v>
          </cell>
          <cell r="I33">
            <v>91042.73</v>
          </cell>
          <cell r="J33">
            <v>230696</v>
          </cell>
        </row>
        <row r="34">
          <cell r="H34">
            <v>2208</v>
          </cell>
          <cell r="I34">
            <v>3042.78</v>
          </cell>
          <cell r="J34">
            <v>2204</v>
          </cell>
        </row>
        <row r="35">
          <cell r="H35">
            <v>15000</v>
          </cell>
          <cell r="I35">
            <v>19563.38</v>
          </cell>
          <cell r="J35">
            <v>15000</v>
          </cell>
        </row>
        <row r="36">
          <cell r="H36">
            <v>20004</v>
          </cell>
          <cell r="I36">
            <v>24522.07</v>
          </cell>
          <cell r="J36">
            <v>20004</v>
          </cell>
        </row>
        <row r="37">
          <cell r="H37">
            <v>173640</v>
          </cell>
          <cell r="I37">
            <v>141264.4</v>
          </cell>
          <cell r="J37">
            <v>114872</v>
          </cell>
        </row>
        <row r="38">
          <cell r="H38">
            <v>6996</v>
          </cell>
          <cell r="I38">
            <v>7523.03</v>
          </cell>
          <cell r="J38">
            <v>7992</v>
          </cell>
        </row>
        <row r="39">
          <cell r="H39">
            <v>9580</v>
          </cell>
          <cell r="I39">
            <v>10987.28</v>
          </cell>
          <cell r="J39">
            <v>20840</v>
          </cell>
        </row>
        <row r="40">
          <cell r="H40">
            <v>2800</v>
          </cell>
          <cell r="I40">
            <v>3022.83</v>
          </cell>
          <cell r="J40">
            <v>3100</v>
          </cell>
        </row>
        <row r="41">
          <cell r="H41">
            <v>4356</v>
          </cell>
          <cell r="I41">
            <v>3404.76</v>
          </cell>
          <cell r="J41">
            <v>2332</v>
          </cell>
        </row>
      </sheetData>
      <sheetData sheetId="2"/>
      <sheetData sheetId="3"/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17">
          <cell r="B17" t="str">
            <v>Billing Clerk</v>
          </cell>
          <cell r="C17" t="str">
            <v>MBILC</v>
          </cell>
          <cell r="D17">
            <v>35</v>
          </cell>
          <cell r="E17">
            <v>23004.799999999999</v>
          </cell>
          <cell r="G17">
            <v>1500</v>
          </cell>
        </row>
        <row r="18">
          <cell r="B18" t="str">
            <v>Accountant</v>
          </cell>
          <cell r="C18" t="str">
            <v>ACC</v>
          </cell>
          <cell r="D18">
            <v>35</v>
          </cell>
          <cell r="E18">
            <v>32350.5</v>
          </cell>
          <cell r="G18">
            <v>1500</v>
          </cell>
        </row>
        <row r="19">
          <cell r="B19" t="str">
            <v>Accountant</v>
          </cell>
          <cell r="C19" t="str">
            <v>ACC</v>
          </cell>
          <cell r="D19">
            <v>35</v>
          </cell>
          <cell r="E19">
            <v>32350.5</v>
          </cell>
          <cell r="G19">
            <v>1500</v>
          </cell>
        </row>
        <row r="20">
          <cell r="B20" t="str">
            <v>Accounting Analyst</v>
          </cell>
          <cell r="C20" t="str">
            <v>ACCAN</v>
          </cell>
          <cell r="D20">
            <v>35</v>
          </cell>
          <cell r="E20">
            <v>35148.75</v>
          </cell>
          <cell r="G20">
            <v>1500</v>
          </cell>
        </row>
        <row r="21">
          <cell r="B21" t="str">
            <v>Accounting Clerk</v>
          </cell>
          <cell r="C21" t="str">
            <v>ACCC</v>
          </cell>
          <cell r="D21">
            <v>35</v>
          </cell>
          <cell r="E21">
            <v>21712.6</v>
          </cell>
          <cell r="G21">
            <v>1500</v>
          </cell>
        </row>
        <row r="22">
          <cell r="B22" t="str">
            <v>AM/FM Technician</v>
          </cell>
          <cell r="C22" t="str">
            <v>AMFM</v>
          </cell>
          <cell r="D22">
            <v>35</v>
          </cell>
          <cell r="E22">
            <v>64701</v>
          </cell>
          <cell r="G22">
            <v>1500</v>
          </cell>
        </row>
        <row r="23">
          <cell r="B23" t="str">
            <v>Cable Splicer - 1st Class</v>
          </cell>
          <cell r="C23" t="str">
            <v>CS1</v>
          </cell>
          <cell r="D23">
            <v>40</v>
          </cell>
          <cell r="E23">
            <v>54241.2</v>
          </cell>
          <cell r="G23">
            <v>1600</v>
          </cell>
        </row>
        <row r="24">
          <cell r="B24" t="str">
            <v>Cable Splicer - 2nd Class</v>
          </cell>
          <cell r="C24" t="str">
            <v>CS2</v>
          </cell>
          <cell r="D24">
            <v>40</v>
          </cell>
          <cell r="E24">
            <v>50247.6</v>
          </cell>
          <cell r="G24">
            <v>1600</v>
          </cell>
        </row>
        <row r="25">
          <cell r="B25" t="str">
            <v>Call Centre Coordinator</v>
          </cell>
          <cell r="C25" t="str">
            <v>CCCO</v>
          </cell>
          <cell r="D25">
            <v>35</v>
          </cell>
          <cell r="E25">
            <v>28938</v>
          </cell>
          <cell r="G25">
            <v>1500</v>
          </cell>
        </row>
        <row r="26">
          <cell r="B26" t="str">
            <v>Cashier</v>
          </cell>
          <cell r="C26" t="str">
            <v>CASH</v>
          </cell>
          <cell r="D26">
            <v>35</v>
          </cell>
          <cell r="E26">
            <v>21011.9</v>
          </cell>
          <cell r="G26">
            <v>1500</v>
          </cell>
        </row>
        <row r="27">
          <cell r="B27" t="str">
            <v>CIS Analyst</v>
          </cell>
          <cell r="C27" t="str">
            <v>CISAN</v>
          </cell>
          <cell r="D27">
            <v>35</v>
          </cell>
          <cell r="E27">
            <v>32350.5</v>
          </cell>
          <cell r="G27">
            <v>1500</v>
          </cell>
        </row>
        <row r="28">
          <cell r="B28" t="str">
            <v>Cleaner</v>
          </cell>
          <cell r="C28" t="str">
            <v>CLN</v>
          </cell>
          <cell r="D28">
            <v>22</v>
          </cell>
          <cell r="E28">
            <v>10976.68</v>
          </cell>
          <cell r="G28" t="e">
            <v>#N/A</v>
          </cell>
        </row>
        <row r="29">
          <cell r="B29" t="str">
            <v>Collections Clerk</v>
          </cell>
          <cell r="C29" t="str">
            <v>CTY</v>
          </cell>
          <cell r="D29">
            <v>35</v>
          </cell>
          <cell r="E29">
            <v>23004.799999999999</v>
          </cell>
          <cell r="G29">
            <v>1500</v>
          </cell>
        </row>
        <row r="30">
          <cell r="B30" t="str">
            <v>Conservation Clerk</v>
          </cell>
          <cell r="C30" t="str">
            <v>CONC</v>
          </cell>
          <cell r="D30">
            <v>35</v>
          </cell>
          <cell r="E30">
            <v>19706.05</v>
          </cell>
          <cell r="G30">
            <v>1500</v>
          </cell>
        </row>
        <row r="31">
          <cell r="B31" t="str">
            <v>Console Operator</v>
          </cell>
          <cell r="C31" t="str">
            <v>CONOP</v>
          </cell>
          <cell r="D31">
            <v>35</v>
          </cell>
          <cell r="E31">
            <v>28938</v>
          </cell>
          <cell r="G31">
            <v>1500</v>
          </cell>
        </row>
        <row r="32">
          <cell r="B32" t="str">
            <v>Construction Clerk</v>
          </cell>
          <cell r="C32" t="str">
            <v>CCLK</v>
          </cell>
          <cell r="D32">
            <v>40</v>
          </cell>
          <cell r="E32">
            <v>41620.800000000003</v>
          </cell>
          <cell r="G32">
            <v>1600</v>
          </cell>
        </row>
        <row r="33">
          <cell r="B33" t="str">
            <v>Contractor Inspector</v>
          </cell>
          <cell r="C33" t="str">
            <v>CONINS</v>
          </cell>
          <cell r="D33">
            <v>40</v>
          </cell>
          <cell r="E33">
            <v>36160.800000000003</v>
          </cell>
          <cell r="G33">
            <v>1600</v>
          </cell>
        </row>
        <row r="34">
          <cell r="B34" t="str">
            <v>Creditron Operator</v>
          </cell>
          <cell r="C34" t="str">
            <v>CROP</v>
          </cell>
          <cell r="D34">
            <v>35</v>
          </cell>
          <cell r="E34">
            <v>19401.2</v>
          </cell>
          <cell r="G34">
            <v>1500</v>
          </cell>
        </row>
        <row r="35">
          <cell r="B35" t="str">
            <v>Customer Service Co-ordinator</v>
          </cell>
          <cell r="C35" t="str">
            <v>STEN</v>
          </cell>
          <cell r="D35">
            <v>35</v>
          </cell>
          <cell r="E35">
            <v>24278.799999999999</v>
          </cell>
          <cell r="G35">
            <v>1500</v>
          </cell>
        </row>
        <row r="36">
          <cell r="B36" t="str">
            <v>Customer Service Representative</v>
          </cell>
          <cell r="C36" t="str">
            <v>CSR</v>
          </cell>
          <cell r="D36">
            <v>36.25</v>
          </cell>
          <cell r="E36">
            <v>22447.49</v>
          </cell>
          <cell r="G36" t="e">
            <v>#N/A</v>
          </cell>
        </row>
        <row r="37">
          <cell r="B37" t="str">
            <v>Day Shift Operator</v>
          </cell>
          <cell r="C37" t="str">
            <v>DSO</v>
          </cell>
          <cell r="D37">
            <v>40</v>
          </cell>
          <cell r="E37">
            <v>40248</v>
          </cell>
          <cell r="G37">
            <v>1600</v>
          </cell>
        </row>
        <row r="38">
          <cell r="B38" t="str">
            <v>Engineering Draftsperson</v>
          </cell>
          <cell r="C38" t="str">
            <v>EDFT</v>
          </cell>
          <cell r="D38">
            <v>35</v>
          </cell>
          <cell r="E38">
            <v>51014.6</v>
          </cell>
          <cell r="G38">
            <v>1500</v>
          </cell>
        </row>
        <row r="39">
          <cell r="B39" t="str">
            <v>Engineering Records Clerk</v>
          </cell>
          <cell r="C39" t="str">
            <v>EREC</v>
          </cell>
          <cell r="D39">
            <v>35</v>
          </cell>
          <cell r="E39">
            <v>46009.599999999999</v>
          </cell>
          <cell r="G39">
            <v>1500</v>
          </cell>
        </row>
        <row r="40">
          <cell r="B40" t="str">
            <v>Engineering Records Coordinator</v>
          </cell>
          <cell r="C40" t="str">
            <v>ERECO</v>
          </cell>
          <cell r="D40">
            <v>35</v>
          </cell>
          <cell r="E40">
            <v>57876</v>
          </cell>
          <cell r="G40">
            <v>1500</v>
          </cell>
        </row>
        <row r="41">
          <cell r="B41" t="str">
            <v>Engineering Technician 2</v>
          </cell>
          <cell r="C41" t="str">
            <v>ETECH2</v>
          </cell>
          <cell r="D41">
            <v>35</v>
          </cell>
          <cell r="E41">
            <v>25104.625</v>
          </cell>
          <cell r="G41">
            <v>1500</v>
          </cell>
        </row>
        <row r="42">
          <cell r="B42" t="str">
            <v>Engineering Technologist</v>
          </cell>
          <cell r="C42" t="str">
            <v>ETECHNO</v>
          </cell>
          <cell r="D42">
            <v>35</v>
          </cell>
          <cell r="E42">
            <v>35726.6</v>
          </cell>
          <cell r="G42">
            <v>1500</v>
          </cell>
        </row>
        <row r="43">
          <cell r="B43" t="str">
            <v>Facilities Maintainer</v>
          </cell>
          <cell r="C43" t="str">
            <v>FACM</v>
          </cell>
          <cell r="D43">
            <v>40</v>
          </cell>
          <cell r="E43">
            <v>29161.599999999999</v>
          </cell>
          <cell r="G43">
            <v>1600</v>
          </cell>
        </row>
        <row r="44">
          <cell r="B44" t="str">
            <v>Fleet Clerk</v>
          </cell>
          <cell r="C44" t="str">
            <v>FLTC</v>
          </cell>
          <cell r="D44">
            <v>40</v>
          </cell>
          <cell r="E44">
            <v>26291.200000000001</v>
          </cell>
          <cell r="G44">
            <v>1600</v>
          </cell>
        </row>
        <row r="45">
          <cell r="B45" t="str">
            <v>Fleet Coordinator</v>
          </cell>
          <cell r="C45" t="str">
            <v>FLTCO</v>
          </cell>
          <cell r="D45">
            <v>40</v>
          </cell>
          <cell r="E45">
            <v>29151.200000000001</v>
          </cell>
          <cell r="G45">
            <v>1600</v>
          </cell>
        </row>
        <row r="46">
          <cell r="B46" t="str">
            <v>Head Billing Clerk</v>
          </cell>
          <cell r="C46" t="str">
            <v>HBC</v>
          </cell>
          <cell r="D46">
            <v>35</v>
          </cell>
          <cell r="E46">
            <v>32341.4</v>
          </cell>
          <cell r="G46">
            <v>1500</v>
          </cell>
        </row>
        <row r="47">
          <cell r="B47" t="str">
            <v>Inventory Control Clerk</v>
          </cell>
          <cell r="C47" t="str">
            <v>ICC</v>
          </cell>
          <cell r="D47">
            <v>40</v>
          </cell>
          <cell r="E47">
            <v>26291.200000000001</v>
          </cell>
          <cell r="G47">
            <v>1600</v>
          </cell>
        </row>
        <row r="48">
          <cell r="B48" t="str">
            <v>Key Clerk</v>
          </cell>
          <cell r="C48" t="str">
            <v>KYC</v>
          </cell>
          <cell r="D48">
            <v>35</v>
          </cell>
          <cell r="E48">
            <v>21712.6</v>
          </cell>
          <cell r="G48">
            <v>1500</v>
          </cell>
        </row>
        <row r="49">
          <cell r="B49" t="str">
            <v>Labourer</v>
          </cell>
          <cell r="C49" t="str">
            <v>LAB</v>
          </cell>
          <cell r="D49">
            <v>40</v>
          </cell>
          <cell r="E49">
            <v>39436.800000000003</v>
          </cell>
          <cell r="G49">
            <v>1600</v>
          </cell>
        </row>
        <row r="50">
          <cell r="B50" t="str">
            <v>Lead Hand</v>
          </cell>
          <cell r="C50" t="str">
            <v>LH</v>
          </cell>
          <cell r="D50">
            <v>40</v>
          </cell>
          <cell r="E50">
            <v>58718.400000000001</v>
          </cell>
          <cell r="G50">
            <v>1600</v>
          </cell>
        </row>
        <row r="51">
          <cell r="B51" t="str">
            <v>Lead Hand Facilities Maintainer</v>
          </cell>
          <cell r="C51" t="str">
            <v>LHFAC</v>
          </cell>
          <cell r="D51">
            <v>40</v>
          </cell>
          <cell r="E51">
            <v>33072</v>
          </cell>
          <cell r="G51">
            <v>1600</v>
          </cell>
        </row>
        <row r="52">
          <cell r="B52" t="str">
            <v>Lead Hand Mechanic</v>
          </cell>
          <cell r="C52" t="str">
            <v>LHMEC</v>
          </cell>
          <cell r="D52">
            <v>40</v>
          </cell>
          <cell r="E52">
            <v>36920</v>
          </cell>
          <cell r="G52">
            <v>1600</v>
          </cell>
        </row>
        <row r="53">
          <cell r="B53" t="str">
            <v>Lead Hand Substations</v>
          </cell>
          <cell r="C53" t="str">
            <v>LHSUB</v>
          </cell>
          <cell r="D53">
            <v>40</v>
          </cell>
          <cell r="E53">
            <v>58718.400000000001</v>
          </cell>
          <cell r="G53">
            <v>1600</v>
          </cell>
        </row>
        <row r="54">
          <cell r="B54" t="str">
            <v>Line Maintainer - 1st Class</v>
          </cell>
          <cell r="C54" t="str">
            <v>LM</v>
          </cell>
          <cell r="D54">
            <v>40</v>
          </cell>
          <cell r="E54">
            <v>54022.485000000001</v>
          </cell>
          <cell r="G54">
            <v>1600</v>
          </cell>
        </row>
        <row r="55">
          <cell r="B55" t="str">
            <v>Line Maintainer - 2nd Class</v>
          </cell>
          <cell r="C55" t="str">
            <v>LM2</v>
          </cell>
          <cell r="D55">
            <v>40</v>
          </cell>
          <cell r="E55">
            <v>50247.6</v>
          </cell>
          <cell r="G55">
            <v>1600</v>
          </cell>
        </row>
        <row r="56">
          <cell r="B56" t="str">
            <v>Line Maintainer - Apprentice</v>
          </cell>
          <cell r="C56" t="str">
            <v>LMA</v>
          </cell>
          <cell r="D56">
            <v>40</v>
          </cell>
          <cell r="E56">
            <v>35389.897499999999</v>
          </cell>
          <cell r="G56">
            <v>1600</v>
          </cell>
        </row>
        <row r="57">
          <cell r="B57" t="str">
            <v>Lineman Plant Inspections</v>
          </cell>
          <cell r="C57" t="str">
            <v>LPI</v>
          </cell>
          <cell r="D57">
            <v>40</v>
          </cell>
          <cell r="E57">
            <v>47174.400000000001</v>
          </cell>
          <cell r="G57">
            <v>1600</v>
          </cell>
        </row>
        <row r="58">
          <cell r="B58" t="str">
            <v>Mail Messenger</v>
          </cell>
          <cell r="C58" t="str">
            <v>MM</v>
          </cell>
          <cell r="D58">
            <v>35</v>
          </cell>
          <cell r="E58">
            <v>18427.5</v>
          </cell>
          <cell r="G58">
            <v>1500</v>
          </cell>
        </row>
        <row r="59">
          <cell r="B59" t="str">
            <v>Maintenance Clerk</v>
          </cell>
          <cell r="C59" t="str">
            <v>MCLK</v>
          </cell>
          <cell r="D59">
            <v>40</v>
          </cell>
          <cell r="E59">
            <v>26291.200000000001</v>
          </cell>
          <cell r="G59">
            <v>1600</v>
          </cell>
        </row>
        <row r="60">
          <cell r="B60" t="str">
            <v>Mechanic</v>
          </cell>
          <cell r="C60" t="str">
            <v>MEC</v>
          </cell>
          <cell r="D60">
            <v>40</v>
          </cell>
          <cell r="E60">
            <v>34195.199999999997</v>
          </cell>
          <cell r="G60">
            <v>1600</v>
          </cell>
        </row>
        <row r="61">
          <cell r="B61" t="str">
            <v>Meter Helper</v>
          </cell>
          <cell r="C61" t="str">
            <v>MH</v>
          </cell>
          <cell r="D61">
            <v>40</v>
          </cell>
          <cell r="E61">
            <v>16608.8</v>
          </cell>
          <cell r="G61">
            <v>1600</v>
          </cell>
        </row>
        <row r="62">
          <cell r="B62" t="str">
            <v>Meter Support Clerk</v>
          </cell>
          <cell r="C62" t="str">
            <v>MSC</v>
          </cell>
          <cell r="D62">
            <v>35</v>
          </cell>
          <cell r="E62">
            <v>21565.485000000001</v>
          </cell>
          <cell r="G62">
            <v>1500</v>
          </cell>
        </row>
        <row r="63">
          <cell r="B63" t="str">
            <v>Meterperson - 1st Class</v>
          </cell>
          <cell r="C63" t="str">
            <v>MTR1</v>
          </cell>
          <cell r="D63">
            <v>40</v>
          </cell>
          <cell r="E63">
            <v>36160.800000000003</v>
          </cell>
          <cell r="G63">
            <v>1600</v>
          </cell>
        </row>
        <row r="64">
          <cell r="B64" t="str">
            <v>Meterperson - 2nd Class</v>
          </cell>
          <cell r="C64" t="str">
            <v>MTR2</v>
          </cell>
          <cell r="D64">
            <v>40</v>
          </cell>
          <cell r="E64">
            <v>33498.400000000001</v>
          </cell>
          <cell r="G64">
            <v>1600</v>
          </cell>
        </row>
        <row r="65">
          <cell r="B65" t="str">
            <v>Meterperson - 3rd Class</v>
          </cell>
          <cell r="C65" t="str">
            <v>MTR3</v>
          </cell>
          <cell r="D65">
            <v>40</v>
          </cell>
          <cell r="E65">
            <v>30607.200000000001</v>
          </cell>
          <cell r="G65">
            <v>1600</v>
          </cell>
        </row>
        <row r="66">
          <cell r="B66" t="str">
            <v>Meterperson - Apprentice</v>
          </cell>
          <cell r="C66" t="str">
            <v>MTRA</v>
          </cell>
          <cell r="D66">
            <v>40</v>
          </cell>
          <cell r="E66">
            <v>24658.400000000001</v>
          </cell>
          <cell r="G66">
            <v>1600</v>
          </cell>
        </row>
        <row r="67">
          <cell r="B67" t="str">
            <v>Meterperson, Lead Hand</v>
          </cell>
          <cell r="C67" t="str">
            <v>MPLH</v>
          </cell>
          <cell r="D67">
            <v>40</v>
          </cell>
          <cell r="E67">
            <v>39145.599999999999</v>
          </cell>
          <cell r="G67">
            <v>1600</v>
          </cell>
        </row>
        <row r="68">
          <cell r="B68" t="str">
            <v>Mobile Crane Operator</v>
          </cell>
          <cell r="C68" t="str">
            <v>MCO</v>
          </cell>
          <cell r="D68">
            <v>40</v>
          </cell>
          <cell r="E68">
            <v>45910.8</v>
          </cell>
          <cell r="G68">
            <v>1600</v>
          </cell>
        </row>
        <row r="69">
          <cell r="B69" t="str">
            <v>MV90 Operator</v>
          </cell>
          <cell r="C69" t="str">
            <v>MV90</v>
          </cell>
          <cell r="D69">
            <v>35</v>
          </cell>
          <cell r="E69">
            <v>32341.4</v>
          </cell>
          <cell r="G69">
            <v>1500</v>
          </cell>
        </row>
        <row r="70">
          <cell r="B70" t="str">
            <v>Op-1</v>
          </cell>
          <cell r="C70" t="str">
            <v>OP1</v>
          </cell>
          <cell r="D70">
            <v>40</v>
          </cell>
          <cell r="E70">
            <v>38614.254999999997</v>
          </cell>
          <cell r="G70">
            <v>1600</v>
          </cell>
        </row>
        <row r="71">
          <cell r="B71" t="str">
            <v>Operating Team Leader</v>
          </cell>
          <cell r="C71" t="str">
            <v>OPTL</v>
          </cell>
          <cell r="D71">
            <v>40</v>
          </cell>
          <cell r="E71">
            <v>40038.050000000003</v>
          </cell>
          <cell r="G71">
            <v>1600</v>
          </cell>
        </row>
        <row r="72">
          <cell r="B72" t="str">
            <v>PC Technician</v>
          </cell>
          <cell r="C72" t="str">
            <v>PCTECH</v>
          </cell>
          <cell r="D72">
            <v>35</v>
          </cell>
          <cell r="E72">
            <v>28938</v>
          </cell>
          <cell r="G72">
            <v>1500</v>
          </cell>
        </row>
        <row r="73">
          <cell r="B73" t="str">
            <v>Pre-authorized Clerk</v>
          </cell>
          <cell r="C73" t="str">
            <v>PAUC</v>
          </cell>
          <cell r="D73">
            <v>35</v>
          </cell>
          <cell r="E73">
            <v>23004.799999999999</v>
          </cell>
          <cell r="G73">
            <v>1500</v>
          </cell>
        </row>
        <row r="74">
          <cell r="B74" t="str">
            <v>Public Relations Clerk</v>
          </cell>
          <cell r="C74" t="str">
            <v>PRCLK</v>
          </cell>
          <cell r="D74">
            <v>35</v>
          </cell>
          <cell r="E74">
            <v>24278.799999999999</v>
          </cell>
          <cell r="G74">
            <v>1500</v>
          </cell>
        </row>
        <row r="75">
          <cell r="B75" t="str">
            <v>Rates Analyst</v>
          </cell>
          <cell r="C75" t="str">
            <v>RATEA</v>
          </cell>
          <cell r="D75">
            <v>35</v>
          </cell>
          <cell r="E75">
            <v>30648.799999999999</v>
          </cell>
          <cell r="G75">
            <v>1500</v>
          </cell>
        </row>
        <row r="76">
          <cell r="B76" t="str">
            <v>Regulatory Coordinator</v>
          </cell>
          <cell r="C76" t="str">
            <v>REGCO</v>
          </cell>
          <cell r="D76">
            <v>35</v>
          </cell>
          <cell r="E76">
            <v>25507.3</v>
          </cell>
          <cell r="G76">
            <v>1500</v>
          </cell>
        </row>
        <row r="77">
          <cell r="B77" t="str">
            <v>Senior Cashier</v>
          </cell>
          <cell r="C77" t="str">
            <v>SCASH</v>
          </cell>
          <cell r="D77">
            <v>35</v>
          </cell>
          <cell r="E77">
            <v>23004.799999999999</v>
          </cell>
          <cell r="G77">
            <v>1500</v>
          </cell>
        </row>
        <row r="78">
          <cell r="B78" t="str">
            <v>Service Lineperson</v>
          </cell>
          <cell r="C78" t="str">
            <v>SLP</v>
          </cell>
          <cell r="D78">
            <v>40</v>
          </cell>
          <cell r="E78">
            <v>47268</v>
          </cell>
          <cell r="G78">
            <v>1600</v>
          </cell>
        </row>
        <row r="79">
          <cell r="B79" t="str">
            <v>Sr. Customer Serv. Clerk</v>
          </cell>
          <cell r="C79" t="str">
            <v>SRCSC</v>
          </cell>
          <cell r="D79">
            <v>35</v>
          </cell>
          <cell r="E79">
            <v>25507.3</v>
          </cell>
          <cell r="G79">
            <v>1500</v>
          </cell>
        </row>
        <row r="80">
          <cell r="B80" t="str">
            <v>Storekeeper</v>
          </cell>
          <cell r="C80" t="str">
            <v>ASK</v>
          </cell>
          <cell r="D80">
            <v>40</v>
          </cell>
          <cell r="E80">
            <v>26388.264999999999</v>
          </cell>
          <cell r="G80">
            <v>1600</v>
          </cell>
        </row>
        <row r="81">
          <cell r="B81" t="str">
            <v>Storekeeper - 1st 6 mos</v>
          </cell>
          <cell r="C81" t="str">
            <v>SKA</v>
          </cell>
          <cell r="D81">
            <v>40</v>
          </cell>
          <cell r="E81">
            <v>30035.200000000001</v>
          </cell>
          <cell r="G81">
            <v>1600</v>
          </cell>
        </row>
        <row r="82">
          <cell r="B82" t="str">
            <v>Storekeeper 1st Class</v>
          </cell>
          <cell r="C82" t="str">
            <v>SK1</v>
          </cell>
          <cell r="D82">
            <v>40</v>
          </cell>
          <cell r="E82">
            <v>27279.200000000001</v>
          </cell>
          <cell r="G82">
            <v>1600</v>
          </cell>
        </row>
        <row r="83">
          <cell r="B83" t="str">
            <v>Storekeeper 2nd 6 mos</v>
          </cell>
          <cell r="C83" t="str">
            <v>STK2</v>
          </cell>
          <cell r="D83">
            <v>40</v>
          </cell>
          <cell r="E83">
            <v>24180</v>
          </cell>
          <cell r="G83">
            <v>1600</v>
          </cell>
        </row>
        <row r="84">
          <cell r="B84" t="str">
            <v>Storekeeper 2nd Class</v>
          </cell>
          <cell r="C84" t="str">
            <v>SK2</v>
          </cell>
          <cell r="D84">
            <v>40</v>
          </cell>
          <cell r="E84">
            <v>26457.599999999999</v>
          </cell>
          <cell r="G84">
            <v>1600</v>
          </cell>
        </row>
        <row r="85">
          <cell r="B85" t="str">
            <v>Substation Maintainer 1st Class</v>
          </cell>
          <cell r="C85" t="str">
            <v>SM1</v>
          </cell>
          <cell r="D85">
            <v>40</v>
          </cell>
          <cell r="E85">
            <v>54241.2</v>
          </cell>
          <cell r="G85">
            <v>1600</v>
          </cell>
        </row>
        <row r="86">
          <cell r="B86" t="str">
            <v>Time of Use Street Team Lead</v>
          </cell>
          <cell r="C86" t="str">
            <v>TUSTL</v>
          </cell>
          <cell r="D86">
            <v>35</v>
          </cell>
          <cell r="E86">
            <v>19110</v>
          </cell>
          <cell r="G86">
            <v>1500</v>
          </cell>
        </row>
        <row r="87">
          <cell r="B87" t="str">
            <v>Transformer Maintainer - 1st Class</v>
          </cell>
          <cell r="C87" t="str">
            <v>TM1</v>
          </cell>
          <cell r="D87">
            <v>40</v>
          </cell>
          <cell r="E87">
            <v>32864</v>
          </cell>
          <cell r="G87">
            <v>1600</v>
          </cell>
        </row>
        <row r="88">
          <cell r="B88" t="str">
            <v>Troubleperson</v>
          </cell>
          <cell r="C88" t="str">
            <v>TRBL</v>
          </cell>
          <cell r="D88">
            <v>40</v>
          </cell>
          <cell r="E88">
            <v>58718.400000000001</v>
          </cell>
          <cell r="G88">
            <v>1600</v>
          </cell>
        </row>
        <row r="89">
          <cell r="B89" t="str">
            <v>UG Cable Splicer Lead hand</v>
          </cell>
          <cell r="C89" t="str">
            <v>CSLH</v>
          </cell>
          <cell r="D89">
            <v>40</v>
          </cell>
          <cell r="E89">
            <v>58718.400000000001</v>
          </cell>
          <cell r="G89">
            <v>1600</v>
          </cell>
        </row>
        <row r="90">
          <cell r="B90" t="str">
            <v>Underground Duct Crew Lead Hand</v>
          </cell>
          <cell r="C90" t="str">
            <v>DCLH</v>
          </cell>
          <cell r="D90">
            <v>40</v>
          </cell>
          <cell r="E90">
            <v>50294.400000000001</v>
          </cell>
          <cell r="G90">
            <v>1600</v>
          </cell>
        </row>
        <row r="91">
          <cell r="B91" t="str">
            <v>Utility Vac Truck 1st Class "A"</v>
          </cell>
          <cell r="C91" t="str">
            <v>UVT1A</v>
          </cell>
          <cell r="D91">
            <v>40</v>
          </cell>
          <cell r="E91">
            <v>45910.8</v>
          </cell>
          <cell r="G91">
            <v>1600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98">
          <cell r="G98">
            <v>0</v>
          </cell>
        </row>
        <row r="99">
          <cell r="G99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33">
          <cell r="B133" t="str">
            <v>100-101</v>
          </cell>
        </row>
        <row r="134">
          <cell r="B134" t="str">
            <v>200-101</v>
          </cell>
        </row>
        <row r="135">
          <cell r="B135" t="str">
            <v>201-101</v>
          </cell>
        </row>
        <row r="136">
          <cell r="B136" t="str">
            <v>205-101</v>
          </cell>
        </row>
        <row r="137">
          <cell r="B137" t="str">
            <v>210-101</v>
          </cell>
        </row>
        <row r="138">
          <cell r="B138" t="str">
            <v>211-101</v>
          </cell>
        </row>
        <row r="139">
          <cell r="B139" t="str">
            <v>212-101</v>
          </cell>
        </row>
        <row r="140">
          <cell r="B140" t="str">
            <v>213-101</v>
          </cell>
        </row>
        <row r="141">
          <cell r="B141" t="str">
            <v>300-101</v>
          </cell>
        </row>
        <row r="142">
          <cell r="B142" t="str">
            <v>301-101</v>
          </cell>
        </row>
        <row r="143">
          <cell r="B143" t="str">
            <v>302-101</v>
          </cell>
        </row>
        <row r="144">
          <cell r="B144" t="str">
            <v>303-101</v>
          </cell>
        </row>
        <row r="145">
          <cell r="B145" t="str">
            <v>303-102</v>
          </cell>
        </row>
        <row r="146">
          <cell r="B146" t="str">
            <v>304-101</v>
          </cell>
        </row>
        <row r="147">
          <cell r="B147" t="str">
            <v>304-102</v>
          </cell>
        </row>
        <row r="148">
          <cell r="B148" t="str">
            <v>305-101</v>
          </cell>
        </row>
        <row r="149">
          <cell r="B149" t="str">
            <v>306-101</v>
          </cell>
        </row>
        <row r="150">
          <cell r="B150" t="str">
            <v>306-102</v>
          </cell>
        </row>
        <row r="151">
          <cell r="B151" t="str">
            <v>310-101</v>
          </cell>
        </row>
        <row r="152">
          <cell r="B152" t="str">
            <v>310-102</v>
          </cell>
        </row>
        <row r="153">
          <cell r="B153" t="str">
            <v>311-101</v>
          </cell>
        </row>
        <row r="154">
          <cell r="B154" t="str">
            <v>311-102</v>
          </cell>
        </row>
        <row r="155">
          <cell r="B155" t="str">
            <v>312-101</v>
          </cell>
        </row>
        <row r="156">
          <cell r="B156" t="str">
            <v>312-102</v>
          </cell>
        </row>
        <row r="157">
          <cell r="B157" t="str">
            <v>313-101</v>
          </cell>
        </row>
        <row r="158">
          <cell r="B158" t="str">
            <v>313-102</v>
          </cell>
        </row>
        <row r="159">
          <cell r="B159" t="str">
            <v>314-101</v>
          </cell>
        </row>
        <row r="160">
          <cell r="B160" t="str">
            <v>315-101</v>
          </cell>
        </row>
        <row r="161">
          <cell r="B161" t="str">
            <v>330-101</v>
          </cell>
        </row>
        <row r="162">
          <cell r="B162" t="str">
            <v>392-101</v>
          </cell>
        </row>
        <row r="163">
          <cell r="B163" t="str">
            <v>400-101</v>
          </cell>
        </row>
        <row r="164">
          <cell r="B164" t="str">
            <v>500-101</v>
          </cell>
        </row>
        <row r="165">
          <cell r="B165" t="str">
            <v>501-101</v>
          </cell>
        </row>
        <row r="166">
          <cell r="B166" t="str">
            <v>502-101</v>
          </cell>
        </row>
        <row r="167">
          <cell r="B167" t="str">
            <v>502-102</v>
          </cell>
        </row>
        <row r="168">
          <cell r="B168" t="str">
            <v>503-101</v>
          </cell>
        </row>
        <row r="169">
          <cell r="B169" t="str">
            <v>503-102</v>
          </cell>
        </row>
        <row r="170">
          <cell r="B170" t="str">
            <v>504-101</v>
          </cell>
        </row>
        <row r="171">
          <cell r="B171" t="str">
            <v>521-101</v>
          </cell>
        </row>
        <row r="172">
          <cell r="B172" t="str">
            <v>522-101</v>
          </cell>
        </row>
        <row r="173">
          <cell r="B173" t="str">
            <v>523-101</v>
          </cell>
        </row>
        <row r="174">
          <cell r="B174" t="str">
            <v>523-102</v>
          </cell>
        </row>
        <row r="175">
          <cell r="B175" t="str">
            <v>524-101</v>
          </cell>
        </row>
        <row r="176">
          <cell r="B176" t="str">
            <v>525-101</v>
          </cell>
        </row>
        <row r="177">
          <cell r="B177" t="str">
            <v>525-102</v>
          </cell>
        </row>
        <row r="178">
          <cell r="B178" t="str">
            <v>543-101</v>
          </cell>
        </row>
        <row r="179">
          <cell r="B179" t="str">
            <v>544-101</v>
          </cell>
        </row>
        <row r="180">
          <cell r="B180" t="str">
            <v>544-102</v>
          </cell>
        </row>
        <row r="181">
          <cell r="B181" t="str">
            <v>545-101</v>
          </cell>
        </row>
        <row r="182">
          <cell r="B182" t="str">
            <v>545-102</v>
          </cell>
        </row>
        <row r="183">
          <cell r="B183" t="str">
            <v>591-101</v>
          </cell>
        </row>
        <row r="184">
          <cell r="B184" t="str">
            <v>592-101</v>
          </cell>
        </row>
        <row r="185">
          <cell r="B185" t="str">
            <v>593-101</v>
          </cell>
        </row>
        <row r="186">
          <cell r="B186" t="str">
            <v>600-101</v>
          </cell>
        </row>
        <row r="187">
          <cell r="B187" t="str">
            <v>601-101</v>
          </cell>
        </row>
        <row r="188">
          <cell r="B188" t="str">
            <v>620-101</v>
          </cell>
        </row>
        <row r="189">
          <cell r="B189" t="str">
            <v>650-101</v>
          </cell>
        </row>
        <row r="190">
          <cell r="B190" t="str">
            <v>651-101</v>
          </cell>
        </row>
        <row r="191">
          <cell r="B191" t="str">
            <v>652-101</v>
          </cell>
        </row>
        <row r="192">
          <cell r="B192" t="str">
            <v>653-101</v>
          </cell>
        </row>
        <row r="193">
          <cell r="B193" t="str">
            <v>654-101</v>
          </cell>
        </row>
        <row r="194">
          <cell r="B194" t="str">
            <v>654-102</v>
          </cell>
        </row>
        <row r="195">
          <cell r="B195" t="str">
            <v>680-101</v>
          </cell>
        </row>
        <row r="196">
          <cell r="B196" t="str">
            <v>800-101</v>
          </cell>
        </row>
        <row r="1188">
          <cell r="C1188">
            <v>1</v>
          </cell>
          <cell r="D1188">
            <v>1</v>
          </cell>
          <cell r="E1188" t="str">
            <v>ETECHNO</v>
          </cell>
          <cell r="F1188" t="str">
            <v>Engineering Technologist</v>
          </cell>
          <cell r="G1188" t="str">
            <v>W</v>
          </cell>
          <cell r="H1188">
            <v>71.453197916666667</v>
          </cell>
          <cell r="I1188">
            <v>1500</v>
          </cell>
        </row>
        <row r="1189">
          <cell r="C1189">
            <v>2</v>
          </cell>
          <cell r="D1189">
            <v>1</v>
          </cell>
          <cell r="E1189" t="str">
            <v>MTR3</v>
          </cell>
          <cell r="F1189" t="str">
            <v>Meterperson - 3rd Class</v>
          </cell>
          <cell r="G1189" t="str">
            <v>W</v>
          </cell>
          <cell r="H1189">
            <v>57.388500976562497</v>
          </cell>
          <cell r="I1189">
            <v>1600</v>
          </cell>
        </row>
        <row r="1190">
          <cell r="C1190">
            <v>3</v>
          </cell>
          <cell r="D1190">
            <v>1</v>
          </cell>
          <cell r="E1190" t="str">
            <v>MPLH</v>
          </cell>
          <cell r="F1190" t="str">
            <v>Meterperson, Lead Hand</v>
          </cell>
          <cell r="G1190" t="str">
            <v>W</v>
          </cell>
          <cell r="H1190">
            <v>73.397998046875003</v>
          </cell>
          <cell r="I1190">
            <v>1600</v>
          </cell>
        </row>
        <row r="1191">
          <cell r="C1191">
            <v>4</v>
          </cell>
          <cell r="D1191">
            <v>8</v>
          </cell>
          <cell r="E1191" t="str">
            <v>MTR1</v>
          </cell>
          <cell r="F1191" t="str">
            <v>Meterperson - 1st Class</v>
          </cell>
          <cell r="G1191" t="str">
            <v>W</v>
          </cell>
          <cell r="H1191">
            <v>67.801499023437501</v>
          </cell>
          <cell r="I1191">
            <v>1600</v>
          </cell>
        </row>
        <row r="1192">
          <cell r="C1192">
            <v>0</v>
          </cell>
          <cell r="D1192">
            <v>0</v>
          </cell>
          <cell r="E1192" t="str">
            <v>MTR1</v>
          </cell>
          <cell r="F1192" t="str">
            <v>Meterperson - 1st Class</v>
          </cell>
          <cell r="G1192" t="str">
            <v>W</v>
          </cell>
          <cell r="H1192">
            <v>67.801499023437501</v>
          </cell>
          <cell r="I1192">
            <v>1600</v>
          </cell>
        </row>
        <row r="1193">
          <cell r="C1193">
            <v>0</v>
          </cell>
          <cell r="D1193">
            <v>0</v>
          </cell>
          <cell r="E1193" t="str">
            <v>MTR1</v>
          </cell>
          <cell r="F1193" t="str">
            <v>Meterperson - 1st Class</v>
          </cell>
          <cell r="G1193" t="str">
            <v>W</v>
          </cell>
          <cell r="H1193">
            <v>67.801499023437501</v>
          </cell>
          <cell r="I1193">
            <v>1600</v>
          </cell>
        </row>
        <row r="1194">
          <cell r="C1194">
            <v>0</v>
          </cell>
          <cell r="D1194">
            <v>0</v>
          </cell>
          <cell r="E1194" t="str">
            <v>MTR1</v>
          </cell>
          <cell r="F1194" t="str">
            <v>Meterperson - 1st Class</v>
          </cell>
          <cell r="G1194" t="str">
            <v>W</v>
          </cell>
          <cell r="H1194">
            <v>67.801499023437501</v>
          </cell>
          <cell r="I1194">
            <v>1600</v>
          </cell>
        </row>
        <row r="1195">
          <cell r="C1195">
            <v>0</v>
          </cell>
          <cell r="D1195">
            <v>0</v>
          </cell>
          <cell r="E1195" t="str">
            <v>MTR1</v>
          </cell>
          <cell r="F1195" t="str">
            <v>Meterperson - 1st Class</v>
          </cell>
          <cell r="G1195" t="str">
            <v>W</v>
          </cell>
          <cell r="H1195">
            <v>67.801499023437501</v>
          </cell>
          <cell r="I1195">
            <v>1600</v>
          </cell>
        </row>
        <row r="1196">
          <cell r="C1196">
            <v>5</v>
          </cell>
          <cell r="D1196">
            <v>1</v>
          </cell>
          <cell r="E1196" t="str">
            <v>SCC</v>
          </cell>
          <cell r="F1196" t="str">
            <v>Supervisor, Customer Connections</v>
          </cell>
          <cell r="G1196" t="str">
            <v>P</v>
          </cell>
          <cell r="H1196">
            <v>84.962177734375004</v>
          </cell>
          <cell r="I1196">
            <v>1600</v>
          </cell>
        </row>
        <row r="1197">
          <cell r="C1197">
            <v>6</v>
          </cell>
          <cell r="D1197">
            <v>1</v>
          </cell>
          <cell r="E1197" t="str">
            <v>MTR2</v>
          </cell>
          <cell r="F1197" t="str">
            <v>Meterperson - 2nd Class</v>
          </cell>
          <cell r="G1197" t="str">
            <v>W</v>
          </cell>
          <cell r="H1197">
            <v>62.809501953125</v>
          </cell>
          <cell r="I1197">
            <v>1600</v>
          </cell>
        </row>
        <row r="1198">
          <cell r="C1198">
            <v>7</v>
          </cell>
          <cell r="D1198">
            <v>4</v>
          </cell>
          <cell r="E1198" t="str">
            <v>MSC</v>
          </cell>
          <cell r="F1198" t="str">
            <v>Meter Support Clerk</v>
          </cell>
          <cell r="G1198" t="str">
            <v>W</v>
          </cell>
          <cell r="H1198">
            <v>42.023799479166669</v>
          </cell>
          <cell r="I1198">
            <v>1500</v>
          </cell>
        </row>
        <row r="1199">
          <cell r="C1199">
            <v>0</v>
          </cell>
          <cell r="D1199">
            <v>0</v>
          </cell>
          <cell r="E1199" t="str">
            <v>MSC</v>
          </cell>
          <cell r="F1199" t="str">
            <v>Meter Support Clerk</v>
          </cell>
          <cell r="G1199" t="str">
            <v>W</v>
          </cell>
          <cell r="H1199">
            <v>57.875999999999998</v>
          </cell>
          <cell r="I1199">
            <v>1500</v>
          </cell>
        </row>
        <row r="1200">
          <cell r="C1200">
            <v>0</v>
          </cell>
          <cell r="D1200">
            <v>0</v>
          </cell>
          <cell r="E1200" t="str">
            <v>MSC</v>
          </cell>
          <cell r="F1200" t="str">
            <v>Meter Support Clerk</v>
          </cell>
          <cell r="G1200" t="str">
            <v>W</v>
          </cell>
          <cell r="H1200">
            <v>42.023799479166669</v>
          </cell>
          <cell r="I1200">
            <v>1500</v>
          </cell>
        </row>
        <row r="1201">
          <cell r="C1201">
            <v>0</v>
          </cell>
          <cell r="D1201">
            <v>0</v>
          </cell>
          <cell r="E1201" t="str">
            <v>MSC</v>
          </cell>
          <cell r="F1201" t="str">
            <v>Meter Support Clerk</v>
          </cell>
          <cell r="G1201" t="str">
            <v>W</v>
          </cell>
          <cell r="H1201">
            <v>42.023799479166669</v>
          </cell>
          <cell r="I1201">
            <v>1500</v>
          </cell>
        </row>
        <row r="1202">
          <cell r="C1202">
            <v>8</v>
          </cell>
          <cell r="D1202">
            <v>3</v>
          </cell>
          <cell r="E1202" t="str">
            <v>ETECH2</v>
          </cell>
          <cell r="F1202" t="str">
            <v>Engineering Technician 2</v>
          </cell>
          <cell r="G1202" t="str">
            <v>W</v>
          </cell>
          <cell r="H1202">
            <v>51.01459895833333</v>
          </cell>
          <cell r="I1202">
            <v>1500</v>
          </cell>
        </row>
        <row r="1203">
          <cell r="C1203">
            <v>0</v>
          </cell>
          <cell r="D1203">
            <v>0</v>
          </cell>
          <cell r="E1203" t="str">
            <v>ETECH2</v>
          </cell>
          <cell r="F1203" t="str">
            <v>Engineering Technician 2</v>
          </cell>
          <cell r="G1203" t="str">
            <v>W</v>
          </cell>
          <cell r="H1203">
            <v>54.454401041666664</v>
          </cell>
          <cell r="I1203">
            <v>1500</v>
          </cell>
        </row>
        <row r="1204">
          <cell r="C1204">
            <v>0</v>
          </cell>
          <cell r="D1204">
            <v>0</v>
          </cell>
          <cell r="E1204" t="str">
            <v>MTR1</v>
          </cell>
          <cell r="F1204" t="str">
            <v>Meterperson - 1st Class</v>
          </cell>
          <cell r="G1204" t="str">
            <v>W</v>
          </cell>
          <cell r="H1204">
            <v>67.801499023437501</v>
          </cell>
          <cell r="I1204">
            <v>1600</v>
          </cell>
        </row>
        <row r="1205">
          <cell r="C1205">
            <v>9</v>
          </cell>
          <cell r="D1205">
            <v>1</v>
          </cell>
          <cell r="E1205" t="str">
            <v>MCC</v>
          </cell>
          <cell r="F1205" t="str">
            <v>Manager, Customer Connections</v>
          </cell>
          <cell r="G1205" t="str">
            <v>P</v>
          </cell>
          <cell r="H1205">
            <v>90.150380859375005</v>
          </cell>
          <cell r="I1205">
            <v>1600</v>
          </cell>
        </row>
        <row r="1206">
          <cell r="C1206">
            <v>0</v>
          </cell>
          <cell r="D1206">
            <v>0</v>
          </cell>
          <cell r="E1206" t="str">
            <v>MTR1</v>
          </cell>
          <cell r="F1206" t="str">
            <v>Meterperson - 1st Class</v>
          </cell>
          <cell r="G1206" t="str">
            <v>W</v>
          </cell>
          <cell r="H1206">
            <v>67.801499023437501</v>
          </cell>
          <cell r="I1206">
            <v>1600</v>
          </cell>
        </row>
        <row r="1207">
          <cell r="C1207">
            <v>0</v>
          </cell>
          <cell r="D1207">
            <v>0</v>
          </cell>
          <cell r="E1207" t="str">
            <v>MTR1</v>
          </cell>
          <cell r="F1207" t="str">
            <v>Meterperson - 1st Class</v>
          </cell>
          <cell r="G1207" t="str">
            <v>W</v>
          </cell>
          <cell r="H1207">
            <v>67.801499023437501</v>
          </cell>
          <cell r="I1207">
            <v>1600</v>
          </cell>
        </row>
        <row r="1208">
          <cell r="C1208">
            <v>0</v>
          </cell>
          <cell r="D1208">
            <v>0</v>
          </cell>
          <cell r="E1208" t="str">
            <v>ETECH2</v>
          </cell>
          <cell r="F1208" t="str">
            <v>Engineering Technician 2</v>
          </cell>
          <cell r="G1208" t="str">
            <v>W</v>
          </cell>
          <cell r="H1208">
            <v>51.01459895833333</v>
          </cell>
          <cell r="I1208">
            <v>1500</v>
          </cell>
        </row>
        <row r="1209"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</row>
        <row r="1210"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</row>
        <row r="1211"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</row>
        <row r="1212"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</row>
        <row r="1213"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</row>
        <row r="1214"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</row>
        <row r="1215"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</row>
        <row r="1217"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</row>
        <row r="1218"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</row>
        <row r="1219"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</row>
        <row r="1220"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</row>
        <row r="1222"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</row>
        <row r="1223"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</row>
        <row r="1224"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</row>
        <row r="1225"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</row>
        <row r="1227"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</row>
        <row r="1229"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</row>
        <row r="1230"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</row>
        <row r="1231"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</row>
        <row r="1232"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</row>
        <row r="1233"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</row>
        <row r="1234"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</row>
        <row r="1236"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</row>
        <row r="1239"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</row>
        <row r="1242"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</row>
        <row r="1243"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</row>
        <row r="1245"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</row>
        <row r="1246"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</row>
        <row r="1247"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</row>
        <row r="1248"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</row>
        <row r="1249"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</row>
        <row r="1250"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</row>
        <row r="1251"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</row>
        <row r="1252"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</row>
        <row r="1261"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</row>
        <row r="1262"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</row>
        <row r="1267"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</row>
        <row r="1268"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</row>
        <row r="1269"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</row>
        <row r="1270"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</row>
        <row r="1271"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</row>
        <row r="1272"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</row>
        <row r="1278"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</row>
        <row r="1279"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</row>
        <row r="1282"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</row>
        <row r="1284"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</row>
        <row r="1285"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</row>
        <row r="1286"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</row>
        <row r="1287"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</row>
        <row r="1288">
          <cell r="C1288">
            <v>10</v>
          </cell>
          <cell r="D1288">
            <v>1</v>
          </cell>
          <cell r="E1288">
            <v>0</v>
          </cell>
          <cell r="F1288" t="str">
            <v>New classification</v>
          </cell>
          <cell r="G1288" t="str">
            <v>W</v>
          </cell>
          <cell r="H1288">
            <v>0</v>
          </cell>
          <cell r="I1288">
            <v>1600</v>
          </cell>
        </row>
        <row r="1289"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 t="str">
            <v>W</v>
          </cell>
          <cell r="H1289">
            <v>0</v>
          </cell>
          <cell r="I1289">
            <v>0</v>
          </cell>
        </row>
        <row r="1290"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</row>
        <row r="1292"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</row>
        <row r="1293"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</row>
        <row r="1294"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</row>
        <row r="1295"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</row>
        <row r="1296"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</row>
        <row r="1297"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</row>
        <row r="1298"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</row>
        <row r="1299"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</row>
        <row r="1300"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</row>
        <row r="1301"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</row>
        <row r="1302"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</row>
        <row r="1303"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</row>
        <row r="1304"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</row>
        <row r="1305"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</row>
        <row r="1306"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</row>
        <row r="1307"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</row>
        <row r="1308"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</row>
        <row r="1309"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</row>
        <row r="1310"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</row>
        <row r="1311"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</row>
        <row r="1312"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</row>
        <row r="1313">
          <cell r="C1313">
            <v>0</v>
          </cell>
          <cell r="D1313">
            <v>0</v>
          </cell>
          <cell r="E1313" t="str">
            <v>Student</v>
          </cell>
          <cell r="F1313">
            <v>0</v>
          </cell>
          <cell r="G1313">
            <v>0</v>
          </cell>
          <cell r="H1313">
            <v>14.56</v>
          </cell>
          <cell r="I1313">
            <v>500</v>
          </cell>
        </row>
        <row r="1314">
          <cell r="C1314">
            <v>11</v>
          </cell>
          <cell r="D1314">
            <v>1</v>
          </cell>
          <cell r="E1314" t="str">
            <v>Student</v>
          </cell>
          <cell r="F1314" t="str">
            <v>Summer Student</v>
          </cell>
          <cell r="G1314" t="str">
            <v>W</v>
          </cell>
          <cell r="H1314">
            <v>14.56</v>
          </cell>
          <cell r="I1314">
            <v>500</v>
          </cell>
        </row>
        <row r="1315">
          <cell r="C1315">
            <v>0</v>
          </cell>
          <cell r="D1315">
            <v>0</v>
          </cell>
          <cell r="E1315" t="str">
            <v>Student</v>
          </cell>
          <cell r="F1315">
            <v>0</v>
          </cell>
          <cell r="G1315">
            <v>0</v>
          </cell>
          <cell r="H1315">
            <v>14.56</v>
          </cell>
          <cell r="I1315">
            <v>500</v>
          </cell>
        </row>
        <row r="1316">
          <cell r="C1316">
            <v>0</v>
          </cell>
          <cell r="D1316">
            <v>0</v>
          </cell>
          <cell r="E1316" t="str">
            <v>Student</v>
          </cell>
          <cell r="F1316">
            <v>0</v>
          </cell>
          <cell r="G1316">
            <v>0</v>
          </cell>
          <cell r="H1316">
            <v>14.56</v>
          </cell>
          <cell r="I1316">
            <v>500</v>
          </cell>
        </row>
        <row r="1317">
          <cell r="C1317">
            <v>0</v>
          </cell>
          <cell r="D1317">
            <v>0</v>
          </cell>
          <cell r="E1317" t="str">
            <v>Student</v>
          </cell>
          <cell r="F1317">
            <v>0</v>
          </cell>
          <cell r="G1317">
            <v>0</v>
          </cell>
          <cell r="H1317">
            <v>14.56</v>
          </cell>
          <cell r="I1317">
            <v>500</v>
          </cell>
        </row>
        <row r="1318">
          <cell r="C1318">
            <v>0</v>
          </cell>
          <cell r="D1318">
            <v>0</v>
          </cell>
          <cell r="E1318" t="str">
            <v>Student</v>
          </cell>
          <cell r="F1318">
            <v>0</v>
          </cell>
          <cell r="G1318">
            <v>0</v>
          </cell>
          <cell r="H1318">
            <v>14.56</v>
          </cell>
          <cell r="I1318">
            <v>500</v>
          </cell>
        </row>
        <row r="1319">
          <cell r="C1319">
            <v>0</v>
          </cell>
          <cell r="D1319">
            <v>0</v>
          </cell>
          <cell r="E1319" t="str">
            <v>Student</v>
          </cell>
          <cell r="F1319">
            <v>0</v>
          </cell>
          <cell r="G1319">
            <v>0</v>
          </cell>
          <cell r="H1319">
            <v>14.56</v>
          </cell>
          <cell r="I1319">
            <v>500</v>
          </cell>
        </row>
        <row r="1320">
          <cell r="C1320">
            <v>0</v>
          </cell>
          <cell r="D1320">
            <v>0</v>
          </cell>
          <cell r="E1320" t="str">
            <v>Student</v>
          </cell>
          <cell r="F1320">
            <v>0</v>
          </cell>
          <cell r="G1320">
            <v>0</v>
          </cell>
          <cell r="H1320">
            <v>14.56</v>
          </cell>
          <cell r="I1320">
            <v>500</v>
          </cell>
        </row>
        <row r="1321">
          <cell r="C1321">
            <v>0</v>
          </cell>
          <cell r="D1321">
            <v>0</v>
          </cell>
          <cell r="E1321" t="str">
            <v>Student</v>
          </cell>
          <cell r="F1321">
            <v>0</v>
          </cell>
          <cell r="G1321">
            <v>0</v>
          </cell>
          <cell r="H1321">
            <v>14.56</v>
          </cell>
          <cell r="I1321">
            <v>500</v>
          </cell>
        </row>
        <row r="1322">
          <cell r="C1322">
            <v>0</v>
          </cell>
          <cell r="D1322">
            <v>0</v>
          </cell>
          <cell r="E1322" t="str">
            <v>Student</v>
          </cell>
          <cell r="F1322">
            <v>0</v>
          </cell>
          <cell r="G1322">
            <v>0</v>
          </cell>
          <cell r="H1322">
            <v>14.56</v>
          </cell>
          <cell r="I1322">
            <v>500</v>
          </cell>
        </row>
        <row r="1323">
          <cell r="C1323">
            <v>0</v>
          </cell>
          <cell r="D1323">
            <v>0</v>
          </cell>
          <cell r="E1323" t="str">
            <v>Student</v>
          </cell>
          <cell r="F1323">
            <v>0</v>
          </cell>
          <cell r="G1323">
            <v>0</v>
          </cell>
          <cell r="H1323">
            <v>14.56</v>
          </cell>
          <cell r="I1323">
            <v>500</v>
          </cell>
        </row>
        <row r="1324">
          <cell r="C1324">
            <v>0</v>
          </cell>
          <cell r="D1324">
            <v>0</v>
          </cell>
          <cell r="E1324" t="str">
            <v>Student</v>
          </cell>
          <cell r="F1324">
            <v>0</v>
          </cell>
          <cell r="G1324">
            <v>0</v>
          </cell>
          <cell r="H1324">
            <v>14.56</v>
          </cell>
          <cell r="I1324">
            <v>500</v>
          </cell>
        </row>
        <row r="1325">
          <cell r="C1325">
            <v>0</v>
          </cell>
          <cell r="D1325">
            <v>0</v>
          </cell>
          <cell r="E1325" t="str">
            <v>Student</v>
          </cell>
          <cell r="F1325">
            <v>0</v>
          </cell>
          <cell r="G1325">
            <v>0</v>
          </cell>
          <cell r="H1325">
            <v>14.56</v>
          </cell>
          <cell r="I1325">
            <v>500</v>
          </cell>
        </row>
        <row r="1326">
          <cell r="C1326">
            <v>0</v>
          </cell>
          <cell r="D1326">
            <v>0</v>
          </cell>
          <cell r="E1326" t="str">
            <v>Student</v>
          </cell>
          <cell r="F1326">
            <v>0</v>
          </cell>
          <cell r="G1326">
            <v>0</v>
          </cell>
          <cell r="H1326">
            <v>14.56</v>
          </cell>
          <cell r="I1326">
            <v>500</v>
          </cell>
        </row>
        <row r="1327">
          <cell r="C1327">
            <v>0</v>
          </cell>
          <cell r="D1327">
            <v>0</v>
          </cell>
          <cell r="E1327" t="str">
            <v>Student</v>
          </cell>
          <cell r="F1327">
            <v>0</v>
          </cell>
          <cell r="G1327">
            <v>0</v>
          </cell>
          <cell r="H1327">
            <v>14.56</v>
          </cell>
          <cell r="I1327">
            <v>500</v>
          </cell>
        </row>
        <row r="1328">
          <cell r="C1328">
            <v>0</v>
          </cell>
          <cell r="D1328">
            <v>0</v>
          </cell>
          <cell r="E1328" t="str">
            <v>Student</v>
          </cell>
          <cell r="F1328">
            <v>0</v>
          </cell>
          <cell r="G1328">
            <v>0</v>
          </cell>
          <cell r="H1328">
            <v>14.56</v>
          </cell>
          <cell r="I1328">
            <v>500</v>
          </cell>
        </row>
        <row r="1329">
          <cell r="C1329">
            <v>0</v>
          </cell>
          <cell r="D1329">
            <v>0</v>
          </cell>
          <cell r="E1329" t="str">
            <v>Student</v>
          </cell>
          <cell r="F1329">
            <v>0</v>
          </cell>
          <cell r="G1329">
            <v>0</v>
          </cell>
          <cell r="H1329">
            <v>14.56</v>
          </cell>
          <cell r="I1329">
            <v>500</v>
          </cell>
        </row>
        <row r="1330">
          <cell r="C1330">
            <v>0</v>
          </cell>
          <cell r="D1330">
            <v>0</v>
          </cell>
          <cell r="E1330" t="str">
            <v>Student</v>
          </cell>
          <cell r="F1330">
            <v>0</v>
          </cell>
          <cell r="G1330">
            <v>0</v>
          </cell>
          <cell r="H1330">
            <v>14.56</v>
          </cell>
          <cell r="I1330">
            <v>500</v>
          </cell>
        </row>
        <row r="1331">
          <cell r="C1331">
            <v>0</v>
          </cell>
          <cell r="D1331">
            <v>0</v>
          </cell>
          <cell r="E1331" t="str">
            <v>Student</v>
          </cell>
          <cell r="F1331">
            <v>0</v>
          </cell>
          <cell r="G1331">
            <v>0</v>
          </cell>
          <cell r="H1331">
            <v>14.56</v>
          </cell>
          <cell r="I1331">
            <v>500</v>
          </cell>
        </row>
        <row r="1332">
          <cell r="C1332">
            <v>0</v>
          </cell>
          <cell r="D1332">
            <v>0</v>
          </cell>
          <cell r="E1332" t="str">
            <v>Student</v>
          </cell>
          <cell r="F1332">
            <v>0</v>
          </cell>
          <cell r="G1332">
            <v>0</v>
          </cell>
          <cell r="H1332">
            <v>14.56</v>
          </cell>
          <cell r="I1332">
            <v>500</v>
          </cell>
        </row>
        <row r="1333">
          <cell r="C1333">
            <v>0</v>
          </cell>
          <cell r="D1333">
            <v>0</v>
          </cell>
          <cell r="E1333" t="str">
            <v>Student</v>
          </cell>
          <cell r="F1333">
            <v>0</v>
          </cell>
          <cell r="G1333">
            <v>0</v>
          </cell>
          <cell r="H1333">
            <v>14.56</v>
          </cell>
          <cell r="I1333">
            <v>500</v>
          </cell>
        </row>
        <row r="1334">
          <cell r="C1334">
            <v>0</v>
          </cell>
          <cell r="D1334">
            <v>0</v>
          </cell>
          <cell r="E1334" t="str">
            <v>Student</v>
          </cell>
          <cell r="F1334">
            <v>0</v>
          </cell>
          <cell r="G1334">
            <v>0</v>
          </cell>
          <cell r="H1334">
            <v>14.56</v>
          </cell>
          <cell r="I1334">
            <v>500</v>
          </cell>
        </row>
        <row r="1335">
          <cell r="C1335">
            <v>0</v>
          </cell>
          <cell r="D1335">
            <v>0</v>
          </cell>
          <cell r="E1335" t="str">
            <v>Student</v>
          </cell>
          <cell r="F1335">
            <v>0</v>
          </cell>
          <cell r="G1335">
            <v>0</v>
          </cell>
          <cell r="H1335">
            <v>14.56</v>
          </cell>
          <cell r="I1335">
            <v>500</v>
          </cell>
        </row>
        <row r="1336">
          <cell r="C1336">
            <v>0</v>
          </cell>
          <cell r="D1336">
            <v>0</v>
          </cell>
          <cell r="E1336" t="str">
            <v>Student</v>
          </cell>
          <cell r="F1336">
            <v>0</v>
          </cell>
          <cell r="G1336">
            <v>0</v>
          </cell>
          <cell r="H1336">
            <v>14.56</v>
          </cell>
          <cell r="I1336">
            <v>500</v>
          </cell>
        </row>
        <row r="1337">
          <cell r="C1337">
            <v>0</v>
          </cell>
          <cell r="D1337">
            <v>0</v>
          </cell>
          <cell r="E1337" t="str">
            <v>Student</v>
          </cell>
          <cell r="F1337">
            <v>0</v>
          </cell>
          <cell r="G1337">
            <v>0</v>
          </cell>
          <cell r="H1337">
            <v>14.56</v>
          </cell>
          <cell r="I1337">
            <v>500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</row>
        <row r="1339"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</row>
        <row r="1340"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</row>
        <row r="1341"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</row>
        <row r="1342"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</row>
        <row r="1343"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</row>
        <row r="1345"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</row>
        <row r="1347"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</row>
        <row r="1349"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</row>
        <row r="1350"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</row>
        <row r="1352"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</row>
        <row r="1353"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</row>
        <row r="1355"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</row>
      </sheetData>
      <sheetData sheetId="6">
        <row r="7">
          <cell r="B7">
            <v>1</v>
          </cell>
        </row>
      </sheetData>
      <sheetData sheetId="7"/>
      <sheetData sheetId="8">
        <row r="7">
          <cell r="A7">
            <v>1</v>
          </cell>
          <cell r="B7">
            <v>0</v>
          </cell>
          <cell r="F7" t="str">
            <v>Engineering Technologist</v>
          </cell>
          <cell r="G7" t="str">
            <v>W</v>
          </cell>
          <cell r="H7">
            <v>71.453197916666667</v>
          </cell>
        </row>
        <row r="8">
          <cell r="A8">
            <v>2</v>
          </cell>
          <cell r="B8">
            <v>0</v>
          </cell>
          <cell r="F8" t="str">
            <v>Meterperson - 3rd Class</v>
          </cell>
          <cell r="G8" t="str">
            <v>W</v>
          </cell>
          <cell r="H8">
            <v>57.388500976562497</v>
          </cell>
        </row>
        <row r="9">
          <cell r="A9">
            <v>3</v>
          </cell>
          <cell r="B9">
            <v>0</v>
          </cell>
          <cell r="F9" t="str">
            <v>Meterperson, Lead Hand</v>
          </cell>
          <cell r="G9" t="str">
            <v>W</v>
          </cell>
          <cell r="H9">
            <v>73.397998046875003</v>
          </cell>
        </row>
        <row r="10">
          <cell r="A10">
            <v>4</v>
          </cell>
          <cell r="B10">
            <v>0</v>
          </cell>
          <cell r="F10" t="str">
            <v>Meterperson - 1st Class</v>
          </cell>
          <cell r="G10" t="str">
            <v>W</v>
          </cell>
          <cell r="H10">
            <v>67.801499023437501</v>
          </cell>
        </row>
        <row r="11">
          <cell r="A11">
            <v>0</v>
          </cell>
          <cell r="B11">
            <v>1</v>
          </cell>
          <cell r="F11" t="str">
            <v>Supervisor, Customer Connections</v>
          </cell>
          <cell r="G11" t="str">
            <v>P</v>
          </cell>
          <cell r="H11">
            <v>84.962177734375004</v>
          </cell>
        </row>
        <row r="12">
          <cell r="A12">
            <v>5</v>
          </cell>
          <cell r="B12">
            <v>0</v>
          </cell>
          <cell r="F12" t="str">
            <v>Meterperson - 2nd Class</v>
          </cell>
          <cell r="G12" t="str">
            <v>W</v>
          </cell>
          <cell r="H12">
            <v>62.809501953125</v>
          </cell>
        </row>
        <row r="13">
          <cell r="A13">
            <v>6</v>
          </cell>
          <cell r="B13">
            <v>0</v>
          </cell>
          <cell r="F13" t="str">
            <v>Meter Support Clerk</v>
          </cell>
          <cell r="G13" t="str">
            <v>W</v>
          </cell>
          <cell r="H13">
            <v>42.023799479166669</v>
          </cell>
        </row>
        <row r="14">
          <cell r="A14">
            <v>7</v>
          </cell>
          <cell r="B14">
            <v>0</v>
          </cell>
          <cell r="F14" t="str">
            <v>Engineering Technician 2</v>
          </cell>
          <cell r="G14" t="str">
            <v>W</v>
          </cell>
          <cell r="H14">
            <v>51.01459895833333</v>
          </cell>
        </row>
        <row r="15">
          <cell r="A15">
            <v>0</v>
          </cell>
          <cell r="B15">
            <v>2</v>
          </cell>
          <cell r="F15" t="str">
            <v>Manager, Customer Connections</v>
          </cell>
          <cell r="G15" t="str">
            <v>P</v>
          </cell>
          <cell r="H15">
            <v>90.150380859375005</v>
          </cell>
        </row>
        <row r="16">
          <cell r="A16">
            <v>8</v>
          </cell>
          <cell r="B16">
            <v>0</v>
          </cell>
          <cell r="F16" t="str">
            <v>New classification</v>
          </cell>
          <cell r="G16" t="str">
            <v>W</v>
          </cell>
          <cell r="H16">
            <v>0</v>
          </cell>
        </row>
        <row r="17">
          <cell r="A17">
            <v>9</v>
          </cell>
          <cell r="B17">
            <v>0</v>
          </cell>
          <cell r="F17" t="str">
            <v>Summer Student</v>
          </cell>
          <cell r="G17" t="str">
            <v>W</v>
          </cell>
          <cell r="H17">
            <v>14.56</v>
          </cell>
        </row>
        <row r="18">
          <cell r="A18">
            <v>0</v>
          </cell>
          <cell r="B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>
            <v>0</v>
          </cell>
          <cell r="B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>
            <v>0</v>
          </cell>
          <cell r="B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0</v>
          </cell>
          <cell r="B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0</v>
          </cell>
          <cell r="B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>
            <v>0</v>
          </cell>
          <cell r="B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0</v>
          </cell>
          <cell r="B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0</v>
          </cell>
          <cell r="B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>
            <v>0</v>
          </cell>
          <cell r="B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0</v>
          </cell>
          <cell r="B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0</v>
          </cell>
          <cell r="B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>
            <v>0</v>
          </cell>
          <cell r="B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>
            <v>0</v>
          </cell>
          <cell r="B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>
            <v>0</v>
          </cell>
          <cell r="B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>
            <v>0</v>
          </cell>
          <cell r="B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>
            <v>0</v>
          </cell>
          <cell r="B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>
            <v>0</v>
          </cell>
          <cell r="B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>
            <v>0</v>
          </cell>
          <cell r="B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0</v>
          </cell>
          <cell r="B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0</v>
          </cell>
          <cell r="B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0</v>
          </cell>
          <cell r="B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0</v>
          </cell>
          <cell r="B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0</v>
          </cell>
          <cell r="B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>
            <v>0</v>
          </cell>
          <cell r="B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0</v>
          </cell>
          <cell r="B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>
            <v>0</v>
          </cell>
          <cell r="B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>
            <v>0</v>
          </cell>
          <cell r="B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0</v>
          </cell>
          <cell r="B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>
            <v>0</v>
          </cell>
          <cell r="B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0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>
            <v>0</v>
          </cell>
          <cell r="B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0</v>
          </cell>
          <cell r="B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0</v>
          </cell>
          <cell r="B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0</v>
          </cell>
          <cell r="B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0</v>
          </cell>
          <cell r="B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0</v>
          </cell>
          <cell r="B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0</v>
          </cell>
          <cell r="B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0</v>
          </cell>
          <cell r="B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0</v>
          </cell>
          <cell r="B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0</v>
          </cell>
          <cell r="B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0</v>
          </cell>
          <cell r="B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>
            <v>0</v>
          </cell>
          <cell r="B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>
            <v>0</v>
          </cell>
          <cell r="B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>
            <v>0</v>
          </cell>
          <cell r="B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0</v>
          </cell>
          <cell r="B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>
            <v>0</v>
          </cell>
          <cell r="B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0</v>
          </cell>
          <cell r="B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>
            <v>0</v>
          </cell>
          <cell r="B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0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>
            <v>0</v>
          </cell>
          <cell r="B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>
            <v>0</v>
          </cell>
          <cell r="B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>
            <v>0</v>
          </cell>
          <cell r="B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0</v>
          </cell>
          <cell r="B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0</v>
          </cell>
          <cell r="B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>
            <v>0</v>
          </cell>
          <cell r="B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0</v>
          </cell>
          <cell r="B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A74">
            <v>0</v>
          </cell>
          <cell r="B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0</v>
          </cell>
          <cell r="B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0</v>
          </cell>
          <cell r="B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>
            <v>0</v>
          </cell>
          <cell r="B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>
            <v>0</v>
          </cell>
          <cell r="B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A79">
            <v>0</v>
          </cell>
          <cell r="B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>
            <v>0</v>
          </cell>
          <cell r="B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>
            <v>0</v>
          </cell>
          <cell r="B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0</v>
          </cell>
          <cell r="B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>
            <v>0</v>
          </cell>
          <cell r="B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>
            <v>0</v>
          </cell>
          <cell r="B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>
            <v>0</v>
          </cell>
          <cell r="B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0</v>
          </cell>
          <cell r="B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>
            <v>0</v>
          </cell>
          <cell r="B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0</v>
          </cell>
          <cell r="B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0</v>
          </cell>
          <cell r="B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0</v>
          </cell>
          <cell r="B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0</v>
          </cell>
          <cell r="B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0</v>
          </cell>
          <cell r="B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0</v>
          </cell>
          <cell r="B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0</v>
          </cell>
          <cell r="B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0</v>
          </cell>
          <cell r="B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0</v>
          </cell>
          <cell r="B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0</v>
          </cell>
          <cell r="B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0</v>
          </cell>
          <cell r="B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0</v>
          </cell>
          <cell r="B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0</v>
          </cell>
          <cell r="B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0</v>
          </cell>
          <cell r="B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0</v>
          </cell>
          <cell r="B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0</v>
          </cell>
          <cell r="B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0</v>
          </cell>
          <cell r="B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0</v>
          </cell>
          <cell r="B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0</v>
          </cell>
          <cell r="B106">
            <v>0</v>
          </cell>
          <cell r="F106">
            <v>0</v>
          </cell>
          <cell r="G106">
            <v>0</v>
          </cell>
          <cell r="H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A5" t="str">
            <v>A/P</v>
          </cell>
        </row>
        <row r="6">
          <cell r="A6" t="str">
            <v>Vehicle</v>
          </cell>
        </row>
        <row r="7">
          <cell r="A7" t="str">
            <v>Expense</v>
          </cell>
        </row>
        <row r="8">
          <cell r="A8" t="str">
            <v>Inventory</v>
          </cell>
        </row>
        <row r="9">
          <cell r="A9" t="str">
            <v>Workorder Time</v>
          </cell>
        </row>
        <row r="10">
          <cell r="A10" t="str">
            <v>Project Time</v>
          </cell>
        </row>
        <row r="30">
          <cell r="A30" t="str">
            <v>BGSA1 - Facilities Maintenance</v>
          </cell>
        </row>
        <row r="31">
          <cell r="A31" t="str">
            <v>FLSA1 - Fleet Maintenance</v>
          </cell>
        </row>
        <row r="32">
          <cell r="A32" t="str">
            <v>SA1 - Training and Development</v>
          </cell>
        </row>
        <row r="33">
          <cell r="A33" t="str">
            <v>SA10 - General Office Supplies</v>
          </cell>
        </row>
        <row r="34">
          <cell r="A34" t="str">
            <v>SA11 - Small Tools</v>
          </cell>
        </row>
        <row r="35">
          <cell r="A35" t="str">
            <v>SA12 - Other Supplies</v>
          </cell>
        </row>
        <row r="36">
          <cell r="A36" t="str">
            <v>SA13 - Rent</v>
          </cell>
        </row>
        <row r="37">
          <cell r="A37" t="str">
            <v>SA14 - Repairs and Maintenance - Equipment</v>
          </cell>
        </row>
        <row r="38">
          <cell r="A38" t="str">
            <v>SA15 - Equipment Repair</v>
          </cell>
        </row>
        <row r="39">
          <cell r="A39" t="str">
            <v>SA16 - Equipment Rental</v>
          </cell>
        </row>
        <row r="40">
          <cell r="A40" t="str">
            <v>SA17 - Rent - Building</v>
          </cell>
        </row>
        <row r="41">
          <cell r="A41" t="str">
            <v>SA18 - Rent - Outside Storage</v>
          </cell>
        </row>
        <row r="42">
          <cell r="A42" t="str">
            <v>SA19 - Utilities</v>
          </cell>
        </row>
        <row r="43">
          <cell r="A43" t="str">
            <v>SA2 - Subscriptions and Memberships</v>
          </cell>
        </row>
        <row r="44">
          <cell r="A44" t="str">
            <v>SA20 - Property Tax</v>
          </cell>
        </row>
        <row r="45">
          <cell r="A45" t="str">
            <v>SA21 - Repairs and Maintenance - Building</v>
          </cell>
        </row>
        <row r="46">
          <cell r="A46" t="str">
            <v>SA22 - HVAC Maintenance</v>
          </cell>
        </row>
        <row r="47">
          <cell r="A47" t="str">
            <v>SA23 - Janitorial and Landscaping Service</v>
          </cell>
        </row>
        <row r="48">
          <cell r="A48" t="str">
            <v>SA24 - Security Service</v>
          </cell>
        </row>
        <row r="49">
          <cell r="A49" t="str">
            <v>SA25 - WSIB</v>
          </cell>
        </row>
        <row r="50">
          <cell r="A50" t="str">
            <v>SA26 - Insurance - Property</v>
          </cell>
        </row>
        <row r="51">
          <cell r="A51" t="str">
            <v>SA27 - Insurance - General</v>
          </cell>
        </row>
        <row r="52">
          <cell r="A52" t="str">
            <v>SA28 - Insurance - Automobile</v>
          </cell>
        </row>
        <row r="53">
          <cell r="A53" t="str">
            <v>SA29 - Telephone</v>
          </cell>
        </row>
        <row r="54">
          <cell r="A54" t="str">
            <v>SA30 - Cellular and Pager - Expense</v>
          </cell>
        </row>
        <row r="55">
          <cell r="A55" t="str">
            <v>SA31 - Wireless Communications - Expense</v>
          </cell>
        </row>
        <row r="56">
          <cell r="A56" t="str">
            <v>SA32 - Freight, Postage and Delivery</v>
          </cell>
        </row>
        <row r="57">
          <cell r="A57" t="str">
            <v>SA33 - Emergency Maintenance</v>
          </cell>
        </row>
        <row r="58">
          <cell r="A58" t="str">
            <v>SA34 - Legal Fees</v>
          </cell>
        </row>
        <row r="59">
          <cell r="A59" t="str">
            <v>SA35 - Auditing Fees</v>
          </cell>
        </row>
        <row r="60">
          <cell r="A60" t="str">
            <v>SA36 - Tax Service</v>
          </cell>
        </row>
        <row r="61">
          <cell r="A61" t="str">
            <v>SA37 - Consulting</v>
          </cell>
        </row>
        <row r="62">
          <cell r="A62" t="str">
            <v>SA38 - Tree Trimming</v>
          </cell>
        </row>
        <row r="63">
          <cell r="A63" t="str">
            <v>SA39 - Outside Service Provider</v>
          </cell>
        </row>
        <row r="64">
          <cell r="A64" t="str">
            <v>SA4 - Fuel</v>
          </cell>
        </row>
        <row r="65">
          <cell r="A65" t="str">
            <v>SA40 - Service Agreements</v>
          </cell>
        </row>
        <row r="66">
          <cell r="A66" t="str">
            <v>SA41 - Other Professional Service</v>
          </cell>
        </row>
        <row r="67">
          <cell r="A67" t="str">
            <v>SA42 - Joint Use</v>
          </cell>
        </row>
        <row r="68">
          <cell r="A68" t="str">
            <v>SA43 - Outside Sales Commissions</v>
          </cell>
        </row>
        <row r="69">
          <cell r="A69" t="str">
            <v>SA44 - Board Expenses</v>
          </cell>
        </row>
        <row r="70">
          <cell r="A70" t="str">
            <v>SA45 - Meter Reading</v>
          </cell>
        </row>
        <row r="71">
          <cell r="A71" t="str">
            <v>SA46 - Meter Cuts and Reconnections</v>
          </cell>
        </row>
        <row r="72">
          <cell r="A72" t="str">
            <v>SA47 - Bank Charges</v>
          </cell>
        </row>
        <row r="73">
          <cell r="A73" t="str">
            <v>SA48 - Collection Agency Fees</v>
          </cell>
        </row>
        <row r="74">
          <cell r="A74" t="str">
            <v>SA49 - Dues and Subscriptions</v>
          </cell>
        </row>
        <row r="75">
          <cell r="A75" t="str">
            <v>SA5 - Safety Expenses</v>
          </cell>
        </row>
        <row r="76">
          <cell r="A76" t="str">
            <v>SA50 - Donations</v>
          </cell>
        </row>
        <row r="77">
          <cell r="A77" t="str">
            <v>SA51 - Sponsorships</v>
          </cell>
        </row>
        <row r="78">
          <cell r="A78" t="str">
            <v>SA53 - Research and Development</v>
          </cell>
        </row>
        <row r="79">
          <cell r="A79" t="str">
            <v>SA54 - Project Planning</v>
          </cell>
        </row>
        <row r="80">
          <cell r="A80" t="str">
            <v>SA55 - Regulatory Costs - Operating</v>
          </cell>
        </row>
        <row r="81">
          <cell r="A81" t="str">
            <v>SA56 - Advertising</v>
          </cell>
        </row>
        <row r="82">
          <cell r="A82" t="str">
            <v>SA57 - Promotions</v>
          </cell>
        </row>
        <row r="83">
          <cell r="A83" t="str">
            <v>SA58 - Public Relations</v>
          </cell>
        </row>
        <row r="84">
          <cell r="A84" t="str">
            <v>SA59 - Marketing</v>
          </cell>
        </row>
        <row r="85">
          <cell r="A85" t="str">
            <v>SA6 - Computer Maintenance</v>
          </cell>
        </row>
        <row r="86">
          <cell r="A86" t="str">
            <v>SA60 - Payment in Lieu of Taxes - Federal</v>
          </cell>
        </row>
        <row r="87">
          <cell r="A87" t="str">
            <v>SA61 - Payment in Lieu of Taxes - Provincial</v>
          </cell>
        </row>
        <row r="88">
          <cell r="A88" t="str">
            <v>SA62 - Capital Tax</v>
          </cell>
        </row>
        <row r="89">
          <cell r="A89" t="str">
            <v>SA64 - Temporary Labour</v>
          </cell>
        </row>
        <row r="90">
          <cell r="A90" t="str">
            <v>SA69 - Meeting Supplies</v>
          </cell>
        </row>
        <row r="91">
          <cell r="A91" t="str">
            <v>SA7 - Internet Services</v>
          </cell>
        </row>
        <row r="92">
          <cell r="A92" t="str">
            <v>SA70 - Maintenance - Tools and Equipment</v>
          </cell>
        </row>
        <row r="93">
          <cell r="A93" t="str">
            <v>SA73 - Plant Maintenance</v>
          </cell>
        </row>
        <row r="94">
          <cell r="A94" t="str">
            <v>SA75 - System Supervisory Equipment</v>
          </cell>
        </row>
        <row r="95">
          <cell r="A95" t="str">
            <v>SA79 - Scrap and Spoilage</v>
          </cell>
        </row>
        <row r="96">
          <cell r="A96" t="str">
            <v>SA8 - Software License and Maintenance</v>
          </cell>
        </row>
        <row r="97">
          <cell r="A97" t="str">
            <v>SA80 - Consumables</v>
          </cell>
        </row>
        <row r="98">
          <cell r="A98" t="str">
            <v>SA81 - Aggregates</v>
          </cell>
        </row>
        <row r="99">
          <cell r="A99" t="str">
            <v>SA84 - Temporary agencies</v>
          </cell>
        </row>
        <row r="100">
          <cell r="A100" t="str">
            <v>SA85 - Employee Promotions</v>
          </cell>
        </row>
        <row r="101">
          <cell r="A101" t="str">
            <v>SA86 - Cable Locates</v>
          </cell>
        </row>
        <row r="102">
          <cell r="A102" t="str">
            <v>SA87 - Non-Inventoried Materials - Direct to Site</v>
          </cell>
        </row>
        <row r="103">
          <cell r="A103" t="str">
            <v>SA88 - Recruitment</v>
          </cell>
        </row>
        <row r="104">
          <cell r="A104" t="str">
            <v>SA89 - Travel and Accommodations</v>
          </cell>
        </row>
        <row r="105">
          <cell r="A105" t="str">
            <v>SA9 - Maintenance Supplies</v>
          </cell>
        </row>
        <row r="106">
          <cell r="A106" t="str">
            <v>SA90 - Meals and Entertainment</v>
          </cell>
        </row>
        <row r="115">
          <cell r="A115" t="str">
            <v>VECP - Cable Pulling Truck</v>
          </cell>
        </row>
        <row r="116">
          <cell r="A116" t="str">
            <v>VEDD - Digger Derrick Truck</v>
          </cell>
        </row>
        <row r="117">
          <cell r="A117" t="str">
            <v>VEDB - Double Bucket Truck</v>
          </cell>
        </row>
        <row r="118">
          <cell r="A118" t="str">
            <v>VEHD - Heavy Duty Pick Up</v>
          </cell>
        </row>
        <row r="119">
          <cell r="A119" t="str">
            <v>VECS - Crew Support Vehicle</v>
          </cell>
        </row>
        <row r="120">
          <cell r="A120" t="str">
            <v>VEKC - Knuckle Crane Truck</v>
          </cell>
        </row>
        <row r="121">
          <cell r="A121" t="str">
            <v>VELD - Low Duty Pick Up</v>
          </cell>
        </row>
        <row r="122">
          <cell r="A122" t="str">
            <v>VEPV - Passenger Vehicle</v>
          </cell>
        </row>
        <row r="123">
          <cell r="A123" t="str">
            <v>VECV - Cargo Van</v>
          </cell>
        </row>
        <row r="124">
          <cell r="A124" t="str">
            <v>VESB - Single Bucket Truck</v>
          </cell>
        </row>
        <row r="125">
          <cell r="A125" t="str">
            <v>VESV - Step Van</v>
          </cell>
        </row>
        <row r="126">
          <cell r="A126" t="str">
            <v>VEVT - Vac Truck</v>
          </cell>
        </row>
        <row r="127">
          <cell r="A127" t="str">
            <v>EQSW - Sweeper</v>
          </cell>
        </row>
        <row r="128">
          <cell r="A128" t="str">
            <v>EQTR - Trailer</v>
          </cell>
        </row>
        <row r="129">
          <cell r="A129" t="str">
            <v>EQTC - Transformer Cart</v>
          </cell>
        </row>
        <row r="130">
          <cell r="A130" t="str">
            <v>EQTT - Tension Trailer</v>
          </cell>
        </row>
        <row r="131">
          <cell r="A131" t="str">
            <v>EQAC - Air Compressor</v>
          </cell>
        </row>
        <row r="132">
          <cell r="A132" t="str">
            <v>EQFL - Forklift</v>
          </cell>
        </row>
        <row r="133">
          <cell r="A133" t="str">
            <v>EQGN - Generator</v>
          </cell>
        </row>
        <row r="134">
          <cell r="A134" t="str">
            <v>BACK - Backhoe</v>
          </cell>
        </row>
        <row r="160">
          <cell r="A160" t="str">
            <v>Vehicle</v>
          </cell>
          <cell r="B160">
            <v>651000</v>
          </cell>
        </row>
        <row r="161">
          <cell r="A161" t="str">
            <v>Inventory</v>
          </cell>
          <cell r="B161">
            <v>650000</v>
          </cell>
        </row>
        <row r="162">
          <cell r="A162" t="str">
            <v>Workorder Time</v>
          </cell>
          <cell r="B162">
            <v>608000</v>
          </cell>
        </row>
        <row r="163">
          <cell r="A163" t="str">
            <v>Project Time</v>
          </cell>
          <cell r="B163">
            <v>609000</v>
          </cell>
        </row>
        <row r="164">
          <cell r="A164" t="str">
            <v>BGSA1 - Facilities Maintenance</v>
          </cell>
          <cell r="B164">
            <v>723000</v>
          </cell>
        </row>
        <row r="165">
          <cell r="A165" t="str">
            <v>FLSA1 - Fleet Maintenance</v>
          </cell>
          <cell r="B165">
            <v>671000</v>
          </cell>
        </row>
        <row r="166">
          <cell r="A166" t="str">
            <v>SA1 - Training and Development</v>
          </cell>
          <cell r="B166">
            <v>640000</v>
          </cell>
        </row>
        <row r="167">
          <cell r="A167" t="str">
            <v>SA10 - General Office Supplies</v>
          </cell>
          <cell r="B167">
            <v>704000</v>
          </cell>
        </row>
        <row r="168">
          <cell r="A168" t="str">
            <v>SA11 - Small Tools</v>
          </cell>
          <cell r="B168">
            <v>707000</v>
          </cell>
        </row>
        <row r="169">
          <cell r="A169" t="str">
            <v>SA12 - Other Supplies</v>
          </cell>
          <cell r="B169">
            <v>709000</v>
          </cell>
        </row>
        <row r="170">
          <cell r="A170" t="str">
            <v>SA13 - Rent</v>
          </cell>
          <cell r="B170">
            <v>710000</v>
          </cell>
        </row>
        <row r="171">
          <cell r="A171" t="str">
            <v>SA14 - Repairs and Maintenance - Equipment</v>
          </cell>
          <cell r="B171">
            <v>711000</v>
          </cell>
        </row>
        <row r="172">
          <cell r="A172" t="str">
            <v>SA15 - Equipment Repair</v>
          </cell>
          <cell r="B172">
            <v>711200</v>
          </cell>
        </row>
        <row r="173">
          <cell r="A173" t="str">
            <v>SA16 - Equipment Rental</v>
          </cell>
          <cell r="B173">
            <v>711500</v>
          </cell>
        </row>
        <row r="174">
          <cell r="A174" t="str">
            <v>SA17 - Rent - Building</v>
          </cell>
          <cell r="B174">
            <v>720000</v>
          </cell>
        </row>
        <row r="175">
          <cell r="A175" t="str">
            <v>SA18 - Rent - Outside Storage</v>
          </cell>
          <cell r="B175">
            <v>720500</v>
          </cell>
        </row>
        <row r="176">
          <cell r="A176" t="str">
            <v>SA19 - Utilities</v>
          </cell>
          <cell r="B176">
            <v>721000</v>
          </cell>
        </row>
        <row r="177">
          <cell r="A177" t="str">
            <v>SA2 - Subscriptions and Memberships</v>
          </cell>
          <cell r="B177">
            <v>641000</v>
          </cell>
        </row>
        <row r="178">
          <cell r="A178" t="str">
            <v>SA20 - Property Tax</v>
          </cell>
          <cell r="B178">
            <v>722000</v>
          </cell>
        </row>
        <row r="179">
          <cell r="A179" t="str">
            <v>SA21 - Repairs and Maintenance - Building</v>
          </cell>
          <cell r="B179">
            <v>723000</v>
          </cell>
        </row>
        <row r="180">
          <cell r="A180" t="str">
            <v>SA22 - HVAC Maintenance</v>
          </cell>
          <cell r="B180">
            <v>723500</v>
          </cell>
        </row>
        <row r="181">
          <cell r="A181" t="str">
            <v>SA23 - Janitorial and Landscaping Service</v>
          </cell>
          <cell r="B181">
            <v>724000</v>
          </cell>
        </row>
        <row r="182">
          <cell r="A182" t="str">
            <v>SA24 - Security Service</v>
          </cell>
          <cell r="B182">
            <v>725000</v>
          </cell>
        </row>
        <row r="183">
          <cell r="A183" t="str">
            <v>SA25 - WSIB</v>
          </cell>
          <cell r="B183">
            <v>726100</v>
          </cell>
        </row>
        <row r="184">
          <cell r="A184" t="str">
            <v>SA26 - Insurance - Property</v>
          </cell>
          <cell r="B184">
            <v>726200</v>
          </cell>
        </row>
        <row r="185">
          <cell r="A185" t="str">
            <v>SA27 - Insurance - General</v>
          </cell>
          <cell r="B185">
            <v>726300</v>
          </cell>
        </row>
        <row r="186">
          <cell r="A186" t="str">
            <v>SA28 - Insurance - Automobile</v>
          </cell>
          <cell r="B186">
            <v>726400</v>
          </cell>
        </row>
        <row r="187">
          <cell r="A187" t="str">
            <v>SA29 - Telephone</v>
          </cell>
          <cell r="B187">
            <v>730000</v>
          </cell>
        </row>
        <row r="188">
          <cell r="A188" t="str">
            <v>SA3 - FIXED ASSETS - Vehicle</v>
          </cell>
          <cell r="B188">
            <v>157000</v>
          </cell>
        </row>
        <row r="189">
          <cell r="A189" t="str">
            <v>SA30 - Cellular and Pager - Expense</v>
          </cell>
          <cell r="B189">
            <v>731000</v>
          </cell>
        </row>
        <row r="190">
          <cell r="A190" t="str">
            <v>SA31 - Wireless Communications - Expense</v>
          </cell>
          <cell r="B190">
            <v>735000</v>
          </cell>
        </row>
        <row r="191">
          <cell r="A191" t="str">
            <v>SA32 - Freight, Postage and Delivery</v>
          </cell>
          <cell r="B191">
            <v>740000</v>
          </cell>
        </row>
        <row r="192">
          <cell r="A192" t="str">
            <v>SA33 - Emergency Maintenance</v>
          </cell>
          <cell r="B192">
            <v>745000</v>
          </cell>
        </row>
        <row r="193">
          <cell r="A193" t="str">
            <v>SA34 - Legal Fees</v>
          </cell>
          <cell r="B193">
            <v>750000</v>
          </cell>
        </row>
        <row r="194">
          <cell r="A194" t="str">
            <v>SA35 - Auditing Fees</v>
          </cell>
          <cell r="B194">
            <v>751000</v>
          </cell>
        </row>
        <row r="195">
          <cell r="A195" t="str">
            <v>SA36 - Tax Service</v>
          </cell>
          <cell r="B195">
            <v>752000</v>
          </cell>
        </row>
        <row r="196">
          <cell r="A196" t="str">
            <v>SA37 - Consulting</v>
          </cell>
          <cell r="B196">
            <v>753000</v>
          </cell>
        </row>
        <row r="197">
          <cell r="A197" t="str">
            <v>SA38 - Tree Trimming</v>
          </cell>
          <cell r="B197">
            <v>753500</v>
          </cell>
        </row>
        <row r="198">
          <cell r="A198" t="str">
            <v>SA39 - Outside Service Provider</v>
          </cell>
          <cell r="B198">
            <v>754000</v>
          </cell>
        </row>
        <row r="199">
          <cell r="A199" t="str">
            <v>SA4 - Fuel</v>
          </cell>
          <cell r="B199">
            <v>672000</v>
          </cell>
        </row>
        <row r="200">
          <cell r="A200" t="str">
            <v>SA40 - Service Agreements</v>
          </cell>
          <cell r="B200">
            <v>754500</v>
          </cell>
        </row>
        <row r="201">
          <cell r="A201" t="str">
            <v>SA41 - Other Professional Service</v>
          </cell>
          <cell r="B201">
            <v>755000</v>
          </cell>
        </row>
        <row r="202">
          <cell r="A202" t="str">
            <v>SA42 - Joint Use</v>
          </cell>
          <cell r="B202">
            <v>755500</v>
          </cell>
        </row>
        <row r="203">
          <cell r="A203" t="str">
            <v>SA43 - Outside Sales Commissions</v>
          </cell>
          <cell r="B203">
            <v>756000</v>
          </cell>
        </row>
        <row r="204">
          <cell r="A204" t="str">
            <v>SA44 - Board Expenses</v>
          </cell>
          <cell r="B204">
            <v>757510</v>
          </cell>
        </row>
        <row r="205">
          <cell r="A205" t="str">
            <v>SA45 - Meter Reading</v>
          </cell>
          <cell r="B205">
            <v>758000</v>
          </cell>
        </row>
        <row r="206">
          <cell r="A206" t="str">
            <v>SA46 - Meter Cuts and Reconnections</v>
          </cell>
          <cell r="B206">
            <v>758500</v>
          </cell>
        </row>
        <row r="207">
          <cell r="A207" t="str">
            <v>SA47 - Bank Charges</v>
          </cell>
          <cell r="B207">
            <v>760000</v>
          </cell>
        </row>
        <row r="208">
          <cell r="A208" t="str">
            <v>SA48 - Collection Agency Fees</v>
          </cell>
          <cell r="B208">
            <v>761700</v>
          </cell>
        </row>
        <row r="209">
          <cell r="A209" t="str">
            <v>SA49 - Dues and Subscriptions</v>
          </cell>
          <cell r="B209">
            <v>763000</v>
          </cell>
        </row>
        <row r="210">
          <cell r="A210" t="str">
            <v>SA5 - Safety Expenses</v>
          </cell>
          <cell r="B210">
            <v>681000</v>
          </cell>
        </row>
        <row r="211">
          <cell r="A211" t="str">
            <v>SA50 - Donations</v>
          </cell>
          <cell r="B211">
            <v>764000</v>
          </cell>
        </row>
        <row r="212">
          <cell r="A212" t="str">
            <v>SA51 - Sponsorships</v>
          </cell>
          <cell r="B212">
            <v>764100</v>
          </cell>
        </row>
        <row r="213">
          <cell r="A213" t="str">
            <v>SA53 - Research and Development</v>
          </cell>
          <cell r="B213">
            <v>765500</v>
          </cell>
        </row>
        <row r="214">
          <cell r="A214" t="str">
            <v>SA54 - Project Planning</v>
          </cell>
          <cell r="B214">
            <v>767500</v>
          </cell>
        </row>
        <row r="215">
          <cell r="A215" t="str">
            <v>SA55 - Regulatory Costs - Operating</v>
          </cell>
          <cell r="B215">
            <v>768500</v>
          </cell>
        </row>
        <row r="216">
          <cell r="A216" t="str">
            <v>SA56 - Advertising</v>
          </cell>
          <cell r="B216">
            <v>770000</v>
          </cell>
        </row>
        <row r="217">
          <cell r="A217" t="str">
            <v>SA57 - Promotions</v>
          </cell>
          <cell r="B217">
            <v>772000</v>
          </cell>
        </row>
        <row r="218">
          <cell r="A218" t="str">
            <v>SA58 - Public Relations</v>
          </cell>
          <cell r="B218">
            <v>773000</v>
          </cell>
        </row>
        <row r="219">
          <cell r="A219" t="str">
            <v>SA59 - Marketing</v>
          </cell>
          <cell r="B219">
            <v>779000</v>
          </cell>
        </row>
        <row r="220">
          <cell r="A220" t="str">
            <v>SA6 - Computer Maintenance</v>
          </cell>
          <cell r="B220">
            <v>690000</v>
          </cell>
        </row>
        <row r="221">
          <cell r="A221" t="str">
            <v>SA60 - Payment in Lieu of Taxes - Federal</v>
          </cell>
          <cell r="B221">
            <v>851000</v>
          </cell>
        </row>
        <row r="222">
          <cell r="A222" t="str">
            <v>SA61 - Payment in Lieu of Taxes - Provincial</v>
          </cell>
          <cell r="B222">
            <v>852000</v>
          </cell>
        </row>
        <row r="223">
          <cell r="A223" t="str">
            <v>SA62 - Capital Tax</v>
          </cell>
          <cell r="B223">
            <v>853000</v>
          </cell>
        </row>
        <row r="224">
          <cell r="A224" t="str">
            <v>SA63 - FIXED ASSET Furniture and Fixtures</v>
          </cell>
          <cell r="B224">
            <v>154000</v>
          </cell>
        </row>
        <row r="225">
          <cell r="A225" t="str">
            <v>SA64 - Temporary Labour</v>
          </cell>
          <cell r="B225">
            <v>604000</v>
          </cell>
        </row>
        <row r="226">
          <cell r="A226" t="str">
            <v>SA65 - FIXED ASSET Computer Hardware</v>
          </cell>
          <cell r="B226">
            <v>155000</v>
          </cell>
        </row>
        <row r="227">
          <cell r="A227" t="str">
            <v>SA66 - FIXED ASSET Computer Software</v>
          </cell>
          <cell r="B227">
            <v>154500</v>
          </cell>
        </row>
        <row r="228">
          <cell r="A228" t="str">
            <v>SA68 - FIXED ASSET Tools, Shop and Garage Equipment</v>
          </cell>
          <cell r="B228">
            <v>153000</v>
          </cell>
        </row>
        <row r="229">
          <cell r="A229" t="str">
            <v>SA69 - Meeting Supplies</v>
          </cell>
          <cell r="B229">
            <v>704000</v>
          </cell>
        </row>
        <row r="230">
          <cell r="A230" t="str">
            <v>SA7 - Internet Services</v>
          </cell>
          <cell r="B230">
            <v>691000</v>
          </cell>
        </row>
        <row r="231">
          <cell r="A231" t="str">
            <v>SA70 - Maintenance - Tools and Equipment</v>
          </cell>
          <cell r="B231">
            <v>711000</v>
          </cell>
        </row>
        <row r="232">
          <cell r="A232" t="str">
            <v>SA71 - FIXED ASSET Measurement and Testing Equipment</v>
          </cell>
          <cell r="B232">
            <v>153100</v>
          </cell>
        </row>
        <row r="233">
          <cell r="A233" t="str">
            <v>SA72 - FIXED ASSET Communications Equipment</v>
          </cell>
          <cell r="B233">
            <v>153300</v>
          </cell>
        </row>
        <row r="234">
          <cell r="A234" t="str">
            <v>SA73 - Plant Maintenance</v>
          </cell>
          <cell r="B234">
            <v>711000</v>
          </cell>
        </row>
        <row r="235">
          <cell r="A235" t="str">
            <v>SA75 - System Supervisory Equipment</v>
          </cell>
          <cell r="B235">
            <v>153600</v>
          </cell>
        </row>
        <row r="236">
          <cell r="A236" t="str">
            <v>SA79 - Scrap and Spoilage</v>
          </cell>
          <cell r="B236">
            <v>792000</v>
          </cell>
        </row>
        <row r="237">
          <cell r="A237" t="str">
            <v>SA8 - Software License and Maintenance</v>
          </cell>
          <cell r="B237">
            <v>140300</v>
          </cell>
        </row>
        <row r="238">
          <cell r="A238" t="str">
            <v>SA80 - Consumables</v>
          </cell>
          <cell r="B238">
            <v>708000</v>
          </cell>
        </row>
        <row r="239">
          <cell r="A239" t="str">
            <v>SA81 - Aggregates</v>
          </cell>
          <cell r="B239">
            <v>650000</v>
          </cell>
        </row>
        <row r="240">
          <cell r="A240" t="str">
            <v>SA84 - Temporary agencies</v>
          </cell>
          <cell r="B240">
            <v>604000</v>
          </cell>
        </row>
        <row r="241">
          <cell r="A241" t="str">
            <v>SA85 - Employee Promotions</v>
          </cell>
          <cell r="B241">
            <v>771000</v>
          </cell>
        </row>
        <row r="242">
          <cell r="A242" t="str">
            <v>SA86 - Cable Locates</v>
          </cell>
          <cell r="B242">
            <v>753600</v>
          </cell>
        </row>
        <row r="243">
          <cell r="A243" t="str">
            <v>SA87 - Non-Inventoried Materials - Direct to Site</v>
          </cell>
          <cell r="B243">
            <v>650000</v>
          </cell>
        </row>
        <row r="244">
          <cell r="A244" t="str">
            <v>SA88 - Recruitment</v>
          </cell>
          <cell r="B244">
            <v>630000</v>
          </cell>
        </row>
        <row r="245">
          <cell r="A245" t="str">
            <v>SA89 - Travel and Accommodations</v>
          </cell>
          <cell r="B245">
            <v>620000</v>
          </cell>
        </row>
        <row r="246">
          <cell r="A246" t="str">
            <v>SA9 - Maintenance Supplies</v>
          </cell>
          <cell r="B246">
            <v>700000</v>
          </cell>
        </row>
        <row r="247">
          <cell r="A247" t="str">
            <v>Travel and accommodations</v>
          </cell>
          <cell r="B247">
            <v>620000</v>
          </cell>
        </row>
        <row r="248">
          <cell r="A248" t="str">
            <v>Advertising</v>
          </cell>
          <cell r="B248">
            <v>770000</v>
          </cell>
        </row>
        <row r="249">
          <cell r="A249" t="str">
            <v>Travel and accommodations</v>
          </cell>
          <cell r="B249">
            <v>620000</v>
          </cell>
        </row>
        <row r="250">
          <cell r="A250" t="str">
            <v>Other employee compensation</v>
          </cell>
          <cell r="B250">
            <v>619000</v>
          </cell>
        </row>
        <row r="251">
          <cell r="A251" t="str">
            <v>Telephone</v>
          </cell>
          <cell r="B251">
            <v>730000</v>
          </cell>
        </row>
        <row r="252">
          <cell r="A252" t="str">
            <v>Dues and subscriptions</v>
          </cell>
          <cell r="B252">
            <v>763000</v>
          </cell>
        </row>
        <row r="253">
          <cell r="A253" t="str">
            <v>Employee promotions</v>
          </cell>
          <cell r="B253">
            <v>771000</v>
          </cell>
        </row>
        <row r="254">
          <cell r="A254" t="str">
            <v>Subscriptions and memberships</v>
          </cell>
          <cell r="B254">
            <v>641000</v>
          </cell>
        </row>
        <row r="255">
          <cell r="A255" t="str">
            <v>Freight postage and delivery</v>
          </cell>
          <cell r="B255">
            <v>740000</v>
          </cell>
        </row>
        <row r="256">
          <cell r="A256" t="str">
            <v>Maintenance supplies</v>
          </cell>
          <cell r="B256">
            <v>700000</v>
          </cell>
        </row>
        <row r="257">
          <cell r="A257" t="str">
            <v>Marketing</v>
          </cell>
          <cell r="B257">
            <v>779000</v>
          </cell>
        </row>
        <row r="258">
          <cell r="A258" t="str">
            <v>Meals and entertainment</v>
          </cell>
          <cell r="B258">
            <v>622000</v>
          </cell>
        </row>
        <row r="259">
          <cell r="A259" t="str">
            <v>Meals and entertainment</v>
          </cell>
          <cell r="B259">
            <v>622000</v>
          </cell>
        </row>
        <row r="260">
          <cell r="A260" t="str">
            <v>Meals and entertainment</v>
          </cell>
          <cell r="B260">
            <v>622000</v>
          </cell>
        </row>
        <row r="261">
          <cell r="A261" t="str">
            <v>Mileage</v>
          </cell>
          <cell r="B261">
            <v>621000</v>
          </cell>
        </row>
        <row r="262">
          <cell r="A262" t="str">
            <v>Other employee compensation</v>
          </cell>
          <cell r="B262">
            <v>619000</v>
          </cell>
        </row>
        <row r="263">
          <cell r="A263" t="str">
            <v>General office supplies</v>
          </cell>
          <cell r="B263">
            <v>704000</v>
          </cell>
        </row>
        <row r="264">
          <cell r="A264" t="str">
            <v>Travel and accommodations</v>
          </cell>
          <cell r="B264">
            <v>620000</v>
          </cell>
        </row>
        <row r="265">
          <cell r="A265" t="str">
            <v>Subscriptions and memberships</v>
          </cell>
          <cell r="B265">
            <v>641000</v>
          </cell>
        </row>
        <row r="266">
          <cell r="A266" t="str">
            <v>Repairs and maintenance - Building</v>
          </cell>
          <cell r="B266">
            <v>723000</v>
          </cell>
        </row>
        <row r="267">
          <cell r="A267" t="str">
            <v>Repairs and maintenance - Equipment</v>
          </cell>
          <cell r="B267">
            <v>711000</v>
          </cell>
        </row>
        <row r="268">
          <cell r="A268" t="str">
            <v>Small tools</v>
          </cell>
          <cell r="B268">
            <v>707000</v>
          </cell>
        </row>
        <row r="269">
          <cell r="A269" t="str">
            <v>Safety</v>
          </cell>
          <cell r="B269">
            <v>681000</v>
          </cell>
        </row>
        <row r="270">
          <cell r="A270" t="str">
            <v>Promotions</v>
          </cell>
          <cell r="B270">
            <v>772000</v>
          </cell>
        </row>
        <row r="271">
          <cell r="A271" t="str">
            <v>Software license and maintenance</v>
          </cell>
          <cell r="B271">
            <v>692000</v>
          </cell>
        </row>
        <row r="272">
          <cell r="A272" t="str">
            <v>Training and development</v>
          </cell>
          <cell r="B272">
            <v>640000</v>
          </cell>
        </row>
        <row r="273">
          <cell r="A273" t="str">
            <v>Travel and accommodations</v>
          </cell>
          <cell r="B273">
            <v>620000</v>
          </cell>
        </row>
        <row r="274">
          <cell r="A274" t="str">
            <v>Training and development</v>
          </cell>
          <cell r="B274">
            <v>640000</v>
          </cell>
        </row>
        <row r="275">
          <cell r="A275" t="str">
            <v>Other employee compensation</v>
          </cell>
          <cell r="B275">
            <v>619000</v>
          </cell>
        </row>
        <row r="276">
          <cell r="A276" t="str">
            <v>SA90 - Meals and Entertainment</v>
          </cell>
          <cell r="B276">
            <v>622000</v>
          </cell>
        </row>
        <row r="284">
          <cell r="B284" t="str">
            <v>100000</v>
          </cell>
          <cell r="C284" t="str">
            <v>Cash - General chequing</v>
          </cell>
        </row>
        <row r="285">
          <cell r="B285" t="str">
            <v>100100</v>
          </cell>
          <cell r="C285" t="str">
            <v>Cash - Daffron energy credits</v>
          </cell>
        </row>
        <row r="286">
          <cell r="B286" t="str">
            <v>100200</v>
          </cell>
          <cell r="C286" t="str">
            <v>Cash - Receipts</v>
          </cell>
        </row>
        <row r="287">
          <cell r="B287" t="str">
            <v>100300</v>
          </cell>
          <cell r="C287" t="str">
            <v>Cash - Disbursments</v>
          </cell>
        </row>
        <row r="288">
          <cell r="B288" t="str">
            <v>104000</v>
          </cell>
          <cell r="C288" t="str">
            <v>Unapplied cash - A/R</v>
          </cell>
        </row>
        <row r="289">
          <cell r="B289" t="str">
            <v>105000</v>
          </cell>
          <cell r="C289" t="str">
            <v>Outstanding cheques - A/P (L)</v>
          </cell>
        </row>
        <row r="290">
          <cell r="B290" t="str">
            <v>106000</v>
          </cell>
          <cell r="C290" t="str">
            <v>Open customer cheques (L)</v>
          </cell>
        </row>
        <row r="291">
          <cell r="B291" t="str">
            <v>106100</v>
          </cell>
          <cell r="C291" t="str">
            <v>Clearing account customer cheques (L)</v>
          </cell>
        </row>
        <row r="292">
          <cell r="B292" t="str">
            <v>107000</v>
          </cell>
          <cell r="C292" t="str">
            <v>Cash - Petty cash</v>
          </cell>
        </row>
        <row r="293">
          <cell r="B293" t="str">
            <v>108500</v>
          </cell>
          <cell r="C293" t="str">
            <v>Foreign exchange</v>
          </cell>
        </row>
        <row r="294">
          <cell r="B294" t="str">
            <v>110000</v>
          </cell>
          <cell r="C294" t="str">
            <v>Accounts receivable - Trade (L)</v>
          </cell>
        </row>
        <row r="295">
          <cell r="B295" t="str">
            <v>110001</v>
          </cell>
          <cell r="C295" t="str">
            <v>Accounts receivable - Trade other</v>
          </cell>
        </row>
        <row r="296">
          <cell r="B296" t="str">
            <v>111100</v>
          </cell>
          <cell r="C296" t="str">
            <v>Intercompany accounts receivable - Horizon Holdings Inc. (L)</v>
          </cell>
        </row>
        <row r="297">
          <cell r="B297" t="str">
            <v>111110</v>
          </cell>
          <cell r="C297" t="str">
            <v>Intercompany accounts receivable - Horizon Utilities - EDO (L)</v>
          </cell>
        </row>
        <row r="298">
          <cell r="B298" t="str">
            <v>111120</v>
          </cell>
          <cell r="C298" t="str">
            <v>Intercompany accounts receivable - Horizon Utilities - Customer care (L)</v>
          </cell>
        </row>
        <row r="299">
          <cell r="B299" t="str">
            <v>111130</v>
          </cell>
          <cell r="C299" t="str">
            <v>Intercompany accounts receivable - Horizon Energy Solutions Inc. (L)</v>
          </cell>
        </row>
        <row r="300">
          <cell r="B300" t="str">
            <v>111140</v>
          </cell>
          <cell r="C300" t="str">
            <v>Intercompany accounts receivable - HESI - MSP (L)</v>
          </cell>
        </row>
        <row r="301">
          <cell r="B301" t="str">
            <v>111150</v>
          </cell>
          <cell r="C301" t="str">
            <v>Intercompany accounts receivable - HESI - Water heaters - St. Catharines (L)</v>
          </cell>
        </row>
        <row r="302">
          <cell r="B302" t="str">
            <v>111160</v>
          </cell>
          <cell r="C302" t="str">
            <v>Intercompany accounts receivable - Hamilton Hydro Services Inc. (L)</v>
          </cell>
        </row>
        <row r="303">
          <cell r="B303" t="str">
            <v>111170</v>
          </cell>
          <cell r="C303" t="str">
            <v>Intercompany accounts receivable - HHSI - Hamilton Community Energy (L)</v>
          </cell>
        </row>
        <row r="304">
          <cell r="B304" t="str">
            <v>111180</v>
          </cell>
          <cell r="C304" t="str">
            <v>Intercompany accounts receivable - HHSI - Water heaters - Hamilton (L)</v>
          </cell>
        </row>
        <row r="305">
          <cell r="B305" t="str">
            <v>111190</v>
          </cell>
          <cell r="C305" t="str">
            <v>Intercompany accounts receivable - HHSI - FibreWired (L)</v>
          </cell>
        </row>
        <row r="306">
          <cell r="B306" t="str">
            <v>111200</v>
          </cell>
          <cell r="C306" t="str">
            <v>Intercompany accounts receivable - Hamilton Utilities Corporation (L)</v>
          </cell>
        </row>
        <row r="307">
          <cell r="B307" t="str">
            <v>111300</v>
          </cell>
          <cell r="C307" t="str">
            <v>Intercompany receivable - HHSI - Daffron - Water Heaters</v>
          </cell>
        </row>
        <row r="308">
          <cell r="B308" t="str">
            <v>111310</v>
          </cell>
          <cell r="C308" t="str">
            <v>Intercompany receivable - HHSI - Daffron - HCE</v>
          </cell>
        </row>
        <row r="309">
          <cell r="B309" t="str">
            <v>111320</v>
          </cell>
          <cell r="C309" t="str">
            <v>Intercompany receivable - HESI - Daffron - Water Heaters</v>
          </cell>
        </row>
        <row r="310">
          <cell r="B310" t="str">
            <v>111330</v>
          </cell>
          <cell r="C310" t="str">
            <v>Intercompany receivable - HESI - Daffron - MSP</v>
          </cell>
        </row>
        <row r="311">
          <cell r="B311" t="str">
            <v>111400</v>
          </cell>
          <cell r="C311" t="str">
            <v>Intercompany accounts receivable - HHSI - Hamilton Community Energy</v>
          </cell>
        </row>
        <row r="312">
          <cell r="B312" t="str">
            <v>111410</v>
          </cell>
          <cell r="C312" t="str">
            <v>Intercompany accounts receivable - Hamilton Hydro Services Inc.</v>
          </cell>
        </row>
        <row r="313">
          <cell r="B313" t="str">
            <v>111420</v>
          </cell>
          <cell r="C313" t="str">
            <v>Intercompany accounts receivable - HHSI - Water heaters - Hamilton</v>
          </cell>
        </row>
        <row r="314">
          <cell r="B314" t="str">
            <v>111500</v>
          </cell>
          <cell r="C314" t="str">
            <v>Intercompany accounts receivable - HESI - MSP</v>
          </cell>
        </row>
        <row r="315">
          <cell r="B315" t="str">
            <v>111510</v>
          </cell>
          <cell r="C315" t="str">
            <v>Intercompany accounts receivable - Horizon Energy Solutions Inc.</v>
          </cell>
        </row>
        <row r="316">
          <cell r="B316" t="str">
            <v>111520</v>
          </cell>
          <cell r="C316" t="str">
            <v>Intercompany accounts receivable - HESI Water heaters - St. Catharines</v>
          </cell>
        </row>
        <row r="317">
          <cell r="B317" t="str">
            <v>111600</v>
          </cell>
          <cell r="C317" t="str">
            <v>Intercompany accounts receivable - Customer care - Clearing</v>
          </cell>
        </row>
        <row r="318">
          <cell r="B318" t="str">
            <v>111610</v>
          </cell>
          <cell r="C318" t="str">
            <v>Intercompany accounts receivable - Horizon Utilities - Customer care</v>
          </cell>
        </row>
        <row r="319">
          <cell r="B319" t="str">
            <v>111700</v>
          </cell>
          <cell r="C319" t="str">
            <v>Intercompany accounts receivable - Horizon Holdings Inc.</v>
          </cell>
        </row>
        <row r="320">
          <cell r="B320" t="str">
            <v>111800</v>
          </cell>
          <cell r="C320" t="str">
            <v>Intercompany accounts receivable - Horizon Utilities - EDO</v>
          </cell>
        </row>
        <row r="321">
          <cell r="B321" t="str">
            <v>111900</v>
          </cell>
          <cell r="C321" t="str">
            <v>Intercompany accounts receivable - Hamilton Utilities Corporation</v>
          </cell>
        </row>
        <row r="322">
          <cell r="B322" t="str">
            <v>112000</v>
          </cell>
          <cell r="C322" t="str">
            <v>Advanced invoice clearing (L)</v>
          </cell>
        </row>
        <row r="323">
          <cell r="B323" t="str">
            <v>112500</v>
          </cell>
          <cell r="C323" t="str">
            <v>Accounts receivable - Recoverable work (L)</v>
          </cell>
        </row>
        <row r="324">
          <cell r="B324" t="str">
            <v>112501</v>
          </cell>
          <cell r="C324" t="str">
            <v>Accounts receivable - Recoverable work other</v>
          </cell>
        </row>
        <row r="325">
          <cell r="B325" t="str">
            <v>113000</v>
          </cell>
          <cell r="C325" t="str">
            <v>Accounts receivable - Retailers</v>
          </cell>
        </row>
        <row r="326">
          <cell r="B326" t="str">
            <v>113500</v>
          </cell>
          <cell r="C326" t="str">
            <v>Accounts receivable - Daffron</v>
          </cell>
        </row>
        <row r="327">
          <cell r="B327" t="str">
            <v>113600</v>
          </cell>
          <cell r="C327" t="str">
            <v>Accounts receivable - Unbilled</v>
          </cell>
        </row>
        <row r="328">
          <cell r="B328" t="str">
            <v>113998</v>
          </cell>
          <cell r="C328" t="str">
            <v>Daffron historical clearing account</v>
          </cell>
        </row>
        <row r="329">
          <cell r="B329" t="str">
            <v>113999</v>
          </cell>
          <cell r="C329" t="str">
            <v>Water and sewer - Clearing account</v>
          </cell>
        </row>
        <row r="330">
          <cell r="B330" t="str">
            <v>114000</v>
          </cell>
          <cell r="C330" t="str">
            <v>Allowance for doubtful accounts - Trade (L)</v>
          </cell>
        </row>
        <row r="331">
          <cell r="B331" t="str">
            <v>114100</v>
          </cell>
          <cell r="C331" t="str">
            <v>Allowance for doubtful accounts - Daffron</v>
          </cell>
        </row>
        <row r="332">
          <cell r="B332" t="str">
            <v>114200</v>
          </cell>
          <cell r="C332" t="str">
            <v>Allowance for doubtful accounts - Miscellaneous</v>
          </cell>
        </row>
        <row r="333">
          <cell r="B333" t="str">
            <v>115000</v>
          </cell>
          <cell r="C333" t="str">
            <v>Advance - Employee travel</v>
          </cell>
        </row>
        <row r="334">
          <cell r="B334" t="str">
            <v>117000</v>
          </cell>
          <cell r="C334" t="str">
            <v>Other receivables</v>
          </cell>
        </row>
        <row r="335">
          <cell r="B335" t="str">
            <v>117100</v>
          </cell>
          <cell r="C335" t="str">
            <v>Other receivables - Regulatory</v>
          </cell>
        </row>
        <row r="336">
          <cell r="B336" t="str">
            <v>117200</v>
          </cell>
          <cell r="C336" t="str">
            <v>Other receivables - Miscellaneous backbilling</v>
          </cell>
        </row>
        <row r="337">
          <cell r="B337" t="str">
            <v>118000</v>
          </cell>
          <cell r="C337" t="str">
            <v>Interest/dividend receivable</v>
          </cell>
        </row>
        <row r="338">
          <cell r="B338" t="str">
            <v>118500</v>
          </cell>
          <cell r="C338" t="str">
            <v>Rents receivable</v>
          </cell>
        </row>
        <row r="339">
          <cell r="B339" t="str">
            <v>119000</v>
          </cell>
          <cell r="C339" t="str">
            <v>Notes receivables</v>
          </cell>
        </row>
        <row r="340">
          <cell r="B340" t="str">
            <v>120000</v>
          </cell>
          <cell r="C340" t="str">
            <v>Inventory (L)</v>
          </cell>
        </row>
        <row r="341">
          <cell r="B341" t="str">
            <v>120001</v>
          </cell>
          <cell r="C341" t="str">
            <v>Inventory</v>
          </cell>
        </row>
        <row r="342">
          <cell r="B342" t="str">
            <v>120099</v>
          </cell>
          <cell r="C342" t="str">
            <v>Inventory - Return clearing</v>
          </cell>
        </row>
        <row r="343">
          <cell r="B343" t="str">
            <v>120500</v>
          </cell>
          <cell r="C343" t="str">
            <v>Inventory - Fuel</v>
          </cell>
        </row>
        <row r="344">
          <cell r="B344" t="str">
            <v>122000</v>
          </cell>
          <cell r="C344" t="str">
            <v>Inventory - Work in process</v>
          </cell>
        </row>
        <row r="345">
          <cell r="B345" t="str">
            <v>122500</v>
          </cell>
          <cell r="C345" t="str">
            <v>Inventory - Work in process at vendor</v>
          </cell>
        </row>
        <row r="346">
          <cell r="B346" t="str">
            <v>122600</v>
          </cell>
          <cell r="C346" t="str">
            <v>Inventory in exchange</v>
          </cell>
        </row>
        <row r="347">
          <cell r="B347" t="str">
            <v>124500</v>
          </cell>
          <cell r="C347" t="str">
            <v>Transfer within a site</v>
          </cell>
        </row>
        <row r="348">
          <cell r="B348" t="str">
            <v>124600</v>
          </cell>
          <cell r="C348" t="str">
            <v>Transfer between sites</v>
          </cell>
        </row>
        <row r="349">
          <cell r="B349" t="str">
            <v>124700</v>
          </cell>
          <cell r="C349" t="str">
            <v>Non-inventory trans between sites</v>
          </cell>
        </row>
        <row r="350">
          <cell r="B350" t="str">
            <v>125800</v>
          </cell>
          <cell r="C350" t="str">
            <v>Inventory - Consignment</v>
          </cell>
        </row>
        <row r="351">
          <cell r="B351" t="str">
            <v>126000</v>
          </cell>
          <cell r="C351" t="str">
            <v>Reserve for excess and obsolete inventory</v>
          </cell>
        </row>
        <row r="352">
          <cell r="B352" t="str">
            <v>127100</v>
          </cell>
          <cell r="C352" t="str">
            <v>Work in progress (L)</v>
          </cell>
        </row>
        <row r="353">
          <cell r="B353" t="str">
            <v>127101</v>
          </cell>
          <cell r="C353" t="str">
            <v>Work in progress - Other</v>
          </cell>
        </row>
        <row r="354">
          <cell r="B354" t="str">
            <v>127102</v>
          </cell>
          <cell r="C354" t="str">
            <v>Work in progress - Project closure clearing</v>
          </cell>
        </row>
        <row r="355">
          <cell r="B355" t="str">
            <v>127800</v>
          </cell>
          <cell r="C355" t="str">
            <v>Capitalized project revenue (L)</v>
          </cell>
        </row>
        <row r="356">
          <cell r="B356" t="str">
            <v>130000</v>
          </cell>
          <cell r="C356" t="str">
            <v>Deferred tax - Current</v>
          </cell>
        </row>
        <row r="357">
          <cell r="B357" t="str">
            <v>131000</v>
          </cell>
          <cell r="C357" t="str">
            <v>Deferred tax - Long-term</v>
          </cell>
        </row>
        <row r="358">
          <cell r="B358" t="str">
            <v>140000</v>
          </cell>
          <cell r="C358" t="str">
            <v>Prepaid expense (L)</v>
          </cell>
        </row>
        <row r="359">
          <cell r="B359" t="str">
            <v>140100</v>
          </cell>
          <cell r="C359" t="str">
            <v>Prepaid insurance (L)</v>
          </cell>
        </row>
        <row r="360">
          <cell r="B360" t="str">
            <v>140200</v>
          </cell>
          <cell r="C360" t="str">
            <v>Prepaid property taxes</v>
          </cell>
        </row>
        <row r="361">
          <cell r="B361" t="str">
            <v>140300</v>
          </cell>
          <cell r="C361" t="str">
            <v>Prepaid other</v>
          </cell>
        </row>
        <row r="362">
          <cell r="B362" t="str">
            <v>140350</v>
          </cell>
          <cell r="C362" t="str">
            <v>Prepaid Postage</v>
          </cell>
        </row>
        <row r="363">
          <cell r="B363" t="str">
            <v>140390</v>
          </cell>
          <cell r="C363" t="str">
            <v>Prepaid Customer Care (L)</v>
          </cell>
        </row>
        <row r="364">
          <cell r="B364" t="str">
            <v>140391</v>
          </cell>
          <cell r="C364" t="str">
            <v>Prepaid Customer Care</v>
          </cell>
        </row>
        <row r="365">
          <cell r="B365" t="str">
            <v>140400</v>
          </cell>
          <cell r="C365" t="str">
            <v>Supplier advances (L)</v>
          </cell>
        </row>
        <row r="366">
          <cell r="B366" t="str">
            <v>144000</v>
          </cell>
          <cell r="C366" t="str">
            <v>Other Current Assets</v>
          </cell>
        </row>
        <row r="367">
          <cell r="B367" t="str">
            <v>144100</v>
          </cell>
          <cell r="C367" t="str">
            <v>Accrual for tax - Federal</v>
          </cell>
        </row>
        <row r="368">
          <cell r="B368" t="str">
            <v>144200</v>
          </cell>
          <cell r="C368" t="str">
            <v>Accrual for tax - Provincial</v>
          </cell>
        </row>
        <row r="369">
          <cell r="B369" t="str">
            <v>145000</v>
          </cell>
          <cell r="C369" t="str">
            <v>Investment - Long-term</v>
          </cell>
        </row>
        <row r="370">
          <cell r="B370" t="str">
            <v>146000</v>
          </cell>
          <cell r="C370" t="str">
            <v>Other special or collateral funds</v>
          </cell>
        </row>
        <row r="371">
          <cell r="B371" t="str">
            <v>146500</v>
          </cell>
          <cell r="C371" t="str">
            <v>Sinking funds</v>
          </cell>
        </row>
        <row r="372">
          <cell r="B372" t="str">
            <v>147000</v>
          </cell>
          <cell r="C372" t="str">
            <v>Unamortized debt expense</v>
          </cell>
        </row>
        <row r="373">
          <cell r="B373" t="str">
            <v>148000</v>
          </cell>
          <cell r="C373" t="str">
            <v>Deferred issuance costs</v>
          </cell>
        </row>
        <row r="374">
          <cell r="B374" t="str">
            <v>148100</v>
          </cell>
          <cell r="C374" t="str">
            <v>Deferred merger and aquisition costs</v>
          </cell>
        </row>
        <row r="375">
          <cell r="B375" t="str">
            <v>148200</v>
          </cell>
          <cell r="C375" t="str">
            <v>Deferred costs - Other</v>
          </cell>
        </row>
        <row r="376">
          <cell r="B376" t="str">
            <v>148300</v>
          </cell>
          <cell r="C376" t="str">
            <v>Account 1562 reserve</v>
          </cell>
        </row>
        <row r="377">
          <cell r="B377" t="str">
            <v>148400</v>
          </cell>
          <cell r="C377" t="str">
            <v>Deferred conservation and demand management costs</v>
          </cell>
        </row>
        <row r="378">
          <cell r="B378" t="str">
            <v>150000</v>
          </cell>
          <cell r="C378" t="str">
            <v>Land</v>
          </cell>
        </row>
        <row r="379">
          <cell r="B379" t="str">
            <v>150500</v>
          </cell>
          <cell r="C379" t="str">
            <v>Land rights - Distribution plant</v>
          </cell>
        </row>
        <row r="380">
          <cell r="B380" t="str">
            <v>150600</v>
          </cell>
          <cell r="C380" t="str">
            <v>Land rights - General plant</v>
          </cell>
        </row>
        <row r="381">
          <cell r="B381" t="str">
            <v>150700</v>
          </cell>
          <cell r="C381" t="str">
            <v>Land - Substations</v>
          </cell>
        </row>
        <row r="382">
          <cell r="B382" t="str">
            <v>151000</v>
          </cell>
          <cell r="C382" t="str">
            <v>Building</v>
          </cell>
        </row>
        <row r="383">
          <cell r="B383" t="str">
            <v>151200</v>
          </cell>
          <cell r="C383" t="str">
            <v>Building - Substations</v>
          </cell>
        </row>
        <row r="384">
          <cell r="B384" t="str">
            <v>151250</v>
          </cell>
          <cell r="C384" t="str">
            <v>Hydro One substation contribution</v>
          </cell>
        </row>
        <row r="385">
          <cell r="B385" t="str">
            <v>151300</v>
          </cell>
          <cell r="C385" t="str">
            <v>Substation equipment</v>
          </cell>
        </row>
        <row r="386">
          <cell r="B386" t="str">
            <v>151400</v>
          </cell>
          <cell r="C386" t="str">
            <v>Transformers</v>
          </cell>
        </row>
        <row r="387">
          <cell r="B387" t="str">
            <v>151450</v>
          </cell>
          <cell r="C387" t="str">
            <v>Services</v>
          </cell>
        </row>
        <row r="388">
          <cell r="B388" t="str">
            <v>151500</v>
          </cell>
          <cell r="C388" t="str">
            <v>Meters</v>
          </cell>
        </row>
        <row r="389">
          <cell r="B389" t="str">
            <v>151510</v>
          </cell>
          <cell r="C389" t="str">
            <v>Smart meters</v>
          </cell>
        </row>
        <row r="390">
          <cell r="B390" t="str">
            <v>152000</v>
          </cell>
          <cell r="C390" t="str">
            <v>Leasehold improvement - Distribution plant</v>
          </cell>
        </row>
        <row r="391">
          <cell r="B391" t="str">
            <v>152100</v>
          </cell>
          <cell r="C391" t="str">
            <v>Leasehold improvement - General plant</v>
          </cell>
        </row>
        <row r="392">
          <cell r="B392" t="str">
            <v>152500</v>
          </cell>
          <cell r="C392" t="str">
            <v>Poles, towers and fixtures</v>
          </cell>
        </row>
        <row r="393">
          <cell r="B393" t="str">
            <v>153000</v>
          </cell>
          <cell r="C393" t="str">
            <v>Tools, shop and garage equipment</v>
          </cell>
        </row>
        <row r="394">
          <cell r="B394" t="str">
            <v>153100</v>
          </cell>
          <cell r="C394" t="str">
            <v>Measurement and testing equipment</v>
          </cell>
        </row>
        <row r="395">
          <cell r="B395" t="str">
            <v>153200</v>
          </cell>
          <cell r="C395" t="str">
            <v>Power operated equipment</v>
          </cell>
        </row>
        <row r="396">
          <cell r="B396" t="str">
            <v>153300</v>
          </cell>
          <cell r="C396" t="str">
            <v>Communications equipment</v>
          </cell>
        </row>
        <row r="397">
          <cell r="B397" t="str">
            <v>153400</v>
          </cell>
          <cell r="C397" t="str">
            <v>Other equipment</v>
          </cell>
        </row>
        <row r="398">
          <cell r="B398" t="str">
            <v>153500</v>
          </cell>
          <cell r="C398" t="str">
            <v>Stores equipment</v>
          </cell>
        </row>
        <row r="399">
          <cell r="B399" t="str">
            <v>153600</v>
          </cell>
          <cell r="C399" t="str">
            <v>System supervisory equipment</v>
          </cell>
        </row>
        <row r="400">
          <cell r="B400" t="str">
            <v>154000</v>
          </cell>
          <cell r="C400" t="str">
            <v>Furniture and fixtures</v>
          </cell>
        </row>
        <row r="401">
          <cell r="B401" t="str">
            <v>154500</v>
          </cell>
          <cell r="C401" t="str">
            <v>Computer software</v>
          </cell>
        </row>
        <row r="402">
          <cell r="B402" t="str">
            <v>155000</v>
          </cell>
          <cell r="C402" t="str">
            <v>Computer hardware</v>
          </cell>
        </row>
        <row r="403">
          <cell r="B403" t="str">
            <v>155500</v>
          </cell>
          <cell r="C403" t="str">
            <v>Overhead conductors and devices</v>
          </cell>
        </row>
        <row r="404">
          <cell r="B404" t="str">
            <v>156000</v>
          </cell>
          <cell r="C404" t="str">
            <v>Underground conductors and devices</v>
          </cell>
        </row>
        <row r="405">
          <cell r="B405" t="str">
            <v>156600</v>
          </cell>
          <cell r="C405" t="str">
            <v>Underground conduit</v>
          </cell>
        </row>
        <row r="406">
          <cell r="B406" t="str">
            <v>157000</v>
          </cell>
          <cell r="C406" t="str">
            <v>Vehicles</v>
          </cell>
        </row>
        <row r="407">
          <cell r="B407" t="str">
            <v>158000</v>
          </cell>
          <cell r="C407" t="str">
            <v>Other tangible property</v>
          </cell>
        </row>
        <row r="408">
          <cell r="B408" t="str">
            <v>158100</v>
          </cell>
          <cell r="C408" t="str">
            <v>Water heaters</v>
          </cell>
        </row>
        <row r="409">
          <cell r="B409" t="str">
            <v>158200</v>
          </cell>
          <cell r="C409" t="str">
            <v>Sentinel lights</v>
          </cell>
        </row>
        <row r="410">
          <cell r="B410" t="str">
            <v>158300</v>
          </cell>
          <cell r="C410" t="str">
            <v>Piping infrastructure</v>
          </cell>
        </row>
        <row r="411">
          <cell r="B411" t="str">
            <v>158400</v>
          </cell>
          <cell r="C411" t="str">
            <v>Generators</v>
          </cell>
        </row>
        <row r="412">
          <cell r="B412" t="str">
            <v>158500</v>
          </cell>
          <cell r="C412" t="str">
            <v>Energy centre equipment class 43.1</v>
          </cell>
        </row>
        <row r="413">
          <cell r="B413" t="str">
            <v>159000</v>
          </cell>
          <cell r="C413" t="str">
            <v>Capital - work in progress</v>
          </cell>
        </row>
        <row r="414">
          <cell r="B414" t="str">
            <v>159500</v>
          </cell>
          <cell r="C414" t="str">
            <v>Property under capital lease</v>
          </cell>
        </row>
        <row r="415">
          <cell r="B415" t="str">
            <v>159900</v>
          </cell>
          <cell r="C415" t="str">
            <v>Provision for impairment</v>
          </cell>
        </row>
        <row r="416">
          <cell r="B416" t="str">
            <v>160000</v>
          </cell>
          <cell r="C416" t="str">
            <v>Accumulated depreciation</v>
          </cell>
        </row>
        <row r="417">
          <cell r="B417" t="str">
            <v>160500</v>
          </cell>
          <cell r="C417" t="str">
            <v>Accumulated depreciation - capital contribution</v>
          </cell>
        </row>
        <row r="418">
          <cell r="B418" t="str">
            <v>160900</v>
          </cell>
          <cell r="C418" t="str">
            <v>Amortization of provision for impairment</v>
          </cell>
        </row>
        <row r="419">
          <cell r="B419" t="str">
            <v>161000</v>
          </cell>
          <cell r="C419" t="str">
            <v>Accumulated depreciation - Adjustments</v>
          </cell>
        </row>
        <row r="420">
          <cell r="B420" t="str">
            <v>170000</v>
          </cell>
          <cell r="C420" t="str">
            <v>Unrecovered plant and regulatory study costs</v>
          </cell>
        </row>
        <row r="421">
          <cell r="B421" t="str">
            <v>170500</v>
          </cell>
          <cell r="C421" t="str">
            <v>Other regulatory assets - Net accruals</v>
          </cell>
        </row>
        <row r="422">
          <cell r="B422" t="str">
            <v>170510</v>
          </cell>
          <cell r="C422" t="str">
            <v>Other regulatory assets - Other adjustments</v>
          </cell>
        </row>
        <row r="423">
          <cell r="B423" t="str">
            <v>170520</v>
          </cell>
          <cell r="C423" t="str">
            <v>Other regulatory assets - Carrying charges</v>
          </cell>
        </row>
        <row r="424">
          <cell r="B424" t="str">
            <v>171000</v>
          </cell>
          <cell r="C424" t="str">
            <v>Preliminary survey and investigation charges</v>
          </cell>
        </row>
        <row r="425">
          <cell r="B425" t="str">
            <v>171500</v>
          </cell>
          <cell r="C425" t="str">
            <v>Emission allowance inventory</v>
          </cell>
        </row>
        <row r="426">
          <cell r="B426" t="str">
            <v>171600</v>
          </cell>
          <cell r="C426" t="str">
            <v>Emission allowance withheld</v>
          </cell>
        </row>
        <row r="427">
          <cell r="B427" t="str">
            <v>171800</v>
          </cell>
          <cell r="C427" t="str">
            <v>RCVA retail - Net accruals</v>
          </cell>
        </row>
        <row r="428">
          <cell r="B428" t="str">
            <v>171810</v>
          </cell>
          <cell r="C428" t="str">
            <v>RCVA retail - Other Adjustments</v>
          </cell>
        </row>
        <row r="429">
          <cell r="B429" t="str">
            <v>171820</v>
          </cell>
          <cell r="C429" t="str">
            <v>RCVA retail - Carrying charges</v>
          </cell>
        </row>
        <row r="430">
          <cell r="B430" t="str">
            <v>172500</v>
          </cell>
          <cell r="C430" t="str">
            <v>Miscellaneous deferred debits - Regulatory</v>
          </cell>
        </row>
        <row r="431">
          <cell r="B431" t="str">
            <v>172510</v>
          </cell>
          <cell r="C431" t="str">
            <v>Retroactive revenue recovery</v>
          </cell>
        </row>
        <row r="432">
          <cell r="B432" t="str">
            <v>173000</v>
          </cell>
          <cell r="C432" t="str">
            <v>Deferred losses from disposition of utility plant</v>
          </cell>
        </row>
        <row r="433">
          <cell r="B433" t="str">
            <v>174000</v>
          </cell>
          <cell r="C433" t="str">
            <v>Unamortized loss on reacquired debt</v>
          </cell>
        </row>
        <row r="434">
          <cell r="B434" t="str">
            <v>174500</v>
          </cell>
          <cell r="C434" t="str">
            <v>Development charge deposits/receivables</v>
          </cell>
        </row>
        <row r="435">
          <cell r="B435" t="str">
            <v>174800</v>
          </cell>
          <cell r="C435" t="str">
            <v>RCVA STR - Net accruals</v>
          </cell>
        </row>
        <row r="436">
          <cell r="B436" t="str">
            <v>174810</v>
          </cell>
          <cell r="C436" t="str">
            <v>RCVA STR - Other adjustments</v>
          </cell>
        </row>
        <row r="437">
          <cell r="B437" t="str">
            <v>174820</v>
          </cell>
          <cell r="C437" t="str">
            <v>RCVA STR - Carrying charges</v>
          </cell>
        </row>
        <row r="438">
          <cell r="B438" t="str">
            <v>175000</v>
          </cell>
          <cell r="C438" t="str">
            <v>LV variance account - Net accruals</v>
          </cell>
        </row>
        <row r="439">
          <cell r="B439" t="str">
            <v>175010</v>
          </cell>
          <cell r="C439" t="str">
            <v>LV variance account - Other adjustments</v>
          </cell>
        </row>
        <row r="440">
          <cell r="B440" t="str">
            <v>175020</v>
          </cell>
          <cell r="C440" t="str">
            <v>LV variance account - Carrying charges</v>
          </cell>
        </row>
        <row r="441">
          <cell r="B441" t="str">
            <v>175500</v>
          </cell>
          <cell r="C441" t="str">
            <v>Smart meter capital and recovery offset VA - Revenues</v>
          </cell>
        </row>
        <row r="442">
          <cell r="B442" t="str">
            <v>175510</v>
          </cell>
          <cell r="C442" t="str">
            <v>Smart meter capital and recovery offset VA - Capital</v>
          </cell>
        </row>
        <row r="443">
          <cell r="B443" t="str">
            <v>175520</v>
          </cell>
          <cell r="C443" t="str">
            <v>Smart meter capital and recovery offset VA - Carrying charges</v>
          </cell>
        </row>
        <row r="444">
          <cell r="B444" t="str">
            <v>175530</v>
          </cell>
          <cell r="C444" t="str">
            <v>Smart meter capital and recovery offset VA - Accumulated amortization</v>
          </cell>
        </row>
        <row r="445">
          <cell r="B445" t="str">
            <v>175540</v>
          </cell>
          <cell r="C445" t="str">
            <v>Smart meter capital and recovery offset VA - Stranded meter costs</v>
          </cell>
        </row>
        <row r="446">
          <cell r="B446" t="str">
            <v>175550</v>
          </cell>
          <cell r="C446" t="str">
            <v>Smart meter capital and recovery offset VA - Smart meter revenue for GAAP</v>
          </cell>
        </row>
        <row r="447">
          <cell r="B447" t="str">
            <v>175600</v>
          </cell>
          <cell r="C447" t="str">
            <v>Smart Meter OM&amp;A VA - Incremental costs</v>
          </cell>
        </row>
        <row r="448">
          <cell r="B448" t="str">
            <v>175610</v>
          </cell>
          <cell r="C448" t="str">
            <v>Smart Meter OM&amp;A VA - Carrying charges</v>
          </cell>
        </row>
        <row r="449">
          <cell r="B449" t="str">
            <v>175620</v>
          </cell>
          <cell r="C449" t="str">
            <v>Smart meter historical</v>
          </cell>
        </row>
        <row r="450">
          <cell r="B450" t="str">
            <v>175630</v>
          </cell>
          <cell r="C450" t="str">
            <v>Smart Meter OM&amp;A VA - Amortization expense</v>
          </cell>
        </row>
        <row r="451">
          <cell r="B451" t="str">
            <v>176000</v>
          </cell>
          <cell r="C451" t="str">
            <v>Deferred development costs</v>
          </cell>
        </row>
        <row r="452">
          <cell r="B452" t="str">
            <v>176200</v>
          </cell>
          <cell r="C452" t="str">
            <v>Deferred taxes</v>
          </cell>
        </row>
        <row r="453">
          <cell r="B453" t="str">
            <v>176201</v>
          </cell>
          <cell r="C453" t="str">
            <v>Deferred taxes - Future payment in lieu of taxes</v>
          </cell>
        </row>
        <row r="454">
          <cell r="B454" t="str">
            <v>176300</v>
          </cell>
          <cell r="C454" t="str">
            <v>Contra asset - Deferred taxes</v>
          </cell>
        </row>
        <row r="455">
          <cell r="B455" t="str">
            <v>176500</v>
          </cell>
          <cell r="C455" t="str">
            <v>Conservation and demand management expenditures and recoveries</v>
          </cell>
        </row>
        <row r="456">
          <cell r="B456" t="str">
            <v>176600</v>
          </cell>
          <cell r="C456" t="str">
            <v>Conservation and demand management contra account</v>
          </cell>
        </row>
        <row r="457">
          <cell r="B457" t="str">
            <v>177000</v>
          </cell>
          <cell r="C457" t="str">
            <v>Reserve for transition costs</v>
          </cell>
        </row>
        <row r="458">
          <cell r="B458" t="str">
            <v>177100</v>
          </cell>
          <cell r="C458" t="str">
            <v>Qualifying transition costs</v>
          </cell>
        </row>
        <row r="459">
          <cell r="B459" t="str">
            <v>177200</v>
          </cell>
          <cell r="C459" t="str">
            <v>Extraordinary event costs</v>
          </cell>
        </row>
        <row r="460">
          <cell r="B460" t="str">
            <v>177400</v>
          </cell>
          <cell r="C460" t="str">
            <v>Deferred rate impact amounts</v>
          </cell>
        </row>
        <row r="461">
          <cell r="B461" t="str">
            <v>178000</v>
          </cell>
          <cell r="C461" t="str">
            <v>RSVA WMS - Net accruals</v>
          </cell>
        </row>
        <row r="462">
          <cell r="B462" t="str">
            <v>178010</v>
          </cell>
          <cell r="C462" t="str">
            <v>RSVA WMS - Other adjustments</v>
          </cell>
        </row>
        <row r="463">
          <cell r="B463" t="str">
            <v>178020</v>
          </cell>
          <cell r="C463" t="str">
            <v>RSVA WMS - Carrying charges</v>
          </cell>
        </row>
        <row r="464">
          <cell r="B464" t="str">
            <v>178200</v>
          </cell>
          <cell r="C464" t="str">
            <v>RSVA one-time - Net accruals</v>
          </cell>
        </row>
        <row r="465">
          <cell r="B465" t="str">
            <v>178210</v>
          </cell>
          <cell r="C465" t="str">
            <v>RSVA one-time - Other adjustments</v>
          </cell>
        </row>
        <row r="466">
          <cell r="B466" t="str">
            <v>178220</v>
          </cell>
          <cell r="C466" t="str">
            <v>RSVA one-time - Carrying charges</v>
          </cell>
        </row>
        <row r="467">
          <cell r="B467" t="str">
            <v>178400</v>
          </cell>
          <cell r="C467" t="str">
            <v>RSVA NW - Net accruals</v>
          </cell>
        </row>
        <row r="468">
          <cell r="B468" t="str">
            <v>178410</v>
          </cell>
          <cell r="C468" t="str">
            <v>RSVA NW - Other adjustments</v>
          </cell>
        </row>
        <row r="469">
          <cell r="B469" t="str">
            <v>178420</v>
          </cell>
          <cell r="C469" t="str">
            <v>RSVA NW - Carrying charges</v>
          </cell>
        </row>
        <row r="470">
          <cell r="B470" t="str">
            <v>178600</v>
          </cell>
          <cell r="C470" t="str">
            <v>RSVA CN - Net accruals</v>
          </cell>
        </row>
        <row r="471">
          <cell r="B471" t="str">
            <v>178610</v>
          </cell>
          <cell r="C471" t="str">
            <v>RSVA CN - Other adjustments</v>
          </cell>
        </row>
        <row r="472">
          <cell r="B472" t="str">
            <v>178620</v>
          </cell>
          <cell r="C472" t="str">
            <v>RSVA CN - Carrying charges</v>
          </cell>
        </row>
        <row r="473">
          <cell r="B473" t="str">
            <v>178800</v>
          </cell>
          <cell r="C473" t="str">
            <v>RSVA power - Net accruals</v>
          </cell>
        </row>
        <row r="474">
          <cell r="B474" t="str">
            <v>178810</v>
          </cell>
          <cell r="C474" t="str">
            <v>RSVA power - Other adjustments</v>
          </cell>
        </row>
        <row r="475">
          <cell r="B475" t="str">
            <v>178820</v>
          </cell>
          <cell r="C475" t="str">
            <v>RSVA power - Carrying charges</v>
          </cell>
        </row>
        <row r="476">
          <cell r="B476" t="str">
            <v>178830</v>
          </cell>
          <cell r="C476" t="str">
            <v>RSVA power adj - Net accruals</v>
          </cell>
        </row>
        <row r="477">
          <cell r="B477" t="str">
            <v>178840</v>
          </cell>
          <cell r="C477" t="str">
            <v>RSVA power adj - Other adjustments</v>
          </cell>
        </row>
        <row r="478">
          <cell r="B478" t="str">
            <v>178850</v>
          </cell>
          <cell r="C478" t="str">
            <v>RSVA power adj - Carrying charges</v>
          </cell>
        </row>
        <row r="479">
          <cell r="B479" t="str">
            <v>179000</v>
          </cell>
          <cell r="C479" t="str">
            <v>Recovery of regulatory asset balances - Net accruals</v>
          </cell>
        </row>
        <row r="480">
          <cell r="B480" t="str">
            <v>179010</v>
          </cell>
          <cell r="C480" t="str">
            <v>Recovery of regulatory asset balances - Other adjustments</v>
          </cell>
        </row>
        <row r="481">
          <cell r="B481" t="str">
            <v>179020</v>
          </cell>
          <cell r="C481" t="str">
            <v>Recovery of regulatory asset balances - Carrying charges</v>
          </cell>
        </row>
        <row r="482">
          <cell r="B482" t="str">
            <v>179030</v>
          </cell>
          <cell r="C482" t="str">
            <v>Recovery of regulatory asset balances 2008 - Net accruals</v>
          </cell>
        </row>
        <row r="483">
          <cell r="B483" t="str">
            <v>179040</v>
          </cell>
          <cell r="C483" t="str">
            <v>Recovery of regulatory asset balances 2008 - Other adjustments</v>
          </cell>
        </row>
        <row r="484">
          <cell r="B484" t="str">
            <v>179050</v>
          </cell>
          <cell r="C484" t="str">
            <v>Recovery of regulatory asset balances 2008 - Carrying charges</v>
          </cell>
        </row>
        <row r="485">
          <cell r="B485" t="str">
            <v>179200</v>
          </cell>
          <cell r="C485" t="str">
            <v>PIL's and tax variance for 2006 and subsequent years</v>
          </cell>
        </row>
        <row r="486">
          <cell r="B486" t="str">
            <v>179210</v>
          </cell>
          <cell r="C486" t="str">
            <v>PIL's and tax variance for 2006 and subsequent years - Other adjustments</v>
          </cell>
        </row>
        <row r="487">
          <cell r="B487" t="str">
            <v>179220</v>
          </cell>
          <cell r="C487" t="str">
            <v>PIL's and tax variance for 2006 and sub years - Carrying charges</v>
          </cell>
        </row>
        <row r="488">
          <cell r="B488" t="str">
            <v>179300</v>
          </cell>
          <cell r="C488" t="str">
            <v>Regulatory provisions</v>
          </cell>
        </row>
        <row r="489">
          <cell r="B489" t="str">
            <v>180000</v>
          </cell>
          <cell r="C489" t="str">
            <v>Customer contracts</v>
          </cell>
        </row>
        <row r="490">
          <cell r="B490" t="str">
            <v>190000</v>
          </cell>
          <cell r="C490" t="str">
            <v>Deposits</v>
          </cell>
        </row>
        <row r="491">
          <cell r="B491" t="str">
            <v>190100</v>
          </cell>
          <cell r="C491" t="str">
            <v>Deposits - Long-term</v>
          </cell>
        </row>
        <row r="492">
          <cell r="B492" t="str">
            <v>190400</v>
          </cell>
          <cell r="C492" t="str">
            <v>Contribution to overhead substation</v>
          </cell>
        </row>
        <row r="493">
          <cell r="B493" t="str">
            <v>190500</v>
          </cell>
          <cell r="C493" t="str">
            <v>Contributions and grants</v>
          </cell>
        </row>
        <row r="494">
          <cell r="B494" t="str">
            <v>190600</v>
          </cell>
          <cell r="C494" t="str">
            <v>Contributions - Damage recoverable</v>
          </cell>
        </row>
        <row r="495">
          <cell r="B495" t="str">
            <v>193000</v>
          </cell>
          <cell r="C495" t="str">
            <v>Unamortized bond issue cost</v>
          </cell>
        </row>
        <row r="496">
          <cell r="B496" t="str">
            <v>193500</v>
          </cell>
          <cell r="C496" t="str">
            <v>Unamortized bond discount</v>
          </cell>
        </row>
        <row r="497">
          <cell r="B497" t="str">
            <v>193600</v>
          </cell>
          <cell r="C497" t="str">
            <v>Goodwill</v>
          </cell>
        </row>
        <row r="498">
          <cell r="B498" t="str">
            <v>194000</v>
          </cell>
          <cell r="C498" t="str">
            <v>Notes receivable from associated companies</v>
          </cell>
        </row>
        <row r="499">
          <cell r="B499" t="str">
            <v>195000</v>
          </cell>
          <cell r="C499" t="str">
            <v>Investment in subsidiaries</v>
          </cell>
        </row>
        <row r="500">
          <cell r="B500" t="str">
            <v>196000</v>
          </cell>
          <cell r="C500" t="str">
            <v>Promissory note receivable</v>
          </cell>
        </row>
        <row r="501">
          <cell r="B501" t="str">
            <v>199999</v>
          </cell>
          <cell r="C501" t="str">
            <v>Consolidation clearing - Balance sheet</v>
          </cell>
        </row>
        <row r="502">
          <cell r="B502" t="str">
            <v>200000</v>
          </cell>
          <cell r="C502" t="str">
            <v>Accounts payable - Trade (L)</v>
          </cell>
        </row>
        <row r="503">
          <cell r="B503" t="str">
            <v>200100</v>
          </cell>
          <cell r="C503" t="str">
            <v>Accounts payable - Daffron energy credits</v>
          </cell>
        </row>
        <row r="504">
          <cell r="B504" t="str">
            <v>200200</v>
          </cell>
          <cell r="C504" t="str">
            <v>Accounts payable - Trade preliminary invoice (L)</v>
          </cell>
        </row>
        <row r="505">
          <cell r="B505" t="str">
            <v>201000</v>
          </cell>
          <cell r="C505" t="str">
            <v>Accounts payable - Unbilled material receipt (L)</v>
          </cell>
        </row>
        <row r="506">
          <cell r="B506" t="str">
            <v>201001</v>
          </cell>
          <cell r="C506" t="str">
            <v>Accounts payable - Unbilled material receipt conversion</v>
          </cell>
        </row>
        <row r="507">
          <cell r="B507" t="str">
            <v>202000</v>
          </cell>
          <cell r="C507" t="str">
            <v>Accounts payable - Receipt without purchase order</v>
          </cell>
        </row>
        <row r="508">
          <cell r="B508" t="str">
            <v>203000</v>
          </cell>
          <cell r="C508" t="str">
            <v>Accounts payable - Unbilled prepayment</v>
          </cell>
        </row>
        <row r="509">
          <cell r="B509" t="str">
            <v>204000</v>
          </cell>
          <cell r="C509" t="str">
            <v>Accounts payable - Customer credit balances</v>
          </cell>
        </row>
        <row r="510">
          <cell r="B510" t="str">
            <v>205000</v>
          </cell>
          <cell r="C510" t="str">
            <v>Accounts payable - Employee travel reimbursement</v>
          </cell>
        </row>
        <row r="511">
          <cell r="B511" t="str">
            <v>205100</v>
          </cell>
          <cell r="C511" t="str">
            <v>Customer overpayment (L)</v>
          </cell>
        </row>
        <row r="512">
          <cell r="B512" t="str">
            <v>205200</v>
          </cell>
          <cell r="C512" t="str">
            <v>Holdbacks payable</v>
          </cell>
        </row>
        <row r="513">
          <cell r="B513" t="str">
            <v>205300</v>
          </cell>
          <cell r="C513" t="str">
            <v>Debt retirement charges payable</v>
          </cell>
        </row>
        <row r="514">
          <cell r="B514" t="str">
            <v>205400</v>
          </cell>
          <cell r="C514" t="str">
            <v>Accounts payable - Other</v>
          </cell>
        </row>
        <row r="515">
          <cell r="B515" t="str">
            <v>205410</v>
          </cell>
          <cell r="C515" t="str">
            <v>Accounts payable - Unmatched supplier cheque (L)</v>
          </cell>
        </row>
        <row r="516">
          <cell r="B516" t="str">
            <v>205900</v>
          </cell>
          <cell r="C516" t="str">
            <v>Accounts payable - City of Hamilton</v>
          </cell>
        </row>
        <row r="517">
          <cell r="B517" t="str">
            <v>206000</v>
          </cell>
          <cell r="C517" t="str">
            <v>Capital lease obligation - Current</v>
          </cell>
        </row>
        <row r="518">
          <cell r="B518" t="str">
            <v>208000</v>
          </cell>
          <cell r="C518" t="str">
            <v>Payroll payable</v>
          </cell>
        </row>
        <row r="519">
          <cell r="B519" t="str">
            <v>208010</v>
          </cell>
          <cell r="C519" t="str">
            <v>Payroll - OMERS payable</v>
          </cell>
        </row>
        <row r="520">
          <cell r="B520" t="str">
            <v>208020</v>
          </cell>
          <cell r="C520" t="str">
            <v>Payroll - EI payable</v>
          </cell>
        </row>
        <row r="521">
          <cell r="B521" t="str">
            <v>208030</v>
          </cell>
          <cell r="C521" t="str">
            <v>Payroll - CPP payable</v>
          </cell>
        </row>
        <row r="522">
          <cell r="B522" t="str">
            <v>208040</v>
          </cell>
          <cell r="C522" t="str">
            <v>Payroll - Income taxes payable</v>
          </cell>
        </row>
        <row r="523">
          <cell r="B523" t="str">
            <v>208050</v>
          </cell>
          <cell r="C523" t="str">
            <v>Payroll - Union dues payable</v>
          </cell>
        </row>
        <row r="524">
          <cell r="B524" t="str">
            <v>208060</v>
          </cell>
          <cell r="C524" t="str">
            <v>Payroll - Charity fund payable</v>
          </cell>
        </row>
        <row r="525">
          <cell r="B525" t="str">
            <v>208070</v>
          </cell>
          <cell r="C525" t="str">
            <v>Payroll - Garnish payable</v>
          </cell>
        </row>
        <row r="526">
          <cell r="B526" t="str">
            <v>208080</v>
          </cell>
          <cell r="C526" t="str">
            <v>Payroll - WSIB payable</v>
          </cell>
        </row>
        <row r="527">
          <cell r="B527" t="str">
            <v>208090</v>
          </cell>
          <cell r="C527" t="str">
            <v>Payroll - EHT payable</v>
          </cell>
        </row>
        <row r="528">
          <cell r="B528" t="str">
            <v>208100</v>
          </cell>
          <cell r="C528" t="str">
            <v>Payroll - Group benefits payable</v>
          </cell>
        </row>
        <row r="529">
          <cell r="B529" t="str">
            <v>208110</v>
          </cell>
          <cell r="C529" t="str">
            <v>Payroll - Life insurance payable</v>
          </cell>
        </row>
        <row r="530">
          <cell r="B530" t="str">
            <v>208120</v>
          </cell>
          <cell r="C530" t="str">
            <v>Payroll - CSB payable</v>
          </cell>
        </row>
        <row r="531">
          <cell r="B531" t="str">
            <v>208130</v>
          </cell>
          <cell r="C531" t="str">
            <v>Payroll - Credit union payable</v>
          </cell>
        </row>
        <row r="532">
          <cell r="B532" t="str">
            <v>208140</v>
          </cell>
          <cell r="C532" t="str">
            <v>Payroll - Other deductions</v>
          </cell>
        </row>
        <row r="533">
          <cell r="B533" t="str">
            <v>208150</v>
          </cell>
          <cell r="C533" t="str">
            <v>Payroll - Support payable</v>
          </cell>
        </row>
        <row r="534">
          <cell r="B534" t="str">
            <v>208200</v>
          </cell>
          <cell r="C534" t="str">
            <v>Payroll - Banked overtime payable</v>
          </cell>
        </row>
        <row r="535">
          <cell r="B535" t="str">
            <v>209000</v>
          </cell>
          <cell r="C535" t="str">
            <v>Customer deposits - Current</v>
          </cell>
        </row>
        <row r="536">
          <cell r="B536" t="str">
            <v>209005</v>
          </cell>
          <cell r="C536" t="str">
            <v>Construction deposits (L)</v>
          </cell>
        </row>
        <row r="537">
          <cell r="B537" t="str">
            <v>209006</v>
          </cell>
          <cell r="C537" t="str">
            <v>Construction deposits - other</v>
          </cell>
        </row>
        <row r="538">
          <cell r="B538" t="str">
            <v>209007</v>
          </cell>
          <cell r="C538" t="str">
            <v>Deposits - meter fees</v>
          </cell>
        </row>
        <row r="539">
          <cell r="B539" t="str">
            <v>209010</v>
          </cell>
          <cell r="C539" t="str">
            <v>Interest on customer deposits - Current</v>
          </cell>
        </row>
        <row r="540">
          <cell r="B540" t="str">
            <v>209020</v>
          </cell>
          <cell r="C540" t="str">
            <v>Interest on construction deposits - Current</v>
          </cell>
        </row>
        <row r="541">
          <cell r="B541" t="str">
            <v>209030</v>
          </cell>
          <cell r="C541" t="str">
            <v>Customer deferred deposits - Current</v>
          </cell>
        </row>
        <row r="542">
          <cell r="B542" t="str">
            <v>209035</v>
          </cell>
          <cell r="C542" t="str">
            <v>Retailer deposits - Current</v>
          </cell>
        </row>
        <row r="543">
          <cell r="B543" t="str">
            <v>209040</v>
          </cell>
          <cell r="C543" t="str">
            <v>Advanced invoice clearing (L)</v>
          </cell>
        </row>
        <row r="544">
          <cell r="B544" t="str">
            <v>209050</v>
          </cell>
          <cell r="C544" t="str">
            <v>Customer rebates payable</v>
          </cell>
        </row>
        <row r="545">
          <cell r="B545" t="str">
            <v>209100</v>
          </cell>
          <cell r="C545" t="str">
            <v>Unearned revenue</v>
          </cell>
        </row>
        <row r="546">
          <cell r="B546" t="str">
            <v>211100</v>
          </cell>
          <cell r="C546" t="str">
            <v>Intercompany accounts payable - Horizon Holdings Inc. (L)</v>
          </cell>
        </row>
        <row r="547">
          <cell r="B547" t="str">
            <v>211110</v>
          </cell>
          <cell r="C547" t="str">
            <v>Intercompany accounts payable - Horizon Utilities - EDO (L)</v>
          </cell>
        </row>
        <row r="548">
          <cell r="B548" t="str">
            <v>211120</v>
          </cell>
          <cell r="C548" t="str">
            <v>Intercompany accounts payable - Horizon Utilities - Customer care (L)</v>
          </cell>
        </row>
        <row r="549">
          <cell r="B549" t="str">
            <v>211130</v>
          </cell>
          <cell r="C549" t="str">
            <v>Intercompany accounts payable - Horizon Energy Solutions Inc. (L)</v>
          </cell>
        </row>
        <row r="550">
          <cell r="B550" t="str">
            <v>211140</v>
          </cell>
          <cell r="C550" t="str">
            <v>Intercompany accounts payable - HESI - MSP (L)</v>
          </cell>
        </row>
        <row r="551">
          <cell r="B551" t="str">
            <v>211150</v>
          </cell>
          <cell r="C551" t="str">
            <v>Intercompany accounts payable - HESI - Water heaters - St. Catharines (L)</v>
          </cell>
        </row>
        <row r="552">
          <cell r="B552" t="str">
            <v>211160</v>
          </cell>
          <cell r="C552" t="str">
            <v>Intercompany accounts payable - Hamilton Hydro Services Inc. (L)</v>
          </cell>
        </row>
        <row r="553">
          <cell r="B553" t="str">
            <v>211170</v>
          </cell>
          <cell r="C553" t="str">
            <v>Intercompany accounts payable - HHSI - Hamilton Community Energy (L)</v>
          </cell>
        </row>
        <row r="554">
          <cell r="B554" t="str">
            <v>211180</v>
          </cell>
          <cell r="C554" t="str">
            <v>Intercompany accounts payable - HHSI - Water heaters Hamilton (L)</v>
          </cell>
        </row>
        <row r="555">
          <cell r="B555" t="str">
            <v>211190</v>
          </cell>
          <cell r="C555" t="str">
            <v>Intercompany accounts payable - HHSI - FibreWired (L)</v>
          </cell>
        </row>
        <row r="556">
          <cell r="B556" t="str">
            <v>211200</v>
          </cell>
          <cell r="C556" t="str">
            <v>Intercompany accounts payable - Hamilton Utilities Corporation (L)</v>
          </cell>
        </row>
        <row r="557">
          <cell r="B557" t="str">
            <v>211300</v>
          </cell>
          <cell r="C557" t="str">
            <v>Intercompany payable - HHSI - Daffron - Water Heaters</v>
          </cell>
        </row>
        <row r="558">
          <cell r="B558" t="str">
            <v>211310</v>
          </cell>
          <cell r="C558" t="str">
            <v>Intercompany payable - HHSI - Daffron - HCE</v>
          </cell>
        </row>
        <row r="559">
          <cell r="B559" t="str">
            <v>211320</v>
          </cell>
          <cell r="C559" t="str">
            <v>Intercompany payable - HESI - Daffron - Water Heaters</v>
          </cell>
        </row>
        <row r="560">
          <cell r="B560" t="str">
            <v>211330</v>
          </cell>
          <cell r="C560" t="str">
            <v>Intercompany payable - HESI - Daffron - MSP</v>
          </cell>
        </row>
        <row r="561">
          <cell r="B561" t="str">
            <v>211400</v>
          </cell>
          <cell r="C561" t="str">
            <v>Intercompany payable - HHSI - Hamilton Community Energy</v>
          </cell>
        </row>
        <row r="562">
          <cell r="B562" t="str">
            <v>211410</v>
          </cell>
          <cell r="C562" t="str">
            <v>Intercompany payable - Hamilton Hydro Services Inc.</v>
          </cell>
        </row>
        <row r="563">
          <cell r="B563" t="str">
            <v>211420</v>
          </cell>
          <cell r="C563" t="str">
            <v>Intercompany payable - HHSI - Water heaters - Hamilton</v>
          </cell>
        </row>
        <row r="564">
          <cell r="B564" t="str">
            <v>211500</v>
          </cell>
          <cell r="C564" t="str">
            <v>Intercompany payable - HESI - MSP</v>
          </cell>
        </row>
        <row r="565">
          <cell r="B565" t="str">
            <v>211510</v>
          </cell>
          <cell r="C565" t="str">
            <v>Intercompany payable - Horizon Energy Solutions Inc.</v>
          </cell>
        </row>
        <row r="566">
          <cell r="B566" t="str">
            <v>211520</v>
          </cell>
          <cell r="C566" t="str">
            <v>Intercompany payable - HESI - Water heaters - St. Catharines</v>
          </cell>
        </row>
        <row r="567">
          <cell r="B567" t="str">
            <v>211610</v>
          </cell>
          <cell r="C567" t="str">
            <v>Intercompany payable - Horizon Utilities - Customer care</v>
          </cell>
        </row>
        <row r="568">
          <cell r="B568" t="str">
            <v>211700</v>
          </cell>
          <cell r="C568" t="str">
            <v>Intercompany payable - Horizon Holdings Inc.</v>
          </cell>
        </row>
        <row r="569">
          <cell r="B569" t="str">
            <v>211800</v>
          </cell>
          <cell r="C569" t="str">
            <v>Intercompany payable - Horizon Utilities - EDO</v>
          </cell>
        </row>
        <row r="570">
          <cell r="B570" t="str">
            <v>211900</v>
          </cell>
          <cell r="C570" t="str">
            <v>Intercompany payable - Hamilton Utilities Corporation</v>
          </cell>
        </row>
        <row r="571">
          <cell r="B571" t="str">
            <v>212100</v>
          </cell>
          <cell r="C571" t="str">
            <v>Intercompany accounts receivable SHGI</v>
          </cell>
        </row>
        <row r="572">
          <cell r="B572" t="str">
            <v>218000</v>
          </cell>
          <cell r="C572" t="str">
            <v>Intercompany loan payable (L)</v>
          </cell>
        </row>
        <row r="573">
          <cell r="B573" t="str">
            <v>219000</v>
          </cell>
          <cell r="C573" t="str">
            <v>Intercompany loan receivable (L)</v>
          </cell>
        </row>
        <row r="574">
          <cell r="B574" t="str">
            <v>220000</v>
          </cell>
          <cell r="C574" t="str">
            <v>Accrued salaries and wages</v>
          </cell>
        </row>
        <row r="575">
          <cell r="B575" t="str">
            <v>221000</v>
          </cell>
          <cell r="C575" t="str">
            <v>Accrued payroll tax</v>
          </cell>
        </row>
        <row r="576">
          <cell r="B576" t="str">
            <v>222000</v>
          </cell>
          <cell r="C576" t="str">
            <v>Accrued dividend payable</v>
          </cell>
        </row>
        <row r="577">
          <cell r="B577" t="str">
            <v>224000</v>
          </cell>
          <cell r="C577" t="str">
            <v>Accrued employee benefit and payroll deduction</v>
          </cell>
        </row>
        <row r="578">
          <cell r="B578" t="str">
            <v>226000</v>
          </cell>
          <cell r="C578" t="str">
            <v>Accrued bonus</v>
          </cell>
        </row>
        <row r="579">
          <cell r="B579" t="str">
            <v>227000</v>
          </cell>
          <cell r="C579" t="str">
            <v>Accrued vacation</v>
          </cell>
        </row>
        <row r="580">
          <cell r="B580" t="str">
            <v>229000</v>
          </cell>
          <cell r="C580" t="str">
            <v>Other accrued liabilities</v>
          </cell>
        </row>
        <row r="581">
          <cell r="B581" t="str">
            <v>229100</v>
          </cell>
          <cell r="C581" t="str">
            <v>Other accrued liabilities - Regulatory</v>
          </cell>
        </row>
        <row r="582">
          <cell r="B582" t="str">
            <v>229200</v>
          </cell>
          <cell r="C582" t="str">
            <v>Other accrued liabilities - Backbilling</v>
          </cell>
        </row>
        <row r="583">
          <cell r="B583" t="str">
            <v>229400</v>
          </cell>
          <cell r="C583" t="str">
            <v>Accrual for tax - Federal</v>
          </cell>
        </row>
        <row r="584">
          <cell r="B584" t="str">
            <v>229500</v>
          </cell>
          <cell r="C584" t="str">
            <v>Accrual for tax - Provincial</v>
          </cell>
        </row>
        <row r="585">
          <cell r="B585" t="str">
            <v>230100</v>
          </cell>
          <cell r="C585" t="str">
            <v>Deferred revenue (L)</v>
          </cell>
        </row>
        <row r="586">
          <cell r="B586" t="str">
            <v>230200</v>
          </cell>
          <cell r="C586" t="str">
            <v>Deferred revenue</v>
          </cell>
        </row>
        <row r="587">
          <cell r="B587" t="str">
            <v>230600</v>
          </cell>
          <cell r="C587" t="str">
            <v>Employee future benefits</v>
          </cell>
        </row>
        <row r="588">
          <cell r="B588" t="str">
            <v>230800</v>
          </cell>
          <cell r="C588" t="str">
            <v>Pensions - Past service liability</v>
          </cell>
        </row>
        <row r="589">
          <cell r="B589" t="str">
            <v>231000</v>
          </cell>
          <cell r="C589" t="str">
            <v>Vested sick leave liability</v>
          </cell>
        </row>
        <row r="590">
          <cell r="B590" t="str">
            <v>231100</v>
          </cell>
          <cell r="C590" t="str">
            <v>Capital lease obligiation - long-term</v>
          </cell>
        </row>
        <row r="591">
          <cell r="B591" t="str">
            <v>232000</v>
          </cell>
          <cell r="C591" t="str">
            <v>Stale dated cheques</v>
          </cell>
        </row>
        <row r="592">
          <cell r="B592" t="str">
            <v>233500</v>
          </cell>
          <cell r="C592" t="str">
            <v>Unamortized bond premium</v>
          </cell>
        </row>
        <row r="593">
          <cell r="B593" t="str">
            <v>234000</v>
          </cell>
          <cell r="C593" t="str">
            <v>Accrued pension cost liability</v>
          </cell>
        </row>
        <row r="594">
          <cell r="B594" t="str">
            <v>235000</v>
          </cell>
          <cell r="C594" t="str">
            <v>Future income taxes - Long-term</v>
          </cell>
        </row>
        <row r="595">
          <cell r="B595" t="str">
            <v>236000</v>
          </cell>
          <cell r="C595" t="str">
            <v>Due to HUC re: Qualifying transition costs recovery</v>
          </cell>
        </row>
        <row r="596">
          <cell r="B596" t="str">
            <v>237000</v>
          </cell>
          <cell r="C596" t="str">
            <v>Due to SCHI re: Qualifying transition costs recovery</v>
          </cell>
        </row>
        <row r="597">
          <cell r="B597" t="str">
            <v>238000</v>
          </cell>
          <cell r="C597" t="str">
            <v>Due from SCHI - MPA indemnity</v>
          </cell>
        </row>
        <row r="598">
          <cell r="B598" t="str">
            <v>239000</v>
          </cell>
          <cell r="C598" t="str">
            <v>Other regulatory liabilities</v>
          </cell>
        </row>
        <row r="599">
          <cell r="B599" t="str">
            <v>247000</v>
          </cell>
          <cell r="C599" t="str">
            <v>Debt retirement charges payable</v>
          </cell>
        </row>
        <row r="600">
          <cell r="B600" t="str">
            <v>247500</v>
          </cell>
          <cell r="C600" t="str">
            <v>GST payable</v>
          </cell>
        </row>
        <row r="601">
          <cell r="B601" t="str">
            <v>248000</v>
          </cell>
          <cell r="C601" t="str">
            <v>PST payable</v>
          </cell>
        </row>
        <row r="602">
          <cell r="B602" t="str">
            <v>248500</v>
          </cell>
          <cell r="C602" t="str">
            <v>Sales tax on advanced invoices</v>
          </cell>
        </row>
        <row r="603">
          <cell r="B603" t="str">
            <v>249500</v>
          </cell>
          <cell r="C603" t="str">
            <v>Customer deposits - Long-term</v>
          </cell>
        </row>
        <row r="604">
          <cell r="B604" t="str">
            <v>249600</v>
          </cell>
          <cell r="C604" t="str">
            <v>Construction deposits - Long-term (L)</v>
          </cell>
        </row>
        <row r="605">
          <cell r="B605" t="str">
            <v>249700</v>
          </cell>
          <cell r="C605" t="str">
            <v>Retaler deposits - Long-term</v>
          </cell>
        </row>
        <row r="606">
          <cell r="B606" t="str">
            <v>251000</v>
          </cell>
          <cell r="C606" t="str">
            <v>Notes payable</v>
          </cell>
        </row>
        <row r="607">
          <cell r="B607" t="str">
            <v>262000</v>
          </cell>
          <cell r="C607" t="str">
            <v>Current portion of long-term debt</v>
          </cell>
        </row>
        <row r="608">
          <cell r="B608" t="str">
            <v>263000</v>
          </cell>
          <cell r="C608" t="str">
            <v>Accrued interest on long-term debt</v>
          </cell>
        </row>
        <row r="609">
          <cell r="B609" t="str">
            <v>270000</v>
          </cell>
          <cell r="C609" t="str">
            <v>Long-term portion of obligation under capital lease</v>
          </cell>
        </row>
        <row r="610">
          <cell r="B610" t="str">
            <v>272000</v>
          </cell>
          <cell r="C610" t="str">
            <v>Long-term debt</v>
          </cell>
        </row>
        <row r="611">
          <cell r="B611" t="str">
            <v>275000</v>
          </cell>
          <cell r="C611" t="str">
            <v>Debenture - bond issuance long term portion</v>
          </cell>
        </row>
        <row r="612">
          <cell r="B612" t="str">
            <v>285000</v>
          </cell>
          <cell r="C612" t="str">
            <v>Future income taxes - Current</v>
          </cell>
        </row>
        <row r="613">
          <cell r="B613" t="str">
            <v>294000</v>
          </cell>
          <cell r="C613" t="str">
            <v>Notes payable to associated companies</v>
          </cell>
        </row>
        <row r="614">
          <cell r="B614" t="str">
            <v>300000</v>
          </cell>
          <cell r="C614" t="str">
            <v>Common stock</v>
          </cell>
        </row>
        <row r="615">
          <cell r="B615" t="str">
            <v>301000</v>
          </cell>
          <cell r="C615" t="str">
            <v>Contributed surplus</v>
          </cell>
        </row>
        <row r="616">
          <cell r="B616" t="str">
            <v>302000</v>
          </cell>
          <cell r="C616" t="str">
            <v>Minority interest</v>
          </cell>
        </row>
        <row r="617">
          <cell r="B617" t="str">
            <v>310000</v>
          </cell>
          <cell r="C617" t="str">
            <v>Preferred stock</v>
          </cell>
        </row>
        <row r="618">
          <cell r="B618" t="str">
            <v>340000</v>
          </cell>
          <cell r="C618" t="str">
            <v>Retained earnings</v>
          </cell>
        </row>
        <row r="619">
          <cell r="B619" t="str">
            <v>350000</v>
          </cell>
          <cell r="C619" t="str">
            <v>Dividend - Common stock</v>
          </cell>
        </row>
        <row r="620">
          <cell r="B620" t="str">
            <v>351000</v>
          </cell>
          <cell r="C620" t="str">
            <v>Dividend - Preferred stock</v>
          </cell>
        </row>
        <row r="621">
          <cell r="B621" t="str">
            <v>360000</v>
          </cell>
          <cell r="C621" t="str">
            <v>Accumulated income</v>
          </cell>
        </row>
        <row r="622">
          <cell r="B622" t="str">
            <v>400600</v>
          </cell>
          <cell r="C622" t="str">
            <v>Residential energy sales - Power</v>
          </cell>
        </row>
        <row r="623">
          <cell r="B623" t="str">
            <v>400601</v>
          </cell>
          <cell r="C623" t="str">
            <v>Residential energy sales - Power adjustment</v>
          </cell>
        </row>
        <row r="624">
          <cell r="B624" t="str">
            <v>402000</v>
          </cell>
          <cell r="C624" t="str">
            <v>Large users energy sales - Power</v>
          </cell>
        </row>
        <row r="625">
          <cell r="B625" t="str">
            <v>402001</v>
          </cell>
          <cell r="C625" t="str">
            <v>Large users energy sales - Power adjustment</v>
          </cell>
        </row>
        <row r="626">
          <cell r="B626" t="str">
            <v>402500</v>
          </cell>
          <cell r="C626" t="str">
            <v>Street lighting energy sales - Power</v>
          </cell>
        </row>
        <row r="627">
          <cell r="B627" t="str">
            <v>402501</v>
          </cell>
          <cell r="C627" t="str">
            <v>Street lighting energy sales - Power adjustment</v>
          </cell>
        </row>
        <row r="628">
          <cell r="B628" t="str">
            <v>403000</v>
          </cell>
          <cell r="C628" t="str">
            <v>Sentinel lighting energy sales - Power</v>
          </cell>
        </row>
        <row r="629">
          <cell r="B629" t="str">
            <v>403001</v>
          </cell>
          <cell r="C629" t="str">
            <v>Sentinel lighting energy sales - Power adjustment</v>
          </cell>
        </row>
        <row r="630">
          <cell r="B630" t="str">
            <v>403500</v>
          </cell>
          <cell r="C630" t="str">
            <v>General service &lt;50 kW energy sales - Power</v>
          </cell>
        </row>
        <row r="631">
          <cell r="B631" t="str">
            <v>403501</v>
          </cell>
          <cell r="C631" t="str">
            <v>General service &lt;50 kW energy sales - Power adjustment</v>
          </cell>
        </row>
        <row r="632">
          <cell r="B632" t="str">
            <v>403510</v>
          </cell>
          <cell r="C632" t="str">
            <v>General service &gt;50 kW energy sales - Power</v>
          </cell>
        </row>
        <row r="633">
          <cell r="B633" t="str">
            <v>403511</v>
          </cell>
          <cell r="C633" t="str">
            <v>General service &gt;50 kW energy sales - Power adjustment</v>
          </cell>
        </row>
        <row r="634">
          <cell r="B634" t="str">
            <v>403520</v>
          </cell>
          <cell r="C634" t="str">
            <v>Unmetered energy sales - Power</v>
          </cell>
        </row>
        <row r="635">
          <cell r="B635" t="str">
            <v>403521</v>
          </cell>
          <cell r="C635" t="str">
            <v>Unmetered energy sales - Power adjustment</v>
          </cell>
        </row>
        <row r="636">
          <cell r="B636" t="str">
            <v>405000</v>
          </cell>
          <cell r="C636" t="str">
            <v>Revenue adjustment - power</v>
          </cell>
        </row>
        <row r="637">
          <cell r="B637" t="str">
            <v>405001</v>
          </cell>
          <cell r="C637" t="str">
            <v>Revenue adjustment - power adjustment</v>
          </cell>
        </row>
        <row r="638">
          <cell r="B638" t="str">
            <v>405500</v>
          </cell>
          <cell r="C638" t="str">
            <v>Energy sales for resale (retailers)</v>
          </cell>
        </row>
        <row r="639">
          <cell r="B639" t="str">
            <v>406200</v>
          </cell>
          <cell r="C639" t="str">
            <v>Billed - WMS</v>
          </cell>
        </row>
        <row r="640">
          <cell r="B640" t="str">
            <v>406400</v>
          </cell>
          <cell r="C640" t="str">
            <v>Billed - One time</v>
          </cell>
        </row>
        <row r="641">
          <cell r="B641" t="str">
            <v>406600</v>
          </cell>
          <cell r="C641" t="str">
            <v>Billed - NW</v>
          </cell>
        </row>
        <row r="642">
          <cell r="B642" t="str">
            <v>406800</v>
          </cell>
          <cell r="C642" t="str">
            <v>Billed - CN</v>
          </cell>
        </row>
        <row r="643">
          <cell r="B643" t="str">
            <v>407500</v>
          </cell>
          <cell r="C643" t="str">
            <v>Billed - LV</v>
          </cell>
        </row>
        <row r="644">
          <cell r="B644" t="str">
            <v>408000</v>
          </cell>
          <cell r="C644" t="str">
            <v>Distribution services revenue - Residential - Fixed</v>
          </cell>
        </row>
        <row r="645">
          <cell r="B645" t="str">
            <v>408001</v>
          </cell>
          <cell r="C645" t="str">
            <v>Distribution services revenue - Large users - Fixed</v>
          </cell>
        </row>
        <row r="646">
          <cell r="B646" t="str">
            <v>408002</v>
          </cell>
          <cell r="C646" t="str">
            <v>Distribution services revenue - Street lighting - Fixed</v>
          </cell>
        </row>
        <row r="647">
          <cell r="B647" t="str">
            <v>408003</v>
          </cell>
          <cell r="C647" t="str">
            <v>Distribution services revenue - Sentinel lighting - Fixed</v>
          </cell>
        </row>
        <row r="648">
          <cell r="B648" t="str">
            <v>408004</v>
          </cell>
          <cell r="C648" t="str">
            <v>Distribution services revenue - General services &lt; 50 kW - Fixed</v>
          </cell>
        </row>
        <row r="649">
          <cell r="B649" t="str">
            <v>408005</v>
          </cell>
          <cell r="C649" t="str">
            <v>Distribution services revenue - General services &gt; 50 kW - Fixed</v>
          </cell>
        </row>
        <row r="650">
          <cell r="B650" t="str">
            <v>408006</v>
          </cell>
          <cell r="C650" t="str">
            <v>Distribution services revenue - Unmetered - Fixed</v>
          </cell>
        </row>
        <row r="651">
          <cell r="B651" t="str">
            <v>408008</v>
          </cell>
          <cell r="C651" t="str">
            <v>Distribution services revenue - Adjustment - Fixed</v>
          </cell>
        </row>
        <row r="652">
          <cell r="B652" t="str">
            <v>408009</v>
          </cell>
          <cell r="C652" t="str">
            <v>Distribution services revenue - SSS administration charge - Fixed</v>
          </cell>
        </row>
        <row r="653">
          <cell r="B653" t="str">
            <v>408010</v>
          </cell>
          <cell r="C653" t="str">
            <v>Regulatory assets drawdown - Fixed</v>
          </cell>
        </row>
        <row r="654">
          <cell r="B654" t="str">
            <v>408012</v>
          </cell>
          <cell r="C654" t="str">
            <v>Other PILS adjustments - Fixed</v>
          </cell>
        </row>
        <row r="655">
          <cell r="B655" t="str">
            <v>408014</v>
          </cell>
          <cell r="C655" t="str">
            <v>Backbilling adjustments - Fixed</v>
          </cell>
        </row>
        <row r="656">
          <cell r="B656" t="str">
            <v>408016</v>
          </cell>
          <cell r="C656" t="str">
            <v>Distribution services revenue - Unbilled - Fixed</v>
          </cell>
        </row>
        <row r="657">
          <cell r="B657" t="str">
            <v>408018</v>
          </cell>
          <cell r="C657" t="str">
            <v>Distribution services revenue - Adjustment - Smart meter</v>
          </cell>
        </row>
        <row r="658">
          <cell r="B658" t="str">
            <v>408030</v>
          </cell>
          <cell r="C658" t="str">
            <v>Distribution services revenue - Residential - Variable</v>
          </cell>
        </row>
        <row r="659">
          <cell r="B659" t="str">
            <v>408031</v>
          </cell>
          <cell r="C659" t="str">
            <v>Distribution services revenue - Large users - Variable</v>
          </cell>
        </row>
        <row r="660">
          <cell r="B660" t="str">
            <v>408032</v>
          </cell>
          <cell r="C660" t="str">
            <v>Distribution services revenue - Street lighting - Variable</v>
          </cell>
        </row>
        <row r="661">
          <cell r="B661" t="str">
            <v>408033</v>
          </cell>
          <cell r="C661" t="str">
            <v>Distribution services revenue - Sentinel lighting - Variable</v>
          </cell>
        </row>
        <row r="662">
          <cell r="B662" t="str">
            <v>408034</v>
          </cell>
          <cell r="C662" t="str">
            <v>Distribution services revenue - General services &lt; 50 kW - Variable</v>
          </cell>
        </row>
        <row r="663">
          <cell r="B663" t="str">
            <v>408035</v>
          </cell>
          <cell r="C663" t="str">
            <v>Distribution services revenue - General services &gt; 50 kW - Variable</v>
          </cell>
        </row>
        <row r="664">
          <cell r="B664" t="str">
            <v>408036</v>
          </cell>
          <cell r="C664" t="str">
            <v>Distribution services revenue - Unmetered - Variable</v>
          </cell>
        </row>
        <row r="665">
          <cell r="B665" t="str">
            <v>408037</v>
          </cell>
          <cell r="C665" t="str">
            <v>Distribution services revenue - Standby - Variable</v>
          </cell>
        </row>
        <row r="666">
          <cell r="B666" t="str">
            <v>408038</v>
          </cell>
          <cell r="C666" t="str">
            <v>Distribution services revenue - Adjustment - Variable</v>
          </cell>
        </row>
        <row r="667">
          <cell r="B667" t="str">
            <v>408039</v>
          </cell>
          <cell r="C667" t="str">
            <v>Distribution services revenue - Unbilled - Variable</v>
          </cell>
        </row>
        <row r="668">
          <cell r="B668" t="str">
            <v>408040</v>
          </cell>
          <cell r="C668" t="str">
            <v>Regulatory assets drawdown - Variable</v>
          </cell>
        </row>
        <row r="669">
          <cell r="B669" t="str">
            <v>408042</v>
          </cell>
          <cell r="C669" t="str">
            <v>PILS 2007 drawdown - Variable</v>
          </cell>
        </row>
        <row r="670">
          <cell r="B670" t="str">
            <v>408044</v>
          </cell>
          <cell r="C670" t="str">
            <v>Backbilling adjustments - Variable</v>
          </cell>
        </row>
        <row r="671">
          <cell r="B671" t="str">
            <v>408046</v>
          </cell>
          <cell r="C671" t="str">
            <v>Distribution services revenue - Load transfer - Variable</v>
          </cell>
        </row>
        <row r="672">
          <cell r="B672" t="str">
            <v>408048</v>
          </cell>
          <cell r="C672" t="str">
            <v>Distribution services revenue - Theft of power - Variable</v>
          </cell>
        </row>
        <row r="673">
          <cell r="B673" t="str">
            <v>408070</v>
          </cell>
          <cell r="C673" t="str">
            <v>Transformer discounts - GS &lt; 50 kW</v>
          </cell>
        </row>
        <row r="674">
          <cell r="B674" t="str">
            <v>408071</v>
          </cell>
          <cell r="C674" t="str">
            <v>Transformer discounts - GS &gt; 50 kW</v>
          </cell>
        </row>
        <row r="675">
          <cell r="B675" t="str">
            <v>408072</v>
          </cell>
          <cell r="C675" t="str">
            <v>Transformer discounts - Large users</v>
          </cell>
        </row>
        <row r="676">
          <cell r="B676" t="str">
            <v>408200</v>
          </cell>
          <cell r="C676" t="str">
            <v>Retail services revenue - Establishing service agreements</v>
          </cell>
        </row>
        <row r="677">
          <cell r="B677" t="str">
            <v>408210</v>
          </cell>
          <cell r="C677" t="str">
            <v>Retail services revenue - Distributor consolidated billing</v>
          </cell>
        </row>
        <row r="678">
          <cell r="B678" t="str">
            <v>408220</v>
          </cell>
          <cell r="C678" t="str">
            <v>Retail services revenue - Retailer consolidated billing</v>
          </cell>
        </row>
        <row r="679">
          <cell r="B679" t="str">
            <v>408400</v>
          </cell>
          <cell r="C679" t="str">
            <v>Service transaction request revenue - Retailer request fee</v>
          </cell>
        </row>
        <row r="680">
          <cell r="B680" t="str">
            <v>408410</v>
          </cell>
          <cell r="C680" t="str">
            <v>Service transaction request revenue - Retailer processing fee</v>
          </cell>
        </row>
        <row r="681">
          <cell r="B681" t="str">
            <v>409005</v>
          </cell>
          <cell r="C681" t="str">
            <v>Power purchased</v>
          </cell>
        </row>
        <row r="682">
          <cell r="B682" t="str">
            <v>409008</v>
          </cell>
          <cell r="C682" t="str">
            <v>Charges - WMS</v>
          </cell>
        </row>
        <row r="683">
          <cell r="B683" t="str">
            <v>409010</v>
          </cell>
          <cell r="C683" t="str">
            <v>Cost of power adjustments</v>
          </cell>
        </row>
        <row r="684">
          <cell r="B684" t="str">
            <v>409012</v>
          </cell>
          <cell r="C684" t="str">
            <v>Charges - WMS one time</v>
          </cell>
        </row>
        <row r="685">
          <cell r="B685" t="str">
            <v>409014</v>
          </cell>
          <cell r="C685" t="str">
            <v>Charges - Retail transmission - NW</v>
          </cell>
        </row>
        <row r="686">
          <cell r="B686" t="str">
            <v>409016</v>
          </cell>
          <cell r="C686" t="str">
            <v>Charges - Retail transmission - CN</v>
          </cell>
        </row>
        <row r="687">
          <cell r="B687" t="str">
            <v>409018</v>
          </cell>
          <cell r="C687" t="str">
            <v>Charges - Low voltage</v>
          </cell>
        </row>
        <row r="688">
          <cell r="B688" t="str">
            <v>410000</v>
          </cell>
          <cell r="C688" t="str">
            <v>Rental income - Pole and duct</v>
          </cell>
        </row>
        <row r="689">
          <cell r="B689" t="str">
            <v>410010</v>
          </cell>
          <cell r="C689" t="str">
            <v>Rental income - Pole and duct - Intercompany</v>
          </cell>
        </row>
        <row r="690">
          <cell r="B690" t="str">
            <v>411000</v>
          </cell>
          <cell r="C690" t="str">
            <v>Building rental - John Street (Daffron)</v>
          </cell>
        </row>
        <row r="691">
          <cell r="B691" t="str">
            <v>411500</v>
          </cell>
          <cell r="C691" t="str">
            <v>Building rental - John Street (City of Hamilton)</v>
          </cell>
        </row>
        <row r="692">
          <cell r="B692" t="str">
            <v>412000</v>
          </cell>
          <cell r="C692" t="str">
            <v>Building rental - Stoney Creek</v>
          </cell>
        </row>
        <row r="693">
          <cell r="B693" t="str">
            <v>412500</v>
          </cell>
          <cell r="C693" t="str">
            <v>Building rental - Governor's Road</v>
          </cell>
        </row>
        <row r="694">
          <cell r="B694" t="str">
            <v>413000</v>
          </cell>
          <cell r="C694" t="str">
            <v>Building rental - St. Catharines</v>
          </cell>
        </row>
        <row r="695">
          <cell r="B695" t="str">
            <v>420000</v>
          </cell>
          <cell r="C695" t="str">
            <v>Late payment charges</v>
          </cell>
        </row>
        <row r="696">
          <cell r="B696" t="str">
            <v>421000</v>
          </cell>
          <cell r="C696" t="str">
            <v>Lawyers fees</v>
          </cell>
        </row>
        <row r="697">
          <cell r="B697" t="str">
            <v>421100</v>
          </cell>
          <cell r="C697" t="str">
            <v>Income tax letter</v>
          </cell>
        </row>
        <row r="698">
          <cell r="B698" t="str">
            <v>421200</v>
          </cell>
          <cell r="C698" t="str">
            <v>Notification charge</v>
          </cell>
        </row>
        <row r="699">
          <cell r="B699" t="str">
            <v>421300</v>
          </cell>
          <cell r="C699" t="str">
            <v>Account history</v>
          </cell>
        </row>
        <row r="700">
          <cell r="B700" t="str">
            <v>421400</v>
          </cell>
          <cell r="C700" t="str">
            <v>Legal letter</v>
          </cell>
        </row>
        <row r="701">
          <cell r="B701" t="str">
            <v>421500</v>
          </cell>
          <cell r="C701" t="str">
            <v>NSF payment charges</v>
          </cell>
        </row>
        <row r="702">
          <cell r="B702" t="str">
            <v>421600</v>
          </cell>
          <cell r="C702" t="str">
            <v>Special meter reads</v>
          </cell>
        </row>
        <row r="703">
          <cell r="B703" t="str">
            <v>421700</v>
          </cell>
          <cell r="C703" t="str">
            <v>Meter dispute charges</v>
          </cell>
        </row>
        <row r="704">
          <cell r="B704" t="str">
            <v>421800</v>
          </cell>
          <cell r="C704" t="str">
            <v>Statement of account</v>
          </cell>
        </row>
        <row r="705">
          <cell r="B705" t="str">
            <v>421900</v>
          </cell>
          <cell r="C705" t="str">
            <v>Post dated cheque removal</v>
          </cell>
        </row>
        <row r="706">
          <cell r="B706" t="str">
            <v>422000</v>
          </cell>
          <cell r="C706" t="str">
            <v>Collection charges</v>
          </cell>
        </row>
        <row r="707">
          <cell r="B707" t="str">
            <v>422100</v>
          </cell>
          <cell r="C707" t="str">
            <v>Reconnection charges</v>
          </cell>
        </row>
        <row r="708">
          <cell r="B708" t="str">
            <v>422200</v>
          </cell>
          <cell r="C708" t="str">
            <v>Credit checks</v>
          </cell>
        </row>
        <row r="709">
          <cell r="B709" t="str">
            <v>422300</v>
          </cell>
          <cell r="C709" t="str">
            <v>Duplicate invoice charges</v>
          </cell>
        </row>
        <row r="710">
          <cell r="B710" t="str">
            <v>422400</v>
          </cell>
          <cell r="C710" t="str">
            <v>Request for other billing information</v>
          </cell>
        </row>
        <row r="711">
          <cell r="B711" t="str">
            <v>422500</v>
          </cell>
          <cell r="C711" t="str">
            <v>New connection charges</v>
          </cell>
        </row>
        <row r="712">
          <cell r="B712" t="str">
            <v>423000</v>
          </cell>
          <cell r="C712" t="str">
            <v>Meter department charges</v>
          </cell>
        </row>
        <row r="713">
          <cell r="B713" t="str">
            <v>423500</v>
          </cell>
          <cell r="C713" t="str">
            <v>Theft of power</v>
          </cell>
        </row>
        <row r="714">
          <cell r="B714" t="str">
            <v>424000</v>
          </cell>
          <cell r="C714" t="str">
            <v>Scrap sales</v>
          </cell>
        </row>
        <row r="715">
          <cell r="B715" t="str">
            <v>424500</v>
          </cell>
          <cell r="C715" t="str">
            <v>Merchandising</v>
          </cell>
        </row>
        <row r="716">
          <cell r="B716" t="str">
            <v>425000</v>
          </cell>
          <cell r="C716" t="str">
            <v>City call centre charges</v>
          </cell>
        </row>
        <row r="717">
          <cell r="B717" t="str">
            <v>426000</v>
          </cell>
          <cell r="C717" t="str">
            <v>Ontario Power Authority program bonus</v>
          </cell>
        </row>
        <row r="718">
          <cell r="B718" t="str">
            <v>427000</v>
          </cell>
          <cell r="C718" t="str">
            <v>Water heater rental</v>
          </cell>
        </row>
        <row r="719">
          <cell r="B719" t="str">
            <v>427500</v>
          </cell>
          <cell r="C719" t="str">
            <v>Sentinel light rental</v>
          </cell>
        </row>
        <row r="720">
          <cell r="B720" t="str">
            <v>429900</v>
          </cell>
          <cell r="C720" t="str">
            <v>Miscellaneous revenue</v>
          </cell>
        </row>
        <row r="721">
          <cell r="B721" t="str">
            <v>429910</v>
          </cell>
          <cell r="C721" t="str">
            <v>Miscellaneous revenue - Intercompany</v>
          </cell>
        </row>
        <row r="722">
          <cell r="B722" t="str">
            <v>430000</v>
          </cell>
          <cell r="C722" t="str">
            <v>Water billing</v>
          </cell>
        </row>
        <row r="723">
          <cell r="B723" t="str">
            <v>431000</v>
          </cell>
          <cell r="C723" t="str">
            <v>Water billing late payment charges</v>
          </cell>
        </row>
        <row r="724">
          <cell r="B724" t="str">
            <v>431500</v>
          </cell>
          <cell r="C724" t="str">
            <v>WNH payment processing charges</v>
          </cell>
        </row>
        <row r="725">
          <cell r="B725" t="str">
            <v>440000</v>
          </cell>
          <cell r="C725" t="str">
            <v>Management fee revenue</v>
          </cell>
        </row>
        <row r="726">
          <cell r="B726" t="str">
            <v>440010</v>
          </cell>
          <cell r="C726" t="str">
            <v>Billing and customer service fees - EDO</v>
          </cell>
        </row>
        <row r="727">
          <cell r="B727" t="str">
            <v>440020</v>
          </cell>
          <cell r="C727" t="str">
            <v>Billing and customer service fees - Water heaters</v>
          </cell>
        </row>
        <row r="728">
          <cell r="B728" t="str">
            <v>440030</v>
          </cell>
          <cell r="C728" t="str">
            <v>Management fee revenue - Intercompany - Horizon</v>
          </cell>
        </row>
        <row r="729">
          <cell r="B729" t="str">
            <v>440040</v>
          </cell>
          <cell r="C729" t="str">
            <v>Management fee revenue - Intercompany - HUC</v>
          </cell>
        </row>
        <row r="730">
          <cell r="B730" t="str">
            <v>451000</v>
          </cell>
          <cell r="C730" t="str">
            <v>Revenue - Cooling</v>
          </cell>
        </row>
        <row r="731">
          <cell r="B731" t="str">
            <v>452000</v>
          </cell>
          <cell r="C731" t="str">
            <v>Revenue - Thermal heat</v>
          </cell>
        </row>
        <row r="732">
          <cell r="B732" t="str">
            <v>453000</v>
          </cell>
          <cell r="C732" t="str">
            <v>Revenue - Electricity</v>
          </cell>
        </row>
        <row r="733">
          <cell r="B733" t="str">
            <v>459000</v>
          </cell>
          <cell r="C733" t="str">
            <v>Telecommunication service charges</v>
          </cell>
        </row>
        <row r="734">
          <cell r="B734" t="str">
            <v>459010</v>
          </cell>
          <cell r="C734" t="str">
            <v>Telecommunication service charges - Intercompany</v>
          </cell>
        </row>
        <row r="735">
          <cell r="B735" t="str">
            <v>490000</v>
          </cell>
          <cell r="C735" t="str">
            <v>Interest income - Intercompany</v>
          </cell>
        </row>
        <row r="736">
          <cell r="B736" t="str">
            <v>491000</v>
          </cell>
          <cell r="C736" t="str">
            <v>Interest income - Bank</v>
          </cell>
        </row>
        <row r="737">
          <cell r="B737" t="str">
            <v>492000</v>
          </cell>
          <cell r="C737" t="str">
            <v>Interest income - Miscellaneous receivables</v>
          </cell>
        </row>
        <row r="738">
          <cell r="B738" t="str">
            <v>498000</v>
          </cell>
          <cell r="C738" t="str">
            <v>Dividend income</v>
          </cell>
        </row>
        <row r="739">
          <cell r="B739" t="str">
            <v>499900</v>
          </cell>
          <cell r="C739" t="str">
            <v>Billing and customer service revenue (Reporting purposes only)</v>
          </cell>
        </row>
        <row r="740">
          <cell r="B740" t="str">
            <v>499910</v>
          </cell>
          <cell r="C740" t="str">
            <v>Other revenue (Reporting purposes only)</v>
          </cell>
        </row>
        <row r="741">
          <cell r="B741" t="str">
            <v>499920</v>
          </cell>
          <cell r="C741" t="str">
            <v>Interest income (Reporting purposes only)</v>
          </cell>
        </row>
        <row r="742">
          <cell r="B742" t="str">
            <v>500000</v>
          </cell>
          <cell r="C742" t="str">
            <v>Cost of goods sold</v>
          </cell>
        </row>
        <row r="743">
          <cell r="B743" t="str">
            <v>502000</v>
          </cell>
          <cell r="C743" t="str">
            <v>Cost of service sold</v>
          </cell>
        </row>
        <row r="744">
          <cell r="B744" t="str">
            <v>503000</v>
          </cell>
          <cell r="C744" t="str">
            <v>Cost of service sold-contra account</v>
          </cell>
        </row>
        <row r="745">
          <cell r="B745" t="str">
            <v>600000</v>
          </cell>
          <cell r="C745" t="str">
            <v>Salaries</v>
          </cell>
        </row>
        <row r="746">
          <cell r="B746" t="str">
            <v>601000</v>
          </cell>
          <cell r="C746" t="str">
            <v>Overtime</v>
          </cell>
        </row>
        <row r="747">
          <cell r="B747" t="str">
            <v>604000</v>
          </cell>
          <cell r="C747" t="str">
            <v>Contract labour</v>
          </cell>
        </row>
        <row r="748">
          <cell r="B748" t="str">
            <v>605000</v>
          </cell>
          <cell r="C748" t="str">
            <v>Bonus</v>
          </cell>
        </row>
        <row r="749">
          <cell r="B749" t="str">
            <v>605500</v>
          </cell>
          <cell r="C749" t="str">
            <v>Commissions</v>
          </cell>
        </row>
        <row r="750">
          <cell r="B750" t="str">
            <v>606000</v>
          </cell>
          <cell r="C750" t="str">
            <v>Overtime and vacation payout</v>
          </cell>
        </row>
        <row r="751">
          <cell r="B751" t="str">
            <v>608000</v>
          </cell>
          <cell r="C751" t="str">
            <v>Direct labour - Work order</v>
          </cell>
        </row>
        <row r="752">
          <cell r="B752" t="str">
            <v>608090</v>
          </cell>
          <cell r="C752" t="str">
            <v>Direct labour - Work order - Contra</v>
          </cell>
        </row>
        <row r="753">
          <cell r="B753" t="str">
            <v>608100</v>
          </cell>
          <cell r="C753" t="str">
            <v>Direct labour - Work order - Overhead</v>
          </cell>
        </row>
        <row r="754">
          <cell r="B754" t="str">
            <v>608190</v>
          </cell>
          <cell r="C754" t="str">
            <v>Direct labour - Work order - Overhead - Contra</v>
          </cell>
        </row>
        <row r="755">
          <cell r="B755" t="str">
            <v>609000</v>
          </cell>
          <cell r="C755" t="str">
            <v>Direct labour - Project (ABC costs)</v>
          </cell>
        </row>
        <row r="756">
          <cell r="B756" t="str">
            <v>609090</v>
          </cell>
          <cell r="C756" t="str">
            <v>Direct labour - Project (ABC costs) - Contra</v>
          </cell>
        </row>
        <row r="757">
          <cell r="B757" t="str">
            <v>609100</v>
          </cell>
          <cell r="C757" t="str">
            <v>Direct labour - Project (ABC costs) - Overhead</v>
          </cell>
        </row>
        <row r="758">
          <cell r="B758" t="str">
            <v>609190</v>
          </cell>
          <cell r="C758" t="str">
            <v>Direct labour - Project (ABC costs) - Overhead - Contra</v>
          </cell>
        </row>
        <row r="759">
          <cell r="B759" t="str">
            <v>610000</v>
          </cell>
          <cell r="C759" t="str">
            <v>Employer payroll taxes</v>
          </cell>
        </row>
        <row r="760">
          <cell r="B760" t="str">
            <v>611000</v>
          </cell>
          <cell r="C760" t="str">
            <v>Health and medical benefits</v>
          </cell>
        </row>
        <row r="761">
          <cell r="B761" t="str">
            <v>611200</v>
          </cell>
          <cell r="C761" t="str">
            <v>OMERS</v>
          </cell>
        </row>
        <row r="762">
          <cell r="B762" t="str">
            <v>611300</v>
          </cell>
          <cell r="C762" t="str">
            <v>Long-term disability</v>
          </cell>
        </row>
        <row r="763">
          <cell r="B763" t="str">
            <v>611400</v>
          </cell>
          <cell r="C763" t="str">
            <v>EHT</v>
          </cell>
        </row>
        <row r="764">
          <cell r="B764" t="str">
            <v>611500</v>
          </cell>
          <cell r="C764" t="str">
            <v>Life insurance premiums</v>
          </cell>
        </row>
        <row r="765">
          <cell r="B765" t="str">
            <v>612000</v>
          </cell>
          <cell r="C765" t="str">
            <v>Employee future benefits</v>
          </cell>
        </row>
        <row r="766">
          <cell r="B766" t="str">
            <v>613000</v>
          </cell>
          <cell r="C766" t="str">
            <v>Retiree benefits</v>
          </cell>
        </row>
        <row r="767">
          <cell r="B767" t="str">
            <v>614000</v>
          </cell>
          <cell r="C767" t="str">
            <v>Vacation and holidays</v>
          </cell>
        </row>
        <row r="768">
          <cell r="B768" t="str">
            <v>615000</v>
          </cell>
          <cell r="C768" t="str">
            <v>Other downtime</v>
          </cell>
        </row>
        <row r="769">
          <cell r="B769" t="str">
            <v>619000</v>
          </cell>
          <cell r="C769" t="str">
            <v>Other employee compensation</v>
          </cell>
        </row>
        <row r="770">
          <cell r="B770" t="str">
            <v>620000</v>
          </cell>
          <cell r="C770" t="str">
            <v>Travel and accommodations</v>
          </cell>
        </row>
        <row r="771">
          <cell r="B771" t="str">
            <v>621000</v>
          </cell>
          <cell r="C771" t="str">
            <v>Mileage</v>
          </cell>
        </row>
        <row r="772">
          <cell r="B772" t="str">
            <v>622000</v>
          </cell>
          <cell r="C772" t="str">
            <v>Meals and entertainment</v>
          </cell>
        </row>
        <row r="773">
          <cell r="B773" t="str">
            <v>630000</v>
          </cell>
          <cell r="C773" t="str">
            <v>Recruiting</v>
          </cell>
        </row>
        <row r="774">
          <cell r="B774" t="str">
            <v>640000</v>
          </cell>
          <cell r="C774" t="str">
            <v>Training and development</v>
          </cell>
        </row>
        <row r="775">
          <cell r="B775" t="str">
            <v>641000</v>
          </cell>
          <cell r="C775" t="str">
            <v>Subscriptions and memberships</v>
          </cell>
        </row>
        <row r="776">
          <cell r="B776" t="str">
            <v>650000</v>
          </cell>
          <cell r="C776" t="str">
            <v>Direct work order charges - Materials used</v>
          </cell>
        </row>
        <row r="777">
          <cell r="B777" t="str">
            <v>651000</v>
          </cell>
          <cell r="C777" t="str">
            <v>Direct work order charges - Vehicles used</v>
          </cell>
        </row>
        <row r="778">
          <cell r="B778" t="str">
            <v>671000</v>
          </cell>
          <cell r="C778" t="str">
            <v>Vehicle</v>
          </cell>
        </row>
        <row r="779">
          <cell r="B779" t="str">
            <v>672000</v>
          </cell>
          <cell r="C779" t="str">
            <v>Fuel</v>
          </cell>
        </row>
        <row r="780">
          <cell r="B780" t="str">
            <v>681000</v>
          </cell>
          <cell r="C780" t="str">
            <v>Safety</v>
          </cell>
        </row>
        <row r="781">
          <cell r="B781" t="str">
            <v>690000</v>
          </cell>
          <cell r="C781" t="str">
            <v>Computer maintenance</v>
          </cell>
        </row>
        <row r="782">
          <cell r="B782" t="str">
            <v>691000</v>
          </cell>
          <cell r="C782" t="str">
            <v>Internet services</v>
          </cell>
        </row>
        <row r="783">
          <cell r="B783" t="str">
            <v>691010</v>
          </cell>
          <cell r="C783" t="str">
            <v>Internet services - Intercompany</v>
          </cell>
        </row>
        <row r="784">
          <cell r="B784" t="str">
            <v>692000</v>
          </cell>
          <cell r="C784" t="str">
            <v>Software license and maintenance</v>
          </cell>
        </row>
        <row r="785">
          <cell r="B785" t="str">
            <v>699900</v>
          </cell>
          <cell r="C785" t="str">
            <v>Salaries and benefits (Reporting purposes only)</v>
          </cell>
        </row>
        <row r="786">
          <cell r="B786" t="str">
            <v>700000</v>
          </cell>
          <cell r="C786" t="str">
            <v>Maintenance supplies</v>
          </cell>
        </row>
        <row r="787">
          <cell r="B787" t="str">
            <v>704000</v>
          </cell>
          <cell r="C787" t="str">
            <v>General office supplies</v>
          </cell>
        </row>
        <row r="788">
          <cell r="B788" t="str">
            <v>707000</v>
          </cell>
          <cell r="C788" t="str">
            <v>Small tools</v>
          </cell>
        </row>
        <row r="789">
          <cell r="B789" t="str">
            <v>708000</v>
          </cell>
          <cell r="C789" t="str">
            <v>Consumables</v>
          </cell>
        </row>
        <row r="790">
          <cell r="B790" t="str">
            <v>709000</v>
          </cell>
          <cell r="C790" t="str">
            <v>Other supplies</v>
          </cell>
        </row>
        <row r="791">
          <cell r="B791" t="str">
            <v>709900</v>
          </cell>
          <cell r="C791" t="str">
            <v>Purchase price variance</v>
          </cell>
        </row>
        <row r="792">
          <cell r="B792" t="str">
            <v>710000</v>
          </cell>
          <cell r="C792" t="str">
            <v>Rent</v>
          </cell>
        </row>
        <row r="793">
          <cell r="B793" t="str">
            <v>711000</v>
          </cell>
          <cell r="C793" t="str">
            <v>Repairs and maintenance - Equipment</v>
          </cell>
        </row>
        <row r="794">
          <cell r="B794" t="str">
            <v>711200</v>
          </cell>
          <cell r="C794" t="str">
            <v>Equipment repair</v>
          </cell>
        </row>
        <row r="795">
          <cell r="B795" t="str">
            <v>711500</v>
          </cell>
          <cell r="C795" t="str">
            <v>Equipment rental</v>
          </cell>
        </row>
        <row r="796">
          <cell r="B796" t="str">
            <v>720000</v>
          </cell>
          <cell r="C796" t="str">
            <v>Rent - Building</v>
          </cell>
        </row>
        <row r="797">
          <cell r="B797" t="str">
            <v>720500</v>
          </cell>
          <cell r="C797" t="str">
            <v>Rent - Outside storage</v>
          </cell>
        </row>
        <row r="798">
          <cell r="B798" t="str">
            <v>721000</v>
          </cell>
          <cell r="C798" t="str">
            <v>Utilities</v>
          </cell>
        </row>
        <row r="799">
          <cell r="B799" t="str">
            <v>721010</v>
          </cell>
          <cell r="C799" t="str">
            <v>Natural Gas</v>
          </cell>
        </row>
        <row r="800">
          <cell r="B800" t="str">
            <v>722000</v>
          </cell>
          <cell r="C800" t="str">
            <v>Property tax</v>
          </cell>
        </row>
        <row r="801">
          <cell r="B801" t="str">
            <v>723000</v>
          </cell>
          <cell r="C801" t="str">
            <v>Repairs and maintenance - Building</v>
          </cell>
        </row>
        <row r="802">
          <cell r="B802" t="str">
            <v>723500</v>
          </cell>
          <cell r="C802" t="str">
            <v>HVAC maintenance</v>
          </cell>
        </row>
        <row r="803">
          <cell r="B803" t="str">
            <v>724000</v>
          </cell>
          <cell r="C803" t="str">
            <v>Janitorial and landscaping service</v>
          </cell>
        </row>
        <row r="804">
          <cell r="B804" t="str">
            <v>725000</v>
          </cell>
          <cell r="C804" t="str">
            <v>Security service</v>
          </cell>
        </row>
        <row r="805">
          <cell r="B805" t="str">
            <v>726100</v>
          </cell>
          <cell r="C805" t="str">
            <v>WSIB</v>
          </cell>
        </row>
        <row r="806">
          <cell r="B806" t="str">
            <v>726200</v>
          </cell>
          <cell r="C806" t="str">
            <v>Insurance - Property</v>
          </cell>
        </row>
        <row r="807">
          <cell r="B807" t="str">
            <v>726300</v>
          </cell>
          <cell r="C807" t="str">
            <v>Insurance - General</v>
          </cell>
        </row>
        <row r="808">
          <cell r="B808" t="str">
            <v>726400</v>
          </cell>
          <cell r="C808" t="str">
            <v>Insurance - Automobile</v>
          </cell>
        </row>
        <row r="809">
          <cell r="B809" t="str">
            <v>730000</v>
          </cell>
          <cell r="C809" t="str">
            <v>Telephone</v>
          </cell>
        </row>
        <row r="810">
          <cell r="B810" t="str">
            <v>730010</v>
          </cell>
          <cell r="C810" t="str">
            <v>Telephone - Intercompany</v>
          </cell>
        </row>
        <row r="811">
          <cell r="B811" t="str">
            <v>731000</v>
          </cell>
          <cell r="C811" t="str">
            <v>Cellular and pager</v>
          </cell>
        </row>
        <row r="812">
          <cell r="B812" t="str">
            <v>735000</v>
          </cell>
          <cell r="C812" t="str">
            <v>Wireless communications</v>
          </cell>
        </row>
        <row r="813">
          <cell r="B813" t="str">
            <v>740000</v>
          </cell>
          <cell r="C813" t="str">
            <v>Freight postage and delivery</v>
          </cell>
        </row>
        <row r="814">
          <cell r="B814" t="str">
            <v>745000</v>
          </cell>
          <cell r="C814" t="str">
            <v>Emergency maintenance</v>
          </cell>
        </row>
        <row r="815">
          <cell r="B815" t="str">
            <v>750000</v>
          </cell>
          <cell r="C815" t="str">
            <v>Legal fees</v>
          </cell>
        </row>
        <row r="816">
          <cell r="B816" t="str">
            <v>751000</v>
          </cell>
          <cell r="C816" t="str">
            <v>Auditing fees</v>
          </cell>
        </row>
        <row r="817">
          <cell r="B817" t="str">
            <v>752000</v>
          </cell>
          <cell r="C817" t="str">
            <v>Tax service</v>
          </cell>
        </row>
        <row r="818">
          <cell r="B818" t="str">
            <v>753000</v>
          </cell>
          <cell r="C818" t="str">
            <v>Consulting</v>
          </cell>
        </row>
        <row r="819">
          <cell r="B819" t="str">
            <v>753500</v>
          </cell>
          <cell r="C819" t="str">
            <v>Tree trimming</v>
          </cell>
        </row>
        <row r="820">
          <cell r="B820" t="str">
            <v>754000</v>
          </cell>
          <cell r="C820" t="str">
            <v>Outside service provider</v>
          </cell>
        </row>
        <row r="821">
          <cell r="B821" t="str">
            <v>754500</v>
          </cell>
          <cell r="C821" t="str">
            <v>Service agreements</v>
          </cell>
        </row>
        <row r="822">
          <cell r="B822" t="str">
            <v>755000</v>
          </cell>
          <cell r="C822" t="str">
            <v>Other professional service</v>
          </cell>
        </row>
        <row r="823">
          <cell r="B823" t="str">
            <v>755500</v>
          </cell>
          <cell r="C823" t="str">
            <v>Joint use</v>
          </cell>
        </row>
        <row r="824">
          <cell r="B824" t="str">
            <v>755510</v>
          </cell>
          <cell r="C824" t="str">
            <v>Joint use - Intercompany</v>
          </cell>
        </row>
        <row r="825">
          <cell r="B825" t="str">
            <v>756000</v>
          </cell>
          <cell r="C825" t="str">
            <v>Outside sales commissions</v>
          </cell>
        </row>
        <row r="826">
          <cell r="B826" t="str">
            <v>756500</v>
          </cell>
          <cell r="C826" t="str">
            <v>Intercompany customer service charges</v>
          </cell>
        </row>
        <row r="827">
          <cell r="B827" t="str">
            <v>757000</v>
          </cell>
          <cell r="C827" t="str">
            <v>Management fee expense</v>
          </cell>
        </row>
        <row r="828">
          <cell r="B828" t="str">
            <v>757010</v>
          </cell>
          <cell r="C828" t="str">
            <v>Management fee expense - Intercompany - Horizon</v>
          </cell>
        </row>
        <row r="829">
          <cell r="B829" t="str">
            <v>757020</v>
          </cell>
          <cell r="C829" t="str">
            <v>Management fee expense - Intercompany - HUC</v>
          </cell>
        </row>
        <row r="830">
          <cell r="B830" t="str">
            <v>757500</v>
          </cell>
          <cell r="C830" t="str">
            <v>Honorarium</v>
          </cell>
        </row>
        <row r="831">
          <cell r="B831" t="str">
            <v>757510</v>
          </cell>
          <cell r="C831" t="str">
            <v>Board expenses</v>
          </cell>
        </row>
        <row r="832">
          <cell r="B832" t="str">
            <v>758000</v>
          </cell>
          <cell r="C832" t="str">
            <v>Meter reading - Hydro</v>
          </cell>
        </row>
        <row r="833">
          <cell r="B833" t="str">
            <v>758100</v>
          </cell>
          <cell r="C833" t="str">
            <v>Meter reading - Water</v>
          </cell>
        </row>
        <row r="834">
          <cell r="B834" t="str">
            <v>758500</v>
          </cell>
          <cell r="C834" t="str">
            <v>Meter cuts and reconnections</v>
          </cell>
        </row>
        <row r="835">
          <cell r="B835" t="str">
            <v>760000</v>
          </cell>
          <cell r="C835" t="str">
            <v>Bank charges</v>
          </cell>
        </row>
        <row r="836">
          <cell r="B836" t="str">
            <v>761000</v>
          </cell>
          <cell r="C836" t="str">
            <v>Bad debts</v>
          </cell>
        </row>
        <row r="837">
          <cell r="B837" t="str">
            <v>761500</v>
          </cell>
          <cell r="C837" t="str">
            <v>Bad debt recovery</v>
          </cell>
        </row>
        <row r="838">
          <cell r="B838" t="str">
            <v>761700</v>
          </cell>
          <cell r="C838" t="str">
            <v>Collection agency fees</v>
          </cell>
        </row>
        <row r="839">
          <cell r="B839" t="str">
            <v>763000</v>
          </cell>
          <cell r="C839" t="str">
            <v>Dues and subscriptions</v>
          </cell>
        </row>
        <row r="840">
          <cell r="B840" t="str">
            <v>764000</v>
          </cell>
          <cell r="C840" t="str">
            <v>Donations</v>
          </cell>
        </row>
        <row r="841">
          <cell r="B841" t="str">
            <v>764100</v>
          </cell>
          <cell r="C841" t="str">
            <v>Sponsorships</v>
          </cell>
        </row>
        <row r="842">
          <cell r="B842" t="str">
            <v>765000</v>
          </cell>
          <cell r="C842" t="str">
            <v>Conservation and demand management expense</v>
          </cell>
        </row>
        <row r="843">
          <cell r="B843" t="str">
            <v>765500</v>
          </cell>
          <cell r="C843" t="str">
            <v>Research and development</v>
          </cell>
        </row>
        <row r="844">
          <cell r="B844" t="str">
            <v>766000</v>
          </cell>
          <cell r="C844" t="str">
            <v>Issuance costs - Debenture</v>
          </cell>
        </row>
        <row r="845">
          <cell r="B845" t="str">
            <v>766500</v>
          </cell>
          <cell r="C845" t="str">
            <v>Letter of credit fees</v>
          </cell>
        </row>
        <row r="846">
          <cell r="B846" t="str">
            <v>767000</v>
          </cell>
          <cell r="C846" t="str">
            <v>Mergers and acquisitions</v>
          </cell>
        </row>
        <row r="847">
          <cell r="B847" t="str">
            <v>767500</v>
          </cell>
          <cell r="C847" t="str">
            <v>Project planning</v>
          </cell>
        </row>
        <row r="848">
          <cell r="B848" t="str">
            <v>768000</v>
          </cell>
          <cell r="C848" t="str">
            <v>Load transfers</v>
          </cell>
        </row>
        <row r="849">
          <cell r="B849" t="str">
            <v>768500</v>
          </cell>
          <cell r="C849" t="str">
            <v>Regulatory costs</v>
          </cell>
        </row>
        <row r="850">
          <cell r="B850" t="str">
            <v>769000</v>
          </cell>
          <cell r="C850" t="str">
            <v>Rounding difference (L)</v>
          </cell>
        </row>
        <row r="851">
          <cell r="B851" t="str">
            <v>770000</v>
          </cell>
          <cell r="C851" t="str">
            <v>Advertising</v>
          </cell>
        </row>
        <row r="852">
          <cell r="B852" t="str">
            <v>772000</v>
          </cell>
          <cell r="C852" t="str">
            <v>Sales promotion</v>
          </cell>
        </row>
        <row r="853">
          <cell r="B853" t="str">
            <v>773000</v>
          </cell>
          <cell r="C853" t="str">
            <v>Public relations</v>
          </cell>
        </row>
        <row r="854">
          <cell r="B854" t="str">
            <v>779000</v>
          </cell>
          <cell r="C854" t="str">
            <v>Marketing</v>
          </cell>
        </row>
        <row r="855">
          <cell r="B855" t="str">
            <v>780000</v>
          </cell>
          <cell r="C855" t="str">
            <v>Intercompany expense</v>
          </cell>
        </row>
        <row r="856">
          <cell r="B856" t="str">
            <v>781000</v>
          </cell>
          <cell r="C856" t="str">
            <v>Issue inventory charge - internal</v>
          </cell>
        </row>
        <row r="857">
          <cell r="B857" t="str">
            <v>781100</v>
          </cell>
          <cell r="C857" t="str">
            <v>Income from issue inventory - internal</v>
          </cell>
        </row>
        <row r="858">
          <cell r="B858" t="str">
            <v>790000</v>
          </cell>
          <cell r="C858" t="str">
            <v>Inventory value adjustments</v>
          </cell>
        </row>
        <row r="859">
          <cell r="B859" t="str">
            <v>792000</v>
          </cell>
          <cell r="C859" t="str">
            <v>Scrap and spoilage</v>
          </cell>
        </row>
        <row r="860">
          <cell r="B860" t="str">
            <v>792300</v>
          </cell>
          <cell r="C860" t="str">
            <v>Non-Inventory transfers between sites</v>
          </cell>
        </row>
        <row r="861">
          <cell r="B861" t="str">
            <v>792400</v>
          </cell>
          <cell r="C861" t="str">
            <v>Purchase price variances - inventory</v>
          </cell>
        </row>
        <row r="862">
          <cell r="B862" t="str">
            <v>792490</v>
          </cell>
          <cell r="C862" t="str">
            <v>Purchasing clearing - Balance must be zero</v>
          </cell>
        </row>
        <row r="863">
          <cell r="B863" t="str">
            <v>792500</v>
          </cell>
          <cell r="C863" t="str">
            <v>Inventory count adjustments</v>
          </cell>
        </row>
        <row r="864">
          <cell r="B864" t="str">
            <v>793000</v>
          </cell>
          <cell r="C864" t="str">
            <v>Inventory obsolesence</v>
          </cell>
        </row>
        <row r="865">
          <cell r="B865" t="str">
            <v>795000</v>
          </cell>
          <cell r="C865" t="str">
            <v>Impairment loss - Long-lived assets</v>
          </cell>
        </row>
        <row r="866">
          <cell r="B866" t="str">
            <v>796000</v>
          </cell>
          <cell r="C866" t="str">
            <v>Interest expense - Intercompany</v>
          </cell>
        </row>
        <row r="867">
          <cell r="B867" t="str">
            <v>799000</v>
          </cell>
          <cell r="C867" t="str">
            <v>Miscellaneous expense</v>
          </cell>
        </row>
        <row r="868">
          <cell r="B868" t="str">
            <v>799900</v>
          </cell>
          <cell r="C868" t="str">
            <v>Operating costs (Reporting purposes only)</v>
          </cell>
        </row>
        <row r="869">
          <cell r="B869" t="str">
            <v>799999</v>
          </cell>
          <cell r="C869" t="str">
            <v>FibreWired operating expenses</v>
          </cell>
        </row>
        <row r="870">
          <cell r="B870" t="str">
            <v>800000</v>
          </cell>
          <cell r="C870" t="str">
            <v>Amortization</v>
          </cell>
        </row>
        <row r="871">
          <cell r="B871" t="str">
            <v>800100</v>
          </cell>
          <cell r="C871" t="str">
            <v>Amortization - Stores and fleet</v>
          </cell>
        </row>
        <row r="872">
          <cell r="B872" t="str">
            <v>800500</v>
          </cell>
          <cell r="C872" t="str">
            <v>Amortization - Capital contribution</v>
          </cell>
        </row>
        <row r="873">
          <cell r="B873" t="str">
            <v>811500</v>
          </cell>
          <cell r="C873" t="str">
            <v>Unrealized gain on foreign currency exchange</v>
          </cell>
        </row>
        <row r="874">
          <cell r="B874" t="str">
            <v>811600</v>
          </cell>
          <cell r="C874" t="str">
            <v>Unrealized loss on foreign currency exchange</v>
          </cell>
        </row>
        <row r="875">
          <cell r="B875" t="str">
            <v>812000</v>
          </cell>
          <cell r="C875" t="str">
            <v>Interest expense</v>
          </cell>
        </row>
        <row r="876">
          <cell r="B876" t="str">
            <v>819000</v>
          </cell>
          <cell r="C876" t="str">
            <v>Other interest expense</v>
          </cell>
        </row>
        <row r="877">
          <cell r="B877" t="str">
            <v>830000</v>
          </cell>
          <cell r="C877" t="str">
            <v>Gain/loss on sale of assets</v>
          </cell>
        </row>
        <row r="878">
          <cell r="B878" t="str">
            <v>832000</v>
          </cell>
          <cell r="C878" t="str">
            <v>Gain/loss on disposal of assets</v>
          </cell>
        </row>
        <row r="879">
          <cell r="B879" t="str">
            <v>840000</v>
          </cell>
          <cell r="C879" t="str">
            <v>Minority interest expense</v>
          </cell>
        </row>
        <row r="880">
          <cell r="B880" t="str">
            <v>851000</v>
          </cell>
          <cell r="C880" t="str">
            <v>Payment in lieu of taxes - Federal</v>
          </cell>
        </row>
        <row r="881">
          <cell r="B881" t="str">
            <v>852000</v>
          </cell>
          <cell r="C881" t="str">
            <v>Payment in lieu of taxes - Provincial</v>
          </cell>
        </row>
        <row r="882">
          <cell r="B882" t="str">
            <v>853000</v>
          </cell>
          <cell r="C882" t="str">
            <v>Capital tax</v>
          </cell>
        </row>
        <row r="883">
          <cell r="B883" t="str">
            <v>860000</v>
          </cell>
          <cell r="C883" t="str">
            <v>Extraordinary income - Gross</v>
          </cell>
        </row>
        <row r="884">
          <cell r="B884" t="str">
            <v>860500</v>
          </cell>
          <cell r="C884" t="str">
            <v>Extraordinary losses - Gross</v>
          </cell>
        </row>
        <row r="885">
          <cell r="B885" t="str">
            <v>861000</v>
          </cell>
          <cell r="C885" t="str">
            <v>Extraordinary items - Tax effect</v>
          </cell>
        </row>
        <row r="886">
          <cell r="B886" t="str">
            <v>881000</v>
          </cell>
          <cell r="C886" t="str">
            <v>Foreign currency translation adjustment</v>
          </cell>
        </row>
        <row r="887">
          <cell r="B887" t="str">
            <v>885000</v>
          </cell>
          <cell r="C887" t="str">
            <v>Gain/loss on tax w/ currency translation</v>
          </cell>
        </row>
        <row r="888">
          <cell r="B888" t="str">
            <v>899900</v>
          </cell>
          <cell r="C888" t="str">
            <v>Depreciation and amortization (Reporting purposes only)</v>
          </cell>
        </row>
        <row r="889">
          <cell r="B889" t="str">
            <v>899910</v>
          </cell>
          <cell r="C889" t="str">
            <v>Income and large corporations taxes (Reporting purposes only)</v>
          </cell>
        </row>
        <row r="890">
          <cell r="B890" t="str">
            <v>900000</v>
          </cell>
          <cell r="C890" t="str">
            <v>Payroll burden - Costs recovered</v>
          </cell>
        </row>
        <row r="891">
          <cell r="B891" t="str">
            <v>900100</v>
          </cell>
          <cell r="C891" t="str">
            <v>Payroll burden - Costs allocated in</v>
          </cell>
        </row>
        <row r="892">
          <cell r="B892" t="str">
            <v>901000</v>
          </cell>
          <cell r="C892" t="str">
            <v>Fleet burden - Costs recovered</v>
          </cell>
        </row>
        <row r="893">
          <cell r="B893" t="str">
            <v>902000</v>
          </cell>
          <cell r="C893" t="str">
            <v>Stores burden - Costs recovered</v>
          </cell>
        </row>
        <row r="894">
          <cell r="B894" t="str">
            <v>902500</v>
          </cell>
          <cell r="C894" t="str">
            <v>Procurement burden - Costs recovered</v>
          </cell>
        </row>
        <row r="895">
          <cell r="B895" t="str">
            <v>903000</v>
          </cell>
          <cell r="C895" t="str">
            <v>Engineering burden - Costs recovered</v>
          </cell>
        </row>
        <row r="896">
          <cell r="B896" t="str">
            <v>903100</v>
          </cell>
          <cell r="C896" t="str">
            <v>Engineering cost centre - Costs recovered</v>
          </cell>
        </row>
        <row r="897">
          <cell r="B897" t="str">
            <v>903200</v>
          </cell>
          <cell r="C897" t="str">
            <v>Capital planning - Costs recovered</v>
          </cell>
        </row>
        <row r="898">
          <cell r="B898" t="str">
            <v>905000</v>
          </cell>
          <cell r="C898" t="str">
            <v>Building costs - Costs recovered</v>
          </cell>
        </row>
        <row r="899">
          <cell r="B899" t="str">
            <v>906000</v>
          </cell>
          <cell r="C899" t="str">
            <v>PC services costs - Costs recovered</v>
          </cell>
        </row>
        <row r="900">
          <cell r="B900" t="str">
            <v>906200</v>
          </cell>
          <cell r="C900" t="str">
            <v>Business applications - Costs recovered</v>
          </cell>
        </row>
        <row r="901">
          <cell r="B901" t="str">
            <v>910000</v>
          </cell>
          <cell r="C901" t="str">
            <v>Payroll burden - Costs allocated in</v>
          </cell>
        </row>
        <row r="902">
          <cell r="B902" t="str">
            <v>911000</v>
          </cell>
          <cell r="C902" t="str">
            <v>Fleet burden - Costs allocated in</v>
          </cell>
        </row>
        <row r="903">
          <cell r="B903" t="str">
            <v>912000</v>
          </cell>
          <cell r="C903" t="str">
            <v>Stores burden - Costs allocated in</v>
          </cell>
        </row>
        <row r="904">
          <cell r="B904" t="str">
            <v>912500</v>
          </cell>
          <cell r="C904" t="str">
            <v>Procurement burden - Costs allocated in</v>
          </cell>
        </row>
        <row r="905">
          <cell r="B905" t="str">
            <v>913000</v>
          </cell>
          <cell r="C905" t="str">
            <v>Engineering burden - Costs allocated in</v>
          </cell>
        </row>
        <row r="906">
          <cell r="B906" t="str">
            <v>913100</v>
          </cell>
          <cell r="C906" t="str">
            <v>Engineering cost centre - Costs allocated in</v>
          </cell>
        </row>
        <row r="907">
          <cell r="B907" t="str">
            <v>913200</v>
          </cell>
          <cell r="C907" t="str">
            <v>Capital planning - Costs allocated in</v>
          </cell>
        </row>
        <row r="908">
          <cell r="B908" t="str">
            <v>915000</v>
          </cell>
          <cell r="C908" t="str">
            <v>Building costs - Costs allocated in</v>
          </cell>
        </row>
        <row r="909">
          <cell r="B909" t="str">
            <v>916000</v>
          </cell>
          <cell r="C909" t="str">
            <v>PC services costs - Costs allocated in</v>
          </cell>
        </row>
        <row r="910">
          <cell r="B910" t="str">
            <v>916200</v>
          </cell>
          <cell r="C910" t="str">
            <v>Business applications - Costs allocated in</v>
          </cell>
        </row>
        <row r="911">
          <cell r="B911" t="str">
            <v>920000</v>
          </cell>
          <cell r="C911" t="str">
            <v>Variance account - Payroll burden</v>
          </cell>
        </row>
        <row r="912">
          <cell r="B912" t="str">
            <v>921000</v>
          </cell>
          <cell r="C912" t="str">
            <v>Variance account - Fleet burden</v>
          </cell>
        </row>
        <row r="913">
          <cell r="B913" t="str">
            <v>922000</v>
          </cell>
          <cell r="C913" t="str">
            <v>Variance account - Stores burden</v>
          </cell>
        </row>
        <row r="914">
          <cell r="B914" t="str">
            <v>923000</v>
          </cell>
          <cell r="C914" t="str">
            <v>Variance account - Engineering burden</v>
          </cell>
        </row>
        <row r="915">
          <cell r="B915" t="str">
            <v>930000</v>
          </cell>
          <cell r="C915" t="str">
            <v>Customer Service - Department contra account</v>
          </cell>
        </row>
        <row r="916">
          <cell r="B916" t="str">
            <v>940000</v>
          </cell>
          <cell r="C916" t="str">
            <v>Smater meter - OM&amp;A Contra</v>
          </cell>
        </row>
        <row r="917">
          <cell r="B917" t="str">
            <v>940010</v>
          </cell>
          <cell r="C917" t="str">
            <v>Smater meter - Depreciation Contra</v>
          </cell>
        </row>
        <row r="918">
          <cell r="B918" t="str">
            <v>980000</v>
          </cell>
          <cell r="C918" t="str">
            <v>Cost recovery account</v>
          </cell>
        </row>
        <row r="919">
          <cell r="B919" t="str">
            <v>999999</v>
          </cell>
          <cell r="C919" t="str">
            <v>Consolidation clearing - Income statement</v>
          </cell>
        </row>
        <row r="928">
          <cell r="D928" t="str">
            <v>Travel and accommodations</v>
          </cell>
        </row>
        <row r="929">
          <cell r="D929" t="str">
            <v>Advertising</v>
          </cell>
        </row>
        <row r="930">
          <cell r="D930" t="str">
            <v>Travel and accommodations</v>
          </cell>
        </row>
        <row r="931">
          <cell r="D931" t="str">
            <v>Other employee compensation</v>
          </cell>
        </row>
        <row r="932">
          <cell r="D932" t="str">
            <v>Telephone</v>
          </cell>
        </row>
        <row r="933">
          <cell r="D933" t="str">
            <v>Dues and subscriptions</v>
          </cell>
        </row>
        <row r="934">
          <cell r="D934" t="str">
            <v>Employee promotions</v>
          </cell>
        </row>
        <row r="935">
          <cell r="D935" t="str">
            <v>Subscriptions and memberships</v>
          </cell>
        </row>
        <row r="936">
          <cell r="D936" t="str">
            <v>Freight postage and delivery</v>
          </cell>
        </row>
        <row r="937">
          <cell r="D937" t="str">
            <v>Maintenance supplies</v>
          </cell>
        </row>
        <row r="938">
          <cell r="D938" t="str">
            <v>Marketing</v>
          </cell>
        </row>
        <row r="939">
          <cell r="D939" t="str">
            <v>Meals and entertainment</v>
          </cell>
        </row>
        <row r="940">
          <cell r="D940" t="str">
            <v>Meals and entertainment</v>
          </cell>
        </row>
        <row r="941">
          <cell r="D941" t="str">
            <v>Meals and entertainment</v>
          </cell>
        </row>
        <row r="942">
          <cell r="D942" t="str">
            <v>Mileage</v>
          </cell>
        </row>
        <row r="943">
          <cell r="D943" t="str">
            <v>Other employee compensation</v>
          </cell>
        </row>
        <row r="944">
          <cell r="D944" t="str">
            <v>General office supplies</v>
          </cell>
        </row>
        <row r="945">
          <cell r="D945" t="str">
            <v>Travel and accommodations</v>
          </cell>
        </row>
        <row r="946">
          <cell r="D946" t="str">
            <v>Subscriptions and memberships</v>
          </cell>
        </row>
        <row r="947">
          <cell r="D947" t="str">
            <v>Repairs and maintenance - Building</v>
          </cell>
        </row>
        <row r="948">
          <cell r="D948" t="str">
            <v>Repairs and maintenance - Equipment</v>
          </cell>
        </row>
        <row r="949">
          <cell r="D949" t="str">
            <v>Small tools</v>
          </cell>
        </row>
        <row r="950">
          <cell r="D950" t="str">
            <v>Safety</v>
          </cell>
        </row>
        <row r="951">
          <cell r="D951" t="str">
            <v>Promotions</v>
          </cell>
        </row>
        <row r="952">
          <cell r="D952" t="str">
            <v>Software license and maintenance</v>
          </cell>
        </row>
        <row r="953">
          <cell r="D953" t="str">
            <v>Training and development</v>
          </cell>
        </row>
        <row r="954">
          <cell r="D954" t="str">
            <v>Travel and accommodations</v>
          </cell>
        </row>
        <row r="955">
          <cell r="D955" t="str">
            <v>Training and development</v>
          </cell>
        </row>
        <row r="956">
          <cell r="D956" t="str">
            <v>Other employee compensation</v>
          </cell>
        </row>
      </sheetData>
      <sheetData sheetId="5"/>
      <sheetData sheetId="6"/>
      <sheetData sheetId="7"/>
      <sheetData sheetId="8">
        <row r="7">
          <cell r="S7" t="str">
            <v>Student - Workorder</v>
          </cell>
          <cell r="U7" t="str">
            <v>Student - Project</v>
          </cell>
        </row>
        <row r="8">
          <cell r="S8">
            <v>0</v>
          </cell>
          <cell r="U8" t="str">
            <v>DIRECTOR, CUSTOMER CONNECTIONS</v>
          </cell>
        </row>
        <row r="9">
          <cell r="S9">
            <v>0</v>
          </cell>
          <cell r="U9">
            <v>0</v>
          </cell>
        </row>
        <row r="10">
          <cell r="S10">
            <v>0</v>
          </cell>
          <cell r="U10">
            <v>0</v>
          </cell>
        </row>
        <row r="11">
          <cell r="S11">
            <v>0</v>
          </cell>
          <cell r="U11">
            <v>0</v>
          </cell>
        </row>
        <row r="12">
          <cell r="S12">
            <v>0</v>
          </cell>
          <cell r="U12">
            <v>0</v>
          </cell>
        </row>
        <row r="13">
          <cell r="S13">
            <v>0</v>
          </cell>
          <cell r="U13">
            <v>0</v>
          </cell>
        </row>
        <row r="14">
          <cell r="S14">
            <v>0</v>
          </cell>
          <cell r="U14">
            <v>0</v>
          </cell>
        </row>
        <row r="15">
          <cell r="S15">
            <v>0</v>
          </cell>
          <cell r="U15">
            <v>0</v>
          </cell>
        </row>
        <row r="16">
          <cell r="S16">
            <v>0</v>
          </cell>
          <cell r="U16">
            <v>0</v>
          </cell>
        </row>
        <row r="17">
          <cell r="S17">
            <v>0</v>
          </cell>
          <cell r="U17">
            <v>0</v>
          </cell>
        </row>
        <row r="18">
          <cell r="S18">
            <v>0</v>
          </cell>
          <cell r="U18">
            <v>0</v>
          </cell>
        </row>
        <row r="19">
          <cell r="S19">
            <v>0</v>
          </cell>
          <cell r="U19">
            <v>0</v>
          </cell>
        </row>
        <row r="20">
          <cell r="S20">
            <v>0</v>
          </cell>
          <cell r="U20">
            <v>0</v>
          </cell>
        </row>
        <row r="21">
          <cell r="S21">
            <v>0</v>
          </cell>
          <cell r="U21">
            <v>0</v>
          </cell>
        </row>
        <row r="22">
          <cell r="S22">
            <v>0</v>
          </cell>
          <cell r="U22">
            <v>0</v>
          </cell>
        </row>
        <row r="23">
          <cell r="S23">
            <v>0</v>
          </cell>
          <cell r="U23">
            <v>0</v>
          </cell>
        </row>
        <row r="24">
          <cell r="S24">
            <v>0</v>
          </cell>
          <cell r="U24">
            <v>0</v>
          </cell>
        </row>
        <row r="25">
          <cell r="S25">
            <v>0</v>
          </cell>
          <cell r="U25">
            <v>0</v>
          </cell>
        </row>
        <row r="26">
          <cell r="S26">
            <v>0</v>
          </cell>
          <cell r="U26">
            <v>0</v>
          </cell>
        </row>
        <row r="27">
          <cell r="S27">
            <v>0</v>
          </cell>
          <cell r="U27">
            <v>0</v>
          </cell>
        </row>
        <row r="28">
          <cell r="S28">
            <v>0</v>
          </cell>
          <cell r="U28">
            <v>0</v>
          </cell>
        </row>
        <row r="29">
          <cell r="S29">
            <v>0</v>
          </cell>
          <cell r="U29">
            <v>0</v>
          </cell>
        </row>
        <row r="30">
          <cell r="S30">
            <v>0</v>
          </cell>
          <cell r="U30">
            <v>0</v>
          </cell>
        </row>
        <row r="31">
          <cell r="S31">
            <v>0</v>
          </cell>
          <cell r="U31">
            <v>0</v>
          </cell>
        </row>
        <row r="32">
          <cell r="S32">
            <v>0</v>
          </cell>
          <cell r="U32">
            <v>0</v>
          </cell>
        </row>
        <row r="33">
          <cell r="S33">
            <v>0</v>
          </cell>
          <cell r="U33">
            <v>0</v>
          </cell>
        </row>
        <row r="34">
          <cell r="S34">
            <v>0</v>
          </cell>
          <cell r="U34">
            <v>0</v>
          </cell>
        </row>
        <row r="35">
          <cell r="S35">
            <v>0</v>
          </cell>
          <cell r="U35">
            <v>0</v>
          </cell>
        </row>
        <row r="36">
          <cell r="S36">
            <v>0</v>
          </cell>
          <cell r="U36">
            <v>0</v>
          </cell>
        </row>
        <row r="37">
          <cell r="S37">
            <v>0</v>
          </cell>
          <cell r="U37">
            <v>0</v>
          </cell>
        </row>
        <row r="38">
          <cell r="S38">
            <v>0</v>
          </cell>
          <cell r="U38">
            <v>0</v>
          </cell>
        </row>
        <row r="39">
          <cell r="S39">
            <v>0</v>
          </cell>
          <cell r="U39">
            <v>0</v>
          </cell>
        </row>
        <row r="40">
          <cell r="S40">
            <v>0</v>
          </cell>
          <cell r="U40">
            <v>0</v>
          </cell>
        </row>
        <row r="41">
          <cell r="S41">
            <v>0</v>
          </cell>
          <cell r="U41">
            <v>0</v>
          </cell>
        </row>
        <row r="42">
          <cell r="S42">
            <v>0</v>
          </cell>
          <cell r="U42">
            <v>0</v>
          </cell>
        </row>
        <row r="43">
          <cell r="S43">
            <v>0</v>
          </cell>
          <cell r="U43">
            <v>0</v>
          </cell>
        </row>
        <row r="44">
          <cell r="S44">
            <v>0</v>
          </cell>
          <cell r="U44">
            <v>0</v>
          </cell>
        </row>
        <row r="45">
          <cell r="S45">
            <v>0</v>
          </cell>
          <cell r="U45">
            <v>0</v>
          </cell>
        </row>
        <row r="46">
          <cell r="S46">
            <v>0</v>
          </cell>
          <cell r="U46">
            <v>0</v>
          </cell>
        </row>
        <row r="47">
          <cell r="S47">
            <v>0</v>
          </cell>
          <cell r="U47">
            <v>0</v>
          </cell>
        </row>
        <row r="48">
          <cell r="S48">
            <v>0</v>
          </cell>
          <cell r="U48">
            <v>0</v>
          </cell>
        </row>
        <row r="49">
          <cell r="S49">
            <v>0</v>
          </cell>
          <cell r="U49">
            <v>0</v>
          </cell>
        </row>
        <row r="50">
          <cell r="S50">
            <v>0</v>
          </cell>
          <cell r="U50">
            <v>0</v>
          </cell>
        </row>
        <row r="51">
          <cell r="S51">
            <v>0</v>
          </cell>
          <cell r="U51">
            <v>0</v>
          </cell>
        </row>
        <row r="52">
          <cell r="S52">
            <v>0</v>
          </cell>
          <cell r="U52">
            <v>0</v>
          </cell>
        </row>
        <row r="53">
          <cell r="S53">
            <v>0</v>
          </cell>
          <cell r="U53">
            <v>0</v>
          </cell>
        </row>
        <row r="54">
          <cell r="S54">
            <v>0</v>
          </cell>
          <cell r="U54">
            <v>0</v>
          </cell>
        </row>
        <row r="55">
          <cell r="S55">
            <v>0</v>
          </cell>
          <cell r="U55">
            <v>0</v>
          </cell>
        </row>
        <row r="56">
          <cell r="S56">
            <v>0</v>
          </cell>
          <cell r="U56">
            <v>0</v>
          </cell>
        </row>
        <row r="57">
          <cell r="S57">
            <v>0</v>
          </cell>
          <cell r="U57">
            <v>0</v>
          </cell>
        </row>
        <row r="58">
          <cell r="S58">
            <v>0</v>
          </cell>
          <cell r="U58">
            <v>0</v>
          </cell>
        </row>
        <row r="59">
          <cell r="S59">
            <v>0</v>
          </cell>
          <cell r="U59">
            <v>0</v>
          </cell>
        </row>
        <row r="60">
          <cell r="S60">
            <v>0</v>
          </cell>
          <cell r="U60">
            <v>0</v>
          </cell>
        </row>
        <row r="61">
          <cell r="S61">
            <v>0</v>
          </cell>
          <cell r="U61">
            <v>0</v>
          </cell>
        </row>
        <row r="62">
          <cell r="S62">
            <v>0</v>
          </cell>
          <cell r="U62">
            <v>0</v>
          </cell>
        </row>
        <row r="63">
          <cell r="S63">
            <v>0</v>
          </cell>
          <cell r="U63">
            <v>0</v>
          </cell>
        </row>
        <row r="64">
          <cell r="S64">
            <v>0</v>
          </cell>
          <cell r="U64">
            <v>0</v>
          </cell>
        </row>
        <row r="65">
          <cell r="S65">
            <v>0</v>
          </cell>
          <cell r="U65">
            <v>0</v>
          </cell>
        </row>
        <row r="66">
          <cell r="S66">
            <v>0</v>
          </cell>
          <cell r="U66">
            <v>0</v>
          </cell>
        </row>
        <row r="67">
          <cell r="S67">
            <v>0</v>
          </cell>
          <cell r="U67">
            <v>0</v>
          </cell>
        </row>
        <row r="68">
          <cell r="S68">
            <v>0</v>
          </cell>
          <cell r="U68">
            <v>0</v>
          </cell>
        </row>
        <row r="69">
          <cell r="S69">
            <v>0</v>
          </cell>
          <cell r="U69">
            <v>0</v>
          </cell>
        </row>
        <row r="70">
          <cell r="S70">
            <v>0</v>
          </cell>
          <cell r="U70">
            <v>0</v>
          </cell>
        </row>
        <row r="71">
          <cell r="S71">
            <v>0</v>
          </cell>
          <cell r="U71">
            <v>0</v>
          </cell>
        </row>
        <row r="72">
          <cell r="S72">
            <v>0</v>
          </cell>
          <cell r="U72">
            <v>0</v>
          </cell>
        </row>
        <row r="73">
          <cell r="S73">
            <v>0</v>
          </cell>
          <cell r="U73">
            <v>0</v>
          </cell>
        </row>
        <row r="74">
          <cell r="S74">
            <v>0</v>
          </cell>
          <cell r="U74">
            <v>0</v>
          </cell>
        </row>
        <row r="75">
          <cell r="S75">
            <v>0</v>
          </cell>
          <cell r="U75">
            <v>0</v>
          </cell>
        </row>
        <row r="76">
          <cell r="S76">
            <v>0</v>
          </cell>
          <cell r="U76">
            <v>0</v>
          </cell>
        </row>
        <row r="77">
          <cell r="S77">
            <v>0</v>
          </cell>
          <cell r="U77">
            <v>0</v>
          </cell>
        </row>
        <row r="78">
          <cell r="S78">
            <v>0</v>
          </cell>
          <cell r="U78">
            <v>0</v>
          </cell>
        </row>
        <row r="79">
          <cell r="S79">
            <v>0</v>
          </cell>
          <cell r="U79">
            <v>0</v>
          </cell>
        </row>
        <row r="80">
          <cell r="S80">
            <v>0</v>
          </cell>
          <cell r="U80">
            <v>0</v>
          </cell>
        </row>
        <row r="81">
          <cell r="S81">
            <v>0</v>
          </cell>
          <cell r="U81">
            <v>0</v>
          </cell>
        </row>
        <row r="82">
          <cell r="S82">
            <v>0</v>
          </cell>
          <cell r="U82">
            <v>0</v>
          </cell>
        </row>
        <row r="83">
          <cell r="S83">
            <v>0</v>
          </cell>
          <cell r="U83">
            <v>0</v>
          </cell>
        </row>
        <row r="84">
          <cell r="S84">
            <v>0</v>
          </cell>
          <cell r="U84">
            <v>0</v>
          </cell>
        </row>
        <row r="85">
          <cell r="S85">
            <v>0</v>
          </cell>
          <cell r="U85">
            <v>0</v>
          </cell>
        </row>
        <row r="86">
          <cell r="S86">
            <v>0</v>
          </cell>
          <cell r="U86">
            <v>0</v>
          </cell>
        </row>
        <row r="87">
          <cell r="S87">
            <v>0</v>
          </cell>
          <cell r="U87">
            <v>0</v>
          </cell>
        </row>
        <row r="88">
          <cell r="S88">
            <v>0</v>
          </cell>
          <cell r="U88">
            <v>0</v>
          </cell>
        </row>
        <row r="89">
          <cell r="S89">
            <v>0</v>
          </cell>
          <cell r="U89">
            <v>0</v>
          </cell>
        </row>
        <row r="90">
          <cell r="S90">
            <v>0</v>
          </cell>
          <cell r="U90">
            <v>0</v>
          </cell>
        </row>
        <row r="91">
          <cell r="S91">
            <v>0</v>
          </cell>
          <cell r="U91">
            <v>0</v>
          </cell>
        </row>
        <row r="92">
          <cell r="S92">
            <v>0</v>
          </cell>
          <cell r="U92">
            <v>0</v>
          </cell>
        </row>
        <row r="93">
          <cell r="S93">
            <v>0</v>
          </cell>
          <cell r="U93">
            <v>0</v>
          </cell>
        </row>
        <row r="94">
          <cell r="S94">
            <v>0</v>
          </cell>
          <cell r="U94">
            <v>0</v>
          </cell>
        </row>
        <row r="95">
          <cell r="S95">
            <v>0</v>
          </cell>
          <cell r="U95">
            <v>0</v>
          </cell>
        </row>
        <row r="96">
          <cell r="S96">
            <v>0</v>
          </cell>
          <cell r="U96">
            <v>0</v>
          </cell>
        </row>
        <row r="97">
          <cell r="S97">
            <v>0</v>
          </cell>
          <cell r="U97">
            <v>0</v>
          </cell>
        </row>
        <row r="98">
          <cell r="S98">
            <v>0</v>
          </cell>
          <cell r="U98">
            <v>0</v>
          </cell>
        </row>
        <row r="99">
          <cell r="S99">
            <v>0</v>
          </cell>
          <cell r="U99">
            <v>0</v>
          </cell>
        </row>
        <row r="100">
          <cell r="S100">
            <v>0</v>
          </cell>
          <cell r="U100">
            <v>0</v>
          </cell>
        </row>
        <row r="101">
          <cell r="S101">
            <v>0</v>
          </cell>
          <cell r="U101">
            <v>0</v>
          </cell>
        </row>
        <row r="102">
          <cell r="S102">
            <v>0</v>
          </cell>
          <cell r="U102">
            <v>0</v>
          </cell>
        </row>
        <row r="103">
          <cell r="S103">
            <v>0</v>
          </cell>
          <cell r="U103">
            <v>0</v>
          </cell>
        </row>
        <row r="104">
          <cell r="S104">
            <v>0</v>
          </cell>
          <cell r="U104">
            <v>0</v>
          </cell>
        </row>
        <row r="105">
          <cell r="S105">
            <v>0</v>
          </cell>
          <cell r="U105">
            <v>0</v>
          </cell>
        </row>
        <row r="106">
          <cell r="S106">
            <v>0</v>
          </cell>
          <cell r="U106">
            <v>0</v>
          </cell>
        </row>
        <row r="107">
          <cell r="S107">
            <v>0</v>
          </cell>
          <cell r="U107">
            <v>0</v>
          </cell>
        </row>
        <row r="108">
          <cell r="S108">
            <v>0</v>
          </cell>
          <cell r="U108">
            <v>0</v>
          </cell>
        </row>
        <row r="109">
          <cell r="S109">
            <v>0</v>
          </cell>
          <cell r="U109">
            <v>0</v>
          </cell>
        </row>
        <row r="110">
          <cell r="S110">
            <v>0</v>
          </cell>
          <cell r="U110">
            <v>0</v>
          </cell>
        </row>
        <row r="111">
          <cell r="S111">
            <v>0</v>
          </cell>
          <cell r="U111">
            <v>0</v>
          </cell>
        </row>
        <row r="112">
          <cell r="S112">
            <v>0</v>
          </cell>
          <cell r="U112">
            <v>0</v>
          </cell>
        </row>
        <row r="113">
          <cell r="S113">
            <v>0</v>
          </cell>
          <cell r="U113">
            <v>0</v>
          </cell>
        </row>
        <row r="114">
          <cell r="S114">
            <v>0</v>
          </cell>
          <cell r="U114">
            <v>0</v>
          </cell>
        </row>
        <row r="115">
          <cell r="S115">
            <v>0</v>
          </cell>
          <cell r="U115">
            <v>0</v>
          </cell>
        </row>
        <row r="116">
          <cell r="S116">
            <v>0</v>
          </cell>
          <cell r="U116">
            <v>0</v>
          </cell>
        </row>
        <row r="117">
          <cell r="S117">
            <v>0</v>
          </cell>
          <cell r="U117">
            <v>0</v>
          </cell>
        </row>
        <row r="118">
          <cell r="S118">
            <v>0</v>
          </cell>
          <cell r="U118">
            <v>0</v>
          </cell>
        </row>
        <row r="119">
          <cell r="S119">
            <v>0</v>
          </cell>
          <cell r="U119">
            <v>0</v>
          </cell>
        </row>
        <row r="120">
          <cell r="S120">
            <v>0</v>
          </cell>
          <cell r="U120">
            <v>0</v>
          </cell>
        </row>
        <row r="121">
          <cell r="S121">
            <v>0</v>
          </cell>
          <cell r="U121">
            <v>0</v>
          </cell>
        </row>
        <row r="122">
          <cell r="S122">
            <v>0</v>
          </cell>
          <cell r="U122">
            <v>0</v>
          </cell>
        </row>
        <row r="123">
          <cell r="S123">
            <v>0</v>
          </cell>
          <cell r="U123">
            <v>0</v>
          </cell>
        </row>
        <row r="124">
          <cell r="S124">
            <v>0</v>
          </cell>
          <cell r="U124">
            <v>0</v>
          </cell>
        </row>
        <row r="125">
          <cell r="S125">
            <v>0</v>
          </cell>
          <cell r="U125">
            <v>0</v>
          </cell>
        </row>
        <row r="126">
          <cell r="S126">
            <v>0</v>
          </cell>
          <cell r="U126">
            <v>0</v>
          </cell>
        </row>
        <row r="127">
          <cell r="S127">
            <v>0</v>
          </cell>
          <cell r="U127">
            <v>0</v>
          </cell>
        </row>
        <row r="128">
          <cell r="S128">
            <v>0</v>
          </cell>
          <cell r="U128">
            <v>0</v>
          </cell>
        </row>
        <row r="129">
          <cell r="S129">
            <v>0</v>
          </cell>
          <cell r="U129">
            <v>0</v>
          </cell>
        </row>
        <row r="130">
          <cell r="S130">
            <v>0</v>
          </cell>
          <cell r="U130">
            <v>0</v>
          </cell>
        </row>
        <row r="131">
          <cell r="S131">
            <v>0</v>
          </cell>
          <cell r="U131">
            <v>0</v>
          </cell>
        </row>
        <row r="132">
          <cell r="S132">
            <v>0</v>
          </cell>
          <cell r="U132">
            <v>0</v>
          </cell>
        </row>
        <row r="133">
          <cell r="S133">
            <v>0</v>
          </cell>
          <cell r="U133">
            <v>0</v>
          </cell>
        </row>
        <row r="134">
          <cell r="S134">
            <v>0</v>
          </cell>
          <cell r="U134">
            <v>0</v>
          </cell>
        </row>
        <row r="135">
          <cell r="S135">
            <v>0</v>
          </cell>
          <cell r="U135">
            <v>0</v>
          </cell>
        </row>
        <row r="136">
          <cell r="S136">
            <v>0</v>
          </cell>
          <cell r="U136">
            <v>0</v>
          </cell>
        </row>
        <row r="137">
          <cell r="S137">
            <v>0</v>
          </cell>
          <cell r="U137">
            <v>0</v>
          </cell>
        </row>
      </sheetData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/>
      <sheetData sheetId="1">
        <row r="21">
          <cell r="B21">
            <v>580684.99</v>
          </cell>
        </row>
        <row r="22">
          <cell r="B22">
            <v>349191.33</v>
          </cell>
        </row>
        <row r="25">
          <cell r="C25">
            <v>728450.79099999997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LDC Information"/>
      <sheetName val="2. 2006 Rate Classes"/>
      <sheetName val="3. 2006 Tariff Sheet"/>
      <sheetName val="4. 2006 Smart Meter Information"/>
      <sheetName val="5. Removal of SM"/>
      <sheetName val="6. CDM Adjustment"/>
      <sheetName val="7. LCT Adjustment"/>
      <sheetName val="8. Dx IRM Adjustment"/>
      <sheetName val="9. Addback of Smart Meter Amt"/>
      <sheetName val="10. 2007 Tariff Sheet"/>
      <sheetName val="11. Bill Impact - Summer"/>
      <sheetName val="12. Bill Impact - Winter"/>
      <sheetName val="13. Bill Impact - Annualiz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7A Iowa Depreciation"/>
      <sheetName val="Survivor Table"/>
      <sheetName val="Iowa Curve"/>
      <sheetName val="Frequency Curve Equations"/>
      <sheetName val="Iowa Source Data"/>
      <sheetName val="Survivor L Curves"/>
      <sheetName val="Survivor S Curves"/>
      <sheetName val="Survivor R Curves"/>
      <sheetName val="Chart Data"/>
      <sheetName val="Iowa Curve Table 2014-07-21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E+UKUPNO"/>
      <sheetName val="LOG"/>
      <sheetName val="NAB"/>
      <sheetName val="SEK_PR"/>
      <sheetName val="INZ"/>
      <sheetName val="URED"/>
      <sheetName val="PRIM_PR"/>
      <sheetName val="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97 (3)"/>
      <sheetName val="Projects"/>
      <sheetName val="Global"/>
      <sheetName val="RPCAP97"/>
      <sheetName val="Budget98"/>
      <sheetName val="Work Units"/>
      <sheetName val="Items98"/>
      <sheetName val="Items98 (2)"/>
      <sheetName val="SUM98"/>
      <sheetName val="MW-min"/>
      <sheetName val="SUM98 - MW-min"/>
      <sheetName val="Res Plan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 refreshError="1">
        <row r="1">
          <cell r="B1" t="str">
            <v xml:space="preserve">POSSIBLE  SYSTEM   CAPITAL PROJECTS  -  1997 </v>
          </cell>
        </row>
        <row r="3">
          <cell r="A3" t="str">
            <v>SUBTRANSMISSION</v>
          </cell>
          <cell r="D3" t="str">
            <v>Date:</v>
          </cell>
          <cell r="F3">
            <v>36005.348419212962</v>
          </cell>
        </row>
        <row r="6">
          <cell r="A6" t="str">
            <v>ITEM</v>
          </cell>
          <cell r="B6" t="str">
            <v>DESCRIPTION</v>
          </cell>
          <cell r="C6" t="str">
            <v>TYPE</v>
          </cell>
          <cell r="D6" t="str">
            <v>ESTIMATE</v>
          </cell>
          <cell r="E6" t="str">
            <v>ZONE</v>
          </cell>
          <cell r="F6" t="str">
            <v>PRIORITY</v>
          </cell>
        </row>
        <row r="7">
          <cell r="C7" t="str">
            <v>(km)</v>
          </cell>
        </row>
        <row r="9">
          <cell r="B9" t="str">
            <v>44 kV - TOMKEN T.S.</v>
          </cell>
        </row>
        <row r="12">
          <cell r="A12">
            <v>1</v>
          </cell>
          <cell r="B12" t="str">
            <v>44 kV Dixie/Hwy 401- Feeder Tie</v>
          </cell>
          <cell r="C12" t="str">
            <v>U/G</v>
          </cell>
          <cell r="D12">
            <v>755000</v>
          </cell>
          <cell r="E12" t="str">
            <v>Erin/Tomk.</v>
          </cell>
          <cell r="F12">
            <v>0</v>
          </cell>
        </row>
        <row r="13">
          <cell r="B13" t="str">
            <v xml:space="preserve">          From Shawson M.S. south along Dixie on</v>
          </cell>
          <cell r="C13">
            <v>0.4</v>
          </cell>
        </row>
        <row r="14">
          <cell r="B14" t="str">
            <v xml:space="preserve">         existing poleline and U/G under Hwy 401  </v>
          </cell>
        </row>
        <row r="17">
          <cell r="A17">
            <v>2</v>
          </cell>
          <cell r="B17" t="str">
            <v>44 kV Dixie/Burnhamthorpe- Feeder Tie</v>
          </cell>
          <cell r="C17" t="str">
            <v>REBUILD</v>
          </cell>
          <cell r="D17">
            <v>420000</v>
          </cell>
          <cell r="E17" t="str">
            <v>Erin/Tomk.</v>
          </cell>
          <cell r="F17">
            <v>0</v>
          </cell>
        </row>
        <row r="18">
          <cell r="B18" t="str">
            <v xml:space="preserve">          On existing poleline  along  Dixie  Rd.  from</v>
          </cell>
          <cell r="C18">
            <v>1.7</v>
          </cell>
        </row>
        <row r="19">
          <cell r="B19" t="str">
            <v xml:space="preserve">          Burnhamthorpe  Rd.   to   New Dixie.</v>
          </cell>
        </row>
        <row r="22">
          <cell r="A22">
            <v>3</v>
          </cell>
          <cell r="B22" t="str">
            <v>44 kV Eglinton Feeders</v>
          </cell>
          <cell r="C22" t="str">
            <v>REBUILD</v>
          </cell>
          <cell r="D22">
            <v>420000</v>
          </cell>
          <cell r="E22" t="str">
            <v>Erin/Tomk.</v>
          </cell>
          <cell r="F22">
            <v>0</v>
          </cell>
        </row>
        <row r="23">
          <cell r="B23" t="str">
            <v xml:space="preserve">          Along Ontario Hyd.R.O.W. to Dixie Rd. and</v>
          </cell>
          <cell r="C23">
            <v>1.7</v>
          </cell>
        </row>
        <row r="24">
          <cell r="B24" t="str">
            <v xml:space="preserve">         north to Eglinton Av. (new Tomken TS feeders)</v>
          </cell>
        </row>
        <row r="27">
          <cell r="A27">
            <v>4</v>
          </cell>
          <cell r="B27" t="str">
            <v>44 kV Burnhamthorpe Feeders</v>
          </cell>
          <cell r="C27" t="str">
            <v>NEW</v>
          </cell>
          <cell r="D27">
            <v>530000</v>
          </cell>
          <cell r="E27" t="str">
            <v>Erin/Tomk.</v>
          </cell>
          <cell r="F27">
            <v>0</v>
          </cell>
        </row>
        <row r="28">
          <cell r="B28" t="str">
            <v xml:space="preserve">          Along Ontario Hyd.R.O.W. to Dixie Rd. and</v>
          </cell>
          <cell r="C28">
            <v>3</v>
          </cell>
        </row>
        <row r="29">
          <cell r="B29" t="str">
            <v xml:space="preserve">         south to Burnhamthorpe Rd. (new feeders)</v>
          </cell>
        </row>
        <row r="32">
          <cell r="B32" t="str">
            <v>44 kV - ERINDALE T.S.</v>
          </cell>
        </row>
        <row r="36">
          <cell r="A36" t="str">
            <v>5*</v>
          </cell>
          <cell r="B36" t="str">
            <v>44 kV Aquitaine MS - C.P.R. Feeder Tie</v>
          </cell>
          <cell r="C36" t="str">
            <v>ADD</v>
          </cell>
          <cell r="D36">
            <v>160000</v>
          </cell>
          <cell r="E36" t="str">
            <v>Meadow.</v>
          </cell>
          <cell r="F36">
            <v>1</v>
          </cell>
        </row>
        <row r="37">
          <cell r="B37" t="str">
            <v xml:space="preserve">          On existing poleline along C.P.R. Tracks </v>
          </cell>
          <cell r="C37">
            <v>3</v>
          </cell>
        </row>
        <row r="38">
          <cell r="B38" t="str">
            <v xml:space="preserve">          from Aquitaine M.S. to W. C. Blvd. and</v>
          </cell>
        </row>
        <row r="39">
          <cell r="B39" t="str">
            <v xml:space="preserve">          Derry Rd.</v>
          </cell>
        </row>
        <row r="42">
          <cell r="A42" t="str">
            <v>6*</v>
          </cell>
          <cell r="B42" t="str">
            <v>44 kV Meadowvale TS Feeder Egress</v>
          </cell>
          <cell r="C42" t="str">
            <v>BUILD</v>
          </cell>
          <cell r="D42">
            <v>350000</v>
          </cell>
          <cell r="E42" t="str">
            <v>Meadow.</v>
          </cell>
          <cell r="F42">
            <v>1</v>
          </cell>
        </row>
        <row r="43">
          <cell r="B43" t="str">
            <v xml:space="preserve">          Along CPR from Tenth Line to W.C.Blvd. </v>
          </cell>
          <cell r="C43">
            <v>3.1</v>
          </cell>
        </row>
        <row r="47">
          <cell r="A47" t="str">
            <v>7*</v>
          </cell>
          <cell r="B47" t="str">
            <v>44 kV Mississauga Rd. Feeder Tie</v>
          </cell>
          <cell r="C47" t="str">
            <v>ADD</v>
          </cell>
          <cell r="D47">
            <v>50000</v>
          </cell>
          <cell r="E47" t="str">
            <v>Erin/Tomk.</v>
          </cell>
          <cell r="F47">
            <v>1</v>
          </cell>
        </row>
        <row r="48">
          <cell r="B48" t="str">
            <v xml:space="preserve">          Along  Mississauga Rd. from Ontario Hydro</v>
          </cell>
          <cell r="C48">
            <v>2.2000000000000002</v>
          </cell>
        </row>
        <row r="49">
          <cell r="B49" t="str">
            <v xml:space="preserve">          ROW to Eglinton Av.</v>
          </cell>
        </row>
        <row r="52">
          <cell r="A52" t="str">
            <v>8*</v>
          </cell>
          <cell r="B52" t="str">
            <v>44 kV Britannia Rd. Feeder Tie</v>
          </cell>
          <cell r="C52" t="str">
            <v>ADD</v>
          </cell>
          <cell r="D52">
            <v>290000</v>
          </cell>
          <cell r="E52" t="str">
            <v>Meadow.</v>
          </cell>
          <cell r="F52">
            <v>1</v>
          </cell>
        </row>
        <row r="53">
          <cell r="B53" t="str">
            <v xml:space="preserve">         Along Britannia Rd. on existing poleline from</v>
          </cell>
          <cell r="C53">
            <v>1.5</v>
          </cell>
        </row>
        <row r="54">
          <cell r="B54" t="str">
            <v xml:space="preserve">         Erin Mills Pkwy to Mississauga Rd.</v>
          </cell>
        </row>
        <row r="55">
          <cell r="B55" t="str">
            <v xml:space="preserve">         (Under Road  Project)</v>
          </cell>
        </row>
        <row r="57">
          <cell r="B57" t="str">
            <v>SUB-TOTAL</v>
          </cell>
          <cell r="D57">
            <v>2685000</v>
          </cell>
        </row>
        <row r="59">
          <cell r="A59" t="str">
            <v>(x)  Included  in  1997  Capital  Budget.</v>
          </cell>
        </row>
        <row r="62">
          <cell r="A62" t="str">
            <v>SUBTRANSMISSION (Cont'd)</v>
          </cell>
        </row>
        <row r="65">
          <cell r="A65" t="str">
            <v>ITEM</v>
          </cell>
          <cell r="B65" t="str">
            <v>DESCRIPTION</v>
          </cell>
          <cell r="C65" t="str">
            <v>TYPE</v>
          </cell>
          <cell r="D65" t="str">
            <v>ESTIMATE</v>
          </cell>
          <cell r="E65" t="str">
            <v>ZONE</v>
          </cell>
          <cell r="F65" t="str">
            <v>PRIORITY</v>
          </cell>
        </row>
        <row r="66">
          <cell r="C66" t="str">
            <v>(km)</v>
          </cell>
        </row>
        <row r="68">
          <cell r="B68" t="str">
            <v>44 kV - ERINDALE T.S. (Cont'd)</v>
          </cell>
        </row>
        <row r="71">
          <cell r="A71">
            <v>9</v>
          </cell>
          <cell r="B71" t="str">
            <v>44 kV Gen Erin Rd. Feeder Tie</v>
          </cell>
          <cell r="C71" t="str">
            <v>ADD</v>
          </cell>
          <cell r="D71">
            <v>245000</v>
          </cell>
          <cell r="E71" t="str">
            <v>Erin/Tomk.</v>
          </cell>
          <cell r="F71">
            <v>0</v>
          </cell>
        </row>
        <row r="72">
          <cell r="B72" t="str">
            <v xml:space="preserve">          On existing poleline  along  Glen Erin Dr.</v>
          </cell>
          <cell r="C72">
            <v>3.3</v>
          </cell>
        </row>
        <row r="73">
          <cell r="B73" t="str">
            <v xml:space="preserve">          from Burnhamthorpe to  Eglinton  Ave.</v>
          </cell>
        </row>
        <row r="74">
          <cell r="B74" t="str">
            <v xml:space="preserve">          (Includes  13.8 kV Cct.)</v>
          </cell>
        </row>
        <row r="76">
          <cell r="A76">
            <v>10</v>
          </cell>
          <cell r="B76" t="str">
            <v>44 kV Highway 10 Feeder Tie</v>
          </cell>
          <cell r="C76" t="str">
            <v>U/G</v>
          </cell>
          <cell r="D76">
            <v>1075000</v>
          </cell>
          <cell r="E76" t="str">
            <v>Erin/Tomk.</v>
          </cell>
          <cell r="F76">
            <v>0</v>
          </cell>
        </row>
        <row r="77">
          <cell r="B77" t="str">
            <v xml:space="preserve">          Along Hwy 10  from  Burnhamthorpe </v>
          </cell>
          <cell r="C77">
            <v>0.6</v>
          </cell>
        </row>
        <row r="78">
          <cell r="B78" t="str">
            <v xml:space="preserve">          to John MS</v>
          </cell>
        </row>
        <row r="79">
          <cell r="B79" t="str">
            <v xml:space="preserve">       (Under Road Prokect)</v>
          </cell>
        </row>
        <row r="81">
          <cell r="A81">
            <v>11</v>
          </cell>
          <cell r="B81" t="str">
            <v>44 kV Mississauga/Dundas Rd. Feeder Tie</v>
          </cell>
          <cell r="C81" t="str">
            <v>BUILD</v>
          </cell>
          <cell r="D81">
            <v>782500</v>
          </cell>
          <cell r="E81" t="str">
            <v>Erin/Tomk.</v>
          </cell>
          <cell r="F81">
            <v>0</v>
          </cell>
        </row>
        <row r="82">
          <cell r="B82" t="str">
            <v xml:space="preserve">          Along  Mississauga Rd. from Burnhamthorpe</v>
          </cell>
          <cell r="C82">
            <v>3.1</v>
          </cell>
        </row>
        <row r="83">
          <cell r="B83" t="str">
            <v xml:space="preserve">          to Dundas St.</v>
          </cell>
        </row>
        <row r="84">
          <cell r="B84" t="str">
            <v xml:space="preserve">          (Includes  13.8 kV Cct.)</v>
          </cell>
        </row>
        <row r="87">
          <cell r="B87" t="str">
            <v>44 kV - MALTON AREA.</v>
          </cell>
        </row>
        <row r="90">
          <cell r="A90" t="str">
            <v>12*</v>
          </cell>
          <cell r="B90" t="str">
            <v>44 kV Drew Rd. Feeder Tie</v>
          </cell>
          <cell r="C90" t="str">
            <v>ADD</v>
          </cell>
          <cell r="D90">
            <v>205000</v>
          </cell>
          <cell r="E90" t="str">
            <v>Bram/Wood</v>
          </cell>
          <cell r="F90">
            <v>1</v>
          </cell>
        </row>
        <row r="91">
          <cell r="B91" t="str">
            <v xml:space="preserve">          Along Drew Rd. from Tbram Rd. to </v>
          </cell>
          <cell r="C91">
            <v>2.5</v>
          </cell>
        </row>
        <row r="92">
          <cell r="B92" t="str">
            <v xml:space="preserve">          Airport Rd.</v>
          </cell>
        </row>
        <row r="95">
          <cell r="A95">
            <v>13</v>
          </cell>
          <cell r="B95" t="str">
            <v>44 kV Goreway Drive Rebuild</v>
          </cell>
          <cell r="C95" t="str">
            <v>REBUILD</v>
          </cell>
          <cell r="D95">
            <v>580000</v>
          </cell>
          <cell r="E95" t="str">
            <v>Bram/Wood</v>
          </cell>
          <cell r="F95">
            <v>0</v>
          </cell>
        </row>
        <row r="96">
          <cell r="B96" t="str">
            <v xml:space="preserve">           Rebuild of poleline along Goreway Dr. </v>
          </cell>
          <cell r="C96">
            <v>2.5</v>
          </cell>
        </row>
        <row r="97">
          <cell r="B97" t="str">
            <v xml:space="preserve">           from City boundary to Derry Rd.</v>
          </cell>
        </row>
        <row r="109">
          <cell r="B109" t="str">
            <v>SUB-TOTAL</v>
          </cell>
          <cell r="D109">
            <v>2887500</v>
          </cell>
        </row>
        <row r="111">
          <cell r="A111" t="str">
            <v>(x)  Included  in  1997  Capital  Budget.</v>
          </cell>
        </row>
        <row r="114">
          <cell r="A114" t="str">
            <v>SUBTRANSMISSION (Cont'd)</v>
          </cell>
        </row>
        <row r="117">
          <cell r="A117" t="str">
            <v>ITEM</v>
          </cell>
          <cell r="B117" t="str">
            <v>DESCRIPTION</v>
          </cell>
          <cell r="C117" t="str">
            <v>TYPE</v>
          </cell>
          <cell r="D117" t="str">
            <v>ESTIMATE</v>
          </cell>
          <cell r="E117" t="str">
            <v>ZONE</v>
          </cell>
          <cell r="F117" t="str">
            <v>PRIORITY</v>
          </cell>
        </row>
        <row r="118">
          <cell r="C118" t="str">
            <v>(km)</v>
          </cell>
        </row>
        <row r="120">
          <cell r="B120" t="str">
            <v>27.6 kV - SOUTH SYSTEM</v>
          </cell>
        </row>
        <row r="123">
          <cell r="A123" t="str">
            <v>14*</v>
          </cell>
          <cell r="B123" t="str">
            <v>27.6 kV Stanfield Feeder Tie</v>
          </cell>
          <cell r="C123" t="str">
            <v>NEW</v>
          </cell>
          <cell r="D123">
            <v>700000</v>
          </cell>
          <cell r="F123">
            <v>1</v>
          </cell>
        </row>
        <row r="124">
          <cell r="B124" t="str">
            <v xml:space="preserve">           Circuit tie from Stanfield along O.H. ROW </v>
          </cell>
          <cell r="C124">
            <v>1.3</v>
          </cell>
        </row>
        <row r="125">
          <cell r="B125" t="str">
            <v xml:space="preserve">           to Dixie Rd. to Queensway.</v>
          </cell>
        </row>
        <row r="126">
          <cell r="B126" t="str">
            <v xml:space="preserve">        (See 4.16 kV System)</v>
          </cell>
        </row>
        <row r="129">
          <cell r="A129">
            <v>15</v>
          </cell>
          <cell r="B129" t="str">
            <v xml:space="preserve">27.6 kV Oakville TS Feeder </v>
          </cell>
          <cell r="C129" t="str">
            <v>ADD</v>
          </cell>
          <cell r="D129">
            <v>170000</v>
          </cell>
          <cell r="F129">
            <v>0</v>
          </cell>
        </row>
        <row r="130">
          <cell r="B130" t="str">
            <v xml:space="preserve">           New Feeder from Oakville T.S. along  O.H.</v>
          </cell>
          <cell r="C130">
            <v>3</v>
          </cell>
        </row>
        <row r="131">
          <cell r="B131" t="str">
            <v xml:space="preserve">           ROW from  Winston  Ch. Blvd.</v>
          </cell>
        </row>
        <row r="134">
          <cell r="A134">
            <v>16</v>
          </cell>
          <cell r="B134" t="str">
            <v>27.6 kV Dixie Feeder Rebuild</v>
          </cell>
          <cell r="C134" t="str">
            <v>REBUILD</v>
          </cell>
          <cell r="D134">
            <v>350000</v>
          </cell>
          <cell r="F134">
            <v>0</v>
          </cell>
        </row>
        <row r="135">
          <cell r="B135" t="str">
            <v xml:space="preserve">           Rebuild of poleline along Dixie Mall</v>
          </cell>
          <cell r="C135">
            <v>1.5</v>
          </cell>
        </row>
        <row r="136">
          <cell r="B136" t="str">
            <v xml:space="preserve">           and Cawthra area</v>
          </cell>
        </row>
        <row r="162">
          <cell r="B162" t="str">
            <v>SUB-TOTAL</v>
          </cell>
          <cell r="D162">
            <v>1220000</v>
          </cell>
        </row>
        <row r="164">
          <cell r="A164" t="str">
            <v>(x)  Included  in  1997  Capital  Budget.</v>
          </cell>
        </row>
        <row r="167">
          <cell r="A167" t="str">
            <v>SUBTRANSMISSION (Cont'd)</v>
          </cell>
        </row>
        <row r="170">
          <cell r="A170" t="str">
            <v>ITEM</v>
          </cell>
          <cell r="B170" t="str">
            <v>DESCRIPTION</v>
          </cell>
          <cell r="C170" t="str">
            <v>TYPE</v>
          </cell>
          <cell r="D170" t="str">
            <v>ESTIMATE</v>
          </cell>
          <cell r="E170" t="str">
            <v>ZONE</v>
          </cell>
          <cell r="F170" t="str">
            <v>PRIORITY</v>
          </cell>
        </row>
        <row r="171">
          <cell r="C171" t="str">
            <v>(km)</v>
          </cell>
        </row>
        <row r="173">
          <cell r="B173" t="str">
            <v>27.6 kV - NORTH SYSTEM</v>
          </cell>
        </row>
        <row r="176">
          <cell r="A176" t="str">
            <v>17*</v>
          </cell>
          <cell r="B176" t="str">
            <v>27.6 kV Midway Feeder Tie</v>
          </cell>
          <cell r="C176" t="str">
            <v>ADD</v>
          </cell>
          <cell r="D176">
            <v>335000</v>
          </cell>
          <cell r="E176">
            <v>4</v>
          </cell>
          <cell r="F176">
            <v>1</v>
          </cell>
        </row>
        <row r="177">
          <cell r="B177" t="str">
            <v xml:space="preserve">          Along Kestrell from Hwy 410 and along</v>
          </cell>
          <cell r="C177">
            <v>4</v>
          </cell>
        </row>
        <row r="178">
          <cell r="B178" t="str">
            <v xml:space="preserve">          Meyerside Dr. to Shawson Dr. to Midway</v>
          </cell>
        </row>
        <row r="181">
          <cell r="A181" t="str">
            <v>18*</v>
          </cell>
          <cell r="B181" t="str">
            <v>27.6 kV Pacific Drive Feeder Tie</v>
          </cell>
          <cell r="C181" t="str">
            <v>ADD</v>
          </cell>
          <cell r="D181">
            <v>110000</v>
          </cell>
          <cell r="E181">
            <v>4</v>
          </cell>
          <cell r="F181">
            <v>1</v>
          </cell>
        </row>
        <row r="182">
          <cell r="B182" t="str">
            <v xml:space="preserve">          From Derry Rd. to Midway Blvd.</v>
          </cell>
          <cell r="C182">
            <v>3</v>
          </cell>
        </row>
        <row r="185">
          <cell r="A185" t="str">
            <v>19*</v>
          </cell>
          <cell r="B185" t="str">
            <v>27.6 kV Kennedy/401 Crossing</v>
          </cell>
          <cell r="C185" t="str">
            <v>ADD</v>
          </cell>
          <cell r="D185">
            <v>155000</v>
          </cell>
          <cell r="E185">
            <v>4</v>
          </cell>
          <cell r="F185">
            <v>1</v>
          </cell>
        </row>
        <row r="186">
          <cell r="B186" t="str">
            <v xml:space="preserve">          Additional o/h circuit along Kennedy and</v>
          </cell>
          <cell r="C186">
            <v>18</v>
          </cell>
        </row>
        <row r="187">
          <cell r="B187" t="str">
            <v xml:space="preserve">          401 crossing</v>
          </cell>
        </row>
        <row r="190">
          <cell r="A190" t="str">
            <v>20*</v>
          </cell>
          <cell r="B190" t="str">
            <v>27.6 kV Bramalea TS Feeder Ties</v>
          </cell>
          <cell r="C190" t="str">
            <v>NEW</v>
          </cell>
          <cell r="D190">
            <v>300000</v>
          </cell>
          <cell r="E190">
            <v>4</v>
          </cell>
          <cell r="F190">
            <v>1</v>
          </cell>
        </row>
        <row r="191">
          <cell r="B191" t="str">
            <v xml:space="preserve">          New poleline from Bramalea T.S. along</v>
          </cell>
          <cell r="C191">
            <v>5</v>
          </cell>
        </row>
        <row r="192">
          <cell r="B192" t="str">
            <v xml:space="preserve">          Utility Corridor to Dixie/Tomken/Kennedy</v>
          </cell>
        </row>
        <row r="193">
          <cell r="B193" t="str">
            <v xml:space="preserve">           OR  along Bramalea Rd &amp; Drew Rd.</v>
          </cell>
        </row>
        <row r="196">
          <cell r="A196" t="str">
            <v>21*</v>
          </cell>
          <cell r="B196" t="str">
            <v>27.6 kV Highway 10 Feeder Tie</v>
          </cell>
          <cell r="C196" t="str">
            <v>ADD</v>
          </cell>
          <cell r="D196">
            <v>230000</v>
          </cell>
          <cell r="E196">
            <v>4</v>
          </cell>
          <cell r="F196">
            <v>1</v>
          </cell>
        </row>
        <row r="197">
          <cell r="B197" t="str">
            <v xml:space="preserve">           On existing poles along Highway 10</v>
          </cell>
          <cell r="C197">
            <v>3</v>
          </cell>
        </row>
        <row r="198">
          <cell r="B198" t="str">
            <v xml:space="preserve">           from Britannia Rd. to Derry Rd.</v>
          </cell>
        </row>
        <row r="201">
          <cell r="A201">
            <v>22</v>
          </cell>
          <cell r="B201" t="str">
            <v>27.6 kV Erindale TS Feeders</v>
          </cell>
          <cell r="C201" t="str">
            <v>U/G</v>
          </cell>
          <cell r="D201">
            <v>500000</v>
          </cell>
          <cell r="E201">
            <v>4</v>
          </cell>
          <cell r="F201">
            <v>0</v>
          </cell>
        </row>
        <row r="202">
          <cell r="B202" t="str">
            <v xml:space="preserve">          New U/G circuits from Erindale TS </v>
          </cell>
          <cell r="C202">
            <v>2</v>
          </cell>
        </row>
        <row r="203">
          <cell r="B203" t="str">
            <v xml:space="preserve">          to Eglinton Av.</v>
          </cell>
        </row>
        <row r="206">
          <cell r="A206">
            <v>23</v>
          </cell>
          <cell r="B206" t="str">
            <v>27.6 kV MacLaughlin Rd. Feeeder</v>
          </cell>
          <cell r="C206" t="str">
            <v>NEW</v>
          </cell>
          <cell r="D206">
            <v>545000</v>
          </cell>
          <cell r="E206">
            <v>4</v>
          </cell>
          <cell r="F206">
            <v>0</v>
          </cell>
        </row>
        <row r="207">
          <cell r="B207" t="str">
            <v xml:space="preserve">           Along Maclaughlin Rd. from  Britannia</v>
          </cell>
          <cell r="C207">
            <v>3.5</v>
          </cell>
        </row>
        <row r="208">
          <cell r="B208" t="str">
            <v xml:space="preserve">          to Derry Rd.</v>
          </cell>
        </row>
        <row r="211">
          <cell r="A211">
            <v>24</v>
          </cell>
          <cell r="B211" t="str">
            <v>27.6 kV Derry TS Feeder Egress</v>
          </cell>
          <cell r="D211">
            <v>50000</v>
          </cell>
          <cell r="E211">
            <v>4</v>
          </cell>
          <cell r="F211">
            <v>0</v>
          </cell>
        </row>
        <row r="212">
          <cell r="B212" t="str">
            <v xml:space="preserve">          Feeder egress designs</v>
          </cell>
        </row>
        <row r="220">
          <cell r="B220" t="str">
            <v>SUB-TOTAL</v>
          </cell>
          <cell r="D220">
            <v>2225000</v>
          </cell>
        </row>
        <row r="221">
          <cell r="B221" t="str">
            <v>TOTAL SUBTRANSMISSION</v>
          </cell>
          <cell r="D221">
            <v>9017500</v>
          </cell>
        </row>
        <row r="223">
          <cell r="A223" t="str">
            <v>(x)  Included  in  1997  Capital  Budget.</v>
          </cell>
        </row>
        <row r="226">
          <cell r="A226" t="str">
            <v>MUNICIPAL STATIONS</v>
          </cell>
        </row>
        <row r="229">
          <cell r="A229" t="str">
            <v>ITEM</v>
          </cell>
          <cell r="B229" t="str">
            <v>DESCRIPTION</v>
          </cell>
          <cell r="C229" t="str">
            <v>TYPE</v>
          </cell>
          <cell r="D229" t="str">
            <v>ESTIMATE</v>
          </cell>
          <cell r="E229" t="str">
            <v>ZONE</v>
          </cell>
          <cell r="F229" t="str">
            <v>PRIORITY</v>
          </cell>
        </row>
        <row r="232">
          <cell r="A232">
            <v>1</v>
          </cell>
          <cell r="B232" t="str">
            <v>Replacement M.S. feeder egress cables.</v>
          </cell>
          <cell r="C232">
            <v>2</v>
          </cell>
          <cell r="D232">
            <v>200000</v>
          </cell>
          <cell r="F232">
            <v>1</v>
          </cell>
        </row>
        <row r="236">
          <cell r="A236">
            <v>2</v>
          </cell>
          <cell r="B236" t="str">
            <v>Lisgar M.S.</v>
          </cell>
          <cell r="C236" t="str">
            <v>1 nos</v>
          </cell>
          <cell r="D236">
            <v>1800000</v>
          </cell>
          <cell r="E236">
            <v>1</v>
          </cell>
          <cell r="F236">
            <v>1</v>
          </cell>
        </row>
        <row r="237">
          <cell r="B237" t="str">
            <v xml:space="preserve">            Permanent  Incl. Building, 44 kV and</v>
          </cell>
        </row>
        <row r="238">
          <cell r="B238" t="str">
            <v xml:space="preserve">            13.8  kV circuits - 6 feeders plus SCADA </v>
          </cell>
        </row>
        <row r="240">
          <cell r="A240">
            <v>3</v>
          </cell>
          <cell r="B240" t="str">
            <v>Century M.S.</v>
          </cell>
          <cell r="C240" t="str">
            <v>1 nos</v>
          </cell>
          <cell r="D240">
            <v>1200000</v>
          </cell>
          <cell r="E240">
            <v>1</v>
          </cell>
          <cell r="F240">
            <v>0</v>
          </cell>
        </row>
        <row r="241">
          <cell r="B241" t="str">
            <v xml:space="preserve">            Permanent  Incl. Building, 44 kV and</v>
          </cell>
        </row>
        <row r="242">
          <cell r="B242" t="str">
            <v xml:space="preserve">            13.8  kV circuits - 6 feeders plus SCADA </v>
          </cell>
        </row>
        <row r="244">
          <cell r="A244">
            <v>4</v>
          </cell>
          <cell r="B244" t="str">
            <v xml:space="preserve">Sheridan Park System Rebuild  </v>
          </cell>
          <cell r="C244" t="str">
            <v>1 nos</v>
          </cell>
          <cell r="D244">
            <v>650000</v>
          </cell>
          <cell r="E244">
            <v>2</v>
          </cell>
          <cell r="F244">
            <v>1</v>
          </cell>
        </row>
        <row r="245">
          <cell r="B245" t="str">
            <v xml:space="preserve">           Phase II - Sheridan Park  M.S. at 44 kV</v>
          </cell>
        </row>
        <row r="248">
          <cell r="A248">
            <v>5</v>
          </cell>
          <cell r="B248" t="str">
            <v>Orlando M.S.</v>
          </cell>
          <cell r="C248" t="str">
            <v>1 nos</v>
          </cell>
          <cell r="D248">
            <v>1400000</v>
          </cell>
          <cell r="E248">
            <v>7</v>
          </cell>
          <cell r="F248">
            <v>1</v>
          </cell>
        </row>
        <row r="249">
          <cell r="B249" t="str">
            <v xml:space="preserve">            2 x 20 MVA Tx Incl. Building, 44 kV and</v>
          </cell>
        </row>
        <row r="250">
          <cell r="B250" t="str">
            <v xml:space="preserve">            13.8  kV circuits - 6 feeders plus SCADA </v>
          </cell>
        </row>
        <row r="256">
          <cell r="A256">
            <v>7</v>
          </cell>
          <cell r="B256" t="str">
            <v>Stillmeadow M.S.</v>
          </cell>
          <cell r="C256" t="str">
            <v>1 nos</v>
          </cell>
          <cell r="D256">
            <v>650000</v>
          </cell>
          <cell r="E256">
            <v>5</v>
          </cell>
          <cell r="F256">
            <v>1</v>
          </cell>
        </row>
        <row r="257">
          <cell r="B257" t="str">
            <v xml:space="preserve">            Change 10 MVA Tx to 20 MVA Tx with</v>
          </cell>
        </row>
        <row r="258">
          <cell r="B258" t="str">
            <v xml:space="preserve">            6 feeders</v>
          </cell>
        </row>
        <row r="260">
          <cell r="A260">
            <v>8</v>
          </cell>
          <cell r="B260" t="str">
            <v>Chalkdene M.S.</v>
          </cell>
          <cell r="C260" t="str">
            <v>1 nos</v>
          </cell>
          <cell r="D260">
            <v>350000</v>
          </cell>
          <cell r="E260">
            <v>5</v>
          </cell>
          <cell r="F260">
            <v>1</v>
          </cell>
        </row>
        <row r="261">
          <cell r="B261" t="str">
            <v xml:space="preserve">            Add 2 Feeder CBs with additional feeders</v>
          </cell>
        </row>
        <row r="262">
          <cell r="B262" t="str">
            <v xml:space="preserve">           north and south</v>
          </cell>
        </row>
        <row r="264">
          <cell r="A264">
            <v>9</v>
          </cell>
          <cell r="B264" t="str">
            <v>Rockwood M.S.</v>
          </cell>
          <cell r="C264" t="str">
            <v>1 nos</v>
          </cell>
          <cell r="D264">
            <v>1600000</v>
          </cell>
          <cell r="E264">
            <v>5</v>
          </cell>
          <cell r="F264">
            <v>1</v>
          </cell>
        </row>
        <row r="265">
          <cell r="B265" t="str">
            <v xml:space="preserve">            2 x 20 MVA Tx Incl. Building, 44 kV and</v>
          </cell>
        </row>
        <row r="266">
          <cell r="B266" t="str">
            <v xml:space="preserve">            13.8  kV circuits - 6 feeders plus SCADA </v>
          </cell>
        </row>
        <row r="268">
          <cell r="A268">
            <v>10</v>
          </cell>
          <cell r="B268" t="str">
            <v>Melton M.S.</v>
          </cell>
          <cell r="C268" t="str">
            <v>1 nos</v>
          </cell>
          <cell r="D268">
            <v>1000000</v>
          </cell>
          <cell r="E268">
            <v>6</v>
          </cell>
          <cell r="F268">
            <v>0</v>
          </cell>
        </row>
        <row r="269">
          <cell r="B269" t="str">
            <v xml:space="preserve">           Add 5 MVA Tx capacity and additional</v>
          </cell>
        </row>
        <row r="270">
          <cell r="B270" t="str">
            <v xml:space="preserve">           4.16 kV feeder</v>
          </cell>
        </row>
        <row r="272">
          <cell r="A272">
            <v>11</v>
          </cell>
          <cell r="B272" t="str">
            <v>M.S. Rebuilds</v>
          </cell>
          <cell r="D272">
            <v>2250000</v>
          </cell>
          <cell r="F272">
            <v>1</v>
          </cell>
        </row>
        <row r="273">
          <cell r="B273" t="str">
            <v xml:space="preserve">           Mineola M.S.</v>
          </cell>
          <cell r="C273" t="str">
            <v>1 nos</v>
          </cell>
          <cell r="E273">
            <v>6</v>
          </cell>
        </row>
        <row r="274">
          <cell r="B274" t="str">
            <v xml:space="preserve">           Clarkson M.S.</v>
          </cell>
          <cell r="C274" t="str">
            <v>1 nos</v>
          </cell>
          <cell r="E274">
            <v>3</v>
          </cell>
        </row>
        <row r="275">
          <cell r="B275" t="str">
            <v xml:space="preserve">           Bromsgrove M.S.</v>
          </cell>
          <cell r="C275" t="str">
            <v>1 nos</v>
          </cell>
          <cell r="E275">
            <v>3</v>
          </cell>
        </row>
        <row r="277">
          <cell r="A277">
            <v>12</v>
          </cell>
          <cell r="B277" t="str">
            <v>Woodlake M.S.</v>
          </cell>
          <cell r="C277" t="str">
            <v>1 nos</v>
          </cell>
          <cell r="D277">
            <v>750000</v>
          </cell>
          <cell r="E277">
            <v>3</v>
          </cell>
          <cell r="F277">
            <v>1</v>
          </cell>
        </row>
        <row r="278">
          <cell r="B278" t="str">
            <v xml:space="preserve">          Convert system voltage to 4,16 kV</v>
          </cell>
        </row>
        <row r="280">
          <cell r="B280" t="str">
            <v>TOTAL MUNICIPAL STATIONS</v>
          </cell>
          <cell r="D280">
            <v>11850000</v>
          </cell>
        </row>
        <row r="282">
          <cell r="A282" t="str">
            <v>(x)  Included  in  1997  Capital  Budget.</v>
          </cell>
        </row>
        <row r="285">
          <cell r="A285" t="str">
            <v>DISTRIBUTION</v>
          </cell>
        </row>
        <row r="288">
          <cell r="A288" t="str">
            <v>ITEM</v>
          </cell>
          <cell r="B288" t="str">
            <v>DESCRIPTION</v>
          </cell>
          <cell r="C288" t="str">
            <v>TYPE</v>
          </cell>
          <cell r="D288" t="str">
            <v>ESTIMATE</v>
          </cell>
          <cell r="E288" t="str">
            <v>ZONE</v>
          </cell>
          <cell r="F288" t="str">
            <v>PRIORITY</v>
          </cell>
        </row>
        <row r="289">
          <cell r="C289" t="str">
            <v>(km)</v>
          </cell>
        </row>
        <row r="291">
          <cell r="B291" t="str">
            <v>13.8 kV SYSTEM</v>
          </cell>
        </row>
        <row r="294">
          <cell r="A294" t="str">
            <v>1*</v>
          </cell>
          <cell r="B294" t="str">
            <v xml:space="preserve">Streetsville Conversion </v>
          </cell>
          <cell r="D294">
            <v>100000</v>
          </cell>
          <cell r="E294">
            <v>1</v>
          </cell>
          <cell r="F294">
            <v>1</v>
          </cell>
        </row>
        <row r="295">
          <cell r="B295" t="str">
            <v xml:space="preserve">           Convert 4.16 kV to 13.8 kV in area SE  of</v>
          </cell>
        </row>
        <row r="296">
          <cell r="B296" t="str">
            <v xml:space="preserve">           Britannia Rd. and Queen St. and reconductor</v>
          </cell>
        </row>
        <row r="297">
          <cell r="B297" t="str">
            <v xml:space="preserve">           to 556 kcmil circuit along Britannia Rd.</v>
          </cell>
        </row>
        <row r="300">
          <cell r="A300" t="str">
            <v>2*</v>
          </cell>
          <cell r="B300" t="str">
            <v>13.8 kV Winston Churchill/Collegeway</v>
          </cell>
          <cell r="C300" t="str">
            <v>UG</v>
          </cell>
          <cell r="D300">
            <v>80000</v>
          </cell>
          <cell r="E300">
            <v>2</v>
          </cell>
          <cell r="F300">
            <v>1</v>
          </cell>
        </row>
        <row r="301">
          <cell r="B301" t="str">
            <v xml:space="preserve">        Additional o/h circuit along WCB from </v>
          </cell>
          <cell r="C301">
            <v>0.5</v>
          </cell>
        </row>
        <row r="302">
          <cell r="B302" t="str">
            <v xml:space="preserve">        Hwy 403 to Collegeway</v>
          </cell>
        </row>
        <row r="305">
          <cell r="A305" t="str">
            <v>3*</v>
          </cell>
          <cell r="B305" t="str">
            <v>13.8 kV Burnhamthorpe Road Feeder Tie</v>
          </cell>
          <cell r="C305" t="str">
            <v>ADD</v>
          </cell>
          <cell r="D305">
            <v>300000</v>
          </cell>
          <cell r="E305">
            <v>2</v>
          </cell>
          <cell r="F305">
            <v>1</v>
          </cell>
        </row>
        <row r="306">
          <cell r="B306" t="str">
            <v xml:space="preserve">            On existing ploes from Mavis to Erindale </v>
          </cell>
          <cell r="C306">
            <v>1</v>
          </cell>
        </row>
        <row r="307">
          <cell r="B307" t="str">
            <v xml:space="preserve">           Station Rd. </v>
          </cell>
        </row>
        <row r="310">
          <cell r="A310" t="str">
            <v>4*</v>
          </cell>
          <cell r="B310" t="str">
            <v>13.8 kV Tomken Road Feeder Tie</v>
          </cell>
          <cell r="C310" t="str">
            <v>ADD</v>
          </cell>
          <cell r="D310">
            <v>155000</v>
          </cell>
          <cell r="E310">
            <v>5</v>
          </cell>
          <cell r="F310">
            <v>1</v>
          </cell>
        </row>
        <row r="311">
          <cell r="B311" t="str">
            <v xml:space="preserve">           From Burnhamthorpe to Dundas</v>
          </cell>
          <cell r="C311">
            <v>2</v>
          </cell>
        </row>
        <row r="314">
          <cell r="A314" t="str">
            <v>5*</v>
          </cell>
          <cell r="B314" t="str">
            <v>13.8 kV American Dr. and Elmbank Fdr Tie</v>
          </cell>
          <cell r="C314" t="str">
            <v>ADD</v>
          </cell>
          <cell r="D314">
            <v>360000</v>
          </cell>
          <cell r="E314">
            <v>7</v>
          </cell>
          <cell r="F314">
            <v>1</v>
          </cell>
        </row>
        <row r="315">
          <cell r="B315" t="str">
            <v xml:space="preserve">           From Orlando MS to Elmbank and American Dr.</v>
          </cell>
          <cell r="C315">
            <v>2</v>
          </cell>
        </row>
        <row r="316">
          <cell r="B316" t="str">
            <v xml:space="preserve">           From Goreway to Viscount</v>
          </cell>
        </row>
        <row r="319">
          <cell r="A319" t="str">
            <v>6*</v>
          </cell>
          <cell r="B319" t="str">
            <v>13.8 kV Derry Rd. &amp; Ninth Line Feeder Tie</v>
          </cell>
          <cell r="C319" t="str">
            <v>REBUILD</v>
          </cell>
          <cell r="D319">
            <v>60000</v>
          </cell>
          <cell r="E319">
            <v>1</v>
          </cell>
          <cell r="F319">
            <v>1</v>
          </cell>
        </row>
        <row r="320">
          <cell r="B320" t="str">
            <v xml:space="preserve">        On existing poles from Tenth Line West</v>
          </cell>
          <cell r="C320">
            <v>1.5</v>
          </cell>
        </row>
        <row r="321">
          <cell r="B321" t="str">
            <v xml:space="preserve">        along Derry to Ninth Line West</v>
          </cell>
        </row>
        <row r="324">
          <cell r="A324" t="str">
            <v>7*</v>
          </cell>
          <cell r="B324" t="str">
            <v>13.8 kV Mississauga Road Feeder Tie</v>
          </cell>
          <cell r="C324" t="str">
            <v>ADD</v>
          </cell>
          <cell r="D324">
            <v>150000</v>
          </cell>
          <cell r="E324">
            <v>1</v>
          </cell>
          <cell r="F324">
            <v>1</v>
          </cell>
        </row>
        <row r="325">
          <cell r="B325" t="str">
            <v xml:space="preserve">           From Britannia to EM Pkwy Junction</v>
          </cell>
          <cell r="C325">
            <v>2</v>
          </cell>
        </row>
        <row r="326">
          <cell r="B326" t="str">
            <v xml:space="preserve">        (Under Road Project)</v>
          </cell>
        </row>
        <row r="329">
          <cell r="A329">
            <v>8</v>
          </cell>
          <cell r="B329" t="str">
            <v>13 8 kV Derry Road Feeder Tie</v>
          </cell>
          <cell r="C329" t="str">
            <v>ADD</v>
          </cell>
          <cell r="D329">
            <v>80000</v>
          </cell>
          <cell r="E329">
            <v>1</v>
          </cell>
          <cell r="F329">
            <v>6</v>
          </cell>
        </row>
        <row r="330">
          <cell r="B330" t="str">
            <v xml:space="preserve">           New circuit from Century M.S. to Argentia M.S.</v>
          </cell>
          <cell r="C330">
            <v>1.5</v>
          </cell>
        </row>
        <row r="333">
          <cell r="A333">
            <v>9</v>
          </cell>
          <cell r="B333" t="str">
            <v>13.8 kV Burnhamthorpe Road Feeder Tie</v>
          </cell>
          <cell r="C333" t="str">
            <v>UG</v>
          </cell>
          <cell r="D333">
            <v>1200000</v>
          </cell>
          <cell r="E333">
            <v>2</v>
          </cell>
          <cell r="F333">
            <v>0</v>
          </cell>
        </row>
        <row r="334">
          <cell r="B334" t="str">
            <v xml:space="preserve">           U/G circuit from Erindale Station Rd.</v>
          </cell>
          <cell r="C334">
            <v>2</v>
          </cell>
        </row>
        <row r="335">
          <cell r="B335" t="str">
            <v xml:space="preserve">           to Mississauga Rd.</v>
          </cell>
        </row>
        <row r="339">
          <cell r="B339" t="str">
            <v>SUB-TOTAL</v>
          </cell>
          <cell r="D339">
            <v>1055000</v>
          </cell>
        </row>
        <row r="341">
          <cell r="A341" t="str">
            <v>(x)  Included  in  1997  Capital  Budget.</v>
          </cell>
        </row>
        <row r="347">
          <cell r="A347" t="str">
            <v>DISTRIBUTION (Cont'd)</v>
          </cell>
        </row>
        <row r="350">
          <cell r="A350" t="str">
            <v>ITEM</v>
          </cell>
          <cell r="B350" t="str">
            <v>DESCRIPTION</v>
          </cell>
          <cell r="C350" t="str">
            <v>TYPE</v>
          </cell>
          <cell r="D350" t="str">
            <v>ESTIMATE</v>
          </cell>
          <cell r="E350" t="str">
            <v>ZONE</v>
          </cell>
          <cell r="F350" t="str">
            <v>PRIORITY</v>
          </cell>
        </row>
        <row r="351">
          <cell r="C351" t="str">
            <v>(km)</v>
          </cell>
        </row>
        <row r="353">
          <cell r="B353" t="str">
            <v>4.16  KV   SYSTEM</v>
          </cell>
        </row>
        <row r="356">
          <cell r="A356" t="str">
            <v>10*</v>
          </cell>
          <cell r="B356" t="str">
            <v>4.16 kV Bromsgrove MS/Clarkson MS Tie</v>
          </cell>
          <cell r="C356" t="str">
            <v>REBUILD</v>
          </cell>
          <cell r="D356">
            <v>50000</v>
          </cell>
          <cell r="E356">
            <v>3</v>
          </cell>
          <cell r="F356">
            <v>1</v>
          </cell>
        </row>
        <row r="357">
          <cell r="B357" t="str">
            <v xml:space="preserve">          on existing poles between  Clarkson M.S.</v>
          </cell>
          <cell r="C357">
            <v>0.7</v>
          </cell>
        </row>
        <row r="358">
          <cell r="B358" t="str">
            <v xml:space="preserve">           and Bromsgrove  M.S.</v>
          </cell>
        </row>
        <row r="360">
          <cell r="A360" t="str">
            <v>11*</v>
          </cell>
          <cell r="B360" t="str">
            <v>4.16 kV Atwater Feeder Tie</v>
          </cell>
          <cell r="C360" t="str">
            <v>REBUILD</v>
          </cell>
          <cell r="D360">
            <v>295000</v>
          </cell>
          <cell r="E360">
            <v>6</v>
          </cell>
          <cell r="F360">
            <v>1</v>
          </cell>
        </row>
        <row r="361">
          <cell r="B361" t="str">
            <v xml:space="preserve">          along Atwater from Cawthra MS  to off load</v>
          </cell>
          <cell r="C361">
            <v>0.8</v>
          </cell>
        </row>
        <row r="362">
          <cell r="B362" t="str">
            <v xml:space="preserve">          9F4</v>
          </cell>
        </row>
        <row r="365">
          <cell r="A365" t="str">
            <v>12*</v>
          </cell>
          <cell r="B365" t="str">
            <v>4.16 kV Pinetree MS/Melton MS Tie</v>
          </cell>
          <cell r="C365" t="str">
            <v>REBUILD</v>
          </cell>
          <cell r="D365">
            <v>120000</v>
          </cell>
          <cell r="E365">
            <v>6</v>
          </cell>
          <cell r="F365">
            <v>1</v>
          </cell>
        </row>
        <row r="366">
          <cell r="B366" t="str">
            <v xml:space="preserve">          on existing poles between  Pinetree M.S.</v>
          </cell>
          <cell r="C366">
            <v>0.5</v>
          </cell>
        </row>
        <row r="367">
          <cell r="B367" t="str">
            <v xml:space="preserve">           and Melton  M.S.</v>
          </cell>
        </row>
        <row r="370">
          <cell r="A370" t="str">
            <v>13*</v>
          </cell>
          <cell r="B370" t="str">
            <v>4.16 kV Bromsgrove MS/Park West MS Tie</v>
          </cell>
          <cell r="C370" t="str">
            <v>ADD</v>
          </cell>
          <cell r="D370">
            <v>75000</v>
          </cell>
          <cell r="E370">
            <v>3</v>
          </cell>
          <cell r="F370">
            <v>1</v>
          </cell>
        </row>
        <row r="371">
          <cell r="B371" t="str">
            <v xml:space="preserve">          on existing poles between  Bromsgrove M.S.</v>
          </cell>
          <cell r="C371">
            <v>0.8</v>
          </cell>
        </row>
        <row r="372">
          <cell r="B372" t="str">
            <v xml:space="preserve">           and Park West M.S.</v>
          </cell>
        </row>
        <row r="375">
          <cell r="A375" t="str">
            <v>14*</v>
          </cell>
          <cell r="B375" t="str">
            <v>4.16 kV Bromsgrove MS/Robin MS Tie</v>
          </cell>
          <cell r="C375" t="str">
            <v>ADD</v>
          </cell>
          <cell r="D375">
            <v>140000</v>
          </cell>
          <cell r="E375">
            <v>3</v>
          </cell>
          <cell r="F375">
            <v>1</v>
          </cell>
        </row>
        <row r="376">
          <cell r="B376" t="str">
            <v xml:space="preserve">          on existing poles between  Bromsgrove M.S.</v>
          </cell>
          <cell r="C376">
            <v>1.4</v>
          </cell>
        </row>
        <row r="377">
          <cell r="B377" t="str">
            <v xml:space="preserve">           and Robin M.S.</v>
          </cell>
        </row>
        <row r="380">
          <cell r="A380" t="str">
            <v>15*</v>
          </cell>
          <cell r="B380" t="str">
            <v>4.16 kV Park Royal MS/Park West MS Tie</v>
          </cell>
          <cell r="C380" t="str">
            <v>REBUILD</v>
          </cell>
          <cell r="D380">
            <v>130000</v>
          </cell>
          <cell r="E380">
            <v>3</v>
          </cell>
          <cell r="F380">
            <v>1</v>
          </cell>
        </row>
        <row r="381">
          <cell r="B381" t="str">
            <v xml:space="preserve">          on existing poles between  Park Royal M.S.</v>
          </cell>
          <cell r="C381">
            <v>1</v>
          </cell>
        </row>
        <row r="382">
          <cell r="B382" t="str">
            <v xml:space="preserve">           and Park West M.S.</v>
          </cell>
        </row>
        <row r="385">
          <cell r="A385" t="str">
            <v>16*</v>
          </cell>
          <cell r="B385" t="str">
            <v>4.16 kV Lakeshore Road Feeder Tie</v>
          </cell>
          <cell r="C385" t="str">
            <v>REBUILD</v>
          </cell>
          <cell r="D385">
            <v>50000</v>
          </cell>
          <cell r="E385">
            <v>3</v>
          </cell>
          <cell r="F385">
            <v>1</v>
          </cell>
        </row>
        <row r="386">
          <cell r="B386" t="str">
            <v xml:space="preserve">          Lakeshore/Dennison/Lornepark</v>
          </cell>
          <cell r="C386">
            <v>0.6</v>
          </cell>
        </row>
        <row r="387">
          <cell r="B387" t="str">
            <v xml:space="preserve">           Parkland M.S. #26 and reconductor</v>
          </cell>
        </row>
        <row r="390">
          <cell r="A390" t="str">
            <v>17*</v>
          </cell>
          <cell r="B390" t="str">
            <v xml:space="preserve">4.16 kV Stanfield Road Feeder Tie </v>
          </cell>
          <cell r="C390" t="str">
            <v>REBUILD</v>
          </cell>
          <cell r="D390">
            <v>265000</v>
          </cell>
          <cell r="E390">
            <v>6</v>
          </cell>
          <cell r="F390">
            <v>1</v>
          </cell>
        </row>
        <row r="391">
          <cell r="B391" t="str">
            <v xml:space="preserve">          Along Ontario Hydro ROW From Cawthra</v>
          </cell>
          <cell r="C391">
            <v>1.2</v>
          </cell>
        </row>
        <row r="392">
          <cell r="B392" t="str">
            <v xml:space="preserve">          to Stanfield</v>
          </cell>
        </row>
        <row r="393">
          <cell r="B393" t="str">
            <v xml:space="preserve">       (See also 27.6 kV South)</v>
          </cell>
        </row>
        <row r="396">
          <cell r="A396" t="str">
            <v>18*</v>
          </cell>
          <cell r="B396" t="str">
            <v xml:space="preserve">4.16 kV Clarkson/Lorne Park Feeder Tie </v>
          </cell>
          <cell r="C396" t="str">
            <v>ADD</v>
          </cell>
          <cell r="D396">
            <v>110000</v>
          </cell>
          <cell r="E396">
            <v>3</v>
          </cell>
          <cell r="F396">
            <v>1</v>
          </cell>
        </row>
        <row r="397">
          <cell r="B397" t="str">
            <v xml:space="preserve">           Along Ontario hydro ROW</v>
          </cell>
          <cell r="C397">
            <v>2</v>
          </cell>
        </row>
        <row r="400">
          <cell r="B400" t="str">
            <v>SUB-TOTAL</v>
          </cell>
          <cell r="D400">
            <v>1125000</v>
          </cell>
        </row>
        <row r="401">
          <cell r="B401" t="str">
            <v>TOTAL DISTRIBUTION</v>
          </cell>
          <cell r="D401">
            <v>2180000</v>
          </cell>
        </row>
        <row r="403">
          <cell r="A403" t="str">
            <v>(x)  Included  in  1997  Capital  Budget.</v>
          </cell>
        </row>
        <row r="406">
          <cell r="A406" t="str">
            <v>SUBDIVISION REBUILDS</v>
          </cell>
        </row>
        <row r="409">
          <cell r="A409" t="str">
            <v>ITEM</v>
          </cell>
          <cell r="B409" t="str">
            <v>DESCRIPTION</v>
          </cell>
          <cell r="C409" t="str">
            <v>TYPE</v>
          </cell>
          <cell r="D409" t="str">
            <v>ESTIMATE</v>
          </cell>
          <cell r="E409" t="str">
            <v>ZONE</v>
          </cell>
          <cell r="F409" t="str">
            <v>PRIORITY</v>
          </cell>
        </row>
        <row r="410">
          <cell r="C410" t="str">
            <v>(km)</v>
          </cell>
        </row>
        <row r="412">
          <cell r="B412" t="str">
            <v>Subdivision Rebuilds*</v>
          </cell>
        </row>
        <row r="414">
          <cell r="A414">
            <v>1</v>
          </cell>
          <cell r="B414" t="str">
            <v>Sheridan Homelands - Phase V</v>
          </cell>
          <cell r="D414">
            <v>1500000</v>
          </cell>
          <cell r="E414">
            <v>2</v>
          </cell>
          <cell r="F414">
            <v>1</v>
          </cell>
        </row>
        <row r="415">
          <cell r="B415" t="str">
            <v xml:space="preserve">          ( Hole-in-the-donut)</v>
          </cell>
        </row>
        <row r="417">
          <cell r="A417">
            <v>2</v>
          </cell>
          <cell r="B417" t="str">
            <v>Malton - Phase VI</v>
          </cell>
          <cell r="D417">
            <v>1000000</v>
          </cell>
          <cell r="E417">
            <v>7</v>
          </cell>
          <cell r="F417">
            <v>1</v>
          </cell>
        </row>
        <row r="418">
          <cell r="B418" t="str">
            <v xml:space="preserve">          NE of Derry/Airport Rd.</v>
          </cell>
        </row>
        <row r="419">
          <cell r="B419" t="str">
            <v xml:space="preserve">          plus east of Goreway at Darcel/Monica</v>
          </cell>
        </row>
        <row r="421">
          <cell r="A421">
            <v>3</v>
          </cell>
          <cell r="B421" t="str">
            <v xml:space="preserve"> Forest Glen Area east and west of Dixie Rd.</v>
          </cell>
          <cell r="D421">
            <v>1500000</v>
          </cell>
          <cell r="E421">
            <v>5</v>
          </cell>
          <cell r="F421">
            <v>1</v>
          </cell>
        </row>
        <row r="423">
          <cell r="A423">
            <v>4</v>
          </cell>
          <cell r="B423" t="str">
            <v>Meadowvale T.C. Mainfeeders - Phase II</v>
          </cell>
          <cell r="D423">
            <v>1400000</v>
          </cell>
          <cell r="E423">
            <v>1</v>
          </cell>
          <cell r="F423">
            <v>1</v>
          </cell>
        </row>
        <row r="425">
          <cell r="A425">
            <v>5</v>
          </cell>
          <cell r="B425" t="str">
            <v>Woodlands Area</v>
          </cell>
          <cell r="D425">
            <v>1000000</v>
          </cell>
          <cell r="E425">
            <v>2</v>
          </cell>
          <cell r="F425">
            <v>1</v>
          </cell>
        </row>
        <row r="454">
          <cell r="B454" t="str">
            <v>TOTAL REBUILDS</v>
          </cell>
          <cell r="D454">
            <v>6400000</v>
          </cell>
        </row>
        <row r="456">
          <cell r="A456" t="str">
            <v>(x)  Included  in  1997  Capital  Budget.</v>
          </cell>
        </row>
        <row r="459">
          <cell r="A459" t="str">
            <v/>
          </cell>
        </row>
        <row r="461">
          <cell r="A461" t="str">
            <v>SYSTEM MAINTENANCE PROJECTS</v>
          </cell>
        </row>
        <row r="464">
          <cell r="A464" t="str">
            <v>ITEM</v>
          </cell>
          <cell r="B464" t="str">
            <v>DESCRIPTION</v>
          </cell>
          <cell r="C464" t="str">
            <v>TYPE</v>
          </cell>
          <cell r="D464" t="str">
            <v>ESTIMATE</v>
          </cell>
          <cell r="F464" t="str">
            <v>PRIORITY</v>
          </cell>
        </row>
        <row r="465">
          <cell r="C465" t="str">
            <v>(km)</v>
          </cell>
        </row>
        <row r="467">
          <cell r="A467">
            <v>1</v>
          </cell>
          <cell r="B467" t="str">
            <v>Overhead Switch Replacement</v>
          </cell>
          <cell r="D467">
            <v>300000</v>
          </cell>
        </row>
        <row r="471">
          <cell r="A471">
            <v>2</v>
          </cell>
          <cell r="B471" t="str">
            <v>Secondary Cable Replacement</v>
          </cell>
          <cell r="D471">
            <v>75000</v>
          </cell>
        </row>
        <row r="475">
          <cell r="A475">
            <v>3</v>
          </cell>
          <cell r="B475" t="str">
            <v>Meter Base Replacement</v>
          </cell>
          <cell r="D475">
            <v>34000</v>
          </cell>
        </row>
        <row r="479">
          <cell r="A479">
            <v>4</v>
          </cell>
          <cell r="B479" t="str">
            <v>Overhead Transformer Replacement</v>
          </cell>
          <cell r="D479">
            <v>150000</v>
          </cell>
        </row>
        <row r="483">
          <cell r="A483">
            <v>5</v>
          </cell>
          <cell r="B483" t="str">
            <v>Underground Cable Replacement</v>
          </cell>
          <cell r="D483">
            <v>1200000</v>
          </cell>
        </row>
        <row r="487">
          <cell r="A487">
            <v>6</v>
          </cell>
          <cell r="B487" t="str">
            <v>Feeder Overhauls</v>
          </cell>
          <cell r="D487">
            <v>600000</v>
          </cell>
        </row>
        <row r="491">
          <cell r="A491">
            <v>7</v>
          </cell>
          <cell r="B491" t="str">
            <v>Underground Transformer Replacements</v>
          </cell>
          <cell r="D491">
            <v>200000</v>
          </cell>
        </row>
        <row r="495">
          <cell r="A495">
            <v>8</v>
          </cell>
          <cell r="B495" t="str">
            <v>Load Centre Replacement</v>
          </cell>
          <cell r="D495">
            <v>60000</v>
          </cell>
        </row>
        <row r="499">
          <cell r="A499">
            <v>9</v>
          </cell>
          <cell r="B499" t="str">
            <v>Overhead Rebuilds</v>
          </cell>
          <cell r="D499">
            <v>900000</v>
          </cell>
        </row>
        <row r="503">
          <cell r="A503">
            <v>10</v>
          </cell>
          <cell r="B503" t="str">
            <v>Wood Pole Replacement</v>
          </cell>
          <cell r="D503">
            <v>400000</v>
          </cell>
        </row>
        <row r="507">
          <cell r="A507">
            <v>11</v>
          </cell>
          <cell r="B507" t="str">
            <v>Auto-Switches/SCADA</v>
          </cell>
          <cell r="D507">
            <v>1260000</v>
          </cell>
        </row>
        <row r="509">
          <cell r="B509" t="str">
            <v>TOTAL MAINTENANCE</v>
          </cell>
          <cell r="D509">
            <v>5179000</v>
          </cell>
        </row>
        <row r="511">
          <cell r="A511" t="str">
            <v>(x)  Included  in  1997  Capital  Budget.</v>
          </cell>
        </row>
      </sheetData>
      <sheetData sheetId="4"/>
      <sheetData sheetId="5"/>
      <sheetData sheetId="6" refreshError="1">
        <row r="1">
          <cell r="B1" t="str">
            <v xml:space="preserve">POSSIBLE  SYSTEM   CAPITAL PROJECTS  -  1998 </v>
          </cell>
        </row>
        <row r="3">
          <cell r="A3" t="str">
            <v>SUBTRANSMISSION</v>
          </cell>
          <cell r="D3" t="str">
            <v>Date:</v>
          </cell>
          <cell r="F3">
            <v>36005.348419212962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TOMKEN T.S.</v>
          </cell>
        </row>
        <row r="11">
          <cell r="A11" t="str">
            <v>1*</v>
          </cell>
          <cell r="B11" t="str">
            <v>44 kV Dixie/Hwy 401- Feeder Tie</v>
          </cell>
          <cell r="C11" t="str">
            <v>U/G (F)</v>
          </cell>
          <cell r="D11">
            <v>330000</v>
          </cell>
          <cell r="F11">
            <v>1</v>
          </cell>
        </row>
        <row r="12">
          <cell r="B12" t="str">
            <v xml:space="preserve">          From Shawson M.S. south along Dixie on</v>
          </cell>
          <cell r="C12">
            <v>0.4</v>
          </cell>
        </row>
        <row r="13">
          <cell r="B13" t="str">
            <v xml:space="preserve">         existing poleline and U/G under Hwy 401  </v>
          </cell>
        </row>
        <row r="16">
          <cell r="A16">
            <v>2</v>
          </cell>
          <cell r="B16" t="str">
            <v>44 kV Eglinton Feeders</v>
          </cell>
          <cell r="C16" t="str">
            <v>NEW</v>
          </cell>
          <cell r="D16">
            <v>530000</v>
          </cell>
          <cell r="F16">
            <v>2</v>
          </cell>
        </row>
        <row r="17">
          <cell r="B17" t="str">
            <v xml:space="preserve">          Along Ontario Hyd.R.O.W. to Dixie Rd. and</v>
          </cell>
          <cell r="C17">
            <v>3</v>
          </cell>
        </row>
        <row r="18">
          <cell r="B18" t="str">
            <v xml:space="preserve">         north to Eglinton Av. (new Tomken TS feeders)</v>
          </cell>
        </row>
        <row r="21">
          <cell r="A21">
            <v>3</v>
          </cell>
          <cell r="B21" t="str">
            <v>44 kV Dundas/Dixie- Feeder Tie</v>
          </cell>
          <cell r="C21" t="str">
            <v>REBUILD</v>
          </cell>
          <cell r="D21">
            <v>420000</v>
          </cell>
          <cell r="F21">
            <v>3</v>
          </cell>
        </row>
        <row r="22">
          <cell r="B22" t="str">
            <v xml:space="preserve">          On existing poleline  along  Dundas from Cawthra</v>
          </cell>
          <cell r="C22">
            <v>1.7</v>
          </cell>
        </row>
        <row r="23">
          <cell r="B23" t="str">
            <v xml:space="preserve">          to Dixie to Ont.Hyd. ROW at Summerville MS</v>
          </cell>
        </row>
        <row r="26">
          <cell r="A26">
            <v>4</v>
          </cell>
          <cell r="B26" t="str">
            <v>44 kV Matheson Rd. - Dixie to Tomken - Feeder Tie</v>
          </cell>
          <cell r="C26" t="str">
            <v>REBUILD</v>
          </cell>
          <cell r="D26">
            <v>420000</v>
          </cell>
          <cell r="F26">
            <v>4</v>
          </cell>
        </row>
        <row r="27">
          <cell r="B27" t="str">
            <v xml:space="preserve">          On existing poleline  along  Matheson Blvd. from</v>
          </cell>
          <cell r="C27">
            <v>1.7</v>
          </cell>
        </row>
        <row r="28">
          <cell r="B28" t="str">
            <v xml:space="preserve">          Dixie to Tomken Rd.</v>
          </cell>
        </row>
        <row r="31">
          <cell r="A31">
            <v>5</v>
          </cell>
          <cell r="B31" t="str">
            <v>44 kV Tomken TS - ROW to City Centre- Feeder Tie</v>
          </cell>
          <cell r="C31" t="str">
            <v>NEW</v>
          </cell>
          <cell r="D31">
            <v>305000</v>
          </cell>
          <cell r="F31">
            <v>5</v>
          </cell>
        </row>
        <row r="32">
          <cell r="B32" t="str">
            <v xml:space="preserve">          On new poleline  along  Ont. Hyd. ROW from</v>
          </cell>
          <cell r="C32">
            <v>1.5</v>
          </cell>
        </row>
        <row r="33">
          <cell r="B33" t="str">
            <v xml:space="preserve">          Tomken TS to City Centre along Eastgate Dr.</v>
          </cell>
        </row>
        <row r="36">
          <cell r="A36">
            <v>6</v>
          </cell>
          <cell r="B36" t="str">
            <v>44 kV Chalkdene - ROW to Chaldene MS</v>
          </cell>
          <cell r="C36" t="str">
            <v>REBUILD</v>
          </cell>
          <cell r="F36">
            <v>6</v>
          </cell>
        </row>
        <row r="37">
          <cell r="B37" t="str">
            <v xml:space="preserve">          On existing poleline  along  Ont. Hyd. ROW</v>
          </cell>
          <cell r="C37">
            <v>1.7</v>
          </cell>
        </row>
        <row r="38">
          <cell r="B38" t="str">
            <v xml:space="preserve">          to Chalkdene MS</v>
          </cell>
        </row>
        <row r="41">
          <cell r="A41">
            <v>7</v>
          </cell>
          <cell r="B41" t="str">
            <v>44 kV Dixie/Burnhamthorpe- Feeder Tie</v>
          </cell>
          <cell r="C41" t="str">
            <v>REBUILD</v>
          </cell>
          <cell r="F41">
            <v>7</v>
          </cell>
        </row>
        <row r="42">
          <cell r="B42" t="str">
            <v xml:space="preserve">          On existing poleline  along  Dixie  Rd.  from</v>
          </cell>
          <cell r="C42">
            <v>1.7</v>
          </cell>
        </row>
        <row r="43">
          <cell r="B43" t="str">
            <v xml:space="preserve">          Burnhamthorpe  Rd.   to   New Dixie.</v>
          </cell>
        </row>
        <row r="46">
          <cell r="A46">
            <v>8</v>
          </cell>
          <cell r="B46" t="str">
            <v>44 kV Burnhamthorpe Feeders</v>
          </cell>
          <cell r="C46" t="str">
            <v>REBUILD</v>
          </cell>
          <cell r="F46">
            <v>8</v>
          </cell>
        </row>
        <row r="47">
          <cell r="B47" t="str">
            <v xml:space="preserve">          Along Ontario Hyd.R.O.W. to Dixie Rd. and</v>
          </cell>
          <cell r="C47">
            <v>1.7</v>
          </cell>
        </row>
        <row r="48">
          <cell r="B48" t="str">
            <v xml:space="preserve">         south to Burnhamthorpe Rd. (new feeders)</v>
          </cell>
        </row>
        <row r="51">
          <cell r="A51">
            <v>9</v>
          </cell>
          <cell r="B51" t="str">
            <v>44 kV Tomken Rd. - ROW to Burnhamthorpe - Feeder Tie</v>
          </cell>
          <cell r="C51" t="str">
            <v>REBUILD</v>
          </cell>
          <cell r="F51">
            <v>9</v>
          </cell>
        </row>
        <row r="52">
          <cell r="B52" t="str">
            <v xml:space="preserve">          Rebuild poleline  along Tomken Rd.</v>
          </cell>
          <cell r="C52">
            <v>1.7</v>
          </cell>
        </row>
        <row r="53">
          <cell r="B53" t="str">
            <v xml:space="preserve">          from Ont. Hyd. ROW to Burnhamthorpe Rd.</v>
          </cell>
        </row>
        <row r="56">
          <cell r="B56" t="str">
            <v>SUB-TOTAL</v>
          </cell>
          <cell r="D56">
            <v>2005000</v>
          </cell>
        </row>
        <row r="58">
          <cell r="A58" t="str">
            <v>(*)  Included  in  1998  Capital  Budget.</v>
          </cell>
        </row>
        <row r="62">
          <cell r="B62" t="str">
            <v xml:space="preserve">POSSIBLE  SYSTEM   CAPITAL PROJECTS  -  1998 </v>
          </cell>
        </row>
        <row r="64">
          <cell r="A64" t="str">
            <v>SUBTRANSMISSION</v>
          </cell>
          <cell r="D64" t="str">
            <v>Date:</v>
          </cell>
          <cell r="F64">
            <v>35627.357684374998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MEADOWVALE TS</v>
          </cell>
        </row>
        <row r="73">
          <cell r="A73" t="str">
            <v>1*</v>
          </cell>
          <cell r="B73" t="str">
            <v>44 kV - Meadowvale Feeder - Fifth Line to Mississauga - Feede Tie</v>
          </cell>
          <cell r="C73" t="str">
            <v>ADD (F)</v>
          </cell>
          <cell r="D73">
            <v>230000</v>
          </cell>
          <cell r="F73">
            <v>1</v>
          </cell>
        </row>
        <row r="74">
          <cell r="B74" t="str">
            <v xml:space="preserve">          On existing poleline along Utility Corridor from Meadowvale TS </v>
          </cell>
          <cell r="C74">
            <v>4.5</v>
          </cell>
        </row>
        <row r="75">
          <cell r="B75" t="str">
            <v xml:space="preserve">          to Fifth Line to Mississuga Rd and south to Hwy 401 at CIBC</v>
          </cell>
        </row>
        <row r="76">
          <cell r="B76" t="str">
            <v xml:space="preserve">         (Phase I - Fifth LIne to Mississauga Rd)</v>
          </cell>
        </row>
        <row r="78">
          <cell r="A78">
            <v>2</v>
          </cell>
          <cell r="B78" t="str">
            <v>44 kV Britannia Rd. - Mississauga Rd. to Creditview</v>
          </cell>
          <cell r="C78" t="str">
            <v>REBUILD</v>
          </cell>
          <cell r="D78">
            <v>280000</v>
          </cell>
          <cell r="F78">
            <v>2</v>
          </cell>
        </row>
        <row r="79">
          <cell r="B79" t="str">
            <v xml:space="preserve">          On existing poleline along Britannia Rd. from Mississauga Rd. </v>
          </cell>
          <cell r="C79">
            <v>1</v>
          </cell>
        </row>
        <row r="80">
          <cell r="B80" t="str">
            <v xml:space="preserve">          to Creditview  Rd.</v>
          </cell>
        </row>
        <row r="83">
          <cell r="A83">
            <v>3</v>
          </cell>
          <cell r="B83" t="str">
            <v>44 kV Derry Rd - Mississauga/Creditview to Britannia- Feeder Tie</v>
          </cell>
          <cell r="C83" t="str">
            <v>REBUILD</v>
          </cell>
          <cell r="D83">
            <v>480000</v>
          </cell>
          <cell r="F83">
            <v>3</v>
          </cell>
        </row>
        <row r="84">
          <cell r="B84" t="str">
            <v xml:space="preserve">          On existing poleline along Derry Rd. from Mississauga Rd. </v>
          </cell>
          <cell r="C84">
            <v>2</v>
          </cell>
        </row>
        <row r="85">
          <cell r="B85" t="str">
            <v xml:space="preserve">          to Creditview  Rd. to Britannia Rd.</v>
          </cell>
        </row>
        <row r="88">
          <cell r="A88">
            <v>4</v>
          </cell>
        </row>
        <row r="93">
          <cell r="A93">
            <v>5</v>
          </cell>
        </row>
        <row r="98">
          <cell r="A98">
            <v>6</v>
          </cell>
        </row>
        <row r="103">
          <cell r="A103">
            <v>7</v>
          </cell>
        </row>
        <row r="108">
          <cell r="A108">
            <v>8</v>
          </cell>
        </row>
        <row r="113">
          <cell r="A113">
            <v>9</v>
          </cell>
        </row>
        <row r="118">
          <cell r="B118" t="str">
            <v>SUB-TOTAL</v>
          </cell>
          <cell r="D118">
            <v>990000</v>
          </cell>
        </row>
        <row r="120">
          <cell r="A120" t="str">
            <v>(*)  Included  in  1998  Capital  Budget.</v>
          </cell>
        </row>
        <row r="123">
          <cell r="B123" t="str">
            <v xml:space="preserve">POSSIBLE  SYSTEM   CAPITAL PROJECTS  -  1998 </v>
          </cell>
        </row>
        <row r="125">
          <cell r="A125" t="str">
            <v>SUBTRANSMISSION</v>
          </cell>
          <cell r="D125" t="str">
            <v>Date:</v>
          </cell>
          <cell r="F125">
            <v>35627.357684374998</v>
          </cell>
        </row>
        <row r="128">
          <cell r="A128" t="str">
            <v>ITEM</v>
          </cell>
          <cell r="B128" t="str">
            <v>DESCRIPTION</v>
          </cell>
          <cell r="C128" t="str">
            <v>TYPE</v>
          </cell>
          <cell r="D128" t="str">
            <v>ESTIMATE</v>
          </cell>
          <cell r="E128" t="str">
            <v>ZONE</v>
          </cell>
          <cell r="F128" t="str">
            <v>PRIORITY</v>
          </cell>
        </row>
        <row r="129">
          <cell r="C129" t="str">
            <v>(km)</v>
          </cell>
        </row>
        <row r="131">
          <cell r="B131" t="str">
            <v>44 kV - ERINDALE TS</v>
          </cell>
        </row>
        <row r="134">
          <cell r="A134" t="str">
            <v>1**</v>
          </cell>
          <cell r="B134" t="str">
            <v>44 kV Glen Erin Dr. - Burnhamthorpe to Eglinton - Feeder Tie</v>
          </cell>
          <cell r="C134" t="str">
            <v>ADD (F)</v>
          </cell>
          <cell r="D134">
            <v>175000</v>
          </cell>
          <cell r="E134" t="str">
            <v>R</v>
          </cell>
          <cell r="F134">
            <v>1</v>
          </cell>
        </row>
        <row r="135">
          <cell r="B135" t="str">
            <v xml:space="preserve">          On existing poleline along Glen Erin Dr. from </v>
          </cell>
          <cell r="C135">
            <v>3</v>
          </cell>
        </row>
        <row r="136">
          <cell r="B136" t="str">
            <v xml:space="preserve">          Burnhamthorpe Dr. to Eglinton Av. (including 13.8 kV cct)</v>
          </cell>
        </row>
        <row r="139">
          <cell r="A139">
            <v>2</v>
          </cell>
          <cell r="B139" t="str">
            <v>44 kV Dundas - Hwy 10 to Mavis - Feeder Tie</v>
          </cell>
          <cell r="C139" t="str">
            <v>REBUILD</v>
          </cell>
          <cell r="D139">
            <v>420000</v>
          </cell>
          <cell r="F139">
            <v>2</v>
          </cell>
        </row>
        <row r="140">
          <cell r="B140" t="str">
            <v xml:space="preserve">          On existing poleline along Dundas St. from Hwy 10 to</v>
          </cell>
          <cell r="C140">
            <v>1.7</v>
          </cell>
        </row>
        <row r="141">
          <cell r="B141" t="str">
            <v xml:space="preserve">          Mavis Rd.</v>
          </cell>
        </row>
        <row r="144">
          <cell r="A144">
            <v>3</v>
          </cell>
          <cell r="B144" t="str">
            <v>44 kV Winston Churchill - Eglinton to Dundas</v>
          </cell>
          <cell r="C144" t="str">
            <v>ADD</v>
          </cell>
          <cell r="D144">
            <v>345000</v>
          </cell>
          <cell r="F144">
            <v>3</v>
          </cell>
        </row>
        <row r="145">
          <cell r="B145" t="str">
            <v xml:space="preserve">          On existing poleline along Winston Churchill Blvd. from Eglinton Ave.</v>
          </cell>
          <cell r="C145">
            <v>4.5</v>
          </cell>
        </row>
        <row r="146">
          <cell r="B146" t="str">
            <v xml:space="preserve">          to Dundas St.</v>
          </cell>
        </row>
        <row r="149">
          <cell r="A149">
            <v>4</v>
          </cell>
          <cell r="B149" t="str">
            <v>44 kV Mavis - Burnhamthorpe Rd. to Dundas</v>
          </cell>
          <cell r="C149" t="str">
            <v>ADD</v>
          </cell>
          <cell r="D149">
            <v>270000</v>
          </cell>
          <cell r="F149">
            <v>4</v>
          </cell>
        </row>
        <row r="150">
          <cell r="B150" t="str">
            <v xml:space="preserve">          On existing poleline along Mavis from Burnhamthorpe Rd. to</v>
          </cell>
          <cell r="C150">
            <v>3</v>
          </cell>
        </row>
        <row r="151">
          <cell r="B151" t="str">
            <v xml:space="preserve">          Dundas St.</v>
          </cell>
        </row>
        <row r="154">
          <cell r="A154">
            <v>5</v>
          </cell>
          <cell r="B154" t="str">
            <v>44 kV Mississauga Rd. - Burnhamthorpe to Dundas</v>
          </cell>
          <cell r="C154" t="str">
            <v>REBUILD</v>
          </cell>
          <cell r="D154">
            <v>580000</v>
          </cell>
          <cell r="F154">
            <v>5</v>
          </cell>
        </row>
        <row r="155">
          <cell r="B155" t="str">
            <v xml:space="preserve">          On existing poleline along Mississauga Rd from </v>
          </cell>
          <cell r="C155">
            <v>2.5</v>
          </cell>
        </row>
        <row r="156">
          <cell r="B156" t="str">
            <v xml:space="preserve">          Burnhamthorpe Rd. to Dundas St.</v>
          </cell>
        </row>
        <row r="159">
          <cell r="A159">
            <v>6</v>
          </cell>
          <cell r="B159" t="str">
            <v>44 kV Dundas St. - Erindale Station Rd, to Erin Mills Pkwy.</v>
          </cell>
          <cell r="C159" t="str">
            <v>REBUILD</v>
          </cell>
          <cell r="D159">
            <v>1080000</v>
          </cell>
          <cell r="F159">
            <v>6</v>
          </cell>
        </row>
        <row r="160">
          <cell r="B160" t="str">
            <v xml:space="preserve">          On existing poleline along Dundas St from Erindale sation Rd. </v>
          </cell>
          <cell r="C160">
            <v>5</v>
          </cell>
        </row>
        <row r="161">
          <cell r="B161" t="str">
            <v xml:space="preserve">          to Erin Mills Pkwy.</v>
          </cell>
        </row>
        <row r="164">
          <cell r="A164">
            <v>7</v>
          </cell>
          <cell r="B164" t="str">
            <v>44 kV Erin Mills Pkwy - Britannia to Eglinton.</v>
          </cell>
          <cell r="C164" t="str">
            <v>ADD</v>
          </cell>
          <cell r="D164">
            <v>285000</v>
          </cell>
          <cell r="F164">
            <v>7</v>
          </cell>
        </row>
        <row r="165">
          <cell r="B165" t="str">
            <v xml:space="preserve">          On existing poleline along Erin Mills Pkwy from Britannia </v>
          </cell>
          <cell r="C165">
            <v>3.3</v>
          </cell>
        </row>
        <row r="166">
          <cell r="B166" t="str">
            <v xml:space="preserve">          to Eglinton Avenue</v>
          </cell>
        </row>
        <row r="169">
          <cell r="A169">
            <v>8</v>
          </cell>
          <cell r="B169" t="str">
            <v>44 kV Mississauga Rd. - Britannia to Eglinton - Feeder Tie</v>
          </cell>
          <cell r="C169" t="str">
            <v>REBUILD</v>
          </cell>
          <cell r="D169">
            <v>740000</v>
          </cell>
          <cell r="F169">
            <v>8</v>
          </cell>
        </row>
        <row r="170">
          <cell r="B170" t="str">
            <v xml:space="preserve">          On existing poleline along Mississauga Rd from </v>
          </cell>
          <cell r="C170">
            <v>3.3</v>
          </cell>
        </row>
        <row r="171">
          <cell r="B171" t="str">
            <v xml:space="preserve">          Britannia Rd. to Eglinton Ave.</v>
          </cell>
        </row>
        <row r="174">
          <cell r="A174">
            <v>9</v>
          </cell>
          <cell r="F174">
            <v>9</v>
          </cell>
        </row>
        <row r="179">
          <cell r="B179" t="str">
            <v>SUB-TOTAL</v>
          </cell>
          <cell r="D179">
            <v>3895000</v>
          </cell>
        </row>
        <row r="181">
          <cell r="A181" t="str">
            <v>(*)  Included  in  1998  Capital  Budget.</v>
          </cell>
        </row>
        <row r="184">
          <cell r="B184" t="str">
            <v xml:space="preserve">POSSIBLE  SYSTEM   CAPITAL PROJECTS  -  1998 </v>
          </cell>
        </row>
        <row r="186">
          <cell r="A186" t="str">
            <v>SUBTRANSMISSION</v>
          </cell>
          <cell r="D186" t="str">
            <v>Date:</v>
          </cell>
          <cell r="F186">
            <v>35627.357684374998</v>
          </cell>
        </row>
        <row r="189">
          <cell r="A189" t="str">
            <v>ITEM</v>
          </cell>
          <cell r="B189" t="str">
            <v>DESCRIPTION</v>
          </cell>
          <cell r="C189" t="str">
            <v>TYPE</v>
          </cell>
          <cell r="D189" t="str">
            <v>ESTIMATE</v>
          </cell>
          <cell r="E189" t="str">
            <v>ZONE</v>
          </cell>
          <cell r="F189" t="str">
            <v>PRIORITY</v>
          </cell>
        </row>
        <row r="190">
          <cell r="C190" t="str">
            <v>(km)</v>
          </cell>
        </row>
        <row r="192">
          <cell r="B192" t="str">
            <v>44 kV - BRAMALEA TS</v>
          </cell>
        </row>
        <row r="195">
          <cell r="A195">
            <v>1</v>
          </cell>
          <cell r="B195" t="str">
            <v>44 kV Drew Rd. Feeder Tie</v>
          </cell>
          <cell r="C195" t="str">
            <v>ADD</v>
          </cell>
          <cell r="D195">
            <v>205000</v>
          </cell>
          <cell r="F195">
            <v>1</v>
          </cell>
        </row>
        <row r="196">
          <cell r="B196" t="str">
            <v xml:space="preserve">          Along Drew Rd. from Tobram Rd. to </v>
          </cell>
          <cell r="C196">
            <v>2.5</v>
          </cell>
        </row>
        <row r="197">
          <cell r="B197" t="str">
            <v xml:space="preserve">          Airport Rd.</v>
          </cell>
        </row>
        <row r="200">
          <cell r="A200">
            <v>2</v>
          </cell>
          <cell r="B200" t="str">
            <v>44 kV Goreway Dr. - City Bounary to Derry - Feeder Tie</v>
          </cell>
          <cell r="C200" t="str">
            <v>REBUILD</v>
          </cell>
          <cell r="D200">
            <v>580000</v>
          </cell>
          <cell r="F200">
            <v>2</v>
          </cell>
        </row>
        <row r="201">
          <cell r="B201" t="str">
            <v xml:space="preserve">          Rebuild of poleline along Goreway Drive from City Boundary</v>
          </cell>
          <cell r="C201">
            <v>2.5</v>
          </cell>
        </row>
        <row r="202">
          <cell r="B202" t="str">
            <v xml:space="preserve">          to Orlando MS near American Dr.</v>
          </cell>
        </row>
        <row r="205">
          <cell r="A205">
            <v>3</v>
          </cell>
          <cell r="B205" t="str">
            <v>44 kV CN Tracks - City Bounary to Derry - Feeder Tie</v>
          </cell>
          <cell r="C205" t="str">
            <v>ADD</v>
          </cell>
          <cell r="D205">
            <v>370000</v>
          </cell>
          <cell r="F205">
            <v>3</v>
          </cell>
        </row>
        <row r="206">
          <cell r="B206" t="str">
            <v xml:space="preserve">          On existing poleline along CN tracks from City Boundary</v>
          </cell>
          <cell r="C206">
            <v>5</v>
          </cell>
        </row>
        <row r="207">
          <cell r="B207" t="str">
            <v xml:space="preserve">          to Derry Rd.</v>
          </cell>
        </row>
        <row r="210">
          <cell r="A210">
            <v>4</v>
          </cell>
          <cell r="B210" t="str">
            <v xml:space="preserve">44 kV Orlando MS to Northwest to Malton MS </v>
          </cell>
          <cell r="C210" t="str">
            <v>REBUILD</v>
          </cell>
          <cell r="D210">
            <v>580000</v>
          </cell>
          <cell r="F210">
            <v>4</v>
          </cell>
        </row>
        <row r="211">
          <cell r="B211" t="str">
            <v xml:space="preserve">          On rebuild poleline along Nortwest Dr.</v>
          </cell>
          <cell r="C211">
            <v>2.5</v>
          </cell>
        </row>
        <row r="212">
          <cell r="B212" t="str">
            <v xml:space="preserve">          to Derry Rd. (to Malton MS)</v>
          </cell>
        </row>
        <row r="215">
          <cell r="A215" t="str">
            <v>5??</v>
          </cell>
          <cell r="B215" t="str">
            <v>44 kV Goreway Dr. - Derry to Orlando MS - Feeder Tie</v>
          </cell>
          <cell r="C215" t="str">
            <v>REBUILD</v>
          </cell>
          <cell r="D215">
            <v>420000</v>
          </cell>
          <cell r="F215">
            <v>5</v>
          </cell>
        </row>
        <row r="216">
          <cell r="B216" t="str">
            <v xml:space="preserve">          On existing poleline along Goreway Drive from Derry Rd.</v>
          </cell>
          <cell r="C216">
            <v>1.7</v>
          </cell>
        </row>
        <row r="217">
          <cell r="B217" t="str">
            <v xml:space="preserve">          to Orlando MS near American Dr.</v>
          </cell>
        </row>
        <row r="220">
          <cell r="A220">
            <v>6</v>
          </cell>
        </row>
        <row r="225">
          <cell r="A225">
            <v>7</v>
          </cell>
        </row>
        <row r="230">
          <cell r="A230">
            <v>8</v>
          </cell>
        </row>
        <row r="235">
          <cell r="A235">
            <v>9</v>
          </cell>
        </row>
        <row r="240">
          <cell r="B240" t="str">
            <v>SUB-TOTAL</v>
          </cell>
          <cell r="D240">
            <v>2155000</v>
          </cell>
        </row>
        <row r="242">
          <cell r="A242" t="str">
            <v>(*)  Included  in  1998  Capital  Budget.</v>
          </cell>
        </row>
        <row r="245">
          <cell r="B245" t="str">
            <v xml:space="preserve">POSSIBLE  SYSTEM   CAPITAL PROJECTS  -  1998 </v>
          </cell>
        </row>
        <row r="247">
          <cell r="A247" t="str">
            <v>SUBTRANSMISSION</v>
          </cell>
          <cell r="D247" t="str">
            <v>Date:</v>
          </cell>
          <cell r="F247">
            <v>35627.357684374998</v>
          </cell>
        </row>
        <row r="250">
          <cell r="A250" t="str">
            <v>ITEM</v>
          </cell>
          <cell r="B250" t="str">
            <v>DESCRIPTION</v>
          </cell>
          <cell r="C250" t="str">
            <v>TYPE</v>
          </cell>
          <cell r="D250" t="str">
            <v>ESTIMATE</v>
          </cell>
          <cell r="E250" t="str">
            <v>ZONE</v>
          </cell>
          <cell r="F250" t="str">
            <v>PRIORITY</v>
          </cell>
        </row>
        <row r="251">
          <cell r="C251" t="str">
            <v>(km)</v>
          </cell>
        </row>
        <row r="253">
          <cell r="B253" t="str">
            <v>27.6 kV SOUTH SYSTEM</v>
          </cell>
        </row>
        <row r="256">
          <cell r="A256">
            <v>1</v>
          </cell>
          <cell r="B256" t="str">
            <v>27.6 kV Cliff Rd. - ROW to Queensway</v>
          </cell>
          <cell r="C256" t="str">
            <v>REBUILD</v>
          </cell>
          <cell r="D256">
            <v>290000</v>
          </cell>
          <cell r="F256">
            <v>1</v>
          </cell>
        </row>
        <row r="257">
          <cell r="B257" t="str">
            <v xml:space="preserve">          On rebuild poleline along Cliff Rd. east of Hwy 10</v>
          </cell>
          <cell r="C257">
            <v>1.2</v>
          </cell>
        </row>
        <row r="258">
          <cell r="B258" t="str">
            <v xml:space="preserve">          from O.H. ROW to Queensway</v>
          </cell>
        </row>
        <row r="261">
          <cell r="A261">
            <v>2</v>
          </cell>
          <cell r="B261" t="str">
            <v>27.6 kV Lakeshore Rd -  Cawthra and Dixie</v>
          </cell>
          <cell r="C261" t="str">
            <v>REBUILD</v>
          </cell>
          <cell r="D261">
            <v>280000</v>
          </cell>
          <cell r="F261">
            <v>2</v>
          </cell>
        </row>
        <row r="262">
          <cell r="B262" t="str">
            <v xml:space="preserve">          On rebuild poleline along Lakeshore Rd.</v>
          </cell>
          <cell r="C262">
            <v>1</v>
          </cell>
        </row>
        <row r="263">
          <cell r="B263" t="str">
            <v xml:space="preserve">          between Cawthra and Dixie</v>
          </cell>
        </row>
        <row r="266">
          <cell r="A266">
            <v>3</v>
          </cell>
          <cell r="B266" t="str">
            <v>27.6 kV Stanfield - ROW to Queensway</v>
          </cell>
          <cell r="C266" t="str">
            <v>NEW</v>
          </cell>
          <cell r="D266">
            <v>305000</v>
          </cell>
          <cell r="F266">
            <v>3</v>
          </cell>
        </row>
        <row r="267">
          <cell r="B267" t="str">
            <v xml:space="preserve">          On existing poleline along Stanfield Rd. east of Hwy 10</v>
          </cell>
          <cell r="C267">
            <v>1.5</v>
          </cell>
        </row>
        <row r="268">
          <cell r="B268" t="str">
            <v xml:space="preserve">          from O.H. ROW to Queensway</v>
          </cell>
        </row>
        <row r="271">
          <cell r="A271">
            <v>4</v>
          </cell>
          <cell r="B271" t="str">
            <v>27.6 kV Indian Grove  - Lorne Park TS to Lakeshore</v>
          </cell>
          <cell r="C271" t="str">
            <v>REBUILD</v>
          </cell>
          <cell r="D271">
            <v>560000</v>
          </cell>
          <cell r="F271">
            <v>4</v>
          </cell>
        </row>
        <row r="272">
          <cell r="B272" t="str">
            <v xml:space="preserve">          On existing poleline along Indian Grove and Kane Rd. west of</v>
          </cell>
          <cell r="C272">
            <v>2.4</v>
          </cell>
        </row>
        <row r="273">
          <cell r="B273" t="str">
            <v xml:space="preserve">          Mississauga Rd. from O.H. ROW to Lakeshore</v>
          </cell>
        </row>
        <row r="276">
          <cell r="A276">
            <v>5</v>
          </cell>
          <cell r="B276" t="str">
            <v>27.6 KV Highway 10 - Lakeshore to Queensway</v>
          </cell>
          <cell r="C276" t="str">
            <v>REBUILD</v>
          </cell>
          <cell r="D276">
            <v>780000</v>
          </cell>
          <cell r="F276">
            <v>5</v>
          </cell>
        </row>
        <row r="277">
          <cell r="B277" t="str">
            <v xml:space="preserve">          On existing poleline along Hwy 10</v>
          </cell>
          <cell r="C277">
            <v>3.5</v>
          </cell>
        </row>
        <row r="278">
          <cell r="B278" t="str">
            <v xml:space="preserve">          between Lakeshore and Queensway</v>
          </cell>
        </row>
        <row r="281">
          <cell r="A281">
            <v>6</v>
          </cell>
        </row>
        <row r="286">
          <cell r="A286">
            <v>7</v>
          </cell>
        </row>
        <row r="291">
          <cell r="A291">
            <v>8</v>
          </cell>
        </row>
        <row r="296">
          <cell r="A296">
            <v>9</v>
          </cell>
        </row>
        <row r="301">
          <cell r="B301" t="str">
            <v>SUB-TOTAL</v>
          </cell>
          <cell r="D301">
            <v>2215000</v>
          </cell>
        </row>
        <row r="303">
          <cell r="A303" t="str">
            <v>(*)  Included  in  1998  Capital  Budget.</v>
          </cell>
        </row>
        <row r="306">
          <cell r="B306" t="str">
            <v xml:space="preserve">POSSIBLE  SYSTEM   CAPITAL PROJECTS  -  1998 </v>
          </cell>
        </row>
        <row r="308">
          <cell r="A308" t="str">
            <v>SUBTRANSMISSION</v>
          </cell>
          <cell r="D308" t="str">
            <v>Date:</v>
          </cell>
          <cell r="F308">
            <v>35627.357684374998</v>
          </cell>
        </row>
        <row r="311">
          <cell r="A311" t="str">
            <v>ITEM</v>
          </cell>
          <cell r="B311" t="str">
            <v>DESCRIPTION</v>
          </cell>
          <cell r="C311" t="str">
            <v>TYPE</v>
          </cell>
          <cell r="D311" t="str">
            <v>ESTIMATE</v>
          </cell>
          <cell r="E311" t="str">
            <v>ZONE</v>
          </cell>
          <cell r="F311" t="str">
            <v>PRIORITY</v>
          </cell>
        </row>
        <row r="312">
          <cell r="C312" t="str">
            <v>(km)</v>
          </cell>
        </row>
        <row r="314">
          <cell r="B314" t="str">
            <v>27.6 kV NORTH SYSTEM</v>
          </cell>
        </row>
        <row r="317">
          <cell r="A317" t="str">
            <v>1*</v>
          </cell>
          <cell r="B317" t="str">
            <v>27.6 kV Mavis - Erindale TS to Brittannia Rd.</v>
          </cell>
          <cell r="C317" t="str">
            <v>ADD (F)</v>
          </cell>
          <cell r="D317">
            <v>870000</v>
          </cell>
          <cell r="F317">
            <v>1</v>
          </cell>
        </row>
        <row r="318">
          <cell r="B318" t="str">
            <v xml:space="preserve">          New underground feeders from Erindale TS to Mavis Rd. and</v>
          </cell>
          <cell r="C318">
            <v>3</v>
          </cell>
        </row>
        <row r="319">
          <cell r="B319" t="str">
            <v xml:space="preserve">          additional cct on exiting poleline along Mavis Rd. to Eglinton</v>
          </cell>
        </row>
        <row r="320">
          <cell r="B320" t="str">
            <v xml:space="preserve">          and north to Britannia Rd.</v>
          </cell>
        </row>
        <row r="322">
          <cell r="A322" t="str">
            <v>2*</v>
          </cell>
          <cell r="B322" t="str">
            <v>27.6 kV - Second Line  - Eglinton to Bristol Rd.</v>
          </cell>
          <cell r="C322" t="str">
            <v>ADD (F)</v>
          </cell>
          <cell r="D322">
            <v>75000</v>
          </cell>
          <cell r="E322" t="str">
            <v>R</v>
          </cell>
          <cell r="F322">
            <v>2</v>
          </cell>
        </row>
        <row r="323">
          <cell r="B323" t="str">
            <v xml:space="preserve">          On existing poleline along Second Line from Eglinton</v>
          </cell>
          <cell r="C323">
            <v>0.7</v>
          </cell>
        </row>
        <row r="324">
          <cell r="B324" t="str">
            <v xml:space="preserve">          to Britannia Rd. (Complete the tie)</v>
          </cell>
        </row>
        <row r="327">
          <cell r="A327">
            <v>3</v>
          </cell>
          <cell r="B327" t="str">
            <v>27.6 kV - Hwy 10  - From ROW to Eglinton</v>
          </cell>
          <cell r="C327" t="str">
            <v>NEW (F)</v>
          </cell>
          <cell r="D327">
            <v>30050</v>
          </cell>
          <cell r="F327">
            <v>3</v>
          </cell>
        </row>
        <row r="328">
          <cell r="B328" t="str">
            <v xml:space="preserve">          Create a tie between two polelines</v>
          </cell>
          <cell r="C328">
            <v>6.7000000000000004E-2</v>
          </cell>
        </row>
        <row r="329">
          <cell r="B329" t="str">
            <v xml:space="preserve">          at north-east corner of Hwys10 and 403</v>
          </cell>
        </row>
        <row r="332">
          <cell r="A332" t="str">
            <v>4*</v>
          </cell>
          <cell r="B332" t="str">
            <v>27.6 kV - Meyerside Dr. and Shawson Dr.</v>
          </cell>
          <cell r="C332" t="str">
            <v>REBUILD (F)</v>
          </cell>
          <cell r="D332">
            <v>450000</v>
          </cell>
          <cell r="F332">
            <v>4</v>
          </cell>
        </row>
        <row r="333">
          <cell r="B333" t="str">
            <v xml:space="preserve">          On rebuild poleline along Myserside Dr. and north</v>
          </cell>
          <cell r="C333">
            <v>2</v>
          </cell>
        </row>
        <row r="334">
          <cell r="B334" t="str">
            <v xml:space="preserve">          along Shawson Dr. to Courtneypark Dr.</v>
          </cell>
        </row>
        <row r="337">
          <cell r="A337">
            <v>5</v>
          </cell>
          <cell r="B337" t="str">
            <v>27.6 kV Bramalea TS Feeder Ties</v>
          </cell>
          <cell r="C337" t="str">
            <v>NEW</v>
          </cell>
          <cell r="D337">
            <v>300000</v>
          </cell>
          <cell r="F337">
            <v>5</v>
          </cell>
        </row>
        <row r="338">
          <cell r="B338" t="str">
            <v xml:space="preserve">          New poleline from Bramalea T.S. along</v>
          </cell>
          <cell r="C338">
            <v>5</v>
          </cell>
        </row>
        <row r="339">
          <cell r="B339" t="str">
            <v xml:space="preserve">          Utility Corridor to Dixie/Tomken/Kennedy</v>
          </cell>
        </row>
        <row r="340">
          <cell r="B340" t="str">
            <v xml:space="preserve">           OR  along Bramalea Rd &amp; Drew Rd.</v>
          </cell>
        </row>
        <row r="342">
          <cell r="A342">
            <v>6</v>
          </cell>
          <cell r="B342" t="str">
            <v xml:space="preserve">27.6 kV - Hwy 10  - From Eglinton to Bristol </v>
          </cell>
          <cell r="C342" t="str">
            <v>ADD (F)</v>
          </cell>
          <cell r="D342">
            <v>100000</v>
          </cell>
          <cell r="F342">
            <v>6</v>
          </cell>
        </row>
        <row r="343">
          <cell r="B343" t="str">
            <v xml:space="preserve">          On existing poleline along Hurontario St. from</v>
          </cell>
          <cell r="C343">
            <v>1.2</v>
          </cell>
        </row>
        <row r="344">
          <cell r="B344" t="str">
            <v xml:space="preserve">          Eglinton to Bristol Rd.</v>
          </cell>
        </row>
        <row r="347">
          <cell r="A347" t="str">
            <v>7*</v>
          </cell>
          <cell r="B347" t="str">
            <v>27.6 kV - Traders Area</v>
          </cell>
          <cell r="D347">
            <v>350000</v>
          </cell>
          <cell r="F347">
            <v>7</v>
          </cell>
        </row>
        <row r="348">
          <cell r="B348" t="str">
            <v xml:space="preserve">          Build additional U/G main feeder ties</v>
          </cell>
        </row>
        <row r="349">
          <cell r="B349" t="str">
            <v xml:space="preserve">          between Hwy 10 and Kennedy and create additional 1/0 taps from </v>
          </cell>
        </row>
        <row r="350">
          <cell r="B350" t="str">
            <v xml:space="preserve">          main feeders.</v>
          </cell>
        </row>
        <row r="352">
          <cell r="A352">
            <v>8</v>
          </cell>
          <cell r="B352" t="str">
            <v>27.6 kV - Derry/Ambassedor Area</v>
          </cell>
          <cell r="D352">
            <v>250000</v>
          </cell>
          <cell r="F352">
            <v>8</v>
          </cell>
        </row>
        <row r="353">
          <cell r="B353" t="str">
            <v xml:space="preserve">          Build additional U/G  ties from OH circuits</v>
          </cell>
        </row>
        <row r="354">
          <cell r="B354" t="str">
            <v xml:space="preserve">          between Hwy 10 and Kennedy north of Hwy 401</v>
          </cell>
        </row>
        <row r="357">
          <cell r="A357">
            <v>9</v>
          </cell>
          <cell r="B357" t="str">
            <v>27.6 kV - Hwy 10  - From Britannia to Derry</v>
          </cell>
          <cell r="C357" t="str">
            <v>ADD (F)</v>
          </cell>
          <cell r="D357">
            <v>250000</v>
          </cell>
          <cell r="F357">
            <v>9</v>
          </cell>
        </row>
        <row r="358">
          <cell r="B358" t="str">
            <v xml:space="preserve">          On existing poleline along Hurontario St. from</v>
          </cell>
          <cell r="C358">
            <v>3.4</v>
          </cell>
        </row>
        <row r="359">
          <cell r="B359" t="str">
            <v xml:space="preserve">          Britannia Rd. to Derry Rd.</v>
          </cell>
        </row>
        <row r="362">
          <cell r="B362" t="str">
            <v>SUB-TOTAL</v>
          </cell>
          <cell r="D362">
            <v>2675050</v>
          </cell>
        </row>
        <row r="364">
          <cell r="A364" t="str">
            <v>(*)  Included  in  1998  Capital  Budget.</v>
          </cell>
        </row>
        <row r="367">
          <cell r="B367" t="str">
            <v xml:space="preserve">POSSIBLE  SYSTEM   CAPITAL PROJECTS  -  1998 </v>
          </cell>
        </row>
        <row r="369">
          <cell r="A369" t="str">
            <v>DISTRIBUTION</v>
          </cell>
          <cell r="D369" t="str">
            <v>Date:</v>
          </cell>
          <cell r="F369">
            <v>35627.357684374998</v>
          </cell>
        </row>
        <row r="372">
          <cell r="A372" t="str">
            <v>ITEM</v>
          </cell>
          <cell r="B372" t="str">
            <v>DESCRIPTION</v>
          </cell>
          <cell r="C372" t="str">
            <v>TYPE</v>
          </cell>
          <cell r="D372" t="str">
            <v>ESTIMATE</v>
          </cell>
          <cell r="E372" t="str">
            <v>ZONE</v>
          </cell>
          <cell r="F372" t="str">
            <v>PRIORITY</v>
          </cell>
        </row>
        <row r="373">
          <cell r="C373" t="str">
            <v>(km)</v>
          </cell>
        </row>
        <row r="375">
          <cell r="B375" t="str">
            <v>13.8 kV SYSTEM</v>
          </cell>
        </row>
        <row r="378">
          <cell r="A378" t="str">
            <v>1*</v>
          </cell>
          <cell r="B378" t="str">
            <v>13.8 kV Burnhamthorpe- Tomken to Dixie</v>
          </cell>
          <cell r="C378" t="str">
            <v>ADD (F)</v>
          </cell>
          <cell r="D378">
            <v>95000</v>
          </cell>
          <cell r="F378">
            <v>1</v>
          </cell>
        </row>
        <row r="379">
          <cell r="B379" t="str">
            <v xml:space="preserve">         Add cct on rebuild poleline along Burnhamthorpe Rd. from Tomken Rd.</v>
          </cell>
          <cell r="C379">
            <v>1.74</v>
          </cell>
        </row>
        <row r="380">
          <cell r="B380" t="str">
            <v xml:space="preserve">          to Dixie Rd. </v>
          </cell>
        </row>
        <row r="383">
          <cell r="A383" t="str">
            <v>2*</v>
          </cell>
          <cell r="B383" t="str">
            <v>13.8 kV Dixie Rd. - Burnhamtorpe to Eglinton and Eastgate Dr.</v>
          </cell>
          <cell r="C383" t="str">
            <v>ADD (F)</v>
          </cell>
          <cell r="D383">
            <v>240000</v>
          </cell>
          <cell r="F383">
            <v>2</v>
          </cell>
        </row>
        <row r="384">
          <cell r="B384" t="str">
            <v xml:space="preserve">          On existing poleline along Dixie Rd. and Eastgate Dr.</v>
          </cell>
          <cell r="C384">
            <v>2.5</v>
          </cell>
        </row>
        <row r="385">
          <cell r="B385" t="str">
            <v xml:space="preserve">          North of Burnhamthorpe Rd.</v>
          </cell>
        </row>
        <row r="388">
          <cell r="A388" t="str">
            <v>3*</v>
          </cell>
          <cell r="B388" t="str">
            <v>13.8 kV Winston Churchill Blvd. - Closing the "gaps"</v>
          </cell>
          <cell r="C388" t="str">
            <v>ADD (F)</v>
          </cell>
          <cell r="D388">
            <v>235000</v>
          </cell>
          <cell r="F388">
            <v>3</v>
          </cell>
        </row>
        <row r="389">
          <cell r="B389" t="str">
            <v xml:space="preserve">          On existing poleline along Winston Churchill Blvd. Britannia Rd</v>
          </cell>
          <cell r="C389">
            <v>4.4000000000000004</v>
          </cell>
        </row>
        <row r="390">
          <cell r="B390" t="str">
            <v xml:space="preserve">          to Derry Rd. and north to the Tracks south of Hwy 401 and connect</v>
          </cell>
        </row>
        <row r="391">
          <cell r="B391" t="str">
            <v xml:space="preserve">          U/G taps to the Overhead circuits</v>
          </cell>
        </row>
        <row r="393">
          <cell r="A393" t="str">
            <v>4*</v>
          </cell>
          <cell r="B393" t="str">
            <v>13.8 kV Glen Erin - Dundas</v>
          </cell>
          <cell r="C393" t="str">
            <v>REBUILD (F)</v>
          </cell>
          <cell r="D393">
            <v>140000</v>
          </cell>
          <cell r="F393">
            <v>4</v>
          </cell>
        </row>
        <row r="394">
          <cell r="B394" t="str">
            <v xml:space="preserve">          On rebuild poleline along Glen Erin Dr. from Dundas</v>
          </cell>
          <cell r="C394">
            <v>1</v>
          </cell>
        </row>
        <row r="395">
          <cell r="B395" t="str">
            <v xml:space="preserve">          south to Sheridan Homelands</v>
          </cell>
        </row>
        <row r="398">
          <cell r="A398">
            <v>5</v>
          </cell>
          <cell r="B398" t="str">
            <v>13.8 kV Glen Erin - Hwy 403 to Eglinton</v>
          </cell>
          <cell r="C398" t="str">
            <v>ADD (F)</v>
          </cell>
          <cell r="D398">
            <v>120000</v>
          </cell>
          <cell r="E398" t="str">
            <v>R</v>
          </cell>
          <cell r="F398">
            <v>5</v>
          </cell>
        </row>
        <row r="399">
          <cell r="B399" t="str">
            <v xml:space="preserve">          On existing poleline along Glen Erin Dr. from </v>
          </cell>
          <cell r="C399">
            <v>1.5</v>
          </cell>
        </row>
        <row r="400">
          <cell r="B400" t="str">
            <v xml:space="preserve">          Hwy. 403 to Eglinton Av. (including 44 kV cct)</v>
          </cell>
        </row>
        <row r="403">
          <cell r="A403">
            <v>6</v>
          </cell>
          <cell r="B403" t="str">
            <v>13.8 kV Burnhamthorpe Rd. - Mississauga Rd to Winston Churchill Blvd.</v>
          </cell>
          <cell r="C403" t="str">
            <v>ADD</v>
          </cell>
          <cell r="D403">
            <v>258000</v>
          </cell>
          <cell r="F403">
            <v>6</v>
          </cell>
        </row>
        <row r="404">
          <cell r="B404" t="str">
            <v xml:space="preserve">          On existing poleline along Burnhamthorpe from Glen Erin Dr. to</v>
          </cell>
          <cell r="C404">
            <v>4</v>
          </cell>
        </row>
        <row r="405">
          <cell r="B405" t="str">
            <v xml:space="preserve">          Winston Churchill Blvd. and from Rogers MS to Mississauga Rd.</v>
          </cell>
        </row>
        <row r="406">
          <cell r="B406" t="str">
            <v xml:space="preserve">          and connect F6 CB to the feeder</v>
          </cell>
        </row>
        <row r="408">
          <cell r="A408">
            <v>7</v>
          </cell>
          <cell r="B408" t="str">
            <v>13.8 kV Matheson Blvd. - Tomken to Dixie</v>
          </cell>
          <cell r="C408" t="str">
            <v>ADD</v>
          </cell>
          <cell r="D408">
            <v>123000</v>
          </cell>
          <cell r="F408">
            <v>7</v>
          </cell>
        </row>
        <row r="409">
          <cell r="B409" t="str">
            <v xml:space="preserve">          On existing poleline along Matheson Blvd.</v>
          </cell>
          <cell r="C409">
            <v>1.3</v>
          </cell>
        </row>
        <row r="410">
          <cell r="B410" t="str">
            <v xml:space="preserve">          between Tomken Rd. and Dixie Rd. (including 44 kV cct)</v>
          </cell>
        </row>
        <row r="413">
          <cell r="A413">
            <v>8</v>
          </cell>
          <cell r="B413" t="str">
            <v>13. 8 kV Queen St/ Britannia</v>
          </cell>
          <cell r="C413" t="str">
            <v>REBUILD</v>
          </cell>
          <cell r="D413">
            <v>195500</v>
          </cell>
          <cell r="F413">
            <v>8</v>
          </cell>
        </row>
        <row r="414">
          <cell r="B414" t="str">
            <v xml:space="preserve">          On existing poleline along Britannia Rd east of Erin Mills Pkwy</v>
          </cell>
          <cell r="C414">
            <v>1.5</v>
          </cell>
        </row>
        <row r="415">
          <cell r="B415" t="str">
            <v xml:space="preserve">          and along Queens Street north of Britannia Rd. and south</v>
          </cell>
        </row>
        <row r="416">
          <cell r="B416" t="str">
            <v xml:space="preserve">          to Alpha Mills MS</v>
          </cell>
        </row>
        <row r="418">
          <cell r="A418" t="str">
            <v>9*</v>
          </cell>
          <cell r="B418" t="str">
            <v>13.8 kV Derry/Mississauga  - Argentia  to Old Derry &amp; along Derry</v>
          </cell>
          <cell r="C418" t="str">
            <v>REBUILD</v>
          </cell>
          <cell r="D418">
            <v>165000</v>
          </cell>
          <cell r="E418" t="str">
            <v>R</v>
          </cell>
          <cell r="F418">
            <v>9</v>
          </cell>
        </row>
        <row r="419">
          <cell r="B419" t="str">
            <v xml:space="preserve">          On existing poleline along Mississauga Rd. from Argentia Rd</v>
          </cell>
          <cell r="C419">
            <v>2</v>
          </cell>
        </row>
        <row r="420">
          <cell r="B420" t="str">
            <v xml:space="preserve">          to Derry Rd. and east along Derry Rd. to Old Derry Rd. and south</v>
          </cell>
        </row>
        <row r="421">
          <cell r="B421" t="str">
            <v xml:space="preserve">          to CIBC (Including 44kV)</v>
          </cell>
        </row>
        <row r="423">
          <cell r="B423" t="str">
            <v>SUB-TOTAL</v>
          </cell>
          <cell r="D423">
            <v>1571500</v>
          </cell>
        </row>
        <row r="425">
          <cell r="A425" t="str">
            <v>(*)  Included  in  1998  Capital  Budget.</v>
          </cell>
        </row>
        <row r="428">
          <cell r="B428" t="str">
            <v xml:space="preserve">POSSIBLE  SYSTEM   CAPITAL PROJECTS  -  1998 </v>
          </cell>
        </row>
        <row r="430">
          <cell r="A430" t="str">
            <v>DISTRIBUTION</v>
          </cell>
          <cell r="D430" t="str">
            <v>Date:</v>
          </cell>
          <cell r="F430">
            <v>35627.357684374998</v>
          </cell>
        </row>
        <row r="433">
          <cell r="A433" t="str">
            <v>ITEM</v>
          </cell>
          <cell r="B433" t="str">
            <v>DESCRIPTION</v>
          </cell>
          <cell r="C433" t="str">
            <v>TYPE</v>
          </cell>
          <cell r="D433" t="str">
            <v>ESTIMATE</v>
          </cell>
          <cell r="E433" t="str">
            <v>ZONE</v>
          </cell>
          <cell r="F433" t="str">
            <v>PRIORITY</v>
          </cell>
        </row>
        <row r="434">
          <cell r="C434" t="str">
            <v>(km)</v>
          </cell>
        </row>
        <row r="436">
          <cell r="B436" t="str">
            <v>13.8 kV SYSTEM (Cont'd)</v>
          </cell>
        </row>
        <row r="439">
          <cell r="A439" t="str">
            <v>10*</v>
          </cell>
          <cell r="B439" t="str">
            <v>13.8 kV American/Elmbank Drive Feeder Tie</v>
          </cell>
          <cell r="C439" t="str">
            <v>REBUILD (F)</v>
          </cell>
          <cell r="D439">
            <v>258000</v>
          </cell>
          <cell r="F439">
            <v>10</v>
          </cell>
        </row>
        <row r="440">
          <cell r="B440" t="str">
            <v xml:space="preserve">           From Orlando MS to Elmbank and American Dr.</v>
          </cell>
          <cell r="C440">
            <v>2</v>
          </cell>
        </row>
        <row r="441">
          <cell r="B441" t="str">
            <v xml:space="preserve">           From Goreway to Viscount</v>
          </cell>
        </row>
        <row r="444">
          <cell r="A444" t="str">
            <v>11*</v>
          </cell>
          <cell r="B444" t="str">
            <v>Streetsville Conversion (URGENT)</v>
          </cell>
          <cell r="D444">
            <v>100000</v>
          </cell>
          <cell r="F444">
            <v>11</v>
          </cell>
        </row>
        <row r="445">
          <cell r="B445" t="str">
            <v xml:space="preserve">           Convert 4.16 kV to 13.8 kV in area SE  of</v>
          </cell>
        </row>
        <row r="446">
          <cell r="B446" t="str">
            <v xml:space="preserve">           Britannia Rd. and Queen St. and reconductor</v>
          </cell>
        </row>
        <row r="447">
          <cell r="B447" t="str">
            <v xml:space="preserve">           to 556 kcmil circuit along Britannia Rd.</v>
          </cell>
        </row>
        <row r="449">
          <cell r="A449" t="str">
            <v>12*</v>
          </cell>
          <cell r="B449" t="str">
            <v>600 V.Secondary Busses - Sectionalizing</v>
          </cell>
          <cell r="D449">
            <v>100000</v>
          </cell>
        </row>
        <row r="450">
          <cell r="B450" t="str">
            <v xml:space="preserve">           Various locations</v>
          </cell>
        </row>
        <row r="454">
          <cell r="A454">
            <v>13</v>
          </cell>
        </row>
        <row r="459">
          <cell r="A459">
            <v>14</v>
          </cell>
        </row>
        <row r="464">
          <cell r="A464">
            <v>15</v>
          </cell>
        </row>
        <row r="469">
          <cell r="A469">
            <v>16</v>
          </cell>
        </row>
        <row r="474">
          <cell r="A474">
            <v>17</v>
          </cell>
        </row>
        <row r="479">
          <cell r="A479">
            <v>18</v>
          </cell>
        </row>
        <row r="484">
          <cell r="B484" t="str">
            <v>SUB-TOTAL</v>
          </cell>
          <cell r="D484">
            <v>458000</v>
          </cell>
        </row>
        <row r="486">
          <cell r="A486" t="str">
            <v>(*)  Included  in  1998  Capital  Budget.</v>
          </cell>
        </row>
        <row r="489">
          <cell r="A489" t="str">
            <v>DISTRIBUTION (Cont'd)</v>
          </cell>
        </row>
        <row r="492">
          <cell r="A492" t="str">
            <v>ITEM</v>
          </cell>
          <cell r="B492" t="str">
            <v>DESCRIPTION</v>
          </cell>
          <cell r="C492" t="str">
            <v>TYPE</v>
          </cell>
          <cell r="D492" t="str">
            <v>ESTIMATE</v>
          </cell>
          <cell r="E492" t="str">
            <v>ZONE</v>
          </cell>
          <cell r="F492" t="str">
            <v>PRIORITY</v>
          </cell>
        </row>
        <row r="493">
          <cell r="C493" t="str">
            <v>(km)</v>
          </cell>
        </row>
        <row r="495">
          <cell r="B495" t="str">
            <v>4.16  KV   SYSTEM</v>
          </cell>
        </row>
        <row r="498">
          <cell r="A498">
            <v>1</v>
          </cell>
          <cell r="B498" t="str">
            <v>4.16 kV Bromsgrove MS/Clarkson MS Tie</v>
          </cell>
          <cell r="C498" t="str">
            <v>REBUILD</v>
          </cell>
          <cell r="D498">
            <v>50000</v>
          </cell>
          <cell r="F498">
            <v>1</v>
          </cell>
        </row>
        <row r="499">
          <cell r="B499" t="str">
            <v xml:space="preserve">          on existing poles between  Clarkson M.S.</v>
          </cell>
          <cell r="C499">
            <v>0.7</v>
          </cell>
        </row>
        <row r="500">
          <cell r="B500" t="str">
            <v xml:space="preserve">           and Bromsgrove  M.S.</v>
          </cell>
        </row>
        <row r="502">
          <cell r="A502">
            <v>2</v>
          </cell>
          <cell r="B502" t="str">
            <v>4.16 kV Atwater Feeder Tie</v>
          </cell>
          <cell r="C502" t="str">
            <v>REBUILD</v>
          </cell>
          <cell r="D502">
            <v>295000</v>
          </cell>
        </row>
        <row r="503">
          <cell r="B503" t="str">
            <v xml:space="preserve">          along Atwater from Cawthra MS  to off load</v>
          </cell>
          <cell r="C503">
            <v>0.8</v>
          </cell>
          <cell r="F503">
            <v>2</v>
          </cell>
        </row>
        <row r="504">
          <cell r="B504" t="str">
            <v xml:space="preserve">          9F4</v>
          </cell>
        </row>
        <row r="507">
          <cell r="A507">
            <v>3</v>
          </cell>
          <cell r="B507" t="str">
            <v>4.16 kV Pinetree MS/Melton MS Tie</v>
          </cell>
          <cell r="C507" t="str">
            <v>REBUILD</v>
          </cell>
          <cell r="D507">
            <v>120000</v>
          </cell>
          <cell r="F507">
            <v>3</v>
          </cell>
        </row>
        <row r="508">
          <cell r="B508" t="str">
            <v xml:space="preserve">          on existing poles between  Pinetree M.S.</v>
          </cell>
          <cell r="C508">
            <v>0.5</v>
          </cell>
        </row>
        <row r="509">
          <cell r="B509" t="str">
            <v xml:space="preserve">           and Melton  M.S.</v>
          </cell>
        </row>
        <row r="512">
          <cell r="A512">
            <v>4</v>
          </cell>
          <cell r="B512" t="str">
            <v>4.16 kV Bromsgrove MS/Park West MS Tie</v>
          </cell>
          <cell r="C512" t="str">
            <v>ADD</v>
          </cell>
          <cell r="D512">
            <v>75000</v>
          </cell>
          <cell r="F512">
            <v>4</v>
          </cell>
        </row>
        <row r="513">
          <cell r="B513" t="str">
            <v xml:space="preserve">          on existing poles between  Bromsgrove M.S.</v>
          </cell>
          <cell r="C513">
            <v>0.8</v>
          </cell>
        </row>
        <row r="514">
          <cell r="B514" t="str">
            <v xml:space="preserve">           and Park West M.S.</v>
          </cell>
        </row>
        <row r="517">
          <cell r="A517">
            <v>5</v>
          </cell>
          <cell r="B517" t="str">
            <v>4.16 kV Bromsgrove MS/Robin MS Tie</v>
          </cell>
          <cell r="C517" t="str">
            <v>ADD</v>
          </cell>
          <cell r="D517">
            <v>140000</v>
          </cell>
          <cell r="F517">
            <v>5</v>
          </cell>
        </row>
        <row r="518">
          <cell r="B518" t="str">
            <v xml:space="preserve">          on existing poles between  Bromsgrove M.S.</v>
          </cell>
          <cell r="C518">
            <v>1.4</v>
          </cell>
        </row>
        <row r="519">
          <cell r="B519" t="str">
            <v xml:space="preserve">           and Robin M.S.</v>
          </cell>
        </row>
        <row r="522">
          <cell r="A522">
            <v>6</v>
          </cell>
          <cell r="B522" t="str">
            <v>4.16 kV Park Royal MS/Park West MS Tie</v>
          </cell>
          <cell r="C522" t="str">
            <v>REBUILD</v>
          </cell>
          <cell r="D522">
            <v>130000</v>
          </cell>
          <cell r="F522">
            <v>6</v>
          </cell>
        </row>
        <row r="523">
          <cell r="B523" t="str">
            <v xml:space="preserve">          on existing poles between  Park Royal M.S.</v>
          </cell>
          <cell r="C523">
            <v>1</v>
          </cell>
        </row>
        <row r="524">
          <cell r="B524" t="str">
            <v xml:space="preserve">           and Park West M.S.</v>
          </cell>
        </row>
        <row r="527">
          <cell r="A527">
            <v>7</v>
          </cell>
          <cell r="B527" t="str">
            <v>4.16 kV Lakeshore Road Feeder Tie</v>
          </cell>
          <cell r="C527" t="str">
            <v>REBUILD</v>
          </cell>
          <cell r="D527">
            <v>50000</v>
          </cell>
          <cell r="F527">
            <v>7</v>
          </cell>
        </row>
        <row r="528">
          <cell r="B528" t="str">
            <v xml:space="preserve">          Lakeshore/Dennison/Lornepark</v>
          </cell>
          <cell r="C528">
            <v>0.6</v>
          </cell>
        </row>
        <row r="529">
          <cell r="B529" t="str">
            <v xml:space="preserve">           Parkland M.S. #26 and reconductor</v>
          </cell>
        </row>
        <row r="532">
          <cell r="A532">
            <v>8</v>
          </cell>
          <cell r="B532" t="str">
            <v xml:space="preserve">4.16 kV Stanfield Road Feeder Tie </v>
          </cell>
          <cell r="C532" t="str">
            <v>REBUILD</v>
          </cell>
          <cell r="D532">
            <v>265000</v>
          </cell>
          <cell r="F532">
            <v>8</v>
          </cell>
        </row>
        <row r="533">
          <cell r="B533" t="str">
            <v xml:space="preserve">          Along Ontario Hydro ROW From Cawthra</v>
          </cell>
          <cell r="C533">
            <v>1.2</v>
          </cell>
        </row>
        <row r="534">
          <cell r="B534" t="str">
            <v xml:space="preserve">          to Stanfield</v>
          </cell>
        </row>
        <row r="535">
          <cell r="B535" t="str">
            <v xml:space="preserve">       (See also 27.6 kV South)</v>
          </cell>
        </row>
        <row r="537">
          <cell r="A537">
            <v>9</v>
          </cell>
          <cell r="B537" t="str">
            <v xml:space="preserve">4.16 kV Clarkson/Lorne Park Feeder Tie </v>
          </cell>
          <cell r="C537" t="str">
            <v>ADD</v>
          </cell>
          <cell r="D537">
            <v>110000</v>
          </cell>
          <cell r="F537">
            <v>9</v>
          </cell>
        </row>
        <row r="538">
          <cell r="B538" t="str">
            <v xml:space="preserve">           Along Ontario hydro ROW</v>
          </cell>
          <cell r="C538">
            <v>2</v>
          </cell>
        </row>
        <row r="543">
          <cell r="B543" t="str">
            <v>SUB-TOTAL</v>
          </cell>
          <cell r="D543">
            <v>1235000</v>
          </cell>
        </row>
        <row r="545">
          <cell r="A545" t="str">
            <v>(*)  Included  in  1998  Capital  Budget.</v>
          </cell>
        </row>
        <row r="548">
          <cell r="A548" t="str">
            <v>MUNICIPAL STATIONS</v>
          </cell>
        </row>
        <row r="551">
          <cell r="A551" t="str">
            <v>ITEM</v>
          </cell>
          <cell r="B551" t="str">
            <v>DESCRIPTION</v>
          </cell>
          <cell r="C551" t="str">
            <v>TYPE</v>
          </cell>
          <cell r="D551" t="str">
            <v>ESTIMATE</v>
          </cell>
          <cell r="E551" t="str">
            <v>ZONE</v>
          </cell>
          <cell r="F551" t="str">
            <v>PRIORITY</v>
          </cell>
        </row>
        <row r="554">
          <cell r="A554" t="str">
            <v>1*</v>
          </cell>
          <cell r="B554" t="str">
            <v>Replacement M.S. feeder egress cables.</v>
          </cell>
          <cell r="D554">
            <v>200000</v>
          </cell>
        </row>
        <row r="559">
          <cell r="A559" t="str">
            <v>2*</v>
          </cell>
          <cell r="B559" t="str">
            <v>Stillmeadow M.S.</v>
          </cell>
          <cell r="D559">
            <v>800000</v>
          </cell>
        </row>
        <row r="560">
          <cell r="B560" t="str">
            <v xml:space="preserve">            Change 10 MVA Tx to 20 MVA Tx with</v>
          </cell>
        </row>
        <row r="561">
          <cell r="B561" t="str">
            <v xml:space="preserve">            6 feeders</v>
          </cell>
        </row>
        <row r="564">
          <cell r="A564" t="str">
            <v>3*</v>
          </cell>
          <cell r="B564" t="str">
            <v xml:space="preserve">Sheridan Park System Rebuild  </v>
          </cell>
          <cell r="D564">
            <v>800000</v>
          </cell>
        </row>
        <row r="565">
          <cell r="B565" t="str">
            <v xml:space="preserve">           Phase II - Sheridan Park  M.S. at 44 kV</v>
          </cell>
        </row>
        <row r="568">
          <cell r="A568" t="str">
            <v>4*</v>
          </cell>
          <cell r="B568" t="str">
            <v>Orlando M.S.</v>
          </cell>
          <cell r="D568">
            <v>500000</v>
          </cell>
        </row>
        <row r="569">
          <cell r="B569" t="str">
            <v xml:space="preserve">            2 x 20 MVA Tx Incl. Building, 44 kV and</v>
          </cell>
        </row>
        <row r="570">
          <cell r="B570" t="str">
            <v xml:space="preserve">            13.8  kV circuits - 6 feeders plus SCADA </v>
          </cell>
        </row>
        <row r="573">
          <cell r="A573">
            <v>5</v>
          </cell>
          <cell r="B573" t="str">
            <v>Chalkdene M.S.</v>
          </cell>
        </row>
        <row r="574">
          <cell r="B574" t="str">
            <v xml:space="preserve">            Add 2 Feeder CBs with additional feeders</v>
          </cell>
        </row>
        <row r="575">
          <cell r="B575" t="str">
            <v xml:space="preserve">           north and south</v>
          </cell>
        </row>
        <row r="578">
          <cell r="A578">
            <v>6</v>
          </cell>
          <cell r="B578" t="str">
            <v>Rockwood M.S.</v>
          </cell>
        </row>
        <row r="579">
          <cell r="B579" t="str">
            <v xml:space="preserve">            2 x 20 MVA Tx Incl. Building, 44 kV and</v>
          </cell>
        </row>
        <row r="580">
          <cell r="B580" t="str">
            <v xml:space="preserve">            13.8  kV circuits - 6 feeders plus SCADA </v>
          </cell>
        </row>
        <row r="583">
          <cell r="A583">
            <v>7</v>
          </cell>
          <cell r="B583" t="str">
            <v>Melton M.S.</v>
          </cell>
        </row>
        <row r="584">
          <cell r="B584" t="str">
            <v xml:space="preserve">           Add 5 MVA Tx capacity and additional</v>
          </cell>
        </row>
        <row r="585">
          <cell r="B585" t="str">
            <v xml:space="preserve">           4.16 kV feeder</v>
          </cell>
        </row>
        <row r="587">
          <cell r="A587">
            <v>8</v>
          </cell>
          <cell r="B587" t="str">
            <v>M.S. Rebuilds</v>
          </cell>
        </row>
        <row r="588">
          <cell r="B588" t="str">
            <v xml:space="preserve">           Mineola M.S.</v>
          </cell>
        </row>
        <row r="589">
          <cell r="B589" t="str">
            <v xml:space="preserve">           Clarkson M.S.</v>
          </cell>
        </row>
        <row r="590">
          <cell r="B590" t="str">
            <v xml:space="preserve">           Bromsgrove M.S.</v>
          </cell>
        </row>
        <row r="602">
          <cell r="B602" t="str">
            <v>SUB-TOTAL</v>
          </cell>
          <cell r="D602">
            <v>2300000</v>
          </cell>
        </row>
        <row r="604">
          <cell r="A604" t="str">
            <v>(*)  Included  in  1998  Capital  Budget.</v>
          </cell>
        </row>
        <row r="607">
          <cell r="A607" t="str">
            <v>SUBDIVISION REBUILDS</v>
          </cell>
        </row>
        <row r="610">
          <cell r="A610" t="str">
            <v>ITEM</v>
          </cell>
          <cell r="B610" t="str">
            <v>DESCRIPTION</v>
          </cell>
          <cell r="C610" t="str">
            <v>TYPE</v>
          </cell>
          <cell r="D610" t="str">
            <v>ESTIMATE</v>
          </cell>
          <cell r="E610" t="str">
            <v>ZONE</v>
          </cell>
          <cell r="F610" t="str">
            <v>PRIORITY</v>
          </cell>
        </row>
        <row r="611">
          <cell r="C611" t="str">
            <v>(km)</v>
          </cell>
        </row>
        <row r="613">
          <cell r="B613" t="str">
            <v>Subdivision Rebuilds*</v>
          </cell>
        </row>
        <row r="616">
          <cell r="A616" t="str">
            <v>1*</v>
          </cell>
          <cell r="B616" t="str">
            <v>Malton - Phase VI</v>
          </cell>
          <cell r="D616">
            <v>1000000</v>
          </cell>
          <cell r="E616">
            <v>7</v>
          </cell>
          <cell r="F616">
            <v>1</v>
          </cell>
        </row>
        <row r="617">
          <cell r="B617" t="str">
            <v xml:space="preserve">          NE of Derry/Airport Rd.</v>
          </cell>
        </row>
        <row r="618">
          <cell r="B618" t="str">
            <v xml:space="preserve">          plus east of Goreway at Darcel/Monica</v>
          </cell>
        </row>
        <row r="620">
          <cell r="A620" t="str">
            <v>2*</v>
          </cell>
          <cell r="B620" t="str">
            <v xml:space="preserve"> Forest Glen Area east and west of Dixie Rd.</v>
          </cell>
          <cell r="D620">
            <v>1000000</v>
          </cell>
          <cell r="E620">
            <v>5</v>
          </cell>
          <cell r="F620">
            <v>1</v>
          </cell>
        </row>
        <row r="622">
          <cell r="A622" t="str">
            <v>3*</v>
          </cell>
          <cell r="B622" t="str">
            <v>Meadowvale T.C. Mainfeeders - Phase II</v>
          </cell>
          <cell r="D622">
            <v>1000000</v>
          </cell>
          <cell r="E622">
            <v>1</v>
          </cell>
          <cell r="F622">
            <v>1</v>
          </cell>
        </row>
        <row r="624">
          <cell r="A624" t="str">
            <v>4*</v>
          </cell>
          <cell r="B624" t="str">
            <v>Woodlands Area</v>
          </cell>
          <cell r="D624">
            <v>1000000</v>
          </cell>
          <cell r="E624">
            <v>2</v>
          </cell>
          <cell r="F624">
            <v>1</v>
          </cell>
        </row>
        <row r="655">
          <cell r="B655" t="str">
            <v>TOTAL REBUILDS</v>
          </cell>
          <cell r="D655">
            <v>4000000</v>
          </cell>
        </row>
        <row r="657">
          <cell r="A657" t="str">
            <v>(*)  Included  in  1998  Capital  Budget.</v>
          </cell>
        </row>
        <row r="662">
          <cell r="A662" t="str">
            <v>SYSTEM MAINTENANCE PROJECTS</v>
          </cell>
        </row>
        <row r="665">
          <cell r="A665" t="str">
            <v>ITEM</v>
          </cell>
          <cell r="B665" t="str">
            <v>DESCRIPTION</v>
          </cell>
          <cell r="C665" t="str">
            <v>TYPE</v>
          </cell>
          <cell r="D665" t="str">
            <v>ESTIMATE</v>
          </cell>
          <cell r="F665" t="str">
            <v>PRIORITY</v>
          </cell>
        </row>
        <row r="666">
          <cell r="C666" t="str">
            <v>(km)</v>
          </cell>
        </row>
        <row r="668">
          <cell r="A668" t="str">
            <v>1*</v>
          </cell>
          <cell r="B668" t="str">
            <v>Wood Pole Replacement</v>
          </cell>
          <cell r="D668">
            <v>250000</v>
          </cell>
        </row>
        <row r="672">
          <cell r="A672" t="str">
            <v>2*</v>
          </cell>
          <cell r="B672" t="str">
            <v>Overhead Switch Replacement</v>
          </cell>
          <cell r="D672">
            <v>300000</v>
          </cell>
        </row>
        <row r="676">
          <cell r="A676" t="str">
            <v>3*</v>
          </cell>
          <cell r="B676" t="str">
            <v>Feeder Overhauls</v>
          </cell>
          <cell r="D676">
            <v>600000</v>
          </cell>
        </row>
        <row r="680">
          <cell r="A680" t="str">
            <v>4*</v>
          </cell>
          <cell r="B680" t="str">
            <v>Overhead Rebuilds</v>
          </cell>
          <cell r="D680">
            <v>600000</v>
          </cell>
        </row>
        <row r="684">
          <cell r="A684" t="str">
            <v>5*</v>
          </cell>
          <cell r="B684" t="str">
            <v>Load Centre Replacement</v>
          </cell>
          <cell r="D684">
            <v>100000</v>
          </cell>
        </row>
        <row r="688">
          <cell r="A688" t="str">
            <v>6*</v>
          </cell>
          <cell r="B688" t="str">
            <v>Underground Cable Replacement</v>
          </cell>
          <cell r="D688">
            <v>1200000</v>
          </cell>
        </row>
        <row r="692">
          <cell r="A692" t="str">
            <v>7*</v>
          </cell>
          <cell r="B692" t="str">
            <v>Meter Base Replacement</v>
          </cell>
          <cell r="D692">
            <v>40000</v>
          </cell>
        </row>
        <row r="696">
          <cell r="A696" t="str">
            <v>8*</v>
          </cell>
          <cell r="B696" t="str">
            <v>Secondary Cable Replacement</v>
          </cell>
          <cell r="D696">
            <v>60000</v>
          </cell>
        </row>
        <row r="700">
          <cell r="A700" t="str">
            <v>9*</v>
          </cell>
          <cell r="B700" t="str">
            <v>Underground Transformer Replacements</v>
          </cell>
          <cell r="D700">
            <v>150000</v>
          </cell>
        </row>
        <row r="704">
          <cell r="A704" t="str">
            <v>10*</v>
          </cell>
          <cell r="B704" t="str">
            <v>Overhead Transformer Replacement</v>
          </cell>
          <cell r="D704">
            <v>150000</v>
          </cell>
        </row>
        <row r="708">
          <cell r="A708" t="str">
            <v>11*</v>
          </cell>
          <cell r="B708" t="str">
            <v>PowerT/former O/H &amp; Station Upgrade</v>
          </cell>
          <cell r="D708">
            <v>100000</v>
          </cell>
        </row>
        <row r="712">
          <cell r="A712" t="str">
            <v>12*</v>
          </cell>
          <cell r="B712" t="str">
            <v>Auto-Switches/SCADA</v>
          </cell>
          <cell r="D712">
            <v>1200000</v>
          </cell>
        </row>
        <row r="714">
          <cell r="B714" t="str">
            <v>TOTAL MAINTENANCE</v>
          </cell>
          <cell r="D714">
            <v>4750000</v>
          </cell>
        </row>
        <row r="716">
          <cell r="A716" t="str">
            <v>(*)  Included  in  1998  Capital  Budget.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structions"/>
      <sheetName val="Log"/>
      <sheetName val="Dashboard"/>
      <sheetName val="Key Metrics"/>
      <sheetName val="4.Pro Forma FS"/>
      <sheetName val="6. ICM Calculation"/>
      <sheetName val="11.∑Pro Forma FS"/>
      <sheetName val="Balance Sheet Adj."/>
      <sheetName val="IRR &amp; Payback"/>
      <sheetName val="RORB"/>
      <sheetName val="Cap Struct Summ - 13%"/>
      <sheetName val="I. Input"/>
      <sheetName val="A.General Assumptions"/>
      <sheetName val="B.Financial Inputs"/>
      <sheetName val="C.Volume Inputs"/>
      <sheetName val="D. Merger Inputs"/>
      <sheetName val="II. Calculation"/>
      <sheetName val="&gt;"/>
      <sheetName val="1.Demand"/>
      <sheetName val="2.Rate"/>
      <sheetName val="3.Cash Flows"/>
      <sheetName val="5.Database"/>
      <sheetName val="&gt; "/>
      <sheetName val="7. ESM Rider (NI Overearn)"/>
      <sheetName val="8.∑Demand"/>
      <sheetName val="9.∑Rate"/>
      <sheetName val="10.∑Cash Flows"/>
      <sheetName val="IV. Output"/>
      <sheetName val="&gt;   "/>
      <sheetName val="Graph Data"/>
      <sheetName val="Graphs"/>
      <sheetName val="Historical Data Backup"/>
      <sheetName val="3-Way+HOBI Savings-Costs"/>
      <sheetName val="3-Way Savings-Costs"/>
      <sheetName val="PS Solar Calcs"/>
    </sheetNames>
    <sheetDataSet>
      <sheetData sheetId="0">
        <row r="5">
          <cell r="C5" t="str">
            <v>Project Titan Financial Model - Business Case Model</v>
          </cell>
        </row>
      </sheetData>
      <sheetData sheetId="1">
        <row r="7">
          <cell r="C7" t="str">
            <v>Project Titan</v>
          </cell>
        </row>
      </sheetData>
      <sheetData sheetId="2"/>
      <sheetData sheetId="3">
        <row r="7">
          <cell r="C7">
            <v>4</v>
          </cell>
        </row>
      </sheetData>
      <sheetData sheetId="4"/>
      <sheetData sheetId="5">
        <row r="50">
          <cell r="B50">
            <v>0.47713127606015815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C5">
            <v>2014</v>
          </cell>
        </row>
        <row r="8">
          <cell r="E8">
            <v>1</v>
          </cell>
          <cell r="F8">
            <v>1</v>
          </cell>
          <cell r="G8">
            <v>1</v>
          </cell>
          <cell r="H8">
            <v>1</v>
          </cell>
        </row>
      </sheetData>
      <sheetData sheetId="15">
        <row r="2">
          <cell r="C2" t="str">
            <v>Horizon Utilities</v>
          </cell>
        </row>
      </sheetData>
      <sheetData sheetId="16"/>
      <sheetData sheetId="17"/>
      <sheetData sheetId="18"/>
      <sheetData sheetId="19">
        <row r="5">
          <cell r="B5">
            <v>1</v>
          </cell>
        </row>
      </sheetData>
      <sheetData sheetId="20"/>
      <sheetData sheetId="21"/>
      <sheetData sheetId="22">
        <row r="3">
          <cell r="B3">
            <v>2014</v>
          </cell>
        </row>
      </sheetData>
      <sheetData sheetId="23"/>
      <sheetData sheetId="24"/>
      <sheetData sheetId="25">
        <row r="6">
          <cell r="B6">
            <v>0</v>
          </cell>
          <cell r="C6">
            <v>0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</row>
        <row r="7">
          <cell r="B7">
            <v>0</v>
          </cell>
          <cell r="C7">
            <v>0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</row>
        <row r="8">
          <cell r="B8">
            <v>0</v>
          </cell>
          <cell r="C8">
            <v>0</v>
          </cell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</row>
        <row r="9">
          <cell r="B9">
            <v>0</v>
          </cell>
          <cell r="C9">
            <v>0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</row>
      </sheetData>
      <sheetData sheetId="26">
        <row r="7">
          <cell r="B7">
            <v>0</v>
          </cell>
        </row>
      </sheetData>
      <sheetData sheetId="27">
        <row r="6">
          <cell r="B6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lf Concord"/>
      <sheetName val="FinStateOperMAY98"/>
      <sheetName val="FinStateOperJUNE98"/>
      <sheetName val="FinStateOperJULY98"/>
      <sheetName val="FinStateOperAUGUST98"/>
      <sheetName val="FinStateOperSEPTEMBER98"/>
      <sheetName val="FinStateOperOCTOBER98"/>
      <sheetName val="consolNOVEMBER98"/>
      <sheetName val="printnetindOCTOBER98"/>
      <sheetName val="printnetcombOCTOBER98"/>
      <sheetName val="OCT PRELIM MONTHLY RESULTS"/>
      <sheetName val="FinStatOCTOBER98"/>
      <sheetName val="consolOCTOBER98"/>
      <sheetName val="NOV PRELIM MONTHLY RESULTS"/>
      <sheetName val="MapTable"/>
    </sheetNames>
    <sheetDataSet>
      <sheetData sheetId="0" refreshError="1"/>
      <sheetData sheetId="1" refreshError="1">
        <row r="1">
          <cell r="A1" t="str">
            <v>ST. JOSEPH PRINTING LIMITED</v>
          </cell>
          <cell r="W1" t="str">
            <v>ST. JOSEPH PRINTING LIMITED</v>
          </cell>
        </row>
        <row r="2">
          <cell r="A2" t="str">
            <v>CONSOLIDATED INCOME STATEMENT</v>
          </cell>
          <cell r="W2" t="str">
            <v>CONSOLIDATED INCOME STATEMENT</v>
          </cell>
        </row>
        <row r="3">
          <cell r="A3" t="str">
            <v>MONTH OF MAY 1998</v>
          </cell>
          <cell r="W3" t="str">
            <v>FIVE MONTH PERIOD ENDING  MAY 1998</v>
          </cell>
        </row>
        <row r="5">
          <cell r="F5" t="str">
            <v>1998 Actual</v>
          </cell>
          <cell r="L5" t="str">
            <v>1998 Budget</v>
          </cell>
          <cell r="R5" t="str">
            <v>1997 Actual</v>
          </cell>
        </row>
        <row r="6">
          <cell r="E6" t="str">
            <v>$</v>
          </cell>
          <cell r="G6" t="str">
            <v>Sls %</v>
          </cell>
          <cell r="I6" t="str">
            <v>VA %</v>
          </cell>
          <cell r="K6" t="str">
            <v>$</v>
          </cell>
          <cell r="M6" t="str">
            <v>Sls %</v>
          </cell>
          <cell r="O6" t="str">
            <v>VA %</v>
          </cell>
          <cell r="Q6" t="str">
            <v>$</v>
          </cell>
          <cell r="S6" t="str">
            <v>Sls %</v>
          </cell>
          <cell r="U6" t="str">
            <v>VA %</v>
          </cell>
        </row>
        <row r="8">
          <cell r="A8" t="str">
            <v>SALES</v>
          </cell>
          <cell r="E8">
            <v>17974756</v>
          </cell>
          <cell r="G8">
            <v>1</v>
          </cell>
          <cell r="K8">
            <v>19719364</v>
          </cell>
          <cell r="M8">
            <v>1</v>
          </cell>
          <cell r="Q8">
            <v>12996866</v>
          </cell>
          <cell r="S8">
            <v>1</v>
          </cell>
          <cell r="W8" t="str">
            <v>SALES</v>
          </cell>
        </row>
        <row r="10">
          <cell r="A10" t="str">
            <v>MATERIALS &amp; OUTSIDE SERVICES</v>
          </cell>
          <cell r="E10">
            <v>7223937</v>
          </cell>
          <cell r="G10">
            <v>0.40189346659281494</v>
          </cell>
          <cell r="K10">
            <v>7604885</v>
          </cell>
          <cell r="M10">
            <v>0.38565569356090795</v>
          </cell>
          <cell r="Q10">
            <v>4225138</v>
          </cell>
          <cell r="S10">
            <v>0.32508898683728832</v>
          </cell>
          <cell r="W10" t="str">
            <v>MATERIALS &amp; OUTSIDE SERVICES</v>
          </cell>
        </row>
        <row r="12">
          <cell r="A12" t="str">
            <v>VALUE ADDED</v>
          </cell>
          <cell r="E12">
            <v>10750819</v>
          </cell>
          <cell r="G12">
            <v>0.598106533407185</v>
          </cell>
          <cell r="I12">
            <v>1</v>
          </cell>
          <cell r="K12">
            <v>12114479</v>
          </cell>
          <cell r="M12">
            <v>0.6143443064390921</v>
          </cell>
          <cell r="O12">
            <v>1</v>
          </cell>
          <cell r="Q12">
            <v>8771728</v>
          </cell>
          <cell r="S12">
            <v>0.67491101316271174</v>
          </cell>
          <cell r="U12">
            <v>1</v>
          </cell>
          <cell r="W12" t="str">
            <v>VALUE ADDED</v>
          </cell>
        </row>
        <row r="14">
          <cell r="A14" t="str">
            <v>DIRECT COSTS</v>
          </cell>
          <cell r="E14">
            <v>4281385</v>
          </cell>
          <cell r="G14">
            <v>0.23818876873766742</v>
          </cell>
          <cell r="I14">
            <v>0.39823803191180135</v>
          </cell>
          <cell r="K14">
            <v>4470502</v>
          </cell>
          <cell r="M14">
            <v>0.22670619600104749</v>
          </cell>
          <cell r="O14">
            <v>0.3690213999297865</v>
          </cell>
          <cell r="Q14">
            <v>5229107</v>
          </cell>
          <cell r="S14">
            <v>0.40233599392345815</v>
          </cell>
          <cell r="U14">
            <v>0.59613191380307273</v>
          </cell>
          <cell r="W14" t="str">
            <v>DIRECT COSTS</v>
          </cell>
        </row>
        <row r="16">
          <cell r="A16" t="str">
            <v>GROSS PROFIT</v>
          </cell>
          <cell r="E16">
            <v>6469434</v>
          </cell>
          <cell r="G16">
            <v>0.35991776466951764</v>
          </cell>
          <cell r="I16">
            <v>0.60176196808819871</v>
          </cell>
          <cell r="K16">
            <v>7643977</v>
          </cell>
          <cell r="M16">
            <v>0.38763811043804458</v>
          </cell>
          <cell r="O16">
            <v>0.63097860007021356</v>
          </cell>
          <cell r="Q16">
            <v>3542621</v>
          </cell>
          <cell r="S16">
            <v>0.27257501923925354</v>
          </cell>
          <cell r="U16">
            <v>0.40386808619692721</v>
          </cell>
          <cell r="W16" t="str">
            <v>GROSS PROFIT</v>
          </cell>
        </row>
        <row r="18">
          <cell r="A18" t="str">
            <v>OTHER OPERATING COSTS</v>
          </cell>
          <cell r="W18" t="str">
            <v>OTHER OPERATING COSTS</v>
          </cell>
        </row>
        <row r="19">
          <cell r="A19" t="str">
            <v xml:space="preserve">  Indirect factory expenses</v>
          </cell>
          <cell r="E19">
            <v>2277639</v>
          </cell>
          <cell r="G19">
            <v>0.12671320823492679</v>
          </cell>
          <cell r="I19">
            <v>0.21185725478217055</v>
          </cell>
          <cell r="K19">
            <v>2680474</v>
          </cell>
          <cell r="M19">
            <v>0.13593105741138509</v>
          </cell>
          <cell r="O19">
            <v>0.22126201217567837</v>
          </cell>
          <cell r="Q19">
            <v>-989448</v>
          </cell>
          <cell r="S19">
            <v>-7.6129737738313219E-2</v>
          </cell>
          <cell r="U19">
            <v>-0.11279966729474512</v>
          </cell>
          <cell r="W19" t="str">
            <v xml:space="preserve">  Indirect factory expenses</v>
          </cell>
        </row>
        <row r="20">
          <cell r="A20" t="str">
            <v xml:space="preserve">  Administrative expenses</v>
          </cell>
          <cell r="E20">
            <v>678228</v>
          </cell>
          <cell r="G20">
            <v>3.7732250718730202E-2</v>
          </cell>
          <cell r="I20">
            <v>6.3086170458269267E-2</v>
          </cell>
          <cell r="K20">
            <v>1922822</v>
          </cell>
          <cell r="M20">
            <v>9.7509331436855667E-2</v>
          </cell>
          <cell r="O20">
            <v>0.15872098172773258</v>
          </cell>
          <cell r="Q20">
            <v>1571810</v>
          </cell>
          <cell r="S20">
            <v>0.12093761680700563</v>
          </cell>
          <cell r="U20">
            <v>0.17919046281416842</v>
          </cell>
          <cell r="W20" t="str">
            <v xml:space="preserve">  Administrative expenses</v>
          </cell>
        </row>
        <row r="21">
          <cell r="A21" t="str">
            <v xml:space="preserve">  Selling expenses</v>
          </cell>
          <cell r="E21">
            <v>532716</v>
          </cell>
          <cell r="G21">
            <v>2.9636897435492308E-2</v>
          </cell>
          <cell r="I21">
            <v>4.9551201634033648E-2</v>
          </cell>
          <cell r="K21">
            <v>666346</v>
          </cell>
          <cell r="M21">
            <v>3.3791454937390476E-2</v>
          </cell>
          <cell r="O21">
            <v>5.5004098814319627E-2</v>
          </cell>
          <cell r="Q21">
            <v>451293</v>
          </cell>
          <cell r="S21">
            <v>3.4723217120188818E-2</v>
          </cell>
          <cell r="U21">
            <v>5.1448585729060456E-2</v>
          </cell>
          <cell r="W21" t="str">
            <v xml:space="preserve">  Selling expenses</v>
          </cell>
        </row>
        <row r="23">
          <cell r="E23">
            <v>3488583</v>
          </cell>
          <cell r="G23">
            <v>0.19408235638914931</v>
          </cell>
          <cell r="I23">
            <v>0.32449462687447345</v>
          </cell>
          <cell r="K23">
            <v>5269642</v>
          </cell>
          <cell r="M23">
            <v>0.2672318437856312</v>
          </cell>
          <cell r="O23">
            <v>0.43498709271773056</v>
          </cell>
          <cell r="Q23">
            <v>1033655</v>
          </cell>
          <cell r="S23">
            <v>7.9531096188881226E-2</v>
          </cell>
          <cell r="U23">
            <v>0.11783938124848377</v>
          </cell>
        </row>
        <row r="25">
          <cell r="A25" t="str">
            <v>EBITDA</v>
          </cell>
          <cell r="E25">
            <v>2980851</v>
          </cell>
          <cell r="G25">
            <v>0.1658354082803683</v>
          </cell>
          <cell r="I25">
            <v>0.2772673412137252</v>
          </cell>
          <cell r="K25">
            <v>2374335</v>
          </cell>
          <cell r="M25">
            <v>0.12040626665241333</v>
          </cell>
          <cell r="O25">
            <v>0.19599150735248291</v>
          </cell>
          <cell r="Q25">
            <v>2508966</v>
          </cell>
          <cell r="S25">
            <v>0.1930439230503723</v>
          </cell>
          <cell r="U25">
            <v>0.28602870494844346</v>
          </cell>
          <cell r="W25" t="str">
            <v>EBITDA</v>
          </cell>
        </row>
        <row r="27">
          <cell r="A27" t="str">
            <v xml:space="preserve">INTEREST </v>
          </cell>
          <cell r="E27">
            <v>454573</v>
          </cell>
          <cell r="G27">
            <v>2.5289522706177486E-2</v>
          </cell>
          <cell r="I27">
            <v>4.2282639118005803E-2</v>
          </cell>
          <cell r="K27">
            <v>457547</v>
          </cell>
          <cell r="M27">
            <v>2.3202928857137584E-2</v>
          </cell>
          <cell r="O27">
            <v>3.7768607300404745E-2</v>
          </cell>
          <cell r="Q27">
            <v>315302</v>
          </cell>
          <cell r="S27">
            <v>2.4259848489628193E-2</v>
          </cell>
          <cell r="U27">
            <v>3.5945255028427693E-2</v>
          </cell>
          <cell r="W27" t="str">
            <v xml:space="preserve">INTEREST </v>
          </cell>
        </row>
        <row r="29">
          <cell r="A29" t="str">
            <v>DEPRECIATION</v>
          </cell>
          <cell r="E29">
            <v>735656</v>
          </cell>
          <cell r="G29">
            <v>4.0927175868200938E-2</v>
          </cell>
          <cell r="I29">
            <v>6.8427903027667006E-2</v>
          </cell>
          <cell r="K29">
            <v>1156592</v>
          </cell>
          <cell r="M29">
            <v>5.8652601574776954E-2</v>
          </cell>
          <cell r="O29">
            <v>9.5471872954668538E-2</v>
          </cell>
          <cell r="Q29">
            <v>857702</v>
          </cell>
          <cell r="S29">
            <v>6.5992986309160992E-2</v>
          </cell>
          <cell r="U29">
            <v>9.7780277728629975E-2</v>
          </cell>
          <cell r="W29" t="str">
            <v>DEPRECIATION</v>
          </cell>
        </row>
        <row r="31">
          <cell r="A31" t="str">
            <v>INCOME BEFORE THE UNDERNOTED</v>
          </cell>
          <cell r="E31">
            <v>1790622</v>
          </cell>
          <cell r="G31">
            <v>9.9618709705989891E-2</v>
          </cell>
          <cell r="I31">
            <v>0.1665567990680524</v>
          </cell>
          <cell r="K31">
            <v>760196</v>
          </cell>
          <cell r="M31">
            <v>3.8550736220498795E-2</v>
          </cell>
          <cell r="O31">
            <v>6.2751027097409637E-2</v>
          </cell>
          <cell r="Q31">
            <v>1335962</v>
          </cell>
          <cell r="S31">
            <v>0.10279108825158312</v>
          </cell>
          <cell r="U31">
            <v>0.15230317219138578</v>
          </cell>
          <cell r="W31" t="str">
            <v>INCOME BEFORE THE UNDERNOTED</v>
          </cell>
        </row>
        <row r="33">
          <cell r="A33" t="str">
            <v>NON RECURRING ITEMS</v>
          </cell>
          <cell r="E33">
            <v>-12000</v>
          </cell>
          <cell r="G33">
            <v>-6.6760294270475768E-4</v>
          </cell>
          <cell r="I33">
            <v>-1.1161940313570528E-3</v>
          </cell>
          <cell r="K33">
            <v>0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U33">
            <v>0</v>
          </cell>
          <cell r="W33" t="str">
            <v>NON RECURRING ITEMS</v>
          </cell>
        </row>
        <row r="35">
          <cell r="A35" t="str">
            <v>INCOME BEFORE TAX</v>
          </cell>
          <cell r="E35">
            <v>1802622</v>
          </cell>
          <cell r="G35">
            <v>0.10028631264869464</v>
          </cell>
          <cell r="I35">
            <v>0.16767299309940945</v>
          </cell>
          <cell r="K35">
            <v>760196</v>
          </cell>
          <cell r="M35">
            <v>3.8550736220498795E-2</v>
          </cell>
          <cell r="O35">
            <v>6.2751027097409637E-2</v>
          </cell>
          <cell r="Q35">
            <v>1335962</v>
          </cell>
          <cell r="S35">
            <v>0.10279108825158312</v>
          </cell>
          <cell r="U35">
            <v>0.15230317219138578</v>
          </cell>
          <cell r="W35" t="str">
            <v>INCOME BEFORE TAX</v>
          </cell>
        </row>
        <row r="37">
          <cell r="A37" t="str">
            <v>PROVISION (RECOVERY) FOR INCOME TAXES</v>
          </cell>
          <cell r="W37" t="str">
            <v>PROVISION (RECOVERY) FOR INCOME TAXES</v>
          </cell>
        </row>
        <row r="38">
          <cell r="A38" t="str">
            <v xml:space="preserve">  - Current</v>
          </cell>
          <cell r="E38">
            <v>591745.76</v>
          </cell>
          <cell r="G38">
            <v>3.2920934225755275E-2</v>
          </cell>
          <cell r="I38">
            <v>5.5041923782736923E-2</v>
          </cell>
          <cell r="K38">
            <v>300282</v>
          </cell>
          <cell r="M38">
            <v>1.5227773066109028E-2</v>
          </cell>
          <cell r="O38">
            <v>2.4787033763482524E-2</v>
          </cell>
          <cell r="Q38">
            <v>527931</v>
          </cell>
          <cell r="S38">
            <v>4.0619869436216392E-2</v>
          </cell>
          <cell r="U38">
            <v>6.0185518748415365E-2</v>
          </cell>
          <cell r="W38" t="str">
            <v xml:space="preserve">  - Current</v>
          </cell>
        </row>
        <row r="39">
          <cell r="A39" t="str">
            <v xml:space="preserve">  - Deferred</v>
          </cell>
          <cell r="E39">
            <v>0</v>
          </cell>
          <cell r="G39">
            <v>0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Q39">
            <v>0</v>
          </cell>
          <cell r="S39">
            <v>0</v>
          </cell>
          <cell r="U39">
            <v>0</v>
          </cell>
          <cell r="W39" t="str">
            <v xml:space="preserve">  - Deferred</v>
          </cell>
        </row>
        <row r="41">
          <cell r="E41">
            <v>591745.76</v>
          </cell>
          <cell r="G41">
            <v>3.2920934225755275E-2</v>
          </cell>
          <cell r="I41">
            <v>5.5041923782736923E-2</v>
          </cell>
          <cell r="K41">
            <v>300282</v>
          </cell>
          <cell r="M41">
            <v>1.5227773066109028E-2</v>
          </cell>
          <cell r="O41">
            <v>2.4787033763482524E-2</v>
          </cell>
          <cell r="Q41">
            <v>527931</v>
          </cell>
          <cell r="S41">
            <v>4.0619869436216392E-2</v>
          </cell>
          <cell r="U41">
            <v>6.0185518748415365E-2</v>
          </cell>
        </row>
        <row r="43">
          <cell r="A43" t="str">
            <v>NET INCOME FOR THE PERIOD</v>
          </cell>
          <cell r="E43">
            <v>1210876.24</v>
          </cell>
          <cell r="G43">
            <v>6.7365378422939368E-2</v>
          </cell>
          <cell r="I43">
            <v>0.11263106931667252</v>
          </cell>
          <cell r="K43">
            <v>459914</v>
          </cell>
          <cell r="M43">
            <v>2.3322963154389767E-2</v>
          </cell>
          <cell r="O43">
            <v>3.7963993333927117E-2</v>
          </cell>
          <cell r="Q43">
            <v>808031</v>
          </cell>
          <cell r="S43">
            <v>6.2171218815366719E-2</v>
          </cell>
          <cell r="U43">
            <v>9.2117653442970418E-2</v>
          </cell>
          <cell r="W43" t="str">
            <v>NET INCOME FOR THE PERIOD</v>
          </cell>
        </row>
        <row r="46">
          <cell r="A46" t="str">
            <v>PRINTING DIVISION</v>
          </cell>
          <cell r="W46" t="str">
            <v>PRINTING DIVISION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"/>
      <sheetName val="OPTIMUM"/>
      <sheetName val="CALC1"/>
      <sheetName val="Global"/>
      <sheetName val="NEW"/>
      <sheetName val="NEW LOADS"/>
      <sheetName val="GWh"/>
      <sheetName val="Projects"/>
      <sheetName val="600 v"/>
      <sheetName val="Forecast97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">
          <cell r="S3" t="str">
            <v>LOAD FORECAST INPUT</v>
          </cell>
          <cell r="X3" t="str">
            <v>LOAD FORECAST ENERGY INPUT</v>
          </cell>
        </row>
        <row r="6">
          <cell r="S6" t="str">
            <v>Utility: HYDRO MISSISSAUGA</v>
          </cell>
          <cell r="X6" t="str">
            <v>Utility: HYDRO MISSISSAUGA</v>
          </cell>
        </row>
        <row r="8">
          <cell r="S8">
            <v>1996</v>
          </cell>
          <cell r="T8" t="str">
            <v>On-peak (kW)</v>
          </cell>
          <cell r="U8">
            <v>1997</v>
          </cell>
          <cell r="V8" t="str">
            <v>On-peak (kW)</v>
          </cell>
          <cell r="X8">
            <v>1996</v>
          </cell>
          <cell r="Y8" t="str">
            <v>On-peak</v>
          </cell>
          <cell r="Z8" t="str">
            <v>Off-peak</v>
          </cell>
          <cell r="AA8">
            <v>1997</v>
          </cell>
          <cell r="AB8" t="str">
            <v>On-peak</v>
          </cell>
          <cell r="AC8" t="str">
            <v>Off-peak</v>
          </cell>
        </row>
        <row r="9">
          <cell r="Y9" t="str">
            <v>Energy MWh</v>
          </cell>
          <cell r="Z9" t="str">
            <v>Energy MWh</v>
          </cell>
          <cell r="AB9" t="str">
            <v>Energy MWh</v>
          </cell>
          <cell r="AC9" t="str">
            <v>Energy MWh</v>
          </cell>
        </row>
        <row r="10">
          <cell r="S10" t="str">
            <v>Jan</v>
          </cell>
          <cell r="T10">
            <v>962148</v>
          </cell>
          <cell r="U10" t="str">
            <v>Jan</v>
          </cell>
          <cell r="V10">
            <v>1005075.5193319455</v>
          </cell>
          <cell r="X10" t="str">
            <v>Jan</v>
          </cell>
          <cell r="Y10">
            <v>315045</v>
          </cell>
          <cell r="Z10">
            <v>249176</v>
          </cell>
          <cell r="AA10" t="str">
            <v>Jan</v>
          </cell>
          <cell r="AB10">
            <v>297597.18261393643</v>
          </cell>
          <cell r="AC10">
            <v>274077.71187584201</v>
          </cell>
        </row>
        <row r="11">
          <cell r="S11" t="str">
            <v>Feb</v>
          </cell>
          <cell r="T11">
            <v>968496</v>
          </cell>
          <cell r="U11" t="str">
            <v>Feb</v>
          </cell>
          <cell r="V11">
            <v>1002302.9698027835</v>
          </cell>
          <cell r="X11" t="str">
            <v>Feb</v>
          </cell>
          <cell r="Y11">
            <v>289439</v>
          </cell>
          <cell r="Z11">
            <v>242183</v>
          </cell>
          <cell r="AA11" t="str">
            <v>Feb</v>
          </cell>
          <cell r="AB11">
            <v>284514.74493274605</v>
          </cell>
          <cell r="AC11">
            <v>244556.89149547205</v>
          </cell>
        </row>
        <row r="12">
          <cell r="S12" t="str">
            <v>Mar</v>
          </cell>
          <cell r="T12">
            <v>925943</v>
          </cell>
          <cell r="U12" t="str">
            <v>Mar</v>
          </cell>
          <cell r="V12">
            <v>918466.50345913635</v>
          </cell>
          <cell r="X12" t="str">
            <v>Mar</v>
          </cell>
          <cell r="Y12">
            <v>277076</v>
          </cell>
          <cell r="Z12">
            <v>262472</v>
          </cell>
          <cell r="AA12" t="str">
            <v>Mar</v>
          </cell>
          <cell r="AB12">
            <v>305170.55802757182</v>
          </cell>
          <cell r="AC12">
            <v>237059.00082057776</v>
          </cell>
        </row>
        <row r="13">
          <cell r="S13" t="str">
            <v>Apr</v>
          </cell>
          <cell r="T13">
            <v>871792</v>
          </cell>
          <cell r="U13" t="str">
            <v>Apr</v>
          </cell>
          <cell r="V13">
            <v>908737.31769678078</v>
          </cell>
          <cell r="X13" t="str">
            <v>Apr</v>
          </cell>
          <cell r="Y13">
            <v>265020</v>
          </cell>
          <cell r="Z13">
            <v>226058</v>
          </cell>
          <cell r="AA13" t="str">
            <v>Apr</v>
          </cell>
          <cell r="AB13">
            <v>246650.75028259715</v>
          </cell>
          <cell r="AC13">
            <v>250283.16452671046</v>
          </cell>
        </row>
        <row r="14">
          <cell r="S14" t="str">
            <v>May</v>
          </cell>
          <cell r="T14">
            <v>862852.27363163664</v>
          </cell>
          <cell r="U14" t="str">
            <v>May</v>
          </cell>
          <cell r="V14">
            <v>885286.43274605926</v>
          </cell>
          <cell r="X14" t="str">
            <v>May</v>
          </cell>
          <cell r="Y14">
            <v>255822.78540157832</v>
          </cell>
          <cell r="Z14">
            <v>200612.26171317938</v>
          </cell>
          <cell r="AA14" t="str">
            <v>May</v>
          </cell>
          <cell r="AB14">
            <v>262474.17782201938</v>
          </cell>
          <cell r="AC14">
            <v>205828.18051772207</v>
          </cell>
        </row>
        <row r="15">
          <cell r="S15" t="str">
            <v>Jun</v>
          </cell>
          <cell r="T15">
            <v>1088780.94</v>
          </cell>
          <cell r="U15" t="str">
            <v>Jun</v>
          </cell>
          <cell r="V15">
            <v>1117089.24444</v>
          </cell>
          <cell r="X15" t="str">
            <v>Jun</v>
          </cell>
          <cell r="Y15">
            <v>282849.19362290145</v>
          </cell>
          <cell r="Z15">
            <v>213373.60759149861</v>
          </cell>
          <cell r="AA15" t="str">
            <v>Jun</v>
          </cell>
          <cell r="AB15">
            <v>290203.27265709685</v>
          </cell>
          <cell r="AC15">
            <v>218921.32138887755</v>
          </cell>
        </row>
        <row r="16">
          <cell r="S16" t="str">
            <v>Jul</v>
          </cell>
          <cell r="T16">
            <v>1200420</v>
          </cell>
          <cell r="U16" t="str">
            <v>Jul</v>
          </cell>
          <cell r="V16">
            <v>1231630.92</v>
          </cell>
          <cell r="X16" t="str">
            <v>Jul</v>
          </cell>
          <cell r="Y16">
            <v>304841.29588121059</v>
          </cell>
          <cell r="Z16">
            <v>287292.27835878951</v>
          </cell>
          <cell r="AA16" t="str">
            <v>Jul</v>
          </cell>
          <cell r="AB16">
            <v>312767.169574122</v>
          </cell>
          <cell r="AC16">
            <v>294761.87759611796</v>
          </cell>
        </row>
        <row r="17">
          <cell r="S17" t="str">
            <v>Aug</v>
          </cell>
          <cell r="T17">
            <v>1164407.3999999999</v>
          </cell>
          <cell r="U17" t="str">
            <v>Aug</v>
          </cell>
          <cell r="V17">
            <v>1194681.9924000001</v>
          </cell>
          <cell r="X17" t="str">
            <v>Aug</v>
          </cell>
          <cell r="Y17">
            <v>330594.69120970037</v>
          </cell>
          <cell r="Z17">
            <v>268898.12986549974</v>
          </cell>
          <cell r="AA17" t="str">
            <v>Aug</v>
          </cell>
          <cell r="AB17">
            <v>339190.15318115253</v>
          </cell>
          <cell r="AC17">
            <v>275889.48124200269</v>
          </cell>
        </row>
        <row r="18">
          <cell r="S18" t="str">
            <v>Sep</v>
          </cell>
          <cell r="T18">
            <v>983434.52644425526</v>
          </cell>
          <cell r="U18" t="str">
            <v>Sep</v>
          </cell>
          <cell r="V18">
            <v>1009003.8241318059</v>
          </cell>
          <cell r="X18" t="str">
            <v>Sep</v>
          </cell>
          <cell r="Y18">
            <v>257682.04708880882</v>
          </cell>
          <cell r="Z18">
            <v>233720.5170848566</v>
          </cell>
          <cell r="AA18" t="str">
            <v>Sep</v>
          </cell>
          <cell r="AB18">
            <v>264381.7803131179</v>
          </cell>
          <cell r="AC18">
            <v>239797.25052906293</v>
          </cell>
        </row>
        <row r="19">
          <cell r="S19" t="str">
            <v>Oct</v>
          </cell>
          <cell r="T19">
            <v>864239.3260483864</v>
          </cell>
          <cell r="U19" t="str">
            <v>Oct</v>
          </cell>
          <cell r="V19">
            <v>886709.54852564435</v>
          </cell>
          <cell r="X19" t="str">
            <v>Oct</v>
          </cell>
          <cell r="Y19">
            <v>265982.94199429528</v>
          </cell>
          <cell r="Z19">
            <v>233301.94449307432</v>
          </cell>
          <cell r="AA19" t="str">
            <v>Oct</v>
          </cell>
          <cell r="AB19">
            <v>272898.49848614691</v>
          </cell>
          <cell r="AC19">
            <v>239367.79504989419</v>
          </cell>
        </row>
        <row r="20">
          <cell r="S20" t="str">
            <v>Nov</v>
          </cell>
          <cell r="T20">
            <v>942809.89508445538</v>
          </cell>
          <cell r="U20" t="str">
            <v>Nov</v>
          </cell>
          <cell r="V20">
            <v>967322.95235665131</v>
          </cell>
          <cell r="X20" t="str">
            <v>Nov</v>
          </cell>
          <cell r="Y20">
            <v>293818.34098169976</v>
          </cell>
          <cell r="Z20">
            <v>231590.75735096564</v>
          </cell>
          <cell r="AA20" t="str">
            <v>Nov</v>
          </cell>
          <cell r="AB20">
            <v>301457.61784722382</v>
          </cell>
          <cell r="AC20">
            <v>237612.11704209066</v>
          </cell>
        </row>
        <row r="21">
          <cell r="S21" t="str">
            <v>Dec</v>
          </cell>
          <cell r="T21">
            <v>1030547.1160019281</v>
          </cell>
          <cell r="U21" t="str">
            <v>Dec</v>
          </cell>
          <cell r="V21">
            <v>1057341.3410179783</v>
          </cell>
          <cell r="X21" t="str">
            <v>Dec</v>
          </cell>
          <cell r="Y21">
            <v>267579.35083704971</v>
          </cell>
          <cell r="Z21">
            <v>296348.39760459744</v>
          </cell>
          <cell r="AA21" t="str">
            <v>Dec</v>
          </cell>
          <cell r="AB21">
            <v>274536.41395881295</v>
          </cell>
          <cell r="AC21">
            <v>304053.45594231691</v>
          </cell>
        </row>
        <row r="22">
          <cell r="U22" t="str">
            <v>Dec - 1998</v>
          </cell>
          <cell r="V22">
            <v>1084832.2158844455</v>
          </cell>
          <cell r="AA22" t="str">
            <v>Dec - 1998</v>
          </cell>
          <cell r="AB22">
            <v>281674.36072174204</v>
          </cell>
          <cell r="AC22">
            <v>311958.84579681716</v>
          </cell>
        </row>
        <row r="23">
          <cell r="U23" t="str">
            <v>Dec - 1999</v>
          </cell>
          <cell r="V23">
            <v>1113037.8534974414</v>
          </cell>
          <cell r="AA23" t="str">
            <v>Dec - 1999</v>
          </cell>
          <cell r="AB23">
            <v>288997.89410050737</v>
          </cell>
          <cell r="AC23">
            <v>320069.77578753443</v>
          </cell>
        </row>
        <row r="24">
          <cell r="U24" t="str">
            <v>Dec - 2000</v>
          </cell>
          <cell r="V24">
            <v>1141976.8376883746</v>
          </cell>
          <cell r="AA24" t="str">
            <v>Dec - 2000</v>
          </cell>
          <cell r="AB24">
            <v>296511.83934712055</v>
          </cell>
          <cell r="AC24">
            <v>328391.5899580103</v>
          </cell>
        </row>
        <row r="25">
          <cell r="U25" t="str">
            <v>Dec - 2001</v>
          </cell>
          <cell r="V25">
            <v>1164816.3744421422</v>
          </cell>
          <cell r="AA25" t="str">
            <v>Dec - 2001</v>
          </cell>
          <cell r="AB25">
            <v>302442.07613406295</v>
          </cell>
          <cell r="AC25">
            <v>334959.42175717052</v>
          </cell>
        </row>
        <row r="28">
          <cell r="X28" t="str">
            <v xml:space="preserve">Submitted by:   Vaffi Poonja </v>
          </cell>
        </row>
        <row r="29">
          <cell r="S29" t="str">
            <v xml:space="preserve">Submitted by:   Vaffi Poonja </v>
          </cell>
        </row>
        <row r="30">
          <cell r="X30" t="str">
            <v>Date:                June 26, 1996 - Revised</v>
          </cell>
        </row>
        <row r="31">
          <cell r="S31" t="str">
            <v>Date:                June 4, 1996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f &gt;&gt;"/>
      <sheetName val="1a. Acct"/>
      <sheetName val="1b. CC Comb"/>
      <sheetName val="1d. HC Rates"/>
      <sheetName val="1e. Forecast Mapping"/>
      <sheetName val="2. Realized Payroll &gt;&gt;"/>
      <sheetName val="2a. YTD Var"/>
      <sheetName val="2b. Pivot"/>
      <sheetName val="2c. Adj "/>
      <sheetName val="3. Operating &gt;&gt;"/>
      <sheetName val="3a. YTD Var"/>
      <sheetName val="3b. Pivot"/>
      <sheetName val="5. Templates"/>
      <sheetName val="5a. OPEX"/>
      <sheetName val="5b. CAPEX"/>
      <sheetName val="5c. HEAD"/>
      <sheetName val="5d. Adj"/>
      <sheetName val="6. Future Payroll &gt;&gt;"/>
      <sheetName val="6a. Budget"/>
      <sheetName val="6b. Forecast"/>
      <sheetName val="6c. Adj"/>
      <sheetName val="6d. Perm Redux"/>
      <sheetName val="7. Dist Cost &gt;&gt;"/>
      <sheetName val="7a. Alloc Percent"/>
      <sheetName val="7b. No of PCs"/>
      <sheetName val="7c. Allocation Entries"/>
      <sheetName val="8. Consol &gt;&gt;"/>
      <sheetName val="8a. 2012 EDO - Details"/>
      <sheetName val="New Mapping Table"/>
      <sheetName val="Data Dashboard"/>
      <sheetName val="8b. FRS Transfer"/>
      <sheetName val="8d. Taxes"/>
      <sheetName val="8e. Frcst Smmry Extract"/>
      <sheetName val="8f. Forecast Summary"/>
      <sheetName val="8g. Finance Cuts"/>
      <sheetName val="8h. FRS Pivot"/>
      <sheetName val="8i. Detailed Pivot"/>
      <sheetName val="8j. Payroll Savings"/>
      <sheetName val="9. Review &gt;&gt;"/>
      <sheetName val="9a. Variance Analysis"/>
      <sheetName val="9b. CC Variance"/>
      <sheetName val="9c. Realized Payroll Savings"/>
      <sheetName val="9d. Future Payroll Savings"/>
      <sheetName val="10. Reporting &gt;&gt;"/>
      <sheetName val="10a. EDO - Inc St"/>
      <sheetName val="10b. EDO - Mgmt Fee"/>
      <sheetName val="10c. CS - Inc St"/>
      <sheetName val="10d. HHI - Inc St"/>
      <sheetName val="10e. Solar PV - Inc St"/>
      <sheetName val="10f. CDM - Inc St"/>
      <sheetName val="10g. HESI - Inc St"/>
      <sheetName val="10h. Eliminations"/>
      <sheetName val="10i. HHI Cons Inc Stmt"/>
      <sheetName val="11. Inputs-Financial 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3">
          <cell r="A13" t="str">
            <v>100-101</v>
          </cell>
          <cell r="B13">
            <v>100</v>
          </cell>
          <cell r="C13">
            <v>101</v>
          </cell>
          <cell r="D13">
            <v>5</v>
          </cell>
          <cell r="E13">
            <v>0</v>
          </cell>
          <cell r="F13">
            <v>1.1876484560570071E-2</v>
          </cell>
          <cell r="G13">
            <v>1.1876484560570071E-2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200-101</v>
          </cell>
          <cell r="B14">
            <v>200</v>
          </cell>
          <cell r="C14">
            <v>101</v>
          </cell>
          <cell r="D14">
            <v>1</v>
          </cell>
          <cell r="E14">
            <v>0</v>
          </cell>
          <cell r="F14">
            <v>2.3752969121140144E-3</v>
          </cell>
          <cell r="G14">
            <v>2.3752969121140144E-3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201-101</v>
          </cell>
          <cell r="B15">
            <v>201</v>
          </cell>
          <cell r="C15">
            <v>101</v>
          </cell>
          <cell r="D15">
            <v>8</v>
          </cell>
          <cell r="E15">
            <v>0</v>
          </cell>
          <cell r="F15">
            <v>1.9002375296912115E-2</v>
          </cell>
          <cell r="G15">
            <v>1.9002375296912115E-2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205-101</v>
          </cell>
          <cell r="B16">
            <v>205</v>
          </cell>
          <cell r="C16">
            <v>101</v>
          </cell>
          <cell r="D16">
            <v>22</v>
          </cell>
          <cell r="E16">
            <v>0</v>
          </cell>
          <cell r="F16">
            <v>5.2256532066508314E-2</v>
          </cell>
          <cell r="G16">
            <v>5.2256532066508314E-2</v>
          </cell>
          <cell r="H16">
            <v>0</v>
          </cell>
          <cell r="I16">
            <v>0.25</v>
          </cell>
          <cell r="J16">
            <v>0</v>
          </cell>
          <cell r="K16">
            <v>0.27200000000000002</v>
          </cell>
          <cell r="L16">
            <v>0</v>
          </cell>
          <cell r="M16">
            <v>0</v>
          </cell>
          <cell r="N16">
            <v>0.04</v>
          </cell>
        </row>
        <row r="17">
          <cell r="A17" t="str">
            <v>210-101</v>
          </cell>
          <cell r="B17">
            <v>210</v>
          </cell>
          <cell r="C17">
            <v>101</v>
          </cell>
          <cell r="D17">
            <v>17</v>
          </cell>
          <cell r="E17">
            <v>0.2</v>
          </cell>
          <cell r="F17">
            <v>4.0380047505938245E-2</v>
          </cell>
          <cell r="G17">
            <v>4.0380047505938245E-2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211-101</v>
          </cell>
          <cell r="B18">
            <v>211</v>
          </cell>
          <cell r="C18">
            <v>101</v>
          </cell>
          <cell r="D18">
            <v>28</v>
          </cell>
          <cell r="E18">
            <v>0.2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212-101</v>
          </cell>
          <cell r="B19">
            <v>212</v>
          </cell>
          <cell r="C19">
            <v>101</v>
          </cell>
          <cell r="D19">
            <v>4</v>
          </cell>
          <cell r="E19">
            <v>0.2</v>
          </cell>
          <cell r="F19">
            <v>9.5011876484560574E-3</v>
          </cell>
          <cell r="G19">
            <v>9.5011876484560574E-3</v>
          </cell>
          <cell r="H19">
            <v>0.4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213-101</v>
          </cell>
          <cell r="B20">
            <v>213</v>
          </cell>
          <cell r="C20">
            <v>101</v>
          </cell>
          <cell r="D20">
            <v>0</v>
          </cell>
          <cell r="E20">
            <v>0.2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214-101</v>
          </cell>
          <cell r="B21">
            <v>214</v>
          </cell>
          <cell r="C21">
            <v>101</v>
          </cell>
          <cell r="D21">
            <v>0</v>
          </cell>
          <cell r="E21">
            <v>0.2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293-101</v>
          </cell>
          <cell r="B22">
            <v>293</v>
          </cell>
          <cell r="C22">
            <v>101</v>
          </cell>
          <cell r="D22">
            <v>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300-101</v>
          </cell>
          <cell r="B23">
            <v>300</v>
          </cell>
          <cell r="C23">
            <v>101</v>
          </cell>
          <cell r="D23">
            <v>1</v>
          </cell>
          <cell r="E23">
            <v>0</v>
          </cell>
          <cell r="F23">
            <v>2.3752969121140144E-3</v>
          </cell>
          <cell r="G23">
            <v>2.3752969121140144E-3</v>
          </cell>
          <cell r="H23">
            <v>1.0699999999999999E-2</v>
          </cell>
          <cell r="I23">
            <v>0</v>
          </cell>
          <cell r="J23">
            <v>0</v>
          </cell>
          <cell r="K23">
            <v>0.2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300-102</v>
          </cell>
          <cell r="B24">
            <v>300</v>
          </cell>
          <cell r="C24">
            <v>102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9.0999999999999998E-2</v>
          </cell>
        </row>
        <row r="25">
          <cell r="A25" t="str">
            <v>301-102</v>
          </cell>
          <cell r="B25">
            <v>301</v>
          </cell>
          <cell r="C25">
            <v>102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302-101</v>
          </cell>
          <cell r="B26">
            <v>302</v>
          </cell>
          <cell r="C26">
            <v>101</v>
          </cell>
          <cell r="D26">
            <v>16</v>
          </cell>
          <cell r="E26">
            <v>0</v>
          </cell>
          <cell r="F26">
            <v>3.800475059382423E-2</v>
          </cell>
          <cell r="G26">
            <v>3.800475059382423E-2</v>
          </cell>
          <cell r="H26">
            <v>7.4999999999999997E-2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303-101</v>
          </cell>
          <cell r="B27">
            <v>303</v>
          </cell>
          <cell r="C27">
            <v>101</v>
          </cell>
          <cell r="D27">
            <v>25</v>
          </cell>
          <cell r="E27">
            <v>0</v>
          </cell>
          <cell r="F27">
            <v>5.9382422802850353E-2</v>
          </cell>
          <cell r="G27">
            <v>5.9382422802850353E-2</v>
          </cell>
          <cell r="H27">
            <v>0.3644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303-102</v>
          </cell>
          <cell r="B28">
            <v>303</v>
          </cell>
          <cell r="C28">
            <v>102</v>
          </cell>
          <cell r="D28">
            <v>25</v>
          </cell>
          <cell r="E28">
            <v>0</v>
          </cell>
          <cell r="F28">
            <v>5.9382422802850353E-2</v>
          </cell>
          <cell r="G28">
            <v>5.9382422802850353E-2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305-101</v>
          </cell>
          <cell r="B29">
            <v>305</v>
          </cell>
          <cell r="C29">
            <v>101</v>
          </cell>
          <cell r="D29">
            <v>10</v>
          </cell>
          <cell r="E29">
            <v>0</v>
          </cell>
          <cell r="F29">
            <v>2.3752969121140142E-2</v>
          </cell>
          <cell r="G29">
            <v>2.3752969121140142E-2</v>
          </cell>
          <cell r="H29">
            <v>4.82E-2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310-101</v>
          </cell>
          <cell r="B30">
            <v>310</v>
          </cell>
          <cell r="C30">
            <v>101</v>
          </cell>
          <cell r="D30">
            <v>12</v>
          </cell>
          <cell r="E30">
            <v>0</v>
          </cell>
          <cell r="F30">
            <v>2.8503562945368172E-2</v>
          </cell>
          <cell r="G30">
            <v>2.8503562945368172E-2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311-101</v>
          </cell>
          <cell r="B31">
            <v>311</v>
          </cell>
          <cell r="C31">
            <v>101</v>
          </cell>
          <cell r="D31">
            <v>33</v>
          </cell>
          <cell r="E31">
            <v>0</v>
          </cell>
          <cell r="F31">
            <v>7.8384798099762468E-2</v>
          </cell>
          <cell r="G31">
            <v>7.8384798099762468E-2</v>
          </cell>
          <cell r="H31">
            <v>0</v>
          </cell>
          <cell r="I31">
            <v>0.1</v>
          </cell>
          <cell r="J31">
            <v>0.5</v>
          </cell>
          <cell r="K31">
            <v>0.155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311-102</v>
          </cell>
          <cell r="B32">
            <v>311</v>
          </cell>
          <cell r="C32">
            <v>102</v>
          </cell>
          <cell r="D32">
            <v>10</v>
          </cell>
          <cell r="E32">
            <v>0</v>
          </cell>
          <cell r="F32">
            <v>2.3752969121140142E-2</v>
          </cell>
          <cell r="G32">
            <v>2.3752969121140142E-2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6.9000000000000006E-2</v>
          </cell>
        </row>
        <row r="33">
          <cell r="A33" t="str">
            <v>312-101</v>
          </cell>
          <cell r="B33">
            <v>312</v>
          </cell>
          <cell r="C33">
            <v>101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313-101</v>
          </cell>
          <cell r="B34">
            <v>313</v>
          </cell>
          <cell r="C34">
            <v>101</v>
          </cell>
          <cell r="D34">
            <v>10</v>
          </cell>
          <cell r="E34">
            <v>0</v>
          </cell>
          <cell r="F34">
            <v>2.3752969121140142E-2</v>
          </cell>
          <cell r="G34">
            <v>2.3752969121140142E-2</v>
          </cell>
          <cell r="H34">
            <v>0.1017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330-101</v>
          </cell>
          <cell r="B35">
            <v>330</v>
          </cell>
          <cell r="C35">
            <v>101</v>
          </cell>
          <cell r="D35">
            <v>14</v>
          </cell>
          <cell r="E35">
            <v>0</v>
          </cell>
          <cell r="F35">
            <v>3.3254156769596199E-2</v>
          </cell>
          <cell r="G35">
            <v>3.3254156769596199E-2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392-101</v>
          </cell>
          <cell r="B36">
            <v>392</v>
          </cell>
          <cell r="C36">
            <v>101</v>
          </cell>
          <cell r="D36">
            <v>1</v>
          </cell>
          <cell r="E36">
            <v>0</v>
          </cell>
          <cell r="F36">
            <v>2.3752969121140144E-3</v>
          </cell>
          <cell r="G36">
            <v>2.3752969121140144E-3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400-101</v>
          </cell>
          <cell r="B37">
            <v>400</v>
          </cell>
          <cell r="C37">
            <v>101</v>
          </cell>
          <cell r="D37">
            <v>3</v>
          </cell>
          <cell r="E37">
            <v>0</v>
          </cell>
          <cell r="F37">
            <v>7.1258907363420431E-3</v>
          </cell>
          <cell r="G37">
            <v>7.1258907363420431E-3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500-101</v>
          </cell>
          <cell r="B38">
            <v>500</v>
          </cell>
          <cell r="C38">
            <v>101</v>
          </cell>
          <cell r="D38">
            <v>3</v>
          </cell>
          <cell r="E38">
            <v>0</v>
          </cell>
          <cell r="F38">
            <v>7.1258907363420431E-3</v>
          </cell>
          <cell r="G38">
            <v>7.1258907363420431E-3</v>
          </cell>
          <cell r="H38">
            <v>0</v>
          </cell>
          <cell r="I38">
            <v>0.25</v>
          </cell>
          <cell r="J38">
            <v>0</v>
          </cell>
          <cell r="K38">
            <v>8.6999999999999994E-2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501-101</v>
          </cell>
          <cell r="B39">
            <v>501</v>
          </cell>
          <cell r="C39">
            <v>101</v>
          </cell>
          <cell r="D39">
            <v>16</v>
          </cell>
          <cell r="E39">
            <v>0</v>
          </cell>
          <cell r="F39">
            <v>3.800475059382423E-2</v>
          </cell>
          <cell r="G39">
            <v>3.800475059382423E-2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502-101</v>
          </cell>
          <cell r="B40">
            <v>502</v>
          </cell>
          <cell r="C40">
            <v>101</v>
          </cell>
          <cell r="D40">
            <v>25</v>
          </cell>
          <cell r="E40">
            <v>0</v>
          </cell>
          <cell r="F40">
            <v>5.9382422802850353E-2</v>
          </cell>
          <cell r="G40">
            <v>5.9382422802850353E-2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0.16</v>
          </cell>
          <cell r="M40">
            <v>0.77</v>
          </cell>
          <cell r="N40">
            <v>0</v>
          </cell>
        </row>
        <row r="41">
          <cell r="A41" t="str">
            <v>502-102</v>
          </cell>
          <cell r="B41">
            <v>502</v>
          </cell>
          <cell r="C41">
            <v>102</v>
          </cell>
          <cell r="D41">
            <v>6</v>
          </cell>
          <cell r="E41">
            <v>0</v>
          </cell>
          <cell r="F41">
            <v>1.4251781472684086E-2</v>
          </cell>
          <cell r="G41">
            <v>1.4251781472684086E-2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0.29199999999999998</v>
          </cell>
        </row>
        <row r="42">
          <cell r="A42" t="str">
            <v>503-101</v>
          </cell>
          <cell r="B42">
            <v>503</v>
          </cell>
          <cell r="C42">
            <v>101</v>
          </cell>
          <cell r="D42">
            <v>23</v>
          </cell>
          <cell r="E42">
            <v>0</v>
          </cell>
          <cell r="F42">
            <v>5.4631828978622329E-2</v>
          </cell>
          <cell r="G42">
            <v>5.4631828978622329E-2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0.16</v>
          </cell>
          <cell r="M42">
            <v>0</v>
          </cell>
          <cell r="N42">
            <v>0</v>
          </cell>
        </row>
        <row r="43">
          <cell r="A43" t="str">
            <v>504-101</v>
          </cell>
          <cell r="B43">
            <v>504</v>
          </cell>
          <cell r="C43">
            <v>101</v>
          </cell>
          <cell r="D43">
            <v>3</v>
          </cell>
          <cell r="E43">
            <v>0</v>
          </cell>
          <cell r="F43">
            <v>7.1258907363420431E-3</v>
          </cell>
          <cell r="G43">
            <v>7.1258907363420431E-3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521-101</v>
          </cell>
          <cell r="B44">
            <v>521</v>
          </cell>
          <cell r="C44">
            <v>101</v>
          </cell>
          <cell r="D44">
            <v>6</v>
          </cell>
          <cell r="E44">
            <v>0</v>
          </cell>
          <cell r="F44">
            <v>1.4251781472684086E-2</v>
          </cell>
          <cell r="G44">
            <v>1.4251781472684086E-2</v>
          </cell>
          <cell r="H44">
            <v>0</v>
          </cell>
          <cell r="I44">
            <v>0</v>
          </cell>
          <cell r="J44">
            <v>0</v>
          </cell>
          <cell r="K44">
            <v>0.113</v>
          </cell>
          <cell r="L44">
            <v>0</v>
          </cell>
          <cell r="M44">
            <v>0</v>
          </cell>
          <cell r="N44">
            <v>5.0000000000000001E-3</v>
          </cell>
        </row>
        <row r="45">
          <cell r="A45" t="str">
            <v>522-101</v>
          </cell>
          <cell r="B45">
            <v>522</v>
          </cell>
          <cell r="C45">
            <v>101</v>
          </cell>
          <cell r="D45">
            <v>14</v>
          </cell>
          <cell r="E45">
            <v>0</v>
          </cell>
          <cell r="F45">
            <v>3.3254156769596199E-2</v>
          </cell>
          <cell r="G45">
            <v>3.3254156769596199E-2</v>
          </cell>
          <cell r="H45">
            <v>0</v>
          </cell>
          <cell r="I45">
            <v>0.05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523-101</v>
          </cell>
          <cell r="B46">
            <v>523</v>
          </cell>
          <cell r="C46">
            <v>101</v>
          </cell>
          <cell r="D46">
            <v>22</v>
          </cell>
          <cell r="E46">
            <v>0</v>
          </cell>
          <cell r="F46">
            <v>5.2256532066508314E-2</v>
          </cell>
          <cell r="G46">
            <v>5.2256532066508314E-2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3.1E-2</v>
          </cell>
        </row>
        <row r="47">
          <cell r="A47" t="str">
            <v>524-101</v>
          </cell>
          <cell r="B47">
            <v>524</v>
          </cell>
          <cell r="C47">
            <v>101</v>
          </cell>
          <cell r="D47">
            <v>3</v>
          </cell>
          <cell r="E47">
            <v>0</v>
          </cell>
          <cell r="F47">
            <v>7.1258907363420431E-3</v>
          </cell>
          <cell r="G47">
            <v>7.1258907363420431E-3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525-101</v>
          </cell>
          <cell r="B48">
            <v>525</v>
          </cell>
          <cell r="C48">
            <v>101</v>
          </cell>
          <cell r="D48">
            <v>7</v>
          </cell>
          <cell r="E48">
            <v>0</v>
          </cell>
          <cell r="F48">
            <v>1.66270783847981E-2</v>
          </cell>
          <cell r="G48">
            <v>1.66270783847981E-2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543-101</v>
          </cell>
          <cell r="B49">
            <v>543</v>
          </cell>
          <cell r="C49">
            <v>101</v>
          </cell>
          <cell r="D49">
            <v>4</v>
          </cell>
          <cell r="E49">
            <v>0</v>
          </cell>
          <cell r="F49">
            <v>9.5011876484560574E-3</v>
          </cell>
          <cell r="G49">
            <v>9.5011876484560574E-3</v>
          </cell>
          <cell r="H49">
            <v>0</v>
          </cell>
          <cell r="I49">
            <v>0</v>
          </cell>
          <cell r="J49">
            <v>0</v>
          </cell>
          <cell r="K49">
            <v>1.2999999999999999E-2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544-101</v>
          </cell>
          <cell r="B50">
            <v>544</v>
          </cell>
          <cell r="C50">
            <v>101</v>
          </cell>
          <cell r="D50">
            <v>7</v>
          </cell>
          <cell r="E50">
            <v>0</v>
          </cell>
          <cell r="F50">
            <v>1.66270783847981E-2</v>
          </cell>
          <cell r="G50">
            <v>1.66270783847981E-2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0.11</v>
          </cell>
          <cell r="M50">
            <v>0</v>
          </cell>
          <cell r="N50">
            <v>0</v>
          </cell>
        </row>
        <row r="51">
          <cell r="A51" t="str">
            <v>544-102</v>
          </cell>
          <cell r="B51">
            <v>544</v>
          </cell>
          <cell r="C51">
            <v>102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6.9000000000000006E-2</v>
          </cell>
        </row>
        <row r="52">
          <cell r="A52" t="str">
            <v>545-101</v>
          </cell>
          <cell r="B52">
            <v>545</v>
          </cell>
          <cell r="C52">
            <v>101</v>
          </cell>
          <cell r="D52">
            <v>9</v>
          </cell>
          <cell r="E52">
            <v>0</v>
          </cell>
          <cell r="F52">
            <v>2.1377672209026127E-2</v>
          </cell>
          <cell r="G52">
            <v>2.1377672209026127E-2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0.56999999999999995</v>
          </cell>
          <cell r="M52">
            <v>0.23</v>
          </cell>
          <cell r="N52">
            <v>0</v>
          </cell>
        </row>
        <row r="53">
          <cell r="A53" t="str">
            <v>545-102</v>
          </cell>
          <cell r="B53">
            <v>545</v>
          </cell>
          <cell r="C53">
            <v>102</v>
          </cell>
          <cell r="D53">
            <v>1</v>
          </cell>
          <cell r="E53">
            <v>0</v>
          </cell>
          <cell r="F53">
            <v>2.3752969121140144E-3</v>
          </cell>
          <cell r="G53">
            <v>2.3752969121140144E-3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0.33700000000000002</v>
          </cell>
        </row>
        <row r="54">
          <cell r="A54" t="str">
            <v>592-101</v>
          </cell>
          <cell r="B54">
            <v>592</v>
          </cell>
          <cell r="C54">
            <v>101</v>
          </cell>
          <cell r="D54">
            <v>1</v>
          </cell>
          <cell r="E54">
            <v>0</v>
          </cell>
          <cell r="F54">
            <v>2.3752969121140144E-3</v>
          </cell>
          <cell r="G54">
            <v>2.3752969121140144E-3</v>
          </cell>
          <cell r="H54">
            <v>0</v>
          </cell>
          <cell r="I54">
            <v>0</v>
          </cell>
          <cell r="J54">
            <v>0.5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593-101</v>
          </cell>
          <cell r="B55">
            <v>593</v>
          </cell>
          <cell r="C55">
            <v>101</v>
          </cell>
          <cell r="D55">
            <v>3</v>
          </cell>
          <cell r="E55">
            <v>0</v>
          </cell>
          <cell r="F55">
            <v>7.1258907363420431E-3</v>
          </cell>
          <cell r="G55">
            <v>7.1258907363420431E-3</v>
          </cell>
          <cell r="H55">
            <v>0</v>
          </cell>
          <cell r="I55">
            <v>0.25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600-101</v>
          </cell>
          <cell r="B56">
            <v>600</v>
          </cell>
          <cell r="C56">
            <v>101</v>
          </cell>
          <cell r="D56">
            <v>1</v>
          </cell>
          <cell r="E56">
            <v>0</v>
          </cell>
          <cell r="F56">
            <v>2.3752969121140144E-3</v>
          </cell>
          <cell r="G56">
            <v>2.3752969121140144E-3</v>
          </cell>
          <cell r="H56">
            <v>0</v>
          </cell>
          <cell r="I56">
            <v>0</v>
          </cell>
          <cell r="J56">
            <v>0</v>
          </cell>
          <cell r="K56">
            <v>2.5000000000000001E-2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601-101</v>
          </cell>
          <cell r="B57">
            <v>601</v>
          </cell>
          <cell r="C57">
            <v>101</v>
          </cell>
          <cell r="D57">
            <v>2</v>
          </cell>
          <cell r="E57">
            <v>0</v>
          </cell>
          <cell r="F57">
            <v>4.7505938242280287E-3</v>
          </cell>
          <cell r="G57">
            <v>4.7505938242280287E-3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620-101</v>
          </cell>
          <cell r="B58">
            <v>620</v>
          </cell>
          <cell r="C58">
            <v>101</v>
          </cell>
          <cell r="D58">
            <v>12</v>
          </cell>
          <cell r="E58">
            <v>0</v>
          </cell>
          <cell r="F58">
            <v>2.8503562945368172E-2</v>
          </cell>
          <cell r="G58">
            <v>2.8503562945368172E-2</v>
          </cell>
          <cell r="H58">
            <v>0</v>
          </cell>
          <cell r="I58">
            <v>0.1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650-101</v>
          </cell>
          <cell r="B59">
            <v>650</v>
          </cell>
          <cell r="C59">
            <v>101</v>
          </cell>
          <cell r="D59">
            <v>10</v>
          </cell>
          <cell r="E59">
            <v>0</v>
          </cell>
          <cell r="F59">
            <v>2.3752969121140142E-2</v>
          </cell>
          <cell r="G59">
            <v>2.3752969121140142E-2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651-101</v>
          </cell>
          <cell r="B60">
            <v>651</v>
          </cell>
          <cell r="C60">
            <v>101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0.13500000000000001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654-102</v>
          </cell>
          <cell r="B61">
            <v>654</v>
          </cell>
          <cell r="C61">
            <v>102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6.6000000000000003E-2</v>
          </cell>
        </row>
        <row r="62">
          <cell r="A62" t="str">
            <v>680-101</v>
          </cell>
          <cell r="B62">
            <v>680</v>
          </cell>
          <cell r="C62">
            <v>101</v>
          </cell>
          <cell r="D62">
            <v>26</v>
          </cell>
          <cell r="E62">
            <v>0</v>
          </cell>
          <cell r="F62">
            <v>6.1757719714964368E-2</v>
          </cell>
          <cell r="G62">
            <v>6.1757719714964368E-2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Total</v>
          </cell>
          <cell r="B63">
            <v>0</v>
          </cell>
          <cell r="C63">
            <v>0</v>
          </cell>
          <cell r="D63">
            <v>453</v>
          </cell>
          <cell r="E63">
            <v>0</v>
          </cell>
          <cell r="F63">
            <v>421</v>
          </cell>
          <cell r="G63">
            <v>421</v>
          </cell>
          <cell r="H63">
            <v>404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77">
          <cell r="B77">
            <v>100</v>
          </cell>
        </row>
        <row r="78">
          <cell r="B78">
            <v>200</v>
          </cell>
        </row>
        <row r="79">
          <cell r="B79">
            <v>201</v>
          </cell>
        </row>
        <row r="80">
          <cell r="B80">
            <v>205</v>
          </cell>
        </row>
        <row r="81">
          <cell r="B81">
            <v>210</v>
          </cell>
        </row>
        <row r="82">
          <cell r="B82">
            <v>211</v>
          </cell>
        </row>
        <row r="83">
          <cell r="B83">
            <v>212</v>
          </cell>
        </row>
        <row r="84">
          <cell r="B84">
            <v>213</v>
          </cell>
        </row>
        <row r="85">
          <cell r="B85">
            <v>214</v>
          </cell>
        </row>
        <row r="86">
          <cell r="B86">
            <v>293</v>
          </cell>
        </row>
        <row r="87">
          <cell r="B87">
            <v>400</v>
          </cell>
        </row>
        <row r="88">
          <cell r="B88">
            <v>600</v>
          </cell>
        </row>
        <row r="89">
          <cell r="B89">
            <v>601</v>
          </cell>
        </row>
        <row r="90">
          <cell r="B90">
            <v>620</v>
          </cell>
        </row>
        <row r="91">
          <cell r="B91">
            <v>650</v>
          </cell>
        </row>
        <row r="92">
          <cell r="B92">
            <v>651</v>
          </cell>
        </row>
        <row r="93">
          <cell r="B93">
            <v>654</v>
          </cell>
        </row>
        <row r="94">
          <cell r="B94">
            <v>680</v>
          </cell>
        </row>
        <row r="95">
          <cell r="B95">
            <v>690</v>
          </cell>
        </row>
        <row r="96">
          <cell r="B96">
            <v>800</v>
          </cell>
        </row>
        <row r="97">
          <cell r="B97">
            <v>900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Key Ratios"/>
      <sheetName val="MACRO"/>
      <sheetName val="NOTES"/>
      <sheetName val="Bal_ExternalReporting"/>
      <sheetName val="Operat_ExternalReporting"/>
      <sheetName val="SCHANGES_ExternalReporting"/>
      <sheetName val="Interest accrual"/>
      <sheetName val="GL_DETAIL"/>
      <sheetName val="BALANCE"/>
      <sheetName val="Bal_side_land_SCH3"/>
      <sheetName val="ADJUSTMT"/>
      <sheetName val="Operat_Cond_land (2)"/>
      <sheetName val="Operat_Cond_land"/>
      <sheetName val="Operating_qtr"/>
      <sheetName val="OperatQTR_Cond_land_SCH2 "/>
      <sheetName val="TOWNOPERATING_LAND"/>
      <sheetName val="Operst_variance (2)"/>
      <sheetName val="Explanation"/>
      <sheetName val="Operst_variance"/>
      <sheetName val="CFLOW"/>
      <sheetName val="CapexpQTR_SCH1"/>
      <sheetName val="Capexp"/>
      <sheetName val="Cap_Sum_Activity (2)"/>
      <sheetName val="CapexpSum"/>
      <sheetName val="SCHANGES"/>
      <sheetName val="SUPPLMT"/>
      <sheetName val="Cap_Sum_Activity"/>
      <sheetName val="DATA"/>
      <sheetName val="OPERATNG"/>
      <sheetName val="TAXES (2)"/>
      <sheetName val="TAXES (3)"/>
      <sheetName val="2002taxes"/>
      <sheetName val="TAXES_by_gl"/>
      <sheetName val="TAXES_by_yr"/>
      <sheetName val="Regul_Assets_Word"/>
      <sheetName val="Regul_Assets"/>
      <sheetName val="PERFORM"/>
      <sheetName val="LASTYR"/>
      <sheetName val="AVGCUST"/>
      <sheetName val="Sheet1"/>
      <sheetName val="BAL_QUARTER"/>
      <sheetName val="CAPITALEXP"/>
      <sheetName val="Bal_side"/>
      <sheetName val="TOWNOPERATING"/>
      <sheetName val="Operating_qtr (3)"/>
      <sheetName val="Operating_qtr (2)"/>
      <sheetName val="Operating_qtr_L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26">
          <cell r="C226">
            <v>-24501263.469999999</v>
          </cell>
        </row>
        <row r="227">
          <cell r="C227">
            <v>0</v>
          </cell>
        </row>
        <row r="228">
          <cell r="C228">
            <v>-57474497.670000002</v>
          </cell>
        </row>
        <row r="229">
          <cell r="C229">
            <v>0</v>
          </cell>
        </row>
        <row r="233">
          <cell r="C233">
            <v>-827.77</v>
          </cell>
        </row>
        <row r="234">
          <cell r="C234">
            <v>0</v>
          </cell>
        </row>
        <row r="235">
          <cell r="C235">
            <v>0</v>
          </cell>
        </row>
        <row r="236">
          <cell r="C236">
            <v>0</v>
          </cell>
        </row>
        <row r="237">
          <cell r="C237">
            <v>-622810.14</v>
          </cell>
        </row>
        <row r="238">
          <cell r="C238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 refreshError="1"/>
      <sheetData sheetId="1" refreshError="1"/>
      <sheetData sheetId="2" refreshError="1">
        <row r="1">
          <cell r="A1" t="str">
            <v>LDC Name</v>
          </cell>
        </row>
        <row r="76">
          <cell r="E76">
            <v>36161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Monthly inputs"/>
      <sheetName val="Sheet3"/>
      <sheetName val="InputSheet"/>
      <sheetName val="Grouping"/>
      <sheetName val="Upload"/>
      <sheetName val="Hoep"/>
      <sheetName val="Customer Allocation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E3">
            <v>6.6349999999999992E-2</v>
          </cell>
        </row>
        <row r="4">
          <cell r="E4">
            <v>7.0993515947131894E-2</v>
          </cell>
        </row>
        <row r="5">
          <cell r="E5">
            <v>7.0999999999999994E-2</v>
          </cell>
        </row>
        <row r="6">
          <cell r="E6">
            <v>5.7654322927226255E-2</v>
          </cell>
        </row>
        <row r="7">
          <cell r="E7">
            <v>4.6186384399659976E-2</v>
          </cell>
        </row>
        <row r="8">
          <cell r="E8">
            <v>5.5249352929579949E-2</v>
          </cell>
        </row>
        <row r="9">
          <cell r="E9">
            <v>6.2162928349367326E-2</v>
          </cell>
        </row>
        <row r="10">
          <cell r="E10">
            <v>6.8674858086432061E-2</v>
          </cell>
        </row>
        <row r="11">
          <cell r="E11">
            <v>6.1087524223463772E-2</v>
          </cell>
        </row>
        <row r="12">
          <cell r="E12">
            <v>6.1087524223463772E-2</v>
          </cell>
        </row>
        <row r="13">
          <cell r="E13">
            <v>5.3984779069158426E-2</v>
          </cell>
        </row>
        <row r="14">
          <cell r="E14">
            <v>5.8228434687110149E-2</v>
          </cell>
        </row>
      </sheetData>
      <sheetData sheetId="8" refreshError="1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B. Setup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3">
          <cell r="A123" t="str">
            <v>W35</v>
          </cell>
          <cell r="B123">
            <v>1500</v>
          </cell>
        </row>
        <row r="124">
          <cell r="A124" t="str">
            <v>W40</v>
          </cell>
          <cell r="B124">
            <v>1710</v>
          </cell>
        </row>
        <row r="125">
          <cell r="A125" t="str">
            <v>P35</v>
          </cell>
          <cell r="B125">
            <v>1540</v>
          </cell>
        </row>
        <row r="126">
          <cell r="A126" t="str">
            <v>P40</v>
          </cell>
          <cell r="B126">
            <v>1700</v>
          </cell>
        </row>
        <row r="131">
          <cell r="A131" t="str">
            <v>Union</v>
          </cell>
          <cell r="B131" t="str">
            <v>Full Time - Temporary</v>
          </cell>
          <cell r="C131" t="str">
            <v>P</v>
          </cell>
        </row>
        <row r="132">
          <cell r="A132" t="str">
            <v>Non-Union</v>
          </cell>
          <cell r="B132" t="str">
            <v>Full Time - Permanent</v>
          </cell>
          <cell r="C132" t="str">
            <v>W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 OVERVIEW"/>
      <sheetName val="1-1 GENERAL (Input)"/>
      <sheetName val="2-1 TRIAL BALANCE DATA (Input)"/>
      <sheetName val="2-2 UNADJUSTED ACCOUNTING DATA"/>
      <sheetName val="ADJ 1 (Rate Base -Tier 1)"/>
      <sheetName val="ADJ 1a (Rate Base -Tier 1)"/>
      <sheetName val="ADJ 2 (Rate Base -Tier 2)"/>
      <sheetName val="ADJ 3 (Distrib Exp -Tier 1)"/>
      <sheetName val="ADJ 3a (Distrib Exp -Tier 1)"/>
      <sheetName val="ADJ 3b (Tier 1 Amortization)"/>
      <sheetName val="ADJ 4 (Distrib Exp -Tier 2)"/>
      <sheetName val="ADJ 5 (Specific Distrib Exp)"/>
      <sheetName val="ADJ 6 (Revenue -Tier 1)"/>
      <sheetName val="2-4 ADJUSTED ACCOUNTING DATA"/>
      <sheetName val="2-5 Capital Expnditures Sch 4-1"/>
      <sheetName val="2-6 OTH (Employee Compensation"/>
      <sheetName val="3-1 RATE BASE"/>
      <sheetName val="3-2 COST OF CAPITAL (Input)"/>
      <sheetName val="3-3  CAPITAL STRUCTURE (Input)"/>
      <sheetName val="3-4 WEIGHTED DEBT COST (Input)"/>
      <sheetName val="4-1 DATA for PILS MODEL"/>
      <sheetName val="tbd 4-2 OUTPUT from PILS MODEL"/>
      <sheetName val="5-1 SERVICE REVENUE REQUIREMENT"/>
      <sheetName val="5-2 SPECIFIC SERV CHRGS (Input)"/>
      <sheetName val="5-3 OTHER REGULTD CHRGS (Input)"/>
      <sheetName val="5-4 CDM (Input)"/>
      <sheetName val="5-5 BASE REVENUE REQUIREMENT"/>
      <sheetName val="6-1 CUSTOMER CLASSES (Input)"/>
      <sheetName val="6-2 DEMAND, RATES (Input)"/>
      <sheetName val="6-3 Trfmr Ownership (Input)"/>
      <sheetName val="7-1 ALLOCATION - Base Rev. Req."/>
      <sheetName val="7-2 ALLOCATION - LV-Wheeling"/>
      <sheetName val="7-3 ALLOCATION - CDM (Input)"/>
      <sheetName val="8-1 RATES - BASE REV. REQ."/>
      <sheetName val="8-2 RATES - LV-Wheeling"/>
      <sheetName val="8-3 RATES - CDM"/>
      <sheetName val="8-4 RATE RIDERS -Reg. Assets"/>
      <sheetName val="8-5 DISTRIBUTION RATES"/>
      <sheetName val="8-6 RETAIL TRANSM RATES (Input)"/>
      <sheetName val="8-7 OTHER CHGS, COMMOD (Input)"/>
      <sheetName val="9-1 BILL IMPACTS"/>
      <sheetName val="9-2 BILL IMPACTS %"/>
      <sheetName val="9-1ALT BILL IMPACTS"/>
      <sheetName val="9-2ALT BILL IMPACTS %"/>
      <sheetName val="10-1 RATES SCHEDULE (Part 1)"/>
      <sheetName val="10-2 RATES SCHEDULE (Part 2)"/>
      <sheetName val="10-3 RATES SCHEDULE (Part 3)"/>
      <sheetName val="10-4 DISTR. RATES - RECONCILED"/>
      <sheetName val="HB Appendix A.1"/>
      <sheetName val="HB Appendix A.2"/>
      <sheetName val="HB Appendix A.3"/>
      <sheetName val="HB Appendix A.4"/>
      <sheetName val="Navigation Macro Values"/>
      <sheetName val="Filters"/>
      <sheetName val="Rate Riders Calc."/>
      <sheetName val="LV Charges Allocation"/>
      <sheetName val="Bill Impact Summ"/>
      <sheetName val="DISTR. Impact by CC"/>
      <sheetName val="DISTR.at Current 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15">
          <cell r="B15">
            <v>1</v>
          </cell>
          <cell r="C15" t="str">
            <v/>
          </cell>
          <cell r="D15" t="str">
            <v>RESIDENTIAL</v>
          </cell>
          <cell r="F15" t="str">
            <v/>
          </cell>
          <cell r="G15" t="str">
            <v>X</v>
          </cell>
        </row>
        <row r="16">
          <cell r="B16">
            <v>2</v>
          </cell>
          <cell r="C16" t="str">
            <v>RESIDENTIAL</v>
          </cell>
          <cell r="D16" t="str">
            <v>Regular</v>
          </cell>
          <cell r="E16" t="str">
            <v>A</v>
          </cell>
          <cell r="F16" t="str">
            <v>X</v>
          </cell>
          <cell r="G16" t="str">
            <v>X</v>
          </cell>
          <cell r="H16">
            <v>1.0999999999999999E-2</v>
          </cell>
          <cell r="I16">
            <v>6.1999999999999998E-3</v>
          </cell>
          <cell r="J16">
            <v>7.0000000000000001E-3</v>
          </cell>
          <cell r="K16">
            <v>2.4199999999999999E-2</v>
          </cell>
          <cell r="L16">
            <v>2.4199999999999996E-2</v>
          </cell>
          <cell r="M16">
            <v>0</v>
          </cell>
          <cell r="Q16">
            <v>0</v>
          </cell>
          <cell r="R16">
            <v>5.2999999999999999E-2</v>
          </cell>
          <cell r="S16">
            <v>6.2E-2</v>
          </cell>
          <cell r="T16">
            <v>1.0432999999999999</v>
          </cell>
          <cell r="U16">
            <v>1.0432999999999999</v>
          </cell>
          <cell r="V16">
            <v>1.3899999999999999E-2</v>
          </cell>
          <cell r="W16">
            <v>0</v>
          </cell>
          <cell r="X16">
            <v>12.33</v>
          </cell>
          <cell r="Y16">
            <v>1.21E-2</v>
          </cell>
          <cell r="Z16">
            <v>0</v>
          </cell>
          <cell r="AA16">
            <v>11.31</v>
          </cell>
          <cell r="AB16">
            <v>2.8E-3</v>
          </cell>
          <cell r="AC16">
            <v>100</v>
          </cell>
          <cell r="AD16">
            <v>0</v>
          </cell>
          <cell r="AE16">
            <v>250</v>
          </cell>
          <cell r="AF16">
            <v>0</v>
          </cell>
          <cell r="AG16">
            <v>500</v>
          </cell>
          <cell r="AH16">
            <v>0</v>
          </cell>
          <cell r="AI16">
            <v>750</v>
          </cell>
          <cell r="AJ16">
            <v>0</v>
          </cell>
          <cell r="AK16">
            <v>1000</v>
          </cell>
          <cell r="AL16">
            <v>0</v>
          </cell>
          <cell r="AM16">
            <v>1500</v>
          </cell>
          <cell r="AN16">
            <v>0</v>
          </cell>
          <cell r="AO16">
            <v>2000</v>
          </cell>
          <cell r="AP16">
            <v>0</v>
          </cell>
          <cell r="AQ16">
            <v>7</v>
          </cell>
          <cell r="AR16" t="str">
            <v>kWh</v>
          </cell>
          <cell r="AS16" t="str">
            <v>X</v>
          </cell>
        </row>
        <row r="17">
          <cell r="B17">
            <v>3</v>
          </cell>
          <cell r="C17" t="str">
            <v>RESIDENTIAL</v>
          </cell>
          <cell r="D17" t="str">
            <v>Regular</v>
          </cell>
          <cell r="E17" t="str">
            <v>B</v>
          </cell>
          <cell r="F17" t="str">
            <v/>
          </cell>
          <cell r="G17" t="str">
            <v/>
          </cell>
          <cell r="H17">
            <v>0</v>
          </cell>
          <cell r="K17">
            <v>0</v>
          </cell>
          <cell r="L17">
            <v>0</v>
          </cell>
          <cell r="M17">
            <v>0</v>
          </cell>
          <cell r="Q17">
            <v>0</v>
          </cell>
          <cell r="T17">
            <v>1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100</v>
          </cell>
          <cell r="AD17">
            <v>0</v>
          </cell>
          <cell r="AE17">
            <v>250</v>
          </cell>
          <cell r="AF17">
            <v>0</v>
          </cell>
          <cell r="AG17">
            <v>500</v>
          </cell>
          <cell r="AH17">
            <v>0</v>
          </cell>
          <cell r="AI17">
            <v>750</v>
          </cell>
          <cell r="AJ17">
            <v>0</v>
          </cell>
          <cell r="AK17">
            <v>1000</v>
          </cell>
          <cell r="AL17">
            <v>0</v>
          </cell>
          <cell r="AM17">
            <v>1500</v>
          </cell>
          <cell r="AN17">
            <v>0</v>
          </cell>
          <cell r="AO17">
            <v>2000</v>
          </cell>
          <cell r="AP17">
            <v>0</v>
          </cell>
          <cell r="AQ17">
            <v>7</v>
          </cell>
          <cell r="AR17" t="str">
            <v>kWh</v>
          </cell>
          <cell r="AS17" t="str">
            <v/>
          </cell>
        </row>
        <row r="18">
          <cell r="B18">
            <v>4</v>
          </cell>
          <cell r="C18" t="str">
            <v>RESIDENTIAL</v>
          </cell>
          <cell r="D18" t="str">
            <v>Regular</v>
          </cell>
          <cell r="E18" t="str">
            <v>C</v>
          </cell>
          <cell r="F18" t="str">
            <v/>
          </cell>
          <cell r="G18" t="str">
            <v/>
          </cell>
          <cell r="H18">
            <v>0</v>
          </cell>
          <cell r="K18">
            <v>0</v>
          </cell>
          <cell r="L18">
            <v>0</v>
          </cell>
          <cell r="M18">
            <v>0</v>
          </cell>
          <cell r="Q18">
            <v>0</v>
          </cell>
          <cell r="T18">
            <v>1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100</v>
          </cell>
          <cell r="AD18">
            <v>0</v>
          </cell>
          <cell r="AE18">
            <v>250</v>
          </cell>
          <cell r="AF18">
            <v>0</v>
          </cell>
          <cell r="AG18">
            <v>500</v>
          </cell>
          <cell r="AH18">
            <v>0</v>
          </cell>
          <cell r="AI18">
            <v>750</v>
          </cell>
          <cell r="AJ18">
            <v>0</v>
          </cell>
          <cell r="AK18">
            <v>1000</v>
          </cell>
          <cell r="AL18">
            <v>0</v>
          </cell>
          <cell r="AM18">
            <v>1500</v>
          </cell>
          <cell r="AN18">
            <v>0</v>
          </cell>
          <cell r="AO18">
            <v>2000</v>
          </cell>
          <cell r="AP18">
            <v>0</v>
          </cell>
          <cell r="AQ18">
            <v>7</v>
          </cell>
          <cell r="AR18" t="str">
            <v>kWh</v>
          </cell>
          <cell r="AS18" t="str">
            <v/>
          </cell>
        </row>
        <row r="19">
          <cell r="B19">
            <v>5</v>
          </cell>
          <cell r="C19" t="str">
            <v>RESIDENTIAL</v>
          </cell>
          <cell r="D19" t="str">
            <v>Regular</v>
          </cell>
          <cell r="E19" t="str">
            <v>D</v>
          </cell>
          <cell r="F19" t="str">
            <v/>
          </cell>
          <cell r="G19" t="str">
            <v/>
          </cell>
          <cell r="H19">
            <v>0</v>
          </cell>
          <cell r="K19">
            <v>0</v>
          </cell>
          <cell r="L19">
            <v>0</v>
          </cell>
          <cell r="M19">
            <v>0</v>
          </cell>
          <cell r="Q19">
            <v>0</v>
          </cell>
          <cell r="T19">
            <v>1</v>
          </cell>
          <cell r="U19">
            <v>1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100</v>
          </cell>
          <cell r="AD19">
            <v>0</v>
          </cell>
          <cell r="AE19">
            <v>250</v>
          </cell>
          <cell r="AF19">
            <v>0</v>
          </cell>
          <cell r="AG19">
            <v>500</v>
          </cell>
          <cell r="AH19">
            <v>0</v>
          </cell>
          <cell r="AI19">
            <v>750</v>
          </cell>
          <cell r="AJ19">
            <v>0</v>
          </cell>
          <cell r="AK19">
            <v>1000</v>
          </cell>
          <cell r="AL19">
            <v>0</v>
          </cell>
          <cell r="AM19">
            <v>1500</v>
          </cell>
          <cell r="AN19">
            <v>0</v>
          </cell>
          <cell r="AO19">
            <v>2000</v>
          </cell>
          <cell r="AP19">
            <v>0</v>
          </cell>
          <cell r="AQ19">
            <v>7</v>
          </cell>
          <cell r="AR19" t="str">
            <v>kWh</v>
          </cell>
          <cell r="AS19" t="str">
            <v/>
          </cell>
        </row>
        <row r="20">
          <cell r="B20">
            <v>6</v>
          </cell>
          <cell r="C20" t="str">
            <v>RESIDENTIAL</v>
          </cell>
          <cell r="D20" t="str">
            <v>Time of Use</v>
          </cell>
          <cell r="E20" t="str">
            <v>A</v>
          </cell>
          <cell r="F20" t="str">
            <v/>
          </cell>
          <cell r="G20" t="str">
            <v/>
          </cell>
          <cell r="H20">
            <v>0</v>
          </cell>
          <cell r="K20">
            <v>0</v>
          </cell>
          <cell r="L20">
            <v>0</v>
          </cell>
          <cell r="M20">
            <v>0</v>
          </cell>
          <cell r="Q20">
            <v>0</v>
          </cell>
          <cell r="T20">
            <v>1</v>
          </cell>
          <cell r="U20">
            <v>1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100</v>
          </cell>
          <cell r="AD20">
            <v>0</v>
          </cell>
          <cell r="AE20">
            <v>250</v>
          </cell>
          <cell r="AF20">
            <v>0</v>
          </cell>
          <cell r="AG20">
            <v>500</v>
          </cell>
          <cell r="AH20">
            <v>0</v>
          </cell>
          <cell r="AI20">
            <v>750</v>
          </cell>
          <cell r="AJ20">
            <v>0</v>
          </cell>
          <cell r="AK20">
            <v>1000</v>
          </cell>
          <cell r="AL20">
            <v>0</v>
          </cell>
          <cell r="AM20">
            <v>1500</v>
          </cell>
          <cell r="AN20">
            <v>0</v>
          </cell>
          <cell r="AO20">
            <v>2000</v>
          </cell>
          <cell r="AP20">
            <v>0</v>
          </cell>
          <cell r="AQ20">
            <v>7</v>
          </cell>
          <cell r="AR20" t="str">
            <v>kWh</v>
          </cell>
          <cell r="AS20" t="str">
            <v/>
          </cell>
        </row>
        <row r="21">
          <cell r="B21">
            <v>7</v>
          </cell>
          <cell r="C21" t="str">
            <v>RESIDENTIAL</v>
          </cell>
          <cell r="D21" t="str">
            <v>Time of Use</v>
          </cell>
          <cell r="E21" t="str">
            <v>B</v>
          </cell>
          <cell r="F21" t="str">
            <v/>
          </cell>
          <cell r="G21" t="str">
            <v/>
          </cell>
          <cell r="H21">
            <v>0</v>
          </cell>
          <cell r="K21">
            <v>0</v>
          </cell>
          <cell r="L21">
            <v>0</v>
          </cell>
          <cell r="M21">
            <v>0</v>
          </cell>
          <cell r="Q21">
            <v>0</v>
          </cell>
          <cell r="T21">
            <v>1</v>
          </cell>
          <cell r="U21">
            <v>1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100</v>
          </cell>
          <cell r="AD21">
            <v>0</v>
          </cell>
          <cell r="AE21">
            <v>250</v>
          </cell>
          <cell r="AF21">
            <v>0</v>
          </cell>
          <cell r="AG21">
            <v>500</v>
          </cell>
          <cell r="AH21">
            <v>0</v>
          </cell>
          <cell r="AI21">
            <v>750</v>
          </cell>
          <cell r="AJ21">
            <v>0</v>
          </cell>
          <cell r="AK21">
            <v>1000</v>
          </cell>
          <cell r="AL21">
            <v>0</v>
          </cell>
          <cell r="AM21">
            <v>1500</v>
          </cell>
          <cell r="AN21">
            <v>0</v>
          </cell>
          <cell r="AO21">
            <v>2000</v>
          </cell>
          <cell r="AP21">
            <v>0</v>
          </cell>
          <cell r="AQ21">
            <v>7</v>
          </cell>
          <cell r="AR21" t="str">
            <v>kWh</v>
          </cell>
          <cell r="AS21" t="str">
            <v/>
          </cell>
        </row>
        <row r="22">
          <cell r="B22">
            <v>8</v>
          </cell>
          <cell r="C22" t="str">
            <v>RESIDENTIAL</v>
          </cell>
          <cell r="D22" t="str">
            <v>Time of Use</v>
          </cell>
          <cell r="E22" t="str">
            <v>C</v>
          </cell>
          <cell r="F22" t="str">
            <v/>
          </cell>
          <cell r="G22" t="str">
            <v/>
          </cell>
          <cell r="H22">
            <v>0</v>
          </cell>
          <cell r="K22">
            <v>0</v>
          </cell>
          <cell r="L22">
            <v>0</v>
          </cell>
          <cell r="M22">
            <v>0</v>
          </cell>
          <cell r="Q22">
            <v>0</v>
          </cell>
          <cell r="T22">
            <v>1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100</v>
          </cell>
          <cell r="AD22">
            <v>0</v>
          </cell>
          <cell r="AE22">
            <v>250</v>
          </cell>
          <cell r="AF22">
            <v>0</v>
          </cell>
          <cell r="AG22">
            <v>500</v>
          </cell>
          <cell r="AH22">
            <v>0</v>
          </cell>
          <cell r="AI22">
            <v>750</v>
          </cell>
          <cell r="AJ22">
            <v>0</v>
          </cell>
          <cell r="AK22">
            <v>1000</v>
          </cell>
          <cell r="AL22">
            <v>0</v>
          </cell>
          <cell r="AM22">
            <v>1500</v>
          </cell>
          <cell r="AN22">
            <v>0</v>
          </cell>
          <cell r="AO22">
            <v>2000</v>
          </cell>
          <cell r="AP22">
            <v>0</v>
          </cell>
          <cell r="AQ22">
            <v>7</v>
          </cell>
          <cell r="AR22" t="str">
            <v>kWh</v>
          </cell>
          <cell r="AS22" t="str">
            <v/>
          </cell>
        </row>
        <row r="23">
          <cell r="B23">
            <v>9</v>
          </cell>
          <cell r="C23" t="str">
            <v>RESIDENTIAL</v>
          </cell>
          <cell r="D23" t="str">
            <v>Time of Use</v>
          </cell>
          <cell r="E23" t="str">
            <v>D</v>
          </cell>
          <cell r="F23" t="str">
            <v/>
          </cell>
          <cell r="G23" t="str">
            <v/>
          </cell>
          <cell r="H23">
            <v>0</v>
          </cell>
          <cell r="K23">
            <v>0</v>
          </cell>
          <cell r="L23">
            <v>0</v>
          </cell>
          <cell r="M23">
            <v>0</v>
          </cell>
          <cell r="Q23">
            <v>0</v>
          </cell>
          <cell r="T23">
            <v>1</v>
          </cell>
          <cell r="U23">
            <v>1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100</v>
          </cell>
          <cell r="AD23">
            <v>0</v>
          </cell>
          <cell r="AE23">
            <v>250</v>
          </cell>
          <cell r="AF23">
            <v>0</v>
          </cell>
          <cell r="AG23">
            <v>500</v>
          </cell>
          <cell r="AH23">
            <v>0</v>
          </cell>
          <cell r="AI23">
            <v>750</v>
          </cell>
          <cell r="AJ23">
            <v>0</v>
          </cell>
          <cell r="AK23">
            <v>1000</v>
          </cell>
          <cell r="AL23">
            <v>0</v>
          </cell>
          <cell r="AM23">
            <v>1500</v>
          </cell>
          <cell r="AN23">
            <v>0</v>
          </cell>
          <cell r="AO23">
            <v>2000</v>
          </cell>
          <cell r="AP23">
            <v>0</v>
          </cell>
          <cell r="AQ23">
            <v>7</v>
          </cell>
          <cell r="AR23" t="str">
            <v>kWh</v>
          </cell>
          <cell r="AS23" t="str">
            <v/>
          </cell>
        </row>
        <row r="24">
          <cell r="B24">
            <v>10</v>
          </cell>
          <cell r="C24" t="str">
            <v>RESIDENTIAL</v>
          </cell>
          <cell r="D24" t="str">
            <v>Urban</v>
          </cell>
          <cell r="E24" t="str">
            <v>A</v>
          </cell>
          <cell r="F24" t="str">
            <v/>
          </cell>
          <cell r="G24" t="str">
            <v/>
          </cell>
          <cell r="H24">
            <v>0</v>
          </cell>
          <cell r="K24">
            <v>0</v>
          </cell>
          <cell r="L24">
            <v>0</v>
          </cell>
          <cell r="M24">
            <v>0</v>
          </cell>
          <cell r="Q24">
            <v>0</v>
          </cell>
          <cell r="T24">
            <v>1</v>
          </cell>
          <cell r="U24">
            <v>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100</v>
          </cell>
          <cell r="AD24">
            <v>0</v>
          </cell>
          <cell r="AE24">
            <v>250</v>
          </cell>
          <cell r="AF24">
            <v>0</v>
          </cell>
          <cell r="AG24">
            <v>500</v>
          </cell>
          <cell r="AH24">
            <v>0</v>
          </cell>
          <cell r="AI24">
            <v>750</v>
          </cell>
          <cell r="AJ24">
            <v>0</v>
          </cell>
          <cell r="AK24">
            <v>1000</v>
          </cell>
          <cell r="AL24">
            <v>0</v>
          </cell>
          <cell r="AM24">
            <v>1500</v>
          </cell>
          <cell r="AN24">
            <v>0</v>
          </cell>
          <cell r="AO24">
            <v>2000</v>
          </cell>
          <cell r="AP24">
            <v>0</v>
          </cell>
          <cell r="AQ24">
            <v>7</v>
          </cell>
          <cell r="AR24" t="str">
            <v>kWh</v>
          </cell>
          <cell r="AS24" t="str">
            <v/>
          </cell>
        </row>
        <row r="25">
          <cell r="B25">
            <v>11</v>
          </cell>
          <cell r="C25" t="str">
            <v>RESIDENTIAL</v>
          </cell>
          <cell r="D25" t="str">
            <v>Urban</v>
          </cell>
          <cell r="E25" t="str">
            <v>B</v>
          </cell>
          <cell r="F25" t="str">
            <v/>
          </cell>
          <cell r="G25" t="str">
            <v/>
          </cell>
          <cell r="H25">
            <v>0</v>
          </cell>
          <cell r="K25">
            <v>0</v>
          </cell>
          <cell r="L25">
            <v>0</v>
          </cell>
          <cell r="M25">
            <v>0</v>
          </cell>
          <cell r="Q25">
            <v>0</v>
          </cell>
          <cell r="T25">
            <v>1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100</v>
          </cell>
          <cell r="AD25">
            <v>0</v>
          </cell>
          <cell r="AE25">
            <v>250</v>
          </cell>
          <cell r="AF25">
            <v>0</v>
          </cell>
          <cell r="AG25">
            <v>500</v>
          </cell>
          <cell r="AH25">
            <v>0</v>
          </cell>
          <cell r="AI25">
            <v>750</v>
          </cell>
          <cell r="AJ25">
            <v>0</v>
          </cell>
          <cell r="AK25">
            <v>1000</v>
          </cell>
          <cell r="AL25">
            <v>0</v>
          </cell>
          <cell r="AM25">
            <v>1500</v>
          </cell>
          <cell r="AN25">
            <v>0</v>
          </cell>
          <cell r="AO25">
            <v>2000</v>
          </cell>
          <cell r="AP25">
            <v>0</v>
          </cell>
          <cell r="AQ25">
            <v>7</v>
          </cell>
          <cell r="AR25" t="str">
            <v>kWh</v>
          </cell>
          <cell r="AS25" t="str">
            <v/>
          </cell>
        </row>
        <row r="26">
          <cell r="B26">
            <v>12</v>
          </cell>
          <cell r="C26" t="str">
            <v>RESIDENTIAL</v>
          </cell>
          <cell r="D26" t="str">
            <v>Urban</v>
          </cell>
          <cell r="E26" t="str">
            <v>C</v>
          </cell>
          <cell r="F26" t="str">
            <v/>
          </cell>
          <cell r="G26" t="str">
            <v/>
          </cell>
          <cell r="H26">
            <v>0</v>
          </cell>
          <cell r="K26">
            <v>0</v>
          </cell>
          <cell r="L26">
            <v>0</v>
          </cell>
          <cell r="M26">
            <v>0</v>
          </cell>
          <cell r="Q26">
            <v>0</v>
          </cell>
          <cell r="T26">
            <v>1</v>
          </cell>
          <cell r="U26">
            <v>1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100</v>
          </cell>
          <cell r="AD26">
            <v>0</v>
          </cell>
          <cell r="AE26">
            <v>250</v>
          </cell>
          <cell r="AF26">
            <v>0</v>
          </cell>
          <cell r="AG26">
            <v>500</v>
          </cell>
          <cell r="AH26">
            <v>0</v>
          </cell>
          <cell r="AI26">
            <v>750</v>
          </cell>
          <cell r="AJ26">
            <v>0</v>
          </cell>
          <cell r="AK26">
            <v>1000</v>
          </cell>
          <cell r="AL26">
            <v>0</v>
          </cell>
          <cell r="AM26">
            <v>1500</v>
          </cell>
          <cell r="AN26">
            <v>0</v>
          </cell>
          <cell r="AO26">
            <v>2000</v>
          </cell>
          <cell r="AP26">
            <v>0</v>
          </cell>
          <cell r="AQ26">
            <v>7</v>
          </cell>
          <cell r="AR26" t="str">
            <v>kWh</v>
          </cell>
          <cell r="AS26" t="str">
            <v/>
          </cell>
        </row>
        <row r="27">
          <cell r="B27">
            <v>13</v>
          </cell>
          <cell r="C27" t="str">
            <v>RESIDENTIAL</v>
          </cell>
          <cell r="D27" t="str">
            <v>Urban</v>
          </cell>
          <cell r="E27" t="str">
            <v>D</v>
          </cell>
          <cell r="F27" t="str">
            <v/>
          </cell>
          <cell r="G27" t="str">
            <v/>
          </cell>
          <cell r="H27">
            <v>0</v>
          </cell>
          <cell r="K27">
            <v>0</v>
          </cell>
          <cell r="L27">
            <v>0</v>
          </cell>
          <cell r="M27">
            <v>0</v>
          </cell>
          <cell r="Q27">
            <v>0</v>
          </cell>
          <cell r="T27">
            <v>1</v>
          </cell>
          <cell r="U27">
            <v>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100</v>
          </cell>
          <cell r="AD27">
            <v>0</v>
          </cell>
          <cell r="AE27">
            <v>250</v>
          </cell>
          <cell r="AF27">
            <v>0</v>
          </cell>
          <cell r="AG27">
            <v>500</v>
          </cell>
          <cell r="AH27">
            <v>0</v>
          </cell>
          <cell r="AI27">
            <v>750</v>
          </cell>
          <cell r="AJ27">
            <v>0</v>
          </cell>
          <cell r="AK27">
            <v>1000</v>
          </cell>
          <cell r="AL27">
            <v>0</v>
          </cell>
          <cell r="AM27">
            <v>1500</v>
          </cell>
          <cell r="AN27">
            <v>0</v>
          </cell>
          <cell r="AO27">
            <v>2000</v>
          </cell>
          <cell r="AP27">
            <v>0</v>
          </cell>
          <cell r="AQ27">
            <v>7</v>
          </cell>
          <cell r="AR27" t="str">
            <v>kWh</v>
          </cell>
          <cell r="AS27" t="str">
            <v/>
          </cell>
        </row>
        <row r="28">
          <cell r="B28">
            <v>14</v>
          </cell>
          <cell r="C28" t="str">
            <v>RESIDENTIAL</v>
          </cell>
          <cell r="D28" t="str">
            <v>Suburban</v>
          </cell>
          <cell r="E28" t="str">
            <v>A</v>
          </cell>
          <cell r="F28" t="str">
            <v/>
          </cell>
          <cell r="G28" t="str">
            <v/>
          </cell>
          <cell r="H28">
            <v>0</v>
          </cell>
          <cell r="K28">
            <v>0</v>
          </cell>
          <cell r="L28">
            <v>0</v>
          </cell>
          <cell r="M28">
            <v>0</v>
          </cell>
          <cell r="Q28">
            <v>0</v>
          </cell>
          <cell r="T28">
            <v>1</v>
          </cell>
          <cell r="U28">
            <v>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100</v>
          </cell>
          <cell r="AD28">
            <v>0</v>
          </cell>
          <cell r="AE28">
            <v>250</v>
          </cell>
          <cell r="AF28">
            <v>0</v>
          </cell>
          <cell r="AG28">
            <v>500</v>
          </cell>
          <cell r="AH28">
            <v>0</v>
          </cell>
          <cell r="AI28">
            <v>750</v>
          </cell>
          <cell r="AJ28">
            <v>0</v>
          </cell>
          <cell r="AK28">
            <v>1000</v>
          </cell>
          <cell r="AL28">
            <v>0</v>
          </cell>
          <cell r="AM28">
            <v>1500</v>
          </cell>
          <cell r="AN28">
            <v>0</v>
          </cell>
          <cell r="AO28">
            <v>2000</v>
          </cell>
          <cell r="AP28">
            <v>0</v>
          </cell>
          <cell r="AQ28">
            <v>7</v>
          </cell>
          <cell r="AR28" t="str">
            <v>kWh</v>
          </cell>
          <cell r="AS28" t="str">
            <v/>
          </cell>
        </row>
        <row r="29">
          <cell r="B29">
            <v>15</v>
          </cell>
          <cell r="C29" t="str">
            <v>RESIDENTIAL</v>
          </cell>
          <cell r="D29" t="str">
            <v>Suburban</v>
          </cell>
          <cell r="E29" t="str">
            <v>B</v>
          </cell>
          <cell r="F29" t="str">
            <v/>
          </cell>
          <cell r="G29" t="str">
            <v/>
          </cell>
          <cell r="H29">
            <v>0</v>
          </cell>
          <cell r="K29">
            <v>0</v>
          </cell>
          <cell r="L29">
            <v>0</v>
          </cell>
          <cell r="M29">
            <v>0</v>
          </cell>
          <cell r="Q29">
            <v>0</v>
          </cell>
          <cell r="T29">
            <v>1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100</v>
          </cell>
          <cell r="AD29">
            <v>0</v>
          </cell>
          <cell r="AE29">
            <v>250</v>
          </cell>
          <cell r="AF29">
            <v>0</v>
          </cell>
          <cell r="AG29">
            <v>500</v>
          </cell>
          <cell r="AH29">
            <v>0</v>
          </cell>
          <cell r="AI29">
            <v>750</v>
          </cell>
          <cell r="AJ29">
            <v>0</v>
          </cell>
          <cell r="AK29">
            <v>1000</v>
          </cell>
          <cell r="AL29">
            <v>0</v>
          </cell>
          <cell r="AM29">
            <v>1500</v>
          </cell>
          <cell r="AN29">
            <v>0</v>
          </cell>
          <cell r="AO29">
            <v>2000</v>
          </cell>
          <cell r="AP29">
            <v>0</v>
          </cell>
          <cell r="AQ29">
            <v>7</v>
          </cell>
          <cell r="AR29" t="str">
            <v>kWh</v>
          </cell>
          <cell r="AS29" t="str">
            <v/>
          </cell>
        </row>
        <row r="30">
          <cell r="B30">
            <v>16</v>
          </cell>
          <cell r="C30" t="str">
            <v>RESIDENTIAL</v>
          </cell>
          <cell r="D30" t="str">
            <v>Suburban</v>
          </cell>
          <cell r="E30" t="str">
            <v>C</v>
          </cell>
          <cell r="F30" t="str">
            <v/>
          </cell>
          <cell r="G30" t="str">
            <v/>
          </cell>
          <cell r="H30">
            <v>0</v>
          </cell>
          <cell r="K30">
            <v>0</v>
          </cell>
          <cell r="L30">
            <v>0</v>
          </cell>
          <cell r="M30">
            <v>0</v>
          </cell>
          <cell r="Q30">
            <v>0</v>
          </cell>
          <cell r="T30">
            <v>1</v>
          </cell>
          <cell r="U30">
            <v>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100</v>
          </cell>
          <cell r="AD30">
            <v>0</v>
          </cell>
          <cell r="AE30">
            <v>250</v>
          </cell>
          <cell r="AF30">
            <v>0</v>
          </cell>
          <cell r="AG30">
            <v>500</v>
          </cell>
          <cell r="AH30">
            <v>0</v>
          </cell>
          <cell r="AI30">
            <v>750</v>
          </cell>
          <cell r="AJ30">
            <v>0</v>
          </cell>
          <cell r="AK30">
            <v>1000</v>
          </cell>
          <cell r="AL30">
            <v>0</v>
          </cell>
          <cell r="AM30">
            <v>1500</v>
          </cell>
          <cell r="AN30">
            <v>0</v>
          </cell>
          <cell r="AO30">
            <v>2000</v>
          </cell>
          <cell r="AP30">
            <v>0</v>
          </cell>
          <cell r="AQ30">
            <v>7</v>
          </cell>
          <cell r="AR30" t="str">
            <v>kWh</v>
          </cell>
          <cell r="AS30" t="str">
            <v/>
          </cell>
        </row>
        <row r="31">
          <cell r="B31">
            <v>17</v>
          </cell>
          <cell r="C31" t="str">
            <v>RESIDENTIAL</v>
          </cell>
          <cell r="D31" t="str">
            <v>Suburban</v>
          </cell>
          <cell r="E31" t="str">
            <v>D</v>
          </cell>
          <cell r="F31" t="str">
            <v/>
          </cell>
          <cell r="G31" t="str">
            <v/>
          </cell>
          <cell r="H31">
            <v>0</v>
          </cell>
          <cell r="K31">
            <v>0</v>
          </cell>
          <cell r="L31">
            <v>0</v>
          </cell>
          <cell r="M31">
            <v>0</v>
          </cell>
          <cell r="Q31">
            <v>0</v>
          </cell>
          <cell r="T31">
            <v>1</v>
          </cell>
          <cell r="U31">
            <v>1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100</v>
          </cell>
          <cell r="AD31">
            <v>0</v>
          </cell>
          <cell r="AE31">
            <v>250</v>
          </cell>
          <cell r="AF31">
            <v>0</v>
          </cell>
          <cell r="AG31">
            <v>500</v>
          </cell>
          <cell r="AH31">
            <v>0</v>
          </cell>
          <cell r="AI31">
            <v>750</v>
          </cell>
          <cell r="AJ31">
            <v>0</v>
          </cell>
          <cell r="AK31">
            <v>1000</v>
          </cell>
          <cell r="AL31">
            <v>0</v>
          </cell>
          <cell r="AM31">
            <v>1500</v>
          </cell>
          <cell r="AN31">
            <v>0</v>
          </cell>
          <cell r="AO31">
            <v>2000</v>
          </cell>
          <cell r="AP31">
            <v>0</v>
          </cell>
          <cell r="AQ31">
            <v>7</v>
          </cell>
          <cell r="AR31" t="str">
            <v>kWh</v>
          </cell>
          <cell r="AS31" t="str">
            <v/>
          </cell>
        </row>
        <row r="32">
          <cell r="B32">
            <v>18</v>
          </cell>
          <cell r="C32" t="str">
            <v>RESIDENTIAL</v>
          </cell>
          <cell r="D32" t="str">
            <v>Other (specify) . . . . . . . .</v>
          </cell>
          <cell r="E32" t="str">
            <v>A</v>
          </cell>
          <cell r="F32" t="str">
            <v/>
          </cell>
          <cell r="G32" t="str">
            <v/>
          </cell>
          <cell r="H32">
            <v>0</v>
          </cell>
          <cell r="K32">
            <v>0</v>
          </cell>
          <cell r="L32">
            <v>0</v>
          </cell>
          <cell r="M32">
            <v>0</v>
          </cell>
          <cell r="Q32">
            <v>0</v>
          </cell>
          <cell r="T32">
            <v>1</v>
          </cell>
          <cell r="U32">
            <v>1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100</v>
          </cell>
          <cell r="AD32">
            <v>0</v>
          </cell>
          <cell r="AE32">
            <v>250</v>
          </cell>
          <cell r="AF32">
            <v>0</v>
          </cell>
          <cell r="AG32">
            <v>500</v>
          </cell>
          <cell r="AH32">
            <v>0</v>
          </cell>
          <cell r="AI32">
            <v>750</v>
          </cell>
          <cell r="AJ32">
            <v>0</v>
          </cell>
          <cell r="AK32">
            <v>1000</v>
          </cell>
          <cell r="AL32">
            <v>0</v>
          </cell>
          <cell r="AM32">
            <v>1500</v>
          </cell>
          <cell r="AN32">
            <v>0</v>
          </cell>
          <cell r="AO32">
            <v>2000</v>
          </cell>
          <cell r="AP32">
            <v>0</v>
          </cell>
          <cell r="AQ32">
            <v>7</v>
          </cell>
          <cell r="AR32" t="str">
            <v>kWh</v>
          </cell>
          <cell r="AS32" t="str">
            <v/>
          </cell>
        </row>
        <row r="33">
          <cell r="B33">
            <v>19</v>
          </cell>
          <cell r="C33" t="str">
            <v>RESIDENTIAL</v>
          </cell>
          <cell r="D33" t="str">
            <v>Other (specify) . . . . . . . .</v>
          </cell>
          <cell r="E33" t="str">
            <v>B</v>
          </cell>
          <cell r="F33" t="str">
            <v/>
          </cell>
          <cell r="G33" t="str">
            <v/>
          </cell>
          <cell r="H33">
            <v>0</v>
          </cell>
          <cell r="K33">
            <v>0</v>
          </cell>
          <cell r="L33">
            <v>0</v>
          </cell>
          <cell r="M33">
            <v>0</v>
          </cell>
          <cell r="Q33">
            <v>0</v>
          </cell>
          <cell r="T33">
            <v>1</v>
          </cell>
          <cell r="U33">
            <v>1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100</v>
          </cell>
          <cell r="AD33">
            <v>0</v>
          </cell>
          <cell r="AE33">
            <v>250</v>
          </cell>
          <cell r="AF33">
            <v>0</v>
          </cell>
          <cell r="AG33">
            <v>500</v>
          </cell>
          <cell r="AH33">
            <v>0</v>
          </cell>
          <cell r="AI33">
            <v>750</v>
          </cell>
          <cell r="AJ33">
            <v>0</v>
          </cell>
          <cell r="AK33">
            <v>1000</v>
          </cell>
          <cell r="AL33">
            <v>0</v>
          </cell>
          <cell r="AM33">
            <v>1500</v>
          </cell>
          <cell r="AN33">
            <v>0</v>
          </cell>
          <cell r="AO33">
            <v>2000</v>
          </cell>
          <cell r="AP33">
            <v>0</v>
          </cell>
          <cell r="AQ33">
            <v>7</v>
          </cell>
          <cell r="AR33" t="str">
            <v>kWh</v>
          </cell>
          <cell r="AS33" t="str">
            <v/>
          </cell>
        </row>
        <row r="34">
          <cell r="B34">
            <v>20</v>
          </cell>
          <cell r="C34" t="str">
            <v>RESIDENTIAL</v>
          </cell>
          <cell r="D34" t="str">
            <v>Other (specify) . . . . . . . .</v>
          </cell>
          <cell r="E34" t="str">
            <v>C</v>
          </cell>
          <cell r="F34" t="str">
            <v/>
          </cell>
          <cell r="G34" t="str">
            <v/>
          </cell>
          <cell r="H34">
            <v>0</v>
          </cell>
          <cell r="K34">
            <v>0</v>
          </cell>
          <cell r="L34">
            <v>0</v>
          </cell>
          <cell r="M34">
            <v>0</v>
          </cell>
          <cell r="Q34">
            <v>0</v>
          </cell>
          <cell r="T34">
            <v>1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100</v>
          </cell>
          <cell r="AD34">
            <v>0</v>
          </cell>
          <cell r="AE34">
            <v>250</v>
          </cell>
          <cell r="AF34">
            <v>0</v>
          </cell>
          <cell r="AG34">
            <v>500</v>
          </cell>
          <cell r="AH34">
            <v>0</v>
          </cell>
          <cell r="AI34">
            <v>750</v>
          </cell>
          <cell r="AJ34">
            <v>0</v>
          </cell>
          <cell r="AK34">
            <v>1000</v>
          </cell>
          <cell r="AL34">
            <v>0</v>
          </cell>
          <cell r="AM34">
            <v>1500</v>
          </cell>
          <cell r="AN34">
            <v>0</v>
          </cell>
          <cell r="AO34">
            <v>2000</v>
          </cell>
          <cell r="AP34">
            <v>0</v>
          </cell>
          <cell r="AQ34">
            <v>7</v>
          </cell>
          <cell r="AR34" t="str">
            <v>kWh</v>
          </cell>
          <cell r="AS34" t="str">
            <v/>
          </cell>
        </row>
        <row r="35">
          <cell r="B35">
            <v>21</v>
          </cell>
          <cell r="C35" t="str">
            <v>RESIDENTIAL</v>
          </cell>
          <cell r="D35" t="str">
            <v>Other (specify) . . . . . . . .</v>
          </cell>
          <cell r="E35" t="str">
            <v>D</v>
          </cell>
          <cell r="F35" t="str">
            <v/>
          </cell>
          <cell r="G35" t="str">
            <v/>
          </cell>
          <cell r="H35">
            <v>0</v>
          </cell>
          <cell r="K35">
            <v>0</v>
          </cell>
          <cell r="L35">
            <v>0</v>
          </cell>
          <cell r="M35">
            <v>0</v>
          </cell>
          <cell r="Q35">
            <v>0</v>
          </cell>
          <cell r="T35">
            <v>1</v>
          </cell>
          <cell r="U35">
            <v>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100</v>
          </cell>
          <cell r="AD35">
            <v>0</v>
          </cell>
          <cell r="AE35">
            <v>250</v>
          </cell>
          <cell r="AF35">
            <v>0</v>
          </cell>
          <cell r="AG35">
            <v>500</v>
          </cell>
          <cell r="AH35">
            <v>0</v>
          </cell>
          <cell r="AI35">
            <v>750</v>
          </cell>
          <cell r="AJ35">
            <v>0</v>
          </cell>
          <cell r="AK35">
            <v>1000</v>
          </cell>
          <cell r="AL35">
            <v>0</v>
          </cell>
          <cell r="AM35">
            <v>1500</v>
          </cell>
          <cell r="AN35">
            <v>0</v>
          </cell>
          <cell r="AO35">
            <v>2000</v>
          </cell>
          <cell r="AP35">
            <v>0</v>
          </cell>
          <cell r="AQ35">
            <v>7</v>
          </cell>
          <cell r="AR35" t="str">
            <v>kWh</v>
          </cell>
          <cell r="AS35" t="str">
            <v/>
          </cell>
        </row>
        <row r="36">
          <cell r="B36">
            <v>22</v>
          </cell>
          <cell r="C36" t="str">
            <v>RESIDENTIAL</v>
          </cell>
          <cell r="D36" t="str">
            <v>Other (specify) . . . . . . . .</v>
          </cell>
          <cell r="E36" t="str">
            <v>A</v>
          </cell>
          <cell r="F36" t="str">
            <v/>
          </cell>
          <cell r="G36" t="str">
            <v/>
          </cell>
          <cell r="H36">
            <v>0</v>
          </cell>
          <cell r="K36">
            <v>0</v>
          </cell>
          <cell r="L36">
            <v>0</v>
          </cell>
          <cell r="M36">
            <v>0</v>
          </cell>
          <cell r="Q36">
            <v>0</v>
          </cell>
          <cell r="T36">
            <v>1</v>
          </cell>
          <cell r="U36">
            <v>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100</v>
          </cell>
          <cell r="AD36">
            <v>0</v>
          </cell>
          <cell r="AE36">
            <v>250</v>
          </cell>
          <cell r="AF36">
            <v>0</v>
          </cell>
          <cell r="AG36">
            <v>500</v>
          </cell>
          <cell r="AH36">
            <v>0</v>
          </cell>
          <cell r="AI36">
            <v>750</v>
          </cell>
          <cell r="AJ36">
            <v>0</v>
          </cell>
          <cell r="AK36">
            <v>1000</v>
          </cell>
          <cell r="AL36">
            <v>0</v>
          </cell>
          <cell r="AM36">
            <v>1500</v>
          </cell>
          <cell r="AN36">
            <v>0</v>
          </cell>
          <cell r="AO36">
            <v>2000</v>
          </cell>
          <cell r="AP36">
            <v>0</v>
          </cell>
          <cell r="AQ36">
            <v>7</v>
          </cell>
          <cell r="AR36" t="str">
            <v>kWh</v>
          </cell>
          <cell r="AS36" t="str">
            <v/>
          </cell>
        </row>
        <row r="37">
          <cell r="B37">
            <v>23</v>
          </cell>
          <cell r="C37" t="str">
            <v>RESIDENTIAL</v>
          </cell>
          <cell r="D37" t="str">
            <v>Other (specify) . . . . . . . .</v>
          </cell>
          <cell r="E37" t="str">
            <v>B</v>
          </cell>
          <cell r="F37" t="str">
            <v/>
          </cell>
          <cell r="G37" t="str">
            <v/>
          </cell>
          <cell r="H37">
            <v>0</v>
          </cell>
          <cell r="K37">
            <v>0</v>
          </cell>
          <cell r="L37">
            <v>0</v>
          </cell>
          <cell r="M37">
            <v>0</v>
          </cell>
          <cell r="Q37">
            <v>0</v>
          </cell>
          <cell r="T37">
            <v>1</v>
          </cell>
          <cell r="U37">
            <v>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100</v>
          </cell>
          <cell r="AD37">
            <v>0</v>
          </cell>
          <cell r="AE37">
            <v>250</v>
          </cell>
          <cell r="AF37">
            <v>0</v>
          </cell>
          <cell r="AG37">
            <v>500</v>
          </cell>
          <cell r="AH37">
            <v>0</v>
          </cell>
          <cell r="AI37">
            <v>750</v>
          </cell>
          <cell r="AJ37">
            <v>0</v>
          </cell>
          <cell r="AK37">
            <v>1000</v>
          </cell>
          <cell r="AL37">
            <v>0</v>
          </cell>
          <cell r="AM37">
            <v>1500</v>
          </cell>
          <cell r="AN37">
            <v>0</v>
          </cell>
          <cell r="AO37">
            <v>2000</v>
          </cell>
          <cell r="AP37">
            <v>0</v>
          </cell>
          <cell r="AQ37">
            <v>7</v>
          </cell>
          <cell r="AR37" t="str">
            <v>kWh</v>
          </cell>
          <cell r="AS37" t="str">
            <v/>
          </cell>
        </row>
        <row r="38">
          <cell r="B38">
            <v>24</v>
          </cell>
          <cell r="C38" t="str">
            <v>RESIDENTIAL</v>
          </cell>
          <cell r="D38" t="str">
            <v>Other (specify) . . . . . . . .</v>
          </cell>
          <cell r="E38" t="str">
            <v>C</v>
          </cell>
          <cell r="F38" t="str">
            <v/>
          </cell>
          <cell r="G38" t="str">
            <v/>
          </cell>
          <cell r="H38">
            <v>0</v>
          </cell>
          <cell r="K38">
            <v>0</v>
          </cell>
          <cell r="L38">
            <v>0</v>
          </cell>
          <cell r="M38">
            <v>0</v>
          </cell>
          <cell r="Q38">
            <v>0</v>
          </cell>
          <cell r="T38">
            <v>1</v>
          </cell>
          <cell r="U38">
            <v>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100</v>
          </cell>
          <cell r="AD38">
            <v>0</v>
          </cell>
          <cell r="AE38">
            <v>250</v>
          </cell>
          <cell r="AF38">
            <v>0</v>
          </cell>
          <cell r="AG38">
            <v>500</v>
          </cell>
          <cell r="AH38">
            <v>0</v>
          </cell>
          <cell r="AI38">
            <v>750</v>
          </cell>
          <cell r="AJ38">
            <v>0</v>
          </cell>
          <cell r="AK38">
            <v>1000</v>
          </cell>
          <cell r="AL38">
            <v>0</v>
          </cell>
          <cell r="AM38">
            <v>1500</v>
          </cell>
          <cell r="AN38">
            <v>0</v>
          </cell>
          <cell r="AO38">
            <v>2000</v>
          </cell>
          <cell r="AP38">
            <v>0</v>
          </cell>
          <cell r="AQ38">
            <v>7</v>
          </cell>
          <cell r="AR38" t="str">
            <v>kWh</v>
          </cell>
          <cell r="AS38" t="str">
            <v/>
          </cell>
        </row>
        <row r="39">
          <cell r="B39">
            <v>25</v>
          </cell>
          <cell r="C39" t="str">
            <v>RESIDENTIAL</v>
          </cell>
          <cell r="D39" t="str">
            <v>Other (specify) . . . . . . . .</v>
          </cell>
          <cell r="E39" t="str">
            <v>D</v>
          </cell>
          <cell r="F39" t="str">
            <v/>
          </cell>
          <cell r="G39" t="str">
            <v/>
          </cell>
          <cell r="H39">
            <v>0</v>
          </cell>
          <cell r="K39">
            <v>0</v>
          </cell>
          <cell r="L39">
            <v>0</v>
          </cell>
          <cell r="M39">
            <v>0</v>
          </cell>
          <cell r="Q39">
            <v>0</v>
          </cell>
          <cell r="T39">
            <v>1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100</v>
          </cell>
          <cell r="AD39">
            <v>0</v>
          </cell>
          <cell r="AE39">
            <v>250</v>
          </cell>
          <cell r="AF39">
            <v>0</v>
          </cell>
          <cell r="AG39">
            <v>500</v>
          </cell>
          <cell r="AH39">
            <v>0</v>
          </cell>
          <cell r="AI39">
            <v>750</v>
          </cell>
          <cell r="AJ39">
            <v>0</v>
          </cell>
          <cell r="AK39">
            <v>1000</v>
          </cell>
          <cell r="AL39">
            <v>0</v>
          </cell>
          <cell r="AM39">
            <v>1500</v>
          </cell>
          <cell r="AN39">
            <v>0</v>
          </cell>
          <cell r="AO39">
            <v>2000</v>
          </cell>
          <cell r="AP39">
            <v>0</v>
          </cell>
          <cell r="AQ39">
            <v>7</v>
          </cell>
          <cell r="AR39" t="str">
            <v>kWh</v>
          </cell>
          <cell r="AS39" t="str">
            <v/>
          </cell>
        </row>
        <row r="40">
          <cell r="B40">
            <v>26</v>
          </cell>
          <cell r="C40" t="str">
            <v>RESIDENTIAL</v>
          </cell>
          <cell r="D40" t="str">
            <v>Other (specify) . . . . . . . .</v>
          </cell>
          <cell r="E40" t="str">
            <v>A</v>
          </cell>
          <cell r="F40" t="str">
            <v/>
          </cell>
          <cell r="G40" t="str">
            <v/>
          </cell>
          <cell r="H40">
            <v>0</v>
          </cell>
          <cell r="K40">
            <v>0</v>
          </cell>
          <cell r="L40">
            <v>0</v>
          </cell>
          <cell r="M40">
            <v>0</v>
          </cell>
          <cell r="Q40">
            <v>0</v>
          </cell>
          <cell r="T40">
            <v>1</v>
          </cell>
          <cell r="U40">
            <v>1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100</v>
          </cell>
          <cell r="AD40">
            <v>0</v>
          </cell>
          <cell r="AE40">
            <v>250</v>
          </cell>
          <cell r="AF40">
            <v>0</v>
          </cell>
          <cell r="AG40">
            <v>500</v>
          </cell>
          <cell r="AH40">
            <v>0</v>
          </cell>
          <cell r="AI40">
            <v>750</v>
          </cell>
          <cell r="AJ40">
            <v>0</v>
          </cell>
          <cell r="AK40">
            <v>1000</v>
          </cell>
          <cell r="AL40">
            <v>0</v>
          </cell>
          <cell r="AM40">
            <v>1500</v>
          </cell>
          <cell r="AN40">
            <v>0</v>
          </cell>
          <cell r="AO40">
            <v>2000</v>
          </cell>
          <cell r="AP40">
            <v>0</v>
          </cell>
          <cell r="AQ40">
            <v>7</v>
          </cell>
          <cell r="AR40" t="str">
            <v>kWh</v>
          </cell>
          <cell r="AS40" t="str">
            <v/>
          </cell>
        </row>
        <row r="41">
          <cell r="B41">
            <v>27</v>
          </cell>
          <cell r="C41" t="str">
            <v>RESIDENTIAL</v>
          </cell>
          <cell r="D41" t="str">
            <v>Other (specify) . . . . . . . .</v>
          </cell>
          <cell r="E41" t="str">
            <v>B</v>
          </cell>
          <cell r="F41" t="str">
            <v/>
          </cell>
          <cell r="G41" t="str">
            <v/>
          </cell>
          <cell r="H41">
            <v>0</v>
          </cell>
          <cell r="K41">
            <v>0</v>
          </cell>
          <cell r="L41">
            <v>0</v>
          </cell>
          <cell r="M41">
            <v>0</v>
          </cell>
          <cell r="Q41">
            <v>0</v>
          </cell>
          <cell r="T41">
            <v>1</v>
          </cell>
          <cell r="U41">
            <v>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100</v>
          </cell>
          <cell r="AD41">
            <v>0</v>
          </cell>
          <cell r="AE41">
            <v>250</v>
          </cell>
          <cell r="AF41">
            <v>0</v>
          </cell>
          <cell r="AG41">
            <v>500</v>
          </cell>
          <cell r="AH41">
            <v>0</v>
          </cell>
          <cell r="AI41">
            <v>750</v>
          </cell>
          <cell r="AJ41">
            <v>0</v>
          </cell>
          <cell r="AK41">
            <v>1000</v>
          </cell>
          <cell r="AL41">
            <v>0</v>
          </cell>
          <cell r="AM41">
            <v>1500</v>
          </cell>
          <cell r="AN41">
            <v>0</v>
          </cell>
          <cell r="AO41">
            <v>2000</v>
          </cell>
          <cell r="AP41">
            <v>0</v>
          </cell>
          <cell r="AQ41">
            <v>7</v>
          </cell>
          <cell r="AR41" t="str">
            <v>kWh</v>
          </cell>
          <cell r="AS41" t="str">
            <v/>
          </cell>
        </row>
        <row r="42">
          <cell r="B42">
            <v>28</v>
          </cell>
          <cell r="C42" t="str">
            <v>RESIDENTIAL</v>
          </cell>
          <cell r="D42" t="str">
            <v>Other (specify) . . . . . . . .</v>
          </cell>
          <cell r="E42" t="str">
            <v>C</v>
          </cell>
          <cell r="F42" t="str">
            <v/>
          </cell>
          <cell r="G42" t="str">
            <v/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Q42">
            <v>0</v>
          </cell>
          <cell r="T42">
            <v>1</v>
          </cell>
          <cell r="U42">
            <v>1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100</v>
          </cell>
          <cell r="AD42">
            <v>0</v>
          </cell>
          <cell r="AE42">
            <v>250</v>
          </cell>
          <cell r="AF42">
            <v>0</v>
          </cell>
          <cell r="AG42">
            <v>500</v>
          </cell>
          <cell r="AH42">
            <v>0</v>
          </cell>
          <cell r="AI42">
            <v>750</v>
          </cell>
          <cell r="AJ42">
            <v>0</v>
          </cell>
          <cell r="AK42">
            <v>1000</v>
          </cell>
          <cell r="AL42">
            <v>0</v>
          </cell>
          <cell r="AM42">
            <v>1500</v>
          </cell>
          <cell r="AN42">
            <v>0</v>
          </cell>
          <cell r="AO42">
            <v>2000</v>
          </cell>
          <cell r="AP42">
            <v>0</v>
          </cell>
          <cell r="AQ42">
            <v>7</v>
          </cell>
          <cell r="AR42" t="str">
            <v>kWh</v>
          </cell>
          <cell r="AS42" t="str">
            <v/>
          </cell>
        </row>
        <row r="43">
          <cell r="B43">
            <v>29</v>
          </cell>
          <cell r="C43" t="str">
            <v>RESIDENTIAL</v>
          </cell>
          <cell r="D43" t="str">
            <v>Other (specify) . . . . . . . .</v>
          </cell>
          <cell r="E43" t="str">
            <v>D</v>
          </cell>
          <cell r="F43" t="str">
            <v/>
          </cell>
          <cell r="G43" t="str">
            <v/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Q43">
            <v>0</v>
          </cell>
          <cell r="T43">
            <v>1</v>
          </cell>
          <cell r="U43">
            <v>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100</v>
          </cell>
          <cell r="AD43">
            <v>0</v>
          </cell>
          <cell r="AE43">
            <v>250</v>
          </cell>
          <cell r="AF43">
            <v>0</v>
          </cell>
          <cell r="AG43">
            <v>500</v>
          </cell>
          <cell r="AH43">
            <v>0</v>
          </cell>
          <cell r="AI43">
            <v>750</v>
          </cell>
          <cell r="AJ43">
            <v>0</v>
          </cell>
          <cell r="AK43">
            <v>1000</v>
          </cell>
          <cell r="AL43">
            <v>0</v>
          </cell>
          <cell r="AM43">
            <v>1500</v>
          </cell>
          <cell r="AN43">
            <v>0</v>
          </cell>
          <cell r="AO43">
            <v>2000</v>
          </cell>
          <cell r="AP43">
            <v>0</v>
          </cell>
          <cell r="AQ43">
            <v>7</v>
          </cell>
          <cell r="AR43" t="str">
            <v>kWh</v>
          </cell>
          <cell r="AS43" t="str">
            <v/>
          </cell>
        </row>
        <row r="44">
          <cell r="B44">
            <v>30</v>
          </cell>
          <cell r="C44" t="str">
            <v>RESIDENTIAL</v>
          </cell>
          <cell r="D44" t="str">
            <v>Other (specify) . . . . . . . .</v>
          </cell>
          <cell r="E44" t="str">
            <v>A</v>
          </cell>
          <cell r="F44" t="str">
            <v/>
          </cell>
          <cell r="G44" t="str">
            <v/>
          </cell>
          <cell r="H44">
            <v>0</v>
          </cell>
          <cell r="K44">
            <v>0</v>
          </cell>
          <cell r="L44">
            <v>0</v>
          </cell>
          <cell r="M44">
            <v>0</v>
          </cell>
          <cell r="Q44">
            <v>0</v>
          </cell>
          <cell r="T44">
            <v>1</v>
          </cell>
          <cell r="U44">
            <v>1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100</v>
          </cell>
          <cell r="AD44">
            <v>0</v>
          </cell>
          <cell r="AE44">
            <v>250</v>
          </cell>
          <cell r="AF44">
            <v>0</v>
          </cell>
          <cell r="AG44">
            <v>500</v>
          </cell>
          <cell r="AH44">
            <v>0</v>
          </cell>
          <cell r="AI44">
            <v>750</v>
          </cell>
          <cell r="AJ44">
            <v>0</v>
          </cell>
          <cell r="AK44">
            <v>1000</v>
          </cell>
          <cell r="AL44">
            <v>0</v>
          </cell>
          <cell r="AM44">
            <v>1500</v>
          </cell>
          <cell r="AN44">
            <v>0</v>
          </cell>
          <cell r="AO44">
            <v>2000</v>
          </cell>
          <cell r="AP44">
            <v>0</v>
          </cell>
          <cell r="AQ44">
            <v>7</v>
          </cell>
          <cell r="AR44" t="str">
            <v>kWh</v>
          </cell>
          <cell r="AS44" t="str">
            <v/>
          </cell>
        </row>
        <row r="45">
          <cell r="B45">
            <v>31</v>
          </cell>
          <cell r="C45" t="str">
            <v>RESIDENTIAL</v>
          </cell>
          <cell r="D45" t="str">
            <v>Other (specify) . . . . . . . .</v>
          </cell>
          <cell r="E45" t="str">
            <v>B</v>
          </cell>
          <cell r="F45" t="str">
            <v/>
          </cell>
          <cell r="G45" t="str">
            <v/>
          </cell>
          <cell r="H45">
            <v>0</v>
          </cell>
          <cell r="K45">
            <v>0</v>
          </cell>
          <cell r="L45">
            <v>0</v>
          </cell>
          <cell r="M45">
            <v>0</v>
          </cell>
          <cell r="Q45">
            <v>0</v>
          </cell>
          <cell r="T45">
            <v>1</v>
          </cell>
          <cell r="U45">
            <v>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100</v>
          </cell>
          <cell r="AD45">
            <v>0</v>
          </cell>
          <cell r="AE45">
            <v>250</v>
          </cell>
          <cell r="AF45">
            <v>0</v>
          </cell>
          <cell r="AG45">
            <v>500</v>
          </cell>
          <cell r="AH45">
            <v>0</v>
          </cell>
          <cell r="AI45">
            <v>750</v>
          </cell>
          <cell r="AJ45">
            <v>0</v>
          </cell>
          <cell r="AK45">
            <v>1000</v>
          </cell>
          <cell r="AL45">
            <v>0</v>
          </cell>
          <cell r="AM45">
            <v>1500</v>
          </cell>
          <cell r="AN45">
            <v>0</v>
          </cell>
          <cell r="AO45">
            <v>2000</v>
          </cell>
          <cell r="AP45">
            <v>0</v>
          </cell>
          <cell r="AQ45">
            <v>7</v>
          </cell>
          <cell r="AR45" t="str">
            <v>kWh</v>
          </cell>
          <cell r="AS45" t="str">
            <v/>
          </cell>
        </row>
        <row r="46">
          <cell r="B46">
            <v>32</v>
          </cell>
          <cell r="C46" t="str">
            <v>RESIDENTIAL</v>
          </cell>
          <cell r="D46" t="str">
            <v>Other (specify) . . . . . . . .</v>
          </cell>
          <cell r="E46" t="str">
            <v>C</v>
          </cell>
          <cell r="F46" t="str">
            <v/>
          </cell>
          <cell r="G46" t="str">
            <v/>
          </cell>
          <cell r="H46">
            <v>0</v>
          </cell>
          <cell r="K46">
            <v>0</v>
          </cell>
          <cell r="L46">
            <v>0</v>
          </cell>
          <cell r="M46">
            <v>0</v>
          </cell>
          <cell r="Q46">
            <v>0</v>
          </cell>
          <cell r="T46">
            <v>1</v>
          </cell>
          <cell r="U46">
            <v>1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100</v>
          </cell>
          <cell r="AD46">
            <v>0</v>
          </cell>
          <cell r="AE46">
            <v>250</v>
          </cell>
          <cell r="AF46">
            <v>0</v>
          </cell>
          <cell r="AG46">
            <v>500</v>
          </cell>
          <cell r="AH46">
            <v>0</v>
          </cell>
          <cell r="AI46">
            <v>750</v>
          </cell>
          <cell r="AJ46">
            <v>0</v>
          </cell>
          <cell r="AK46">
            <v>1000</v>
          </cell>
          <cell r="AL46">
            <v>0</v>
          </cell>
          <cell r="AM46">
            <v>1500</v>
          </cell>
          <cell r="AN46">
            <v>0</v>
          </cell>
          <cell r="AO46">
            <v>2000</v>
          </cell>
          <cell r="AP46">
            <v>0</v>
          </cell>
          <cell r="AQ46">
            <v>7</v>
          </cell>
          <cell r="AR46" t="str">
            <v>kWh</v>
          </cell>
          <cell r="AS46" t="str">
            <v/>
          </cell>
        </row>
        <row r="47">
          <cell r="B47">
            <v>33</v>
          </cell>
          <cell r="C47" t="str">
            <v>RESIDENTIAL</v>
          </cell>
          <cell r="D47" t="str">
            <v>Other (specify) . . . . . . . .</v>
          </cell>
          <cell r="E47" t="str">
            <v>D</v>
          </cell>
          <cell r="F47" t="str">
            <v/>
          </cell>
          <cell r="G47" t="str">
            <v/>
          </cell>
          <cell r="H47">
            <v>0</v>
          </cell>
          <cell r="K47">
            <v>0</v>
          </cell>
          <cell r="L47">
            <v>0</v>
          </cell>
          <cell r="M47">
            <v>0</v>
          </cell>
          <cell r="Q47">
            <v>0</v>
          </cell>
          <cell r="T47">
            <v>1</v>
          </cell>
          <cell r="U47">
            <v>1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100</v>
          </cell>
          <cell r="AD47">
            <v>0</v>
          </cell>
          <cell r="AE47">
            <v>250</v>
          </cell>
          <cell r="AF47">
            <v>0</v>
          </cell>
          <cell r="AG47">
            <v>500</v>
          </cell>
          <cell r="AH47">
            <v>0</v>
          </cell>
          <cell r="AI47">
            <v>750</v>
          </cell>
          <cell r="AJ47">
            <v>0</v>
          </cell>
          <cell r="AK47">
            <v>1000</v>
          </cell>
          <cell r="AL47">
            <v>0</v>
          </cell>
          <cell r="AM47">
            <v>1500</v>
          </cell>
          <cell r="AN47">
            <v>0</v>
          </cell>
          <cell r="AO47">
            <v>2000</v>
          </cell>
          <cell r="AP47">
            <v>0</v>
          </cell>
          <cell r="AQ47">
            <v>7</v>
          </cell>
          <cell r="AR47" t="str">
            <v>kWh</v>
          </cell>
          <cell r="AS47" t="str">
            <v/>
          </cell>
        </row>
        <row r="48">
          <cell r="B48">
            <v>34</v>
          </cell>
          <cell r="C48" t="str">
            <v>RESIDENTIAL</v>
          </cell>
          <cell r="D48" t="str">
            <v>Other (specify) . . . . . . . .</v>
          </cell>
          <cell r="E48" t="str">
            <v>A</v>
          </cell>
          <cell r="F48" t="str">
            <v/>
          </cell>
          <cell r="G48" t="str">
            <v/>
          </cell>
          <cell r="H48">
            <v>0</v>
          </cell>
          <cell r="K48">
            <v>0</v>
          </cell>
          <cell r="L48">
            <v>0</v>
          </cell>
          <cell r="M48">
            <v>0</v>
          </cell>
          <cell r="Q48">
            <v>0</v>
          </cell>
          <cell r="T48">
            <v>1</v>
          </cell>
          <cell r="U48">
            <v>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100</v>
          </cell>
          <cell r="AD48">
            <v>0</v>
          </cell>
          <cell r="AE48">
            <v>250</v>
          </cell>
          <cell r="AF48">
            <v>0</v>
          </cell>
          <cell r="AG48">
            <v>500</v>
          </cell>
          <cell r="AH48">
            <v>0</v>
          </cell>
          <cell r="AI48">
            <v>750</v>
          </cell>
          <cell r="AJ48">
            <v>0</v>
          </cell>
          <cell r="AK48">
            <v>1000</v>
          </cell>
          <cell r="AL48">
            <v>0</v>
          </cell>
          <cell r="AM48">
            <v>1500</v>
          </cell>
          <cell r="AN48">
            <v>0</v>
          </cell>
          <cell r="AO48">
            <v>2000</v>
          </cell>
          <cell r="AP48">
            <v>0</v>
          </cell>
          <cell r="AQ48">
            <v>7</v>
          </cell>
          <cell r="AR48" t="str">
            <v>kWh</v>
          </cell>
          <cell r="AS48" t="str">
            <v/>
          </cell>
        </row>
        <row r="49">
          <cell r="B49">
            <v>35</v>
          </cell>
          <cell r="C49" t="str">
            <v>RESIDENTIAL</v>
          </cell>
          <cell r="D49" t="str">
            <v>Other (specify) . . . . . . . .</v>
          </cell>
          <cell r="E49" t="str">
            <v>B</v>
          </cell>
          <cell r="F49" t="str">
            <v/>
          </cell>
          <cell r="G49" t="str">
            <v/>
          </cell>
          <cell r="H49">
            <v>0</v>
          </cell>
          <cell r="K49">
            <v>0</v>
          </cell>
          <cell r="L49">
            <v>0</v>
          </cell>
          <cell r="M49">
            <v>0</v>
          </cell>
          <cell r="Q49">
            <v>0</v>
          </cell>
          <cell r="T49">
            <v>1</v>
          </cell>
          <cell r="U49">
            <v>1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100</v>
          </cell>
          <cell r="AD49">
            <v>0</v>
          </cell>
          <cell r="AE49">
            <v>250</v>
          </cell>
          <cell r="AF49">
            <v>0</v>
          </cell>
          <cell r="AG49">
            <v>500</v>
          </cell>
          <cell r="AH49">
            <v>0</v>
          </cell>
          <cell r="AI49">
            <v>750</v>
          </cell>
          <cell r="AJ49">
            <v>0</v>
          </cell>
          <cell r="AK49">
            <v>1000</v>
          </cell>
          <cell r="AL49">
            <v>0</v>
          </cell>
          <cell r="AM49">
            <v>1500</v>
          </cell>
          <cell r="AN49">
            <v>0</v>
          </cell>
          <cell r="AO49">
            <v>2000</v>
          </cell>
          <cell r="AP49">
            <v>0</v>
          </cell>
          <cell r="AQ49">
            <v>7</v>
          </cell>
          <cell r="AR49" t="str">
            <v>kWh</v>
          </cell>
          <cell r="AS49" t="str">
            <v/>
          </cell>
        </row>
        <row r="50">
          <cell r="B50">
            <v>36</v>
          </cell>
          <cell r="C50" t="str">
            <v>RESIDENTIAL</v>
          </cell>
          <cell r="D50" t="str">
            <v>Other (specify) . . . . . . . .</v>
          </cell>
          <cell r="E50" t="str">
            <v>C</v>
          </cell>
          <cell r="F50" t="str">
            <v/>
          </cell>
          <cell r="G50" t="str">
            <v/>
          </cell>
          <cell r="H50">
            <v>0</v>
          </cell>
          <cell r="K50">
            <v>0</v>
          </cell>
          <cell r="L50">
            <v>0</v>
          </cell>
          <cell r="M50">
            <v>0</v>
          </cell>
          <cell r="Q50">
            <v>0</v>
          </cell>
          <cell r="T50">
            <v>1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100</v>
          </cell>
          <cell r="AD50">
            <v>0</v>
          </cell>
          <cell r="AE50">
            <v>250</v>
          </cell>
          <cell r="AF50">
            <v>0</v>
          </cell>
          <cell r="AG50">
            <v>500</v>
          </cell>
          <cell r="AH50">
            <v>0</v>
          </cell>
          <cell r="AI50">
            <v>750</v>
          </cell>
          <cell r="AJ50">
            <v>0</v>
          </cell>
          <cell r="AK50">
            <v>1000</v>
          </cell>
          <cell r="AL50">
            <v>0</v>
          </cell>
          <cell r="AM50">
            <v>1500</v>
          </cell>
          <cell r="AN50">
            <v>0</v>
          </cell>
          <cell r="AO50">
            <v>2000</v>
          </cell>
          <cell r="AP50">
            <v>0</v>
          </cell>
          <cell r="AQ50">
            <v>7</v>
          </cell>
          <cell r="AR50" t="str">
            <v>kWh</v>
          </cell>
          <cell r="AS50" t="str">
            <v/>
          </cell>
        </row>
        <row r="51">
          <cell r="B51">
            <v>37</v>
          </cell>
          <cell r="C51" t="str">
            <v>RESIDENTIAL</v>
          </cell>
          <cell r="D51" t="str">
            <v>Other (specify) . . . . . . . .</v>
          </cell>
          <cell r="E51" t="str">
            <v>D</v>
          </cell>
          <cell r="F51" t="str">
            <v/>
          </cell>
          <cell r="G51" t="str">
            <v/>
          </cell>
          <cell r="H51">
            <v>0</v>
          </cell>
          <cell r="K51">
            <v>0</v>
          </cell>
          <cell r="L51">
            <v>0</v>
          </cell>
          <cell r="M51">
            <v>0</v>
          </cell>
          <cell r="Q51">
            <v>0</v>
          </cell>
          <cell r="T51">
            <v>1</v>
          </cell>
          <cell r="U51">
            <v>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100</v>
          </cell>
          <cell r="AD51">
            <v>0</v>
          </cell>
          <cell r="AE51">
            <v>250</v>
          </cell>
          <cell r="AF51">
            <v>0</v>
          </cell>
          <cell r="AG51">
            <v>500</v>
          </cell>
          <cell r="AH51">
            <v>0</v>
          </cell>
          <cell r="AI51">
            <v>750</v>
          </cell>
          <cell r="AJ51">
            <v>0</v>
          </cell>
          <cell r="AK51">
            <v>1000</v>
          </cell>
          <cell r="AL51">
            <v>0</v>
          </cell>
          <cell r="AM51">
            <v>1500</v>
          </cell>
          <cell r="AN51">
            <v>0</v>
          </cell>
          <cell r="AO51">
            <v>2000</v>
          </cell>
          <cell r="AP51">
            <v>0</v>
          </cell>
          <cell r="AQ51">
            <v>7</v>
          </cell>
          <cell r="AR51" t="str">
            <v>kWh</v>
          </cell>
          <cell r="AS51" t="str">
            <v/>
          </cell>
        </row>
        <row r="52">
          <cell r="B52">
            <v>38</v>
          </cell>
          <cell r="C52" t="str">
            <v/>
          </cell>
          <cell r="D52" t="str">
            <v/>
          </cell>
          <cell r="F52" t="str">
            <v/>
          </cell>
          <cell r="G52" t="str">
            <v/>
          </cell>
          <cell r="AQ52">
            <v>0</v>
          </cell>
          <cell r="AR52">
            <v>0</v>
          </cell>
          <cell r="AS52" t="str">
            <v/>
          </cell>
        </row>
        <row r="53">
          <cell r="B53">
            <v>39</v>
          </cell>
          <cell r="C53" t="str">
            <v/>
          </cell>
          <cell r="D53" t="str">
            <v>GENERAL SERVICE</v>
          </cell>
          <cell r="F53" t="str">
            <v/>
          </cell>
          <cell r="G53" t="str">
            <v>X</v>
          </cell>
          <cell r="AQ53">
            <v>0</v>
          </cell>
          <cell r="AR53">
            <v>0</v>
          </cell>
          <cell r="AS53" t="str">
            <v>XXX</v>
          </cell>
        </row>
        <row r="54">
          <cell r="B54">
            <v>40</v>
          </cell>
          <cell r="C54" t="str">
            <v>GENERAL SERVICE</v>
          </cell>
          <cell r="D54" t="str">
            <v>Less than 50 kW</v>
          </cell>
          <cell r="E54" t="str">
            <v>A</v>
          </cell>
          <cell r="F54" t="str">
            <v>X</v>
          </cell>
          <cell r="G54" t="str">
            <v>X</v>
          </cell>
          <cell r="H54">
            <v>9.8999999999999991E-3</v>
          </cell>
          <cell r="I54">
            <v>6.1999999999999998E-3</v>
          </cell>
          <cell r="J54">
            <v>7.0000000000000001E-3</v>
          </cell>
          <cell r="K54">
            <v>2.3099999999999999E-2</v>
          </cell>
          <cell r="L54">
            <v>2.3100000000000002E-2</v>
          </cell>
          <cell r="M54">
            <v>0</v>
          </cell>
          <cell r="Q54">
            <v>0</v>
          </cell>
          <cell r="R54">
            <v>5.2999999999999999E-2</v>
          </cell>
          <cell r="S54">
            <v>6.2E-2</v>
          </cell>
          <cell r="T54">
            <v>1.0432999999999999</v>
          </cell>
          <cell r="U54">
            <v>1.0432999999999999</v>
          </cell>
          <cell r="V54">
            <v>1.6E-2</v>
          </cell>
          <cell r="W54">
            <v>0</v>
          </cell>
          <cell r="X54">
            <v>29.93</v>
          </cell>
          <cell r="Y54">
            <v>1.4800000000000001E-2</v>
          </cell>
          <cell r="Z54">
            <v>0</v>
          </cell>
          <cell r="AA54">
            <v>28.84</v>
          </cell>
          <cell r="AB54">
            <v>1.1000000000000001E-3</v>
          </cell>
          <cell r="AC54">
            <v>1000</v>
          </cell>
          <cell r="AD54">
            <v>0</v>
          </cell>
          <cell r="AE54">
            <v>2000</v>
          </cell>
          <cell r="AF54">
            <v>0</v>
          </cell>
          <cell r="AG54">
            <v>5000</v>
          </cell>
          <cell r="AH54">
            <v>0</v>
          </cell>
          <cell r="AI54">
            <v>10000</v>
          </cell>
          <cell r="AJ54">
            <v>0</v>
          </cell>
          <cell r="AK54">
            <v>15000</v>
          </cell>
          <cell r="AQ54">
            <v>5</v>
          </cell>
          <cell r="AR54" t="str">
            <v>kWh</v>
          </cell>
          <cell r="AS54" t="str">
            <v>X</v>
          </cell>
        </row>
        <row r="55">
          <cell r="B55">
            <v>41</v>
          </cell>
          <cell r="C55" t="str">
            <v>GENERAL SERVICE</v>
          </cell>
          <cell r="D55" t="str">
            <v>Less than 50 kW</v>
          </cell>
          <cell r="E55" t="str">
            <v>B</v>
          </cell>
          <cell r="F55" t="str">
            <v/>
          </cell>
          <cell r="G55" t="str">
            <v/>
          </cell>
          <cell r="H55">
            <v>0</v>
          </cell>
          <cell r="K55">
            <v>0</v>
          </cell>
          <cell r="L55">
            <v>0</v>
          </cell>
          <cell r="M55">
            <v>0</v>
          </cell>
          <cell r="Q55">
            <v>0</v>
          </cell>
          <cell r="T55">
            <v>1</v>
          </cell>
          <cell r="U55">
            <v>1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1000</v>
          </cell>
          <cell r="AD55">
            <v>0</v>
          </cell>
          <cell r="AE55">
            <v>2000</v>
          </cell>
          <cell r="AF55">
            <v>0</v>
          </cell>
          <cell r="AG55">
            <v>5000</v>
          </cell>
          <cell r="AH55">
            <v>0</v>
          </cell>
          <cell r="AI55">
            <v>10000</v>
          </cell>
          <cell r="AJ55">
            <v>0</v>
          </cell>
          <cell r="AK55">
            <v>15000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5</v>
          </cell>
          <cell r="AR55" t="str">
            <v>kWh</v>
          </cell>
          <cell r="AS55" t="str">
            <v/>
          </cell>
        </row>
        <row r="56">
          <cell r="B56">
            <v>42</v>
          </cell>
          <cell r="C56" t="str">
            <v>GENERAL SERVICE</v>
          </cell>
          <cell r="D56" t="str">
            <v>Less than 50 kW</v>
          </cell>
          <cell r="E56" t="str">
            <v>C</v>
          </cell>
          <cell r="F56" t="str">
            <v/>
          </cell>
          <cell r="G56" t="str">
            <v/>
          </cell>
          <cell r="H56">
            <v>0</v>
          </cell>
          <cell r="K56">
            <v>0</v>
          </cell>
          <cell r="L56">
            <v>0</v>
          </cell>
          <cell r="M56">
            <v>0</v>
          </cell>
          <cell r="Q56">
            <v>0</v>
          </cell>
          <cell r="T56">
            <v>1</v>
          </cell>
          <cell r="U56">
            <v>1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1000</v>
          </cell>
          <cell r="AD56">
            <v>0</v>
          </cell>
          <cell r="AE56">
            <v>2000</v>
          </cell>
          <cell r="AF56">
            <v>0</v>
          </cell>
          <cell r="AG56">
            <v>5000</v>
          </cell>
          <cell r="AH56">
            <v>0</v>
          </cell>
          <cell r="AI56">
            <v>10000</v>
          </cell>
          <cell r="AJ56">
            <v>0</v>
          </cell>
          <cell r="AK56">
            <v>15000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5</v>
          </cell>
          <cell r="AR56" t="str">
            <v>kWh</v>
          </cell>
          <cell r="AS56" t="str">
            <v/>
          </cell>
        </row>
        <row r="57">
          <cell r="B57">
            <v>43</v>
          </cell>
          <cell r="C57" t="str">
            <v>GENERAL SERVICE</v>
          </cell>
          <cell r="D57" t="str">
            <v>Less than 50 kW</v>
          </cell>
          <cell r="E57" t="str">
            <v>D</v>
          </cell>
          <cell r="F57" t="str">
            <v/>
          </cell>
          <cell r="G57" t="str">
            <v/>
          </cell>
          <cell r="H57">
            <v>0</v>
          </cell>
          <cell r="K57">
            <v>0</v>
          </cell>
          <cell r="L57">
            <v>0</v>
          </cell>
          <cell r="M57">
            <v>0</v>
          </cell>
          <cell r="Q57">
            <v>0</v>
          </cell>
          <cell r="T57">
            <v>1</v>
          </cell>
          <cell r="U57">
            <v>1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1000</v>
          </cell>
          <cell r="AD57">
            <v>0</v>
          </cell>
          <cell r="AE57">
            <v>2000</v>
          </cell>
          <cell r="AF57">
            <v>0</v>
          </cell>
          <cell r="AG57">
            <v>5000</v>
          </cell>
          <cell r="AH57">
            <v>0</v>
          </cell>
          <cell r="AI57">
            <v>10000</v>
          </cell>
          <cell r="AJ57">
            <v>0</v>
          </cell>
          <cell r="AK57">
            <v>15000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5</v>
          </cell>
          <cell r="AR57" t="str">
            <v>kWh</v>
          </cell>
          <cell r="AS57" t="str">
            <v/>
          </cell>
        </row>
        <row r="58">
          <cell r="B58">
            <v>44</v>
          </cell>
          <cell r="C58" t="str">
            <v>GENERAL SERVICE</v>
          </cell>
          <cell r="D58" t="str">
            <v>Less than 50 kW Time of Use</v>
          </cell>
          <cell r="E58" t="str">
            <v>A</v>
          </cell>
          <cell r="F58" t="str">
            <v/>
          </cell>
          <cell r="G58" t="str">
            <v/>
          </cell>
          <cell r="H58">
            <v>0</v>
          </cell>
          <cell r="K58">
            <v>0</v>
          </cell>
          <cell r="L58">
            <v>0</v>
          </cell>
          <cell r="M58">
            <v>0</v>
          </cell>
          <cell r="Q58">
            <v>0</v>
          </cell>
          <cell r="T58">
            <v>1</v>
          </cell>
          <cell r="U58">
            <v>1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1000</v>
          </cell>
          <cell r="AD58">
            <v>0</v>
          </cell>
          <cell r="AE58">
            <v>2000</v>
          </cell>
          <cell r="AF58">
            <v>0</v>
          </cell>
          <cell r="AG58">
            <v>5000</v>
          </cell>
          <cell r="AH58">
            <v>0</v>
          </cell>
          <cell r="AI58">
            <v>10000</v>
          </cell>
          <cell r="AJ58">
            <v>0</v>
          </cell>
          <cell r="AK58">
            <v>15000</v>
          </cell>
          <cell r="AQ58">
            <v>5</v>
          </cell>
          <cell r="AR58" t="str">
            <v>kWh</v>
          </cell>
          <cell r="AS58" t="str">
            <v/>
          </cell>
        </row>
        <row r="59">
          <cell r="B59">
            <v>45</v>
          </cell>
          <cell r="C59" t="str">
            <v>GENERAL SERVICE</v>
          </cell>
          <cell r="D59" t="str">
            <v>Less than 50 kW Time of Use</v>
          </cell>
          <cell r="E59" t="str">
            <v>B</v>
          </cell>
          <cell r="F59" t="str">
            <v/>
          </cell>
          <cell r="G59" t="str">
            <v/>
          </cell>
          <cell r="H59">
            <v>0</v>
          </cell>
          <cell r="K59">
            <v>0</v>
          </cell>
          <cell r="L59">
            <v>0</v>
          </cell>
          <cell r="M59">
            <v>0</v>
          </cell>
          <cell r="Q59">
            <v>0</v>
          </cell>
          <cell r="T59">
            <v>1</v>
          </cell>
          <cell r="U59">
            <v>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1000</v>
          </cell>
          <cell r="AD59">
            <v>0</v>
          </cell>
          <cell r="AE59">
            <v>2000</v>
          </cell>
          <cell r="AF59">
            <v>0</v>
          </cell>
          <cell r="AG59">
            <v>5000</v>
          </cell>
          <cell r="AH59">
            <v>0</v>
          </cell>
          <cell r="AI59">
            <v>10000</v>
          </cell>
          <cell r="AJ59">
            <v>0</v>
          </cell>
          <cell r="AK59">
            <v>15000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5</v>
          </cell>
          <cell r="AR59" t="str">
            <v>kWh</v>
          </cell>
          <cell r="AS59" t="str">
            <v/>
          </cell>
        </row>
        <row r="60">
          <cell r="B60">
            <v>46</v>
          </cell>
          <cell r="C60" t="str">
            <v>GENERAL SERVICE</v>
          </cell>
          <cell r="D60" t="str">
            <v>Less than 50 kW Time of Use</v>
          </cell>
          <cell r="E60" t="str">
            <v>C</v>
          </cell>
          <cell r="F60" t="str">
            <v/>
          </cell>
          <cell r="G60" t="str">
            <v/>
          </cell>
          <cell r="H60">
            <v>0</v>
          </cell>
          <cell r="K60">
            <v>0</v>
          </cell>
          <cell r="L60">
            <v>0</v>
          </cell>
          <cell r="M60">
            <v>0</v>
          </cell>
          <cell r="Q60">
            <v>0</v>
          </cell>
          <cell r="T60">
            <v>1</v>
          </cell>
          <cell r="U60">
            <v>1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1000</v>
          </cell>
          <cell r="AD60">
            <v>0</v>
          </cell>
          <cell r="AE60">
            <v>2000</v>
          </cell>
          <cell r="AF60">
            <v>0</v>
          </cell>
          <cell r="AG60">
            <v>5000</v>
          </cell>
          <cell r="AH60">
            <v>0</v>
          </cell>
          <cell r="AI60">
            <v>10000</v>
          </cell>
          <cell r="AJ60">
            <v>0</v>
          </cell>
          <cell r="AK60">
            <v>15000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5</v>
          </cell>
          <cell r="AR60" t="str">
            <v>kWh</v>
          </cell>
          <cell r="AS60" t="str">
            <v/>
          </cell>
        </row>
        <row r="61">
          <cell r="B61">
            <v>47</v>
          </cell>
          <cell r="C61" t="str">
            <v>GENERAL SERVICE</v>
          </cell>
          <cell r="D61" t="str">
            <v>Less than 50 kW Time of Use</v>
          </cell>
          <cell r="E61" t="str">
            <v>D</v>
          </cell>
          <cell r="F61" t="str">
            <v/>
          </cell>
          <cell r="G61" t="str">
            <v/>
          </cell>
          <cell r="H61">
            <v>0</v>
          </cell>
          <cell r="K61">
            <v>0</v>
          </cell>
          <cell r="L61">
            <v>0</v>
          </cell>
          <cell r="M61">
            <v>0</v>
          </cell>
          <cell r="Q61">
            <v>0</v>
          </cell>
          <cell r="T61">
            <v>1</v>
          </cell>
          <cell r="U61">
            <v>1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1000</v>
          </cell>
          <cell r="AD61">
            <v>0</v>
          </cell>
          <cell r="AE61">
            <v>2000</v>
          </cell>
          <cell r="AF61">
            <v>0</v>
          </cell>
          <cell r="AG61">
            <v>5000</v>
          </cell>
          <cell r="AH61">
            <v>0</v>
          </cell>
          <cell r="AI61">
            <v>10000</v>
          </cell>
          <cell r="AJ61">
            <v>0</v>
          </cell>
          <cell r="AK61">
            <v>15000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5</v>
          </cell>
          <cell r="AR61" t="str">
            <v>kWh</v>
          </cell>
          <cell r="AS61" t="str">
            <v/>
          </cell>
        </row>
        <row r="62">
          <cell r="B62">
            <v>48</v>
          </cell>
          <cell r="C62" t="str">
            <v>GENERAL SERVICE</v>
          </cell>
          <cell r="D62" t="str">
            <v>Other &lt; 50 kW (specify) .Small Commercial</v>
          </cell>
          <cell r="E62" t="str">
            <v>A</v>
          </cell>
          <cell r="F62" t="str">
            <v>X</v>
          </cell>
          <cell r="G62" t="str">
            <v>X</v>
          </cell>
          <cell r="H62">
            <v>9.8999999999999991E-3</v>
          </cell>
          <cell r="I62">
            <v>6.1999999999999998E-3</v>
          </cell>
          <cell r="J62">
            <v>7.0000000000000001E-3</v>
          </cell>
          <cell r="K62">
            <v>2.3099999999999999E-2</v>
          </cell>
          <cell r="L62">
            <v>2.3100000000000002E-2</v>
          </cell>
          <cell r="M62">
            <v>0</v>
          </cell>
          <cell r="Q62">
            <v>0</v>
          </cell>
          <cell r="R62">
            <v>5.2999999999999999E-2</v>
          </cell>
          <cell r="S62">
            <v>6.2E-2</v>
          </cell>
          <cell r="T62">
            <v>1.0432999999999999</v>
          </cell>
          <cell r="U62">
            <v>1.0432999999999999</v>
          </cell>
          <cell r="V62">
            <v>2.6499999999999999E-2</v>
          </cell>
          <cell r="W62">
            <v>0</v>
          </cell>
          <cell r="X62">
            <v>14.04</v>
          </cell>
          <cell r="Y62">
            <v>2.5600000000000001E-2</v>
          </cell>
          <cell r="Z62">
            <v>0</v>
          </cell>
          <cell r="AA62">
            <v>14.29</v>
          </cell>
          <cell r="AB62">
            <v>8.0000000000000004E-4</v>
          </cell>
          <cell r="AC62">
            <v>1000</v>
          </cell>
          <cell r="AD62">
            <v>0</v>
          </cell>
          <cell r="AE62">
            <v>2000</v>
          </cell>
          <cell r="AF62">
            <v>0</v>
          </cell>
          <cell r="AG62">
            <v>5000</v>
          </cell>
          <cell r="AH62">
            <v>0</v>
          </cell>
          <cell r="AI62">
            <v>10000</v>
          </cell>
          <cell r="AJ62">
            <v>0</v>
          </cell>
          <cell r="AK62">
            <v>15000</v>
          </cell>
          <cell r="AQ62">
            <v>5</v>
          </cell>
          <cell r="AR62" t="str">
            <v>kWh</v>
          </cell>
          <cell r="AS62" t="str">
            <v>X</v>
          </cell>
        </row>
        <row r="63">
          <cell r="B63">
            <v>49</v>
          </cell>
          <cell r="C63" t="str">
            <v>GENERAL SERVICE</v>
          </cell>
          <cell r="D63" t="str">
            <v>Other &lt; 50 kW (specify) .Small Commercial</v>
          </cell>
          <cell r="E63" t="str">
            <v>B</v>
          </cell>
          <cell r="F63" t="str">
            <v/>
          </cell>
          <cell r="G63" t="str">
            <v/>
          </cell>
          <cell r="H63">
            <v>0</v>
          </cell>
          <cell r="K63">
            <v>0</v>
          </cell>
          <cell r="L63">
            <v>0</v>
          </cell>
          <cell r="M63">
            <v>0</v>
          </cell>
          <cell r="Q63">
            <v>0</v>
          </cell>
          <cell r="T63">
            <v>1</v>
          </cell>
          <cell r="U63">
            <v>1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1000</v>
          </cell>
          <cell r="AD63">
            <v>0</v>
          </cell>
          <cell r="AE63">
            <v>2000</v>
          </cell>
          <cell r="AF63">
            <v>0</v>
          </cell>
          <cell r="AG63">
            <v>5000</v>
          </cell>
          <cell r="AH63">
            <v>0</v>
          </cell>
          <cell r="AI63">
            <v>10000</v>
          </cell>
          <cell r="AJ63">
            <v>0</v>
          </cell>
          <cell r="AK63">
            <v>15000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5</v>
          </cell>
          <cell r="AR63" t="str">
            <v>kWh</v>
          </cell>
          <cell r="AS63" t="str">
            <v/>
          </cell>
        </row>
        <row r="64">
          <cell r="B64">
            <v>50</v>
          </cell>
          <cell r="C64" t="str">
            <v>GENERAL SERVICE</v>
          </cell>
          <cell r="D64" t="str">
            <v>Other &lt; 50 kW (specify) .Small Commercial</v>
          </cell>
          <cell r="E64" t="str">
            <v>C</v>
          </cell>
          <cell r="F64" t="str">
            <v/>
          </cell>
          <cell r="G64" t="str">
            <v/>
          </cell>
          <cell r="H64">
            <v>0</v>
          </cell>
          <cell r="K64">
            <v>0</v>
          </cell>
          <cell r="L64">
            <v>0</v>
          </cell>
          <cell r="M64">
            <v>0</v>
          </cell>
          <cell r="Q64">
            <v>0</v>
          </cell>
          <cell r="T64">
            <v>1</v>
          </cell>
          <cell r="U64">
            <v>1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1000</v>
          </cell>
          <cell r="AD64">
            <v>0</v>
          </cell>
          <cell r="AE64">
            <v>2000</v>
          </cell>
          <cell r="AF64">
            <v>0</v>
          </cell>
          <cell r="AG64">
            <v>5000</v>
          </cell>
          <cell r="AH64">
            <v>0</v>
          </cell>
          <cell r="AI64">
            <v>10000</v>
          </cell>
          <cell r="AJ64">
            <v>0</v>
          </cell>
          <cell r="AK64">
            <v>15000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5</v>
          </cell>
          <cell r="AR64" t="str">
            <v>kWh</v>
          </cell>
          <cell r="AS64" t="str">
            <v/>
          </cell>
        </row>
        <row r="65">
          <cell r="B65">
            <v>51</v>
          </cell>
          <cell r="C65" t="str">
            <v>GENERAL SERVICE</v>
          </cell>
          <cell r="D65" t="str">
            <v>Other &lt; 50 kW (specify) .Small Commercial</v>
          </cell>
          <cell r="E65" t="str">
            <v>D</v>
          </cell>
          <cell r="F65" t="str">
            <v/>
          </cell>
          <cell r="G65" t="str">
            <v/>
          </cell>
          <cell r="H65">
            <v>0</v>
          </cell>
          <cell r="K65">
            <v>0</v>
          </cell>
          <cell r="L65">
            <v>0</v>
          </cell>
          <cell r="M65">
            <v>0</v>
          </cell>
          <cell r="Q65">
            <v>0</v>
          </cell>
          <cell r="T65">
            <v>1</v>
          </cell>
          <cell r="U65">
            <v>1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1000</v>
          </cell>
          <cell r="AD65">
            <v>0</v>
          </cell>
          <cell r="AE65">
            <v>2000</v>
          </cell>
          <cell r="AF65">
            <v>0</v>
          </cell>
          <cell r="AG65">
            <v>5000</v>
          </cell>
          <cell r="AH65">
            <v>0</v>
          </cell>
          <cell r="AI65">
            <v>10000</v>
          </cell>
          <cell r="AJ65">
            <v>0</v>
          </cell>
          <cell r="AK65">
            <v>15000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5</v>
          </cell>
          <cell r="AR65" t="str">
            <v>kWh</v>
          </cell>
          <cell r="AS65" t="str">
            <v/>
          </cell>
        </row>
        <row r="66">
          <cell r="B66">
            <v>52</v>
          </cell>
          <cell r="C66" t="str">
            <v>GENERAL SERVICE</v>
          </cell>
          <cell r="D66" t="str">
            <v>Greater than 50 kW (to 3000 kW)</v>
          </cell>
          <cell r="E66" t="str">
            <v>A</v>
          </cell>
          <cell r="F66" t="str">
            <v/>
          </cell>
          <cell r="G66" t="str">
            <v/>
          </cell>
          <cell r="H66">
            <v>0</v>
          </cell>
          <cell r="K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T66">
            <v>1</v>
          </cell>
          <cell r="U66">
            <v>1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15000</v>
          </cell>
          <cell r="AD66">
            <v>60</v>
          </cell>
          <cell r="AE66">
            <v>40000</v>
          </cell>
          <cell r="AF66">
            <v>100</v>
          </cell>
          <cell r="AG66">
            <v>100000</v>
          </cell>
          <cell r="AH66">
            <v>500</v>
          </cell>
          <cell r="AI66">
            <v>400000</v>
          </cell>
          <cell r="AJ66">
            <v>1000</v>
          </cell>
          <cell r="AK66">
            <v>1000000</v>
          </cell>
          <cell r="AL66">
            <v>3000</v>
          </cell>
          <cell r="AQ66">
            <v>5</v>
          </cell>
          <cell r="AR66" t="str">
            <v>kW</v>
          </cell>
          <cell r="AS66" t="str">
            <v/>
          </cell>
        </row>
        <row r="67">
          <cell r="B67">
            <v>53</v>
          </cell>
          <cell r="C67" t="str">
            <v>GENERAL SERVICE</v>
          </cell>
          <cell r="D67" t="str">
            <v>Greater than 50 kW (to 3000 kW)</v>
          </cell>
          <cell r="E67" t="str">
            <v>B</v>
          </cell>
          <cell r="F67" t="str">
            <v/>
          </cell>
          <cell r="G67" t="str">
            <v/>
          </cell>
          <cell r="H67">
            <v>0</v>
          </cell>
          <cell r="K67">
            <v>0</v>
          </cell>
          <cell r="L67">
            <v>0</v>
          </cell>
          <cell r="M67">
            <v>0</v>
          </cell>
          <cell r="P67">
            <v>0</v>
          </cell>
          <cell r="Q67">
            <v>0</v>
          </cell>
          <cell r="T67">
            <v>1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15000</v>
          </cell>
          <cell r="AD67">
            <v>60</v>
          </cell>
          <cell r="AE67">
            <v>40000</v>
          </cell>
          <cell r="AF67">
            <v>100</v>
          </cell>
          <cell r="AG67">
            <v>100000</v>
          </cell>
          <cell r="AH67">
            <v>500</v>
          </cell>
          <cell r="AI67">
            <v>400000</v>
          </cell>
          <cell r="AJ67">
            <v>1000</v>
          </cell>
          <cell r="AK67">
            <v>1000000</v>
          </cell>
          <cell r="AL67">
            <v>3000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5</v>
          </cell>
          <cell r="AR67" t="str">
            <v>kW</v>
          </cell>
          <cell r="AS67" t="str">
            <v/>
          </cell>
        </row>
        <row r="68">
          <cell r="B68">
            <v>54</v>
          </cell>
          <cell r="C68" t="str">
            <v>GENERAL SERVICE</v>
          </cell>
          <cell r="D68" t="str">
            <v>Greater than 50 kW (to 3000 kW)</v>
          </cell>
          <cell r="E68" t="str">
            <v>C</v>
          </cell>
          <cell r="F68" t="str">
            <v/>
          </cell>
          <cell r="G68" t="str">
            <v/>
          </cell>
          <cell r="H68">
            <v>0</v>
          </cell>
          <cell r="K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T68">
            <v>1</v>
          </cell>
          <cell r="U68">
            <v>1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15000</v>
          </cell>
          <cell r="AD68">
            <v>60</v>
          </cell>
          <cell r="AE68">
            <v>40000</v>
          </cell>
          <cell r="AF68">
            <v>100</v>
          </cell>
          <cell r="AG68">
            <v>100000</v>
          </cell>
          <cell r="AH68">
            <v>500</v>
          </cell>
          <cell r="AI68">
            <v>400000</v>
          </cell>
          <cell r="AJ68">
            <v>1000</v>
          </cell>
          <cell r="AK68">
            <v>1000000</v>
          </cell>
          <cell r="AL68">
            <v>3000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5</v>
          </cell>
          <cell r="AR68" t="str">
            <v>kW</v>
          </cell>
          <cell r="AS68" t="str">
            <v/>
          </cell>
        </row>
        <row r="69">
          <cell r="B69">
            <v>55</v>
          </cell>
          <cell r="C69" t="str">
            <v>GENERAL SERVICE</v>
          </cell>
          <cell r="D69" t="str">
            <v>Greater than 50 kW (to 3000 kW)</v>
          </cell>
          <cell r="E69" t="str">
            <v>D</v>
          </cell>
          <cell r="F69" t="str">
            <v/>
          </cell>
          <cell r="G69" t="str">
            <v/>
          </cell>
          <cell r="H69">
            <v>0</v>
          </cell>
          <cell r="K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T69">
            <v>1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15000</v>
          </cell>
          <cell r="AD69">
            <v>60</v>
          </cell>
          <cell r="AE69">
            <v>40000</v>
          </cell>
          <cell r="AF69">
            <v>100</v>
          </cell>
          <cell r="AG69">
            <v>100000</v>
          </cell>
          <cell r="AH69">
            <v>500</v>
          </cell>
          <cell r="AI69">
            <v>400000</v>
          </cell>
          <cell r="AJ69">
            <v>1000</v>
          </cell>
          <cell r="AK69">
            <v>1000000</v>
          </cell>
          <cell r="AL69">
            <v>3000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</v>
          </cell>
          <cell r="AR69" t="str">
            <v>kW</v>
          </cell>
          <cell r="AS69" t="str">
            <v/>
          </cell>
        </row>
        <row r="70">
          <cell r="B70">
            <v>56</v>
          </cell>
          <cell r="C70" t="str">
            <v>GENERAL SERVICE</v>
          </cell>
          <cell r="D70" t="str">
            <v>Greater than 50 kW Time of Use</v>
          </cell>
          <cell r="E70" t="str">
            <v>A</v>
          </cell>
          <cell r="F70" t="str">
            <v/>
          </cell>
          <cell r="G70" t="str">
            <v/>
          </cell>
          <cell r="H70">
            <v>0</v>
          </cell>
          <cell r="K70">
            <v>0</v>
          </cell>
          <cell r="L70">
            <v>0</v>
          </cell>
          <cell r="M70">
            <v>0</v>
          </cell>
          <cell r="P70">
            <v>0</v>
          </cell>
          <cell r="Q70">
            <v>0</v>
          </cell>
          <cell r="T70">
            <v>1</v>
          </cell>
          <cell r="U70">
            <v>1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15000</v>
          </cell>
          <cell r="AD70">
            <v>60</v>
          </cell>
          <cell r="AE70">
            <v>40000</v>
          </cell>
          <cell r="AF70">
            <v>100</v>
          </cell>
          <cell r="AG70">
            <v>100000</v>
          </cell>
          <cell r="AH70">
            <v>500</v>
          </cell>
          <cell r="AI70">
            <v>400000</v>
          </cell>
          <cell r="AJ70">
            <v>1000</v>
          </cell>
          <cell r="AK70">
            <v>1000000</v>
          </cell>
          <cell r="AL70">
            <v>3000</v>
          </cell>
          <cell r="AQ70">
            <v>5</v>
          </cell>
          <cell r="AR70" t="str">
            <v>kW</v>
          </cell>
          <cell r="AS70" t="str">
            <v/>
          </cell>
        </row>
        <row r="71">
          <cell r="B71">
            <v>57</v>
          </cell>
          <cell r="C71" t="str">
            <v>GENERAL SERVICE</v>
          </cell>
          <cell r="D71" t="str">
            <v>Greater than 50 kW Time of Use</v>
          </cell>
          <cell r="E71" t="str">
            <v>B</v>
          </cell>
          <cell r="F71" t="str">
            <v/>
          </cell>
          <cell r="G71" t="str">
            <v/>
          </cell>
          <cell r="H71">
            <v>0</v>
          </cell>
          <cell r="K71">
            <v>0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T71">
            <v>1</v>
          </cell>
          <cell r="U71">
            <v>1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15000</v>
          </cell>
          <cell r="AD71">
            <v>60</v>
          </cell>
          <cell r="AE71">
            <v>40000</v>
          </cell>
          <cell r="AF71">
            <v>100</v>
          </cell>
          <cell r="AG71">
            <v>100000</v>
          </cell>
          <cell r="AH71">
            <v>500</v>
          </cell>
          <cell r="AI71">
            <v>400000</v>
          </cell>
          <cell r="AJ71">
            <v>1000</v>
          </cell>
          <cell r="AK71">
            <v>1000000</v>
          </cell>
          <cell r="AL71">
            <v>3000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5</v>
          </cell>
          <cell r="AR71" t="str">
            <v>kW</v>
          </cell>
          <cell r="AS71" t="str">
            <v/>
          </cell>
        </row>
        <row r="72">
          <cell r="B72">
            <v>58</v>
          </cell>
          <cell r="C72" t="str">
            <v>GENERAL SERVICE</v>
          </cell>
          <cell r="D72" t="str">
            <v>Greater than 50 kW Time of Use</v>
          </cell>
          <cell r="E72" t="str">
            <v>C</v>
          </cell>
          <cell r="F72" t="str">
            <v/>
          </cell>
          <cell r="G72" t="str">
            <v/>
          </cell>
          <cell r="H72">
            <v>0</v>
          </cell>
          <cell r="K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T72">
            <v>1</v>
          </cell>
          <cell r="U72">
            <v>1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15000</v>
          </cell>
          <cell r="AD72">
            <v>60</v>
          </cell>
          <cell r="AE72">
            <v>40000</v>
          </cell>
          <cell r="AF72">
            <v>100</v>
          </cell>
          <cell r="AG72">
            <v>100000</v>
          </cell>
          <cell r="AH72">
            <v>500</v>
          </cell>
          <cell r="AI72">
            <v>400000</v>
          </cell>
          <cell r="AJ72">
            <v>1000</v>
          </cell>
          <cell r="AK72">
            <v>1000000</v>
          </cell>
          <cell r="AL72">
            <v>3000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5</v>
          </cell>
          <cell r="AR72" t="str">
            <v>kW</v>
          </cell>
          <cell r="AS72" t="str">
            <v/>
          </cell>
        </row>
        <row r="73">
          <cell r="B73">
            <v>59</v>
          </cell>
          <cell r="C73" t="str">
            <v>GENERAL SERVICE</v>
          </cell>
          <cell r="D73" t="str">
            <v>Greater than 50 kW Time of Use</v>
          </cell>
          <cell r="E73" t="str">
            <v>D</v>
          </cell>
          <cell r="F73" t="str">
            <v/>
          </cell>
          <cell r="G73" t="str">
            <v/>
          </cell>
          <cell r="H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T73">
            <v>1</v>
          </cell>
          <cell r="U73">
            <v>1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15000</v>
          </cell>
          <cell r="AD73">
            <v>60</v>
          </cell>
          <cell r="AE73">
            <v>40000</v>
          </cell>
          <cell r="AF73">
            <v>100</v>
          </cell>
          <cell r="AG73">
            <v>100000</v>
          </cell>
          <cell r="AH73">
            <v>500</v>
          </cell>
          <cell r="AI73">
            <v>400000</v>
          </cell>
          <cell r="AJ73">
            <v>1000</v>
          </cell>
          <cell r="AK73">
            <v>1000000</v>
          </cell>
          <cell r="AL73">
            <v>3000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5</v>
          </cell>
          <cell r="AR73" t="str">
            <v>kW</v>
          </cell>
          <cell r="AS73" t="str">
            <v/>
          </cell>
        </row>
        <row r="74">
          <cell r="B74">
            <v>60</v>
          </cell>
          <cell r="C74" t="str">
            <v>GENERAL SERVICE</v>
          </cell>
          <cell r="D74" t="str">
            <v>Other &gt; 50 kW (specify) .50 kW - 499 kW</v>
          </cell>
          <cell r="E74" t="str">
            <v>A</v>
          </cell>
          <cell r="F74" t="str">
            <v>X</v>
          </cell>
          <cell r="G74" t="str">
            <v>X</v>
          </cell>
          <cell r="H74">
            <v>0</v>
          </cell>
          <cell r="I74">
            <v>6.1999999999999998E-3</v>
          </cell>
          <cell r="J74">
            <v>7.0000000000000001E-3</v>
          </cell>
          <cell r="K74">
            <v>1.32E-2</v>
          </cell>
          <cell r="L74">
            <v>1.32E-2</v>
          </cell>
          <cell r="M74">
            <v>3.9245000000000001</v>
          </cell>
          <cell r="P74">
            <v>3.9245000000000001</v>
          </cell>
          <cell r="Q74">
            <v>3.9245000000000001</v>
          </cell>
          <cell r="R74">
            <v>5.2999999999999999E-2</v>
          </cell>
          <cell r="S74">
            <v>6.2E-2</v>
          </cell>
          <cell r="T74">
            <v>1.0432999999999999</v>
          </cell>
          <cell r="U74">
            <v>1.0432999999999999</v>
          </cell>
          <cell r="V74">
            <v>0</v>
          </cell>
          <cell r="W74">
            <v>4.7192999999999996</v>
          </cell>
          <cell r="X74">
            <v>74.239999999999995</v>
          </cell>
          <cell r="Y74">
            <v>0</v>
          </cell>
          <cell r="Z74">
            <v>4.3715000000000002</v>
          </cell>
          <cell r="AA74">
            <v>72.959999999999994</v>
          </cell>
          <cell r="AB74">
            <v>0.32929999999999998</v>
          </cell>
          <cell r="AC74">
            <v>15000</v>
          </cell>
          <cell r="AD74">
            <v>60</v>
          </cell>
          <cell r="AE74">
            <v>40000</v>
          </cell>
          <cell r="AF74">
            <v>100</v>
          </cell>
          <cell r="AQ74">
            <v>2</v>
          </cell>
          <cell r="AR74" t="str">
            <v>kW</v>
          </cell>
          <cell r="AS74" t="str">
            <v>X</v>
          </cell>
        </row>
        <row r="75">
          <cell r="B75">
            <v>61</v>
          </cell>
          <cell r="C75" t="str">
            <v>GENERAL SERVICE</v>
          </cell>
          <cell r="D75" t="str">
            <v>Other &gt; 50 kW (specify) .50 kW - 499 kW</v>
          </cell>
          <cell r="E75" t="str">
            <v>B</v>
          </cell>
          <cell r="F75" t="str">
            <v/>
          </cell>
          <cell r="G75" t="str">
            <v/>
          </cell>
          <cell r="H75">
            <v>0</v>
          </cell>
          <cell r="K75">
            <v>0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1</v>
          </cell>
          <cell r="U75">
            <v>1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15000</v>
          </cell>
          <cell r="AD75">
            <v>60</v>
          </cell>
          <cell r="AE75">
            <v>40000</v>
          </cell>
          <cell r="AF75">
            <v>100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2</v>
          </cell>
          <cell r="AR75" t="str">
            <v>kW</v>
          </cell>
          <cell r="AS75" t="str">
            <v/>
          </cell>
        </row>
        <row r="76">
          <cell r="B76">
            <v>62</v>
          </cell>
          <cell r="C76" t="str">
            <v>GENERAL SERVICE</v>
          </cell>
          <cell r="D76" t="str">
            <v>Other &gt; 50 kW (specify) .50 kW - 499 kW</v>
          </cell>
          <cell r="E76" t="str">
            <v>C</v>
          </cell>
          <cell r="F76" t="str">
            <v/>
          </cell>
          <cell r="G76" t="str">
            <v/>
          </cell>
          <cell r="H76">
            <v>0</v>
          </cell>
          <cell r="K76">
            <v>0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T76">
            <v>1</v>
          </cell>
          <cell r="U76">
            <v>1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15000</v>
          </cell>
          <cell r="AD76">
            <v>60</v>
          </cell>
          <cell r="AE76">
            <v>40000</v>
          </cell>
          <cell r="AF76">
            <v>100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2</v>
          </cell>
          <cell r="AR76" t="str">
            <v>kW</v>
          </cell>
          <cell r="AS76" t="str">
            <v/>
          </cell>
        </row>
        <row r="77">
          <cell r="B77">
            <v>63</v>
          </cell>
          <cell r="C77" t="str">
            <v>GENERAL SERVICE</v>
          </cell>
          <cell r="D77" t="str">
            <v>Other &gt; 50 kW (specify) .50 kW - 499 kW</v>
          </cell>
          <cell r="E77" t="str">
            <v>D</v>
          </cell>
          <cell r="F77" t="str">
            <v/>
          </cell>
          <cell r="G77" t="str">
            <v/>
          </cell>
          <cell r="H77">
            <v>0</v>
          </cell>
          <cell r="K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T77">
            <v>1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15000</v>
          </cell>
          <cell r="AD77">
            <v>60</v>
          </cell>
          <cell r="AE77">
            <v>40000</v>
          </cell>
          <cell r="AF77">
            <v>100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</v>
          </cell>
          <cell r="AR77" t="str">
            <v>kW</v>
          </cell>
          <cell r="AS77" t="str">
            <v/>
          </cell>
        </row>
        <row r="78">
          <cell r="B78">
            <v>64</v>
          </cell>
          <cell r="C78" t="str">
            <v>GENERAL SERVICE</v>
          </cell>
          <cell r="D78" t="str">
            <v>Other &gt; 50 kW (specify) .500 kW - 4999 kW</v>
          </cell>
          <cell r="E78" t="str">
            <v>A</v>
          </cell>
          <cell r="F78" t="str">
            <v>X</v>
          </cell>
          <cell r="G78" t="str">
            <v>X</v>
          </cell>
          <cell r="H78">
            <v>0</v>
          </cell>
          <cell r="I78">
            <v>6.1999999999999998E-3</v>
          </cell>
          <cell r="J78">
            <v>7.0000000000000001E-3</v>
          </cell>
          <cell r="K78">
            <v>1.32E-2</v>
          </cell>
          <cell r="L78">
            <v>1.32E-2</v>
          </cell>
          <cell r="M78">
            <v>3.8168000000000002</v>
          </cell>
          <cell r="P78">
            <v>3.8168000000000002</v>
          </cell>
          <cell r="Q78">
            <v>3.8168000000000002</v>
          </cell>
          <cell r="R78">
            <v>5.2999999999999999E-2</v>
          </cell>
          <cell r="S78">
            <v>6.2E-2</v>
          </cell>
          <cell r="T78">
            <v>1.0432999999999999</v>
          </cell>
          <cell r="U78">
            <v>1.0432999999999999</v>
          </cell>
          <cell r="V78">
            <v>0</v>
          </cell>
          <cell r="W78">
            <v>1.6684000000000001</v>
          </cell>
          <cell r="X78">
            <v>1240.76</v>
          </cell>
          <cell r="Y78">
            <v>0</v>
          </cell>
          <cell r="Z78">
            <v>1.6835</v>
          </cell>
          <cell r="AA78">
            <v>1234.56</v>
          </cell>
          <cell r="AB78">
            <v>-2.2200000000000001E-2</v>
          </cell>
          <cell r="AC78">
            <v>100000</v>
          </cell>
          <cell r="AD78">
            <v>500</v>
          </cell>
          <cell r="AE78">
            <v>400000</v>
          </cell>
          <cell r="AF78">
            <v>1000</v>
          </cell>
          <cell r="AG78">
            <v>1000000</v>
          </cell>
          <cell r="AH78">
            <v>3000</v>
          </cell>
          <cell r="AQ78">
            <v>3</v>
          </cell>
          <cell r="AR78" t="str">
            <v>kW</v>
          </cell>
          <cell r="AS78" t="str">
            <v>X</v>
          </cell>
        </row>
        <row r="79">
          <cell r="B79">
            <v>65</v>
          </cell>
          <cell r="C79" t="str">
            <v>GENERAL SERVICE</v>
          </cell>
          <cell r="D79" t="str">
            <v>Other &gt; 50 kW (specify) .500 kW - 4999 kW</v>
          </cell>
          <cell r="E79" t="str">
            <v>B</v>
          </cell>
          <cell r="F79" t="str">
            <v/>
          </cell>
          <cell r="G79" t="str">
            <v/>
          </cell>
          <cell r="H79">
            <v>0</v>
          </cell>
          <cell r="K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T79">
            <v>1</v>
          </cell>
          <cell r="U79">
            <v>1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100000</v>
          </cell>
          <cell r="AD79">
            <v>500</v>
          </cell>
          <cell r="AE79">
            <v>400000</v>
          </cell>
          <cell r="AF79">
            <v>1000</v>
          </cell>
          <cell r="AG79">
            <v>1000000</v>
          </cell>
          <cell r="AH79">
            <v>3000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3</v>
          </cell>
          <cell r="AR79" t="str">
            <v>kW</v>
          </cell>
          <cell r="AS79" t="str">
            <v/>
          </cell>
        </row>
        <row r="80">
          <cell r="B80">
            <v>66</v>
          </cell>
          <cell r="C80" t="str">
            <v>GENERAL SERVICE</v>
          </cell>
          <cell r="D80" t="str">
            <v>Other &gt; 50 kW (specify) .500 kW - 4999 kW</v>
          </cell>
          <cell r="E80" t="str">
            <v>C</v>
          </cell>
          <cell r="F80" t="str">
            <v/>
          </cell>
          <cell r="G80" t="str">
            <v/>
          </cell>
          <cell r="H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T80">
            <v>1</v>
          </cell>
          <cell r="U80">
            <v>1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100000</v>
          </cell>
          <cell r="AD80">
            <v>500</v>
          </cell>
          <cell r="AE80">
            <v>400000</v>
          </cell>
          <cell r="AF80">
            <v>1000</v>
          </cell>
          <cell r="AG80">
            <v>1000000</v>
          </cell>
          <cell r="AH80">
            <v>3000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3</v>
          </cell>
          <cell r="AR80" t="str">
            <v>kW</v>
          </cell>
          <cell r="AS80" t="str">
            <v/>
          </cell>
        </row>
        <row r="81">
          <cell r="B81">
            <v>67</v>
          </cell>
          <cell r="C81" t="str">
            <v>GENERAL SERVICE</v>
          </cell>
          <cell r="D81" t="str">
            <v>Other &gt; 50 kW (specify) .500 kW - 4999 kW</v>
          </cell>
          <cell r="E81" t="str">
            <v>D</v>
          </cell>
          <cell r="F81" t="str">
            <v/>
          </cell>
          <cell r="G81" t="str">
            <v/>
          </cell>
          <cell r="H81">
            <v>0</v>
          </cell>
          <cell r="K81">
            <v>0</v>
          </cell>
          <cell r="L81">
            <v>0</v>
          </cell>
          <cell r="M81">
            <v>0</v>
          </cell>
          <cell r="P81">
            <v>0</v>
          </cell>
          <cell r="Q81">
            <v>0</v>
          </cell>
          <cell r="T81">
            <v>1</v>
          </cell>
          <cell r="U81">
            <v>1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100000</v>
          </cell>
          <cell r="AD81">
            <v>500</v>
          </cell>
          <cell r="AE81">
            <v>400000</v>
          </cell>
          <cell r="AF81">
            <v>1000</v>
          </cell>
          <cell r="AG81">
            <v>1000000</v>
          </cell>
          <cell r="AH81">
            <v>3000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3</v>
          </cell>
          <cell r="AR81" t="str">
            <v>kW</v>
          </cell>
          <cell r="AS81" t="str">
            <v/>
          </cell>
        </row>
        <row r="82">
          <cell r="B82">
            <v>68</v>
          </cell>
          <cell r="C82" t="str">
            <v>GENERAL SERVICE</v>
          </cell>
          <cell r="D82" t="str">
            <v>Other &gt; 50 kW (specify) .</v>
          </cell>
          <cell r="E82" t="str">
            <v>A</v>
          </cell>
          <cell r="F82" t="str">
            <v/>
          </cell>
          <cell r="G82" t="str">
            <v/>
          </cell>
          <cell r="H82">
            <v>0</v>
          </cell>
          <cell r="K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T82">
            <v>1</v>
          </cell>
          <cell r="U82">
            <v>1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Q82">
            <v>0</v>
          </cell>
          <cell r="AR82" t="str">
            <v>kW</v>
          </cell>
          <cell r="AS82" t="str">
            <v/>
          </cell>
        </row>
        <row r="83">
          <cell r="B83">
            <v>69</v>
          </cell>
          <cell r="C83" t="str">
            <v>GENERAL SERVICE</v>
          </cell>
          <cell r="D83" t="str">
            <v>Other &gt; 50 kW (specify) .</v>
          </cell>
          <cell r="E83" t="str">
            <v>B</v>
          </cell>
          <cell r="F83" t="str">
            <v/>
          </cell>
          <cell r="G83" t="str">
            <v/>
          </cell>
          <cell r="H83">
            <v>0</v>
          </cell>
          <cell r="K83">
            <v>0</v>
          </cell>
          <cell r="L83">
            <v>0</v>
          </cell>
          <cell r="M83">
            <v>0</v>
          </cell>
          <cell r="P83">
            <v>0</v>
          </cell>
          <cell r="Q83">
            <v>0</v>
          </cell>
          <cell r="T83">
            <v>1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 t="str">
            <v>kW</v>
          </cell>
          <cell r="AS83" t="str">
            <v/>
          </cell>
        </row>
        <row r="84">
          <cell r="B84">
            <v>70</v>
          </cell>
          <cell r="C84" t="str">
            <v>GENERAL SERVICE</v>
          </cell>
          <cell r="D84" t="str">
            <v>Other &gt; 50 kW (specify) .</v>
          </cell>
          <cell r="E84" t="str">
            <v>C</v>
          </cell>
          <cell r="F84" t="str">
            <v/>
          </cell>
          <cell r="G84" t="str">
            <v/>
          </cell>
          <cell r="H84">
            <v>0</v>
          </cell>
          <cell r="K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T84">
            <v>1</v>
          </cell>
          <cell r="U84">
            <v>1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 t="str">
            <v>kW</v>
          </cell>
          <cell r="AS84" t="str">
            <v/>
          </cell>
        </row>
        <row r="85">
          <cell r="B85">
            <v>71</v>
          </cell>
          <cell r="C85" t="str">
            <v>GENERAL SERVICE</v>
          </cell>
          <cell r="D85" t="str">
            <v>Other &gt; 50 kW (specify) .</v>
          </cell>
          <cell r="E85" t="str">
            <v>D</v>
          </cell>
          <cell r="F85" t="str">
            <v/>
          </cell>
          <cell r="G85" t="str">
            <v/>
          </cell>
          <cell r="H85">
            <v>0</v>
          </cell>
          <cell r="K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T85">
            <v>1</v>
          </cell>
          <cell r="U85">
            <v>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 t="str">
            <v>kW</v>
          </cell>
          <cell r="AS85" t="str">
            <v/>
          </cell>
        </row>
        <row r="86">
          <cell r="B86">
            <v>72</v>
          </cell>
          <cell r="C86" t="str">
            <v>GENERAL SERVICE</v>
          </cell>
          <cell r="D86" t="str">
            <v>Intermediate Use  (3000 - 5000 kW)</v>
          </cell>
          <cell r="E86" t="str">
            <v>A</v>
          </cell>
          <cell r="F86" t="str">
            <v/>
          </cell>
          <cell r="G86" t="str">
            <v/>
          </cell>
          <cell r="H86">
            <v>0</v>
          </cell>
          <cell r="K86">
            <v>0</v>
          </cell>
          <cell r="L86">
            <v>0</v>
          </cell>
          <cell r="M86">
            <v>0</v>
          </cell>
          <cell r="P86">
            <v>0</v>
          </cell>
          <cell r="Q86">
            <v>0</v>
          </cell>
          <cell r="T86">
            <v>1</v>
          </cell>
          <cell r="U86">
            <v>1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800000</v>
          </cell>
          <cell r="AD86">
            <v>3000</v>
          </cell>
          <cell r="AE86">
            <v>1000000</v>
          </cell>
          <cell r="AF86">
            <v>3000</v>
          </cell>
          <cell r="AG86">
            <v>1200000</v>
          </cell>
          <cell r="AH86">
            <v>4000</v>
          </cell>
          <cell r="AI86">
            <v>1800000</v>
          </cell>
          <cell r="AJ86">
            <v>4000</v>
          </cell>
          <cell r="AQ86">
            <v>4</v>
          </cell>
          <cell r="AR86" t="str">
            <v>kW</v>
          </cell>
          <cell r="AS86" t="str">
            <v/>
          </cell>
        </row>
        <row r="87">
          <cell r="B87">
            <v>73</v>
          </cell>
          <cell r="C87" t="str">
            <v>GENERAL SERVICE</v>
          </cell>
          <cell r="D87" t="str">
            <v xml:space="preserve">Intermediate Use </v>
          </cell>
          <cell r="E87" t="str">
            <v>B</v>
          </cell>
          <cell r="F87" t="str">
            <v/>
          </cell>
          <cell r="G87" t="str">
            <v/>
          </cell>
          <cell r="H87">
            <v>0</v>
          </cell>
          <cell r="K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T87">
            <v>1</v>
          </cell>
          <cell r="U87">
            <v>1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800000</v>
          </cell>
          <cell r="AD87">
            <v>3000</v>
          </cell>
          <cell r="AE87">
            <v>1000000</v>
          </cell>
          <cell r="AF87">
            <v>3000</v>
          </cell>
          <cell r="AG87">
            <v>1200000</v>
          </cell>
          <cell r="AH87">
            <v>4000</v>
          </cell>
          <cell r="AI87">
            <v>1800000</v>
          </cell>
          <cell r="AJ87">
            <v>4000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4</v>
          </cell>
          <cell r="AR87" t="str">
            <v>kW</v>
          </cell>
          <cell r="AS87" t="str">
            <v/>
          </cell>
        </row>
        <row r="88">
          <cell r="B88">
            <v>74</v>
          </cell>
          <cell r="C88" t="str">
            <v>GENERAL SERVICE</v>
          </cell>
          <cell r="D88" t="str">
            <v xml:space="preserve">Intermediate Use </v>
          </cell>
          <cell r="E88" t="str">
            <v>C</v>
          </cell>
          <cell r="F88" t="str">
            <v/>
          </cell>
          <cell r="G88" t="str">
            <v/>
          </cell>
          <cell r="H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1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800000</v>
          </cell>
          <cell r="AD88">
            <v>3000</v>
          </cell>
          <cell r="AE88">
            <v>1000000</v>
          </cell>
          <cell r="AF88">
            <v>3000</v>
          </cell>
          <cell r="AG88">
            <v>1200000</v>
          </cell>
          <cell r="AH88">
            <v>4000</v>
          </cell>
          <cell r="AI88">
            <v>1800000</v>
          </cell>
          <cell r="AJ88">
            <v>4000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4</v>
          </cell>
          <cell r="AR88" t="str">
            <v>kW</v>
          </cell>
          <cell r="AS88" t="str">
            <v/>
          </cell>
        </row>
        <row r="89">
          <cell r="B89">
            <v>75</v>
          </cell>
          <cell r="C89" t="str">
            <v>GENERAL SERVICE</v>
          </cell>
          <cell r="D89" t="str">
            <v xml:space="preserve">Intermediate Use </v>
          </cell>
          <cell r="E89" t="str">
            <v>D</v>
          </cell>
          <cell r="F89" t="str">
            <v/>
          </cell>
          <cell r="G89" t="str">
            <v/>
          </cell>
          <cell r="H89">
            <v>0</v>
          </cell>
          <cell r="K89">
            <v>0</v>
          </cell>
          <cell r="L89">
            <v>0</v>
          </cell>
          <cell r="M89">
            <v>0</v>
          </cell>
          <cell r="P89">
            <v>0</v>
          </cell>
          <cell r="Q89">
            <v>0</v>
          </cell>
          <cell r="T89">
            <v>1</v>
          </cell>
          <cell r="U89">
            <v>1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800000</v>
          </cell>
          <cell r="AD89">
            <v>3000</v>
          </cell>
          <cell r="AE89">
            <v>1000000</v>
          </cell>
          <cell r="AF89">
            <v>3000</v>
          </cell>
          <cell r="AG89">
            <v>1200000</v>
          </cell>
          <cell r="AH89">
            <v>4000</v>
          </cell>
          <cell r="AI89">
            <v>1800000</v>
          </cell>
          <cell r="AJ89">
            <v>4000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4</v>
          </cell>
          <cell r="AR89" t="str">
            <v>kW</v>
          </cell>
          <cell r="AS89" t="str">
            <v/>
          </cell>
        </row>
        <row r="90">
          <cell r="B90">
            <v>76</v>
          </cell>
          <cell r="C90" t="str">
            <v>GENERAL SERVICE</v>
          </cell>
          <cell r="D90" t="str">
            <v>Large Use (&gt; 5000 kW)</v>
          </cell>
          <cell r="E90" t="str">
            <v>A</v>
          </cell>
          <cell r="F90" t="str">
            <v>X</v>
          </cell>
          <cell r="G90" t="str">
            <v>X</v>
          </cell>
          <cell r="H90">
            <v>0</v>
          </cell>
          <cell r="I90">
            <v>6.1999999999999998E-3</v>
          </cell>
          <cell r="J90">
            <v>7.0000000000000001E-3</v>
          </cell>
          <cell r="K90">
            <v>1.32E-2</v>
          </cell>
          <cell r="L90">
            <v>1.32E-2</v>
          </cell>
          <cell r="M90">
            <v>4.0743999999999998</v>
          </cell>
          <cell r="P90">
            <v>4.0743999999999998</v>
          </cell>
          <cell r="Q90">
            <v>4.0743999999999998</v>
          </cell>
          <cell r="R90">
            <v>5.2999999999999999E-2</v>
          </cell>
          <cell r="S90">
            <v>6.2E-2</v>
          </cell>
          <cell r="T90">
            <v>1.01</v>
          </cell>
          <cell r="U90">
            <v>1.01</v>
          </cell>
          <cell r="V90">
            <v>0</v>
          </cell>
          <cell r="W90">
            <v>2.8079999999999998</v>
          </cell>
          <cell r="X90">
            <v>13247.54</v>
          </cell>
          <cell r="Y90">
            <v>0</v>
          </cell>
          <cell r="Z90">
            <v>2.7818999999999998</v>
          </cell>
          <cell r="AA90">
            <v>13190.7</v>
          </cell>
          <cell r="AB90">
            <v>1.43E-2</v>
          </cell>
          <cell r="AC90">
            <v>2800000</v>
          </cell>
          <cell r="AD90">
            <v>6000</v>
          </cell>
          <cell r="AE90">
            <v>10000000</v>
          </cell>
          <cell r="AF90">
            <v>15000</v>
          </cell>
          <cell r="AG90">
            <v>1200000</v>
          </cell>
          <cell r="AQ90">
            <v>3</v>
          </cell>
          <cell r="AR90" t="str">
            <v>kW</v>
          </cell>
          <cell r="AS90" t="str">
            <v>X</v>
          </cell>
        </row>
        <row r="91">
          <cell r="B91">
            <v>77</v>
          </cell>
          <cell r="C91" t="str">
            <v>GENERAL SERVICE</v>
          </cell>
          <cell r="D91" t="str">
            <v>Large Use (&gt; 5000 kW)</v>
          </cell>
          <cell r="E91" t="str">
            <v>B</v>
          </cell>
          <cell r="F91" t="str">
            <v/>
          </cell>
          <cell r="G91" t="str">
            <v/>
          </cell>
          <cell r="H91">
            <v>0</v>
          </cell>
          <cell r="K91">
            <v>0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1</v>
          </cell>
          <cell r="U91">
            <v>1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2800000</v>
          </cell>
          <cell r="AD91">
            <v>6000</v>
          </cell>
          <cell r="AE91">
            <v>10000000</v>
          </cell>
          <cell r="AF91">
            <v>15000</v>
          </cell>
          <cell r="AG91">
            <v>1200000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3</v>
          </cell>
          <cell r="AR91" t="str">
            <v>kW</v>
          </cell>
          <cell r="AS91" t="str">
            <v/>
          </cell>
        </row>
        <row r="92">
          <cell r="B92">
            <v>78</v>
          </cell>
          <cell r="C92" t="str">
            <v>GENERAL SERVICE</v>
          </cell>
          <cell r="D92" t="str">
            <v>Large Use (&gt; 5000 kW)</v>
          </cell>
          <cell r="E92" t="str">
            <v>C</v>
          </cell>
          <cell r="F92" t="str">
            <v/>
          </cell>
          <cell r="G92" t="str">
            <v/>
          </cell>
          <cell r="H92">
            <v>0</v>
          </cell>
          <cell r="K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1</v>
          </cell>
          <cell r="U92">
            <v>1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2800000</v>
          </cell>
          <cell r="AD92">
            <v>6000</v>
          </cell>
          <cell r="AE92">
            <v>10000000</v>
          </cell>
          <cell r="AF92">
            <v>15000</v>
          </cell>
          <cell r="AG92">
            <v>1200000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 t="str">
            <v>kW</v>
          </cell>
          <cell r="AS92" t="str">
            <v/>
          </cell>
        </row>
        <row r="93">
          <cell r="B93">
            <v>79</v>
          </cell>
          <cell r="C93" t="str">
            <v>GENERAL SERVICE</v>
          </cell>
          <cell r="D93" t="str">
            <v>Large Use (&gt; 5000 kW)</v>
          </cell>
          <cell r="E93" t="str">
            <v>D</v>
          </cell>
          <cell r="F93" t="str">
            <v/>
          </cell>
          <cell r="G93" t="str">
            <v/>
          </cell>
          <cell r="H93">
            <v>0</v>
          </cell>
          <cell r="K93">
            <v>0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1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2800000</v>
          </cell>
          <cell r="AD93">
            <v>6000</v>
          </cell>
          <cell r="AE93">
            <v>10000000</v>
          </cell>
          <cell r="AF93">
            <v>15000</v>
          </cell>
          <cell r="AG93">
            <v>1200000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3</v>
          </cell>
          <cell r="AR93" t="str">
            <v>kW</v>
          </cell>
          <cell r="AS93" t="str">
            <v/>
          </cell>
        </row>
        <row r="94">
          <cell r="B94">
            <v>80</v>
          </cell>
          <cell r="C94" t="str">
            <v>GENERAL SERVICE</v>
          </cell>
          <cell r="D94" t="str">
            <v>Unmetered Scattered Load</v>
          </cell>
          <cell r="E94" t="str">
            <v>A</v>
          </cell>
          <cell r="F94" t="str">
            <v/>
          </cell>
          <cell r="G94" t="str">
            <v/>
          </cell>
          <cell r="H94">
            <v>0</v>
          </cell>
          <cell r="K94">
            <v>0</v>
          </cell>
          <cell r="L94">
            <v>0</v>
          </cell>
          <cell r="M94">
            <v>0</v>
          </cell>
          <cell r="Q94">
            <v>0</v>
          </cell>
          <cell r="T94">
            <v>1</v>
          </cell>
          <cell r="U94">
            <v>1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Q94">
            <v>0</v>
          </cell>
          <cell r="AR94" t="str">
            <v>kWh</v>
          </cell>
          <cell r="AS94" t="str">
            <v/>
          </cell>
        </row>
        <row r="95">
          <cell r="B95">
            <v>81</v>
          </cell>
          <cell r="C95" t="str">
            <v>GENERAL SERVICE</v>
          </cell>
          <cell r="D95" t="str">
            <v>Unmetered Scattered Load</v>
          </cell>
          <cell r="E95" t="str">
            <v>B</v>
          </cell>
          <cell r="F95" t="str">
            <v/>
          </cell>
          <cell r="G95" t="str">
            <v/>
          </cell>
          <cell r="H95">
            <v>0</v>
          </cell>
          <cell r="K95">
            <v>0</v>
          </cell>
          <cell r="L95">
            <v>0</v>
          </cell>
          <cell r="M95">
            <v>0</v>
          </cell>
          <cell r="Q95">
            <v>0</v>
          </cell>
          <cell r="T95">
            <v>1</v>
          </cell>
          <cell r="U95">
            <v>1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 t="str">
            <v>kWh</v>
          </cell>
          <cell r="AS95" t="str">
            <v/>
          </cell>
        </row>
        <row r="96">
          <cell r="B96">
            <v>82</v>
          </cell>
          <cell r="C96" t="str">
            <v>GENERAL SERVICE</v>
          </cell>
          <cell r="D96" t="str">
            <v>Unmetered Scattered Load</v>
          </cell>
          <cell r="E96" t="str">
            <v>C</v>
          </cell>
          <cell r="F96" t="str">
            <v/>
          </cell>
          <cell r="G96" t="str">
            <v/>
          </cell>
          <cell r="H96">
            <v>0</v>
          </cell>
          <cell r="K96">
            <v>0</v>
          </cell>
          <cell r="L96">
            <v>0</v>
          </cell>
          <cell r="M96">
            <v>0</v>
          </cell>
          <cell r="Q96">
            <v>0</v>
          </cell>
          <cell r="T96">
            <v>1</v>
          </cell>
          <cell r="U96">
            <v>1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 t="str">
            <v>kWh</v>
          </cell>
          <cell r="AS96" t="str">
            <v/>
          </cell>
        </row>
        <row r="97">
          <cell r="B97">
            <v>83</v>
          </cell>
          <cell r="C97" t="str">
            <v>GENERAL SERVICE</v>
          </cell>
          <cell r="D97" t="str">
            <v>Unmetered Scattered Load</v>
          </cell>
          <cell r="E97" t="str">
            <v>D</v>
          </cell>
          <cell r="F97" t="str">
            <v/>
          </cell>
          <cell r="G97" t="str">
            <v/>
          </cell>
          <cell r="H97">
            <v>0</v>
          </cell>
          <cell r="K97">
            <v>0</v>
          </cell>
          <cell r="L97">
            <v>0</v>
          </cell>
          <cell r="M97">
            <v>0</v>
          </cell>
          <cell r="Q97">
            <v>0</v>
          </cell>
          <cell r="T97">
            <v>1</v>
          </cell>
          <cell r="U97">
            <v>1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 t="str">
            <v>kWh</v>
          </cell>
          <cell r="AS97" t="str">
            <v/>
          </cell>
        </row>
        <row r="98">
          <cell r="B98">
            <v>84</v>
          </cell>
          <cell r="C98" t="str">
            <v/>
          </cell>
          <cell r="D98" t="str">
            <v/>
          </cell>
          <cell r="F98" t="str">
            <v/>
          </cell>
          <cell r="G98" t="str">
            <v/>
          </cell>
          <cell r="AQ98">
            <v>0</v>
          </cell>
          <cell r="AR98">
            <v>0</v>
          </cell>
          <cell r="AS98" t="str">
            <v/>
          </cell>
        </row>
        <row r="99">
          <cell r="B99">
            <v>85</v>
          </cell>
          <cell r="C99" t="str">
            <v/>
          </cell>
          <cell r="D99" t="str">
            <v>Sentinel Lighting</v>
          </cell>
          <cell r="E99" t="str">
            <v>A</v>
          </cell>
          <cell r="F99" t="str">
            <v/>
          </cell>
          <cell r="G99" t="str">
            <v/>
          </cell>
          <cell r="H99">
            <v>0</v>
          </cell>
          <cell r="K99">
            <v>0</v>
          </cell>
          <cell r="L99">
            <v>0</v>
          </cell>
          <cell r="M99">
            <v>0</v>
          </cell>
          <cell r="P99">
            <v>0</v>
          </cell>
          <cell r="Q99">
            <v>0</v>
          </cell>
          <cell r="T99">
            <v>1</v>
          </cell>
          <cell r="U99">
            <v>1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150</v>
          </cell>
          <cell r="AD99">
            <v>0.5</v>
          </cell>
          <cell r="AE99">
            <v>200</v>
          </cell>
          <cell r="AF99">
            <v>1</v>
          </cell>
          <cell r="AQ99">
            <v>2</v>
          </cell>
          <cell r="AR99" t="str">
            <v>kW</v>
          </cell>
          <cell r="AS99" t="str">
            <v/>
          </cell>
        </row>
        <row r="100">
          <cell r="B100">
            <v>86</v>
          </cell>
          <cell r="C100" t="str">
            <v/>
          </cell>
          <cell r="D100" t="str">
            <v>Sentinel Lighting</v>
          </cell>
          <cell r="E100" t="str">
            <v>B</v>
          </cell>
          <cell r="F100" t="str">
            <v/>
          </cell>
          <cell r="G100" t="str">
            <v/>
          </cell>
          <cell r="H100">
            <v>0</v>
          </cell>
          <cell r="K100">
            <v>0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1</v>
          </cell>
          <cell r="U100">
            <v>1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150</v>
          </cell>
          <cell r="AD100">
            <v>0.5</v>
          </cell>
          <cell r="AE100">
            <v>200</v>
          </cell>
          <cell r="AF100">
            <v>1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2</v>
          </cell>
          <cell r="AR100" t="str">
            <v>kW</v>
          </cell>
          <cell r="AS100" t="str">
            <v/>
          </cell>
        </row>
        <row r="101">
          <cell r="B101">
            <v>87</v>
          </cell>
          <cell r="C101" t="str">
            <v/>
          </cell>
          <cell r="D101" t="str">
            <v>Sentinel Lighting</v>
          </cell>
          <cell r="E101" t="str">
            <v>C</v>
          </cell>
          <cell r="F101" t="str">
            <v/>
          </cell>
          <cell r="G101" t="str">
            <v/>
          </cell>
          <cell r="H101">
            <v>0</v>
          </cell>
          <cell r="K101">
            <v>0</v>
          </cell>
          <cell r="L101">
            <v>0</v>
          </cell>
          <cell r="M101">
            <v>0</v>
          </cell>
          <cell r="P101">
            <v>0</v>
          </cell>
          <cell r="Q101">
            <v>0</v>
          </cell>
          <cell r="T101">
            <v>1</v>
          </cell>
          <cell r="U101">
            <v>1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150</v>
          </cell>
          <cell r="AD101">
            <v>0.5</v>
          </cell>
          <cell r="AE101">
            <v>200</v>
          </cell>
          <cell r="AF101">
            <v>1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</v>
          </cell>
          <cell r="AR101" t="str">
            <v>kW</v>
          </cell>
          <cell r="AS101" t="str">
            <v/>
          </cell>
        </row>
        <row r="102">
          <cell r="B102">
            <v>88</v>
          </cell>
          <cell r="C102" t="str">
            <v/>
          </cell>
          <cell r="D102" t="str">
            <v>Sentinel Lighting</v>
          </cell>
          <cell r="E102" t="str">
            <v>D</v>
          </cell>
          <cell r="F102" t="str">
            <v/>
          </cell>
          <cell r="G102" t="str">
            <v/>
          </cell>
          <cell r="H102">
            <v>0</v>
          </cell>
          <cell r="K102">
            <v>0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T102">
            <v>1</v>
          </cell>
          <cell r="U102">
            <v>1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150</v>
          </cell>
          <cell r="AD102">
            <v>0.5</v>
          </cell>
          <cell r="AE102">
            <v>200</v>
          </cell>
          <cell r="AF102">
            <v>1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2</v>
          </cell>
          <cell r="AR102" t="str">
            <v>kW</v>
          </cell>
          <cell r="AS102" t="str">
            <v/>
          </cell>
        </row>
        <row r="103">
          <cell r="B103">
            <v>89</v>
          </cell>
          <cell r="C103" t="str">
            <v/>
          </cell>
          <cell r="D103" t="str">
            <v>Street Lighting</v>
          </cell>
          <cell r="E103" t="str">
            <v>A</v>
          </cell>
          <cell r="F103" t="str">
            <v>X</v>
          </cell>
          <cell r="G103" t="str">
            <v>X</v>
          </cell>
          <cell r="H103">
            <v>0</v>
          </cell>
          <cell r="I103">
            <v>6.1999999999999998E-3</v>
          </cell>
          <cell r="J103">
            <v>7.0000000000000001E-3</v>
          </cell>
          <cell r="K103">
            <v>1.32E-2</v>
          </cell>
          <cell r="L103">
            <v>1.32E-2</v>
          </cell>
          <cell r="M103">
            <v>2.7730999999999999</v>
          </cell>
          <cell r="P103">
            <v>2.7730999999999999</v>
          </cell>
          <cell r="Q103">
            <v>2.7730999999999999</v>
          </cell>
          <cell r="R103">
            <v>5.2999999999999999E-2</v>
          </cell>
          <cell r="S103">
            <v>6.2E-2</v>
          </cell>
          <cell r="T103">
            <v>1.0432999999999999</v>
          </cell>
          <cell r="U103">
            <v>1.0432999999999999</v>
          </cell>
          <cell r="V103">
            <v>0</v>
          </cell>
          <cell r="W103">
            <v>2.9765999999999999</v>
          </cell>
          <cell r="X103">
            <v>0.36</v>
          </cell>
          <cell r="Y103">
            <v>0</v>
          </cell>
          <cell r="Z103">
            <v>2.7345999999999999</v>
          </cell>
          <cell r="AA103">
            <v>0.36</v>
          </cell>
          <cell r="AB103">
            <v>0.23039999999999999</v>
          </cell>
          <cell r="AC103">
            <v>150</v>
          </cell>
          <cell r="AD103">
            <v>0.5</v>
          </cell>
          <cell r="AQ103">
            <v>1</v>
          </cell>
          <cell r="AR103" t="str">
            <v>kW</v>
          </cell>
          <cell r="AS103" t="str">
            <v>X</v>
          </cell>
        </row>
        <row r="104">
          <cell r="B104">
            <v>90</v>
          </cell>
          <cell r="C104" t="str">
            <v/>
          </cell>
          <cell r="D104" t="str">
            <v>Street Lighting</v>
          </cell>
          <cell r="E104" t="str">
            <v>B</v>
          </cell>
          <cell r="F104" t="str">
            <v/>
          </cell>
          <cell r="G104" t="str">
            <v/>
          </cell>
          <cell r="H104">
            <v>0</v>
          </cell>
          <cell r="K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1</v>
          </cell>
          <cell r="U104">
            <v>1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150</v>
          </cell>
          <cell r="AD104">
            <v>0.5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1</v>
          </cell>
          <cell r="AR104" t="str">
            <v>kW</v>
          </cell>
          <cell r="AS104" t="str">
            <v/>
          </cell>
        </row>
        <row r="105">
          <cell r="B105">
            <v>91</v>
          </cell>
          <cell r="C105" t="str">
            <v/>
          </cell>
          <cell r="D105" t="str">
            <v>Street Lighting</v>
          </cell>
          <cell r="E105" t="str">
            <v>C</v>
          </cell>
          <cell r="F105" t="str">
            <v/>
          </cell>
          <cell r="G105" t="str">
            <v/>
          </cell>
          <cell r="H105">
            <v>0</v>
          </cell>
          <cell r="K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T105">
            <v>1</v>
          </cell>
          <cell r="U105">
            <v>1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150</v>
          </cell>
          <cell r="AD105">
            <v>0.5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1</v>
          </cell>
          <cell r="AR105" t="str">
            <v>kW</v>
          </cell>
          <cell r="AS105" t="str">
            <v/>
          </cell>
        </row>
        <row r="106">
          <cell r="B106">
            <v>92</v>
          </cell>
          <cell r="C106" t="str">
            <v/>
          </cell>
          <cell r="D106" t="str">
            <v>Street Lighting</v>
          </cell>
          <cell r="E106" t="str">
            <v>D</v>
          </cell>
          <cell r="F106" t="str">
            <v/>
          </cell>
          <cell r="G106" t="str">
            <v/>
          </cell>
          <cell r="H106">
            <v>0</v>
          </cell>
          <cell r="K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T106">
            <v>1</v>
          </cell>
          <cell r="U106">
            <v>1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150</v>
          </cell>
          <cell r="AD106">
            <v>0.5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</v>
          </cell>
          <cell r="AR106" t="str">
            <v>kW</v>
          </cell>
          <cell r="AS106" t="str">
            <v/>
          </cell>
        </row>
        <row r="107">
          <cell r="B107">
            <v>93</v>
          </cell>
          <cell r="C107" t="str">
            <v/>
          </cell>
          <cell r="D107" t="str">
            <v>Back-up/Standby Power</v>
          </cell>
          <cell r="E107" t="str">
            <v>A</v>
          </cell>
          <cell r="F107" t="str">
            <v/>
          </cell>
          <cell r="G107" t="str">
            <v/>
          </cell>
          <cell r="H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1</v>
          </cell>
          <cell r="U107">
            <v>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Q107">
            <v>0</v>
          </cell>
          <cell r="AR107" t="str">
            <v>kW</v>
          </cell>
          <cell r="AS107" t="str">
            <v/>
          </cell>
        </row>
        <row r="108">
          <cell r="B108">
            <v>94</v>
          </cell>
          <cell r="C108" t="str">
            <v/>
          </cell>
          <cell r="D108" t="str">
            <v>Back-up/Standby Power</v>
          </cell>
          <cell r="E108" t="str">
            <v>B</v>
          </cell>
          <cell r="F108" t="str">
            <v/>
          </cell>
          <cell r="G108" t="str">
            <v/>
          </cell>
          <cell r="H108">
            <v>0</v>
          </cell>
          <cell r="K108">
            <v>0</v>
          </cell>
          <cell r="L108">
            <v>0</v>
          </cell>
          <cell r="M108">
            <v>0</v>
          </cell>
          <cell r="P108">
            <v>0</v>
          </cell>
          <cell r="Q108">
            <v>0</v>
          </cell>
          <cell r="T108">
            <v>1</v>
          </cell>
          <cell r="U108">
            <v>1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 t="str">
            <v>kW</v>
          </cell>
          <cell r="AS108" t="str">
            <v/>
          </cell>
        </row>
        <row r="109">
          <cell r="B109">
            <v>95</v>
          </cell>
          <cell r="C109" t="str">
            <v/>
          </cell>
          <cell r="D109" t="str">
            <v>Back-up/Standby Power</v>
          </cell>
          <cell r="E109" t="str">
            <v>C</v>
          </cell>
          <cell r="F109" t="str">
            <v/>
          </cell>
          <cell r="G109" t="str">
            <v/>
          </cell>
          <cell r="H109">
            <v>0</v>
          </cell>
          <cell r="K109">
            <v>0</v>
          </cell>
          <cell r="L109">
            <v>0</v>
          </cell>
          <cell r="M109">
            <v>0</v>
          </cell>
          <cell r="P109">
            <v>0</v>
          </cell>
          <cell r="Q109">
            <v>0</v>
          </cell>
          <cell r="T109">
            <v>1</v>
          </cell>
          <cell r="U109">
            <v>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 t="str">
            <v>kW</v>
          </cell>
          <cell r="AS109" t="str">
            <v/>
          </cell>
        </row>
        <row r="110">
          <cell r="B110">
            <v>96</v>
          </cell>
          <cell r="C110" t="str">
            <v/>
          </cell>
          <cell r="D110" t="str">
            <v>Back-up/Standby Power</v>
          </cell>
          <cell r="E110" t="str">
            <v>D</v>
          </cell>
          <cell r="F110" t="str">
            <v/>
          </cell>
          <cell r="G110" t="str">
            <v/>
          </cell>
          <cell r="H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1</v>
          </cell>
          <cell r="U110">
            <v>1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 t="str">
            <v>kW</v>
          </cell>
          <cell r="AS110" t="str">
            <v/>
          </cell>
        </row>
        <row r="111">
          <cell r="B111">
            <v>97</v>
          </cell>
          <cell r="C111" t="str">
            <v/>
          </cell>
          <cell r="D111" t="str">
            <v>Other (specify) . . . . . . . .</v>
          </cell>
          <cell r="E111" t="str">
            <v>A</v>
          </cell>
          <cell r="F111" t="str">
            <v/>
          </cell>
          <cell r="G111" t="str">
            <v/>
          </cell>
          <cell r="H111">
            <v>0</v>
          </cell>
          <cell r="K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1</v>
          </cell>
          <cell r="U111">
            <v>1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Q111">
            <v>0</v>
          </cell>
          <cell r="AR111" t="str">
            <v>kW</v>
          </cell>
          <cell r="AS111" t="str">
            <v/>
          </cell>
        </row>
        <row r="112">
          <cell r="B112">
            <v>98</v>
          </cell>
          <cell r="C112" t="str">
            <v/>
          </cell>
          <cell r="D112" t="str">
            <v>Other (specify) . . . . . . . .</v>
          </cell>
          <cell r="E112" t="str">
            <v>B</v>
          </cell>
          <cell r="F112" t="str">
            <v/>
          </cell>
          <cell r="G112" t="str">
            <v/>
          </cell>
          <cell r="H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  <cell r="Q112">
            <v>0</v>
          </cell>
          <cell r="T112">
            <v>1</v>
          </cell>
          <cell r="U112">
            <v>1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 t="str">
            <v>kW</v>
          </cell>
          <cell r="AS112" t="str">
            <v/>
          </cell>
        </row>
        <row r="113">
          <cell r="B113">
            <v>99</v>
          </cell>
          <cell r="C113" t="str">
            <v/>
          </cell>
          <cell r="D113" t="str">
            <v>Other (specify) . . . . . . . .</v>
          </cell>
          <cell r="E113" t="str">
            <v>C</v>
          </cell>
          <cell r="F113" t="str">
            <v/>
          </cell>
          <cell r="G113" t="str">
            <v/>
          </cell>
          <cell r="H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T113">
            <v>1</v>
          </cell>
          <cell r="U113">
            <v>1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 t="str">
            <v>kW</v>
          </cell>
          <cell r="AS113" t="str">
            <v/>
          </cell>
        </row>
        <row r="114">
          <cell r="B114">
            <v>100</v>
          </cell>
          <cell r="C114" t="str">
            <v/>
          </cell>
          <cell r="D114" t="str">
            <v>Other (specify) . . . . . . . .</v>
          </cell>
          <cell r="E114" t="str">
            <v>D</v>
          </cell>
          <cell r="F114" t="str">
            <v/>
          </cell>
          <cell r="G114" t="str">
            <v/>
          </cell>
          <cell r="H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1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 t="str">
            <v>kW</v>
          </cell>
          <cell r="AS114" t="str">
            <v/>
          </cell>
        </row>
        <row r="115">
          <cell r="B115">
            <v>101</v>
          </cell>
          <cell r="C115" t="str">
            <v/>
          </cell>
          <cell r="D115" t="str">
            <v>Other (specify) . . . . . . . .</v>
          </cell>
          <cell r="E115" t="str">
            <v>A</v>
          </cell>
          <cell r="F115" t="str">
            <v/>
          </cell>
          <cell r="G115" t="str">
            <v/>
          </cell>
          <cell r="H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1</v>
          </cell>
          <cell r="U115">
            <v>1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11000</v>
          </cell>
          <cell r="AD115">
            <v>500</v>
          </cell>
          <cell r="AE115">
            <v>15000</v>
          </cell>
          <cell r="AF115">
            <v>1000</v>
          </cell>
          <cell r="AQ115">
            <v>2</v>
          </cell>
          <cell r="AR115" t="str">
            <v>kW</v>
          </cell>
          <cell r="AS115" t="str">
            <v/>
          </cell>
        </row>
        <row r="116">
          <cell r="B116">
            <v>102</v>
          </cell>
          <cell r="C116" t="str">
            <v/>
          </cell>
          <cell r="D116" t="str">
            <v>Other (specify) . . . . . . . .</v>
          </cell>
          <cell r="E116" t="str">
            <v>B</v>
          </cell>
          <cell r="F116" t="str">
            <v/>
          </cell>
          <cell r="G116" t="str">
            <v/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T116">
            <v>1</v>
          </cell>
          <cell r="U116">
            <v>1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11000</v>
          </cell>
          <cell r="AD116">
            <v>500</v>
          </cell>
          <cell r="AE116">
            <v>15000</v>
          </cell>
          <cell r="AF116">
            <v>1000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</v>
          </cell>
          <cell r="AR116" t="str">
            <v>kW</v>
          </cell>
          <cell r="AS116" t="str">
            <v/>
          </cell>
        </row>
        <row r="117">
          <cell r="B117">
            <v>103</v>
          </cell>
          <cell r="C117" t="str">
            <v/>
          </cell>
          <cell r="D117" t="str">
            <v>Other (specify) . . . . . . . .</v>
          </cell>
          <cell r="E117" t="str">
            <v>C</v>
          </cell>
          <cell r="F117" t="str">
            <v/>
          </cell>
          <cell r="G117" t="str">
            <v/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1</v>
          </cell>
          <cell r="U117">
            <v>1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11000</v>
          </cell>
          <cell r="AD117">
            <v>500</v>
          </cell>
          <cell r="AE117">
            <v>15000</v>
          </cell>
          <cell r="AF117">
            <v>1000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2</v>
          </cell>
          <cell r="AR117" t="str">
            <v>kW</v>
          </cell>
          <cell r="AS117" t="str">
            <v/>
          </cell>
        </row>
        <row r="118">
          <cell r="B118">
            <v>104</v>
          </cell>
          <cell r="C118" t="str">
            <v/>
          </cell>
          <cell r="D118" t="str">
            <v>Other (specify) . . . . . . . .</v>
          </cell>
          <cell r="E118" t="str">
            <v>D</v>
          </cell>
          <cell r="F118" t="str">
            <v/>
          </cell>
          <cell r="G118" t="str">
            <v/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  <cell r="Q118">
            <v>0</v>
          </cell>
          <cell r="T118">
            <v>1</v>
          </cell>
          <cell r="U118">
            <v>1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11000</v>
          </cell>
          <cell r="AD118">
            <v>500</v>
          </cell>
          <cell r="AE118">
            <v>15000</v>
          </cell>
          <cell r="AF118">
            <v>1000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2</v>
          </cell>
          <cell r="AR118" t="str">
            <v>kW</v>
          </cell>
          <cell r="AS118" t="str">
            <v/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 (LAB- EQUIP)"/>
      <sheetName val="View Projects"/>
      <sheetName val="INPUT (1-50) (HOURS)"/>
      <sheetName val="INPUT (51-100) (HOURS)"/>
      <sheetName val="Proj Summ"/>
      <sheetName val="Proj Lookup"/>
      <sheetName val="Asset Data"/>
      <sheetName val="Ranking"/>
      <sheetName val="Ranking_temp"/>
      <sheetName val="RankingSCH"/>
      <sheetName val="Res Hrs"/>
      <sheetName val="Rates"/>
      <sheetName val="Assets by Category"/>
      <sheetName val="A"/>
      <sheetName val="I01"/>
      <sheetName val="I02"/>
      <sheetName val="I03"/>
      <sheetName val="I04"/>
      <sheetName val="I05"/>
      <sheetName val="I06"/>
      <sheetName val="I07"/>
      <sheetName val="I08"/>
      <sheetName val="I09"/>
      <sheetName val="I10"/>
      <sheetName val="I11"/>
      <sheetName val="I12"/>
      <sheetName val="I13"/>
      <sheetName val="I14"/>
      <sheetName val="I15"/>
      <sheetName val="I16"/>
      <sheetName val="I17"/>
      <sheetName val="I18"/>
      <sheetName val="I19"/>
      <sheetName val="I20"/>
      <sheetName val="I21"/>
      <sheetName val="I22"/>
      <sheetName val="I23"/>
      <sheetName val="I24"/>
      <sheetName val="I25"/>
      <sheetName val="I26"/>
      <sheetName val="I27"/>
      <sheetName val="I28"/>
      <sheetName val="I29"/>
      <sheetName val="I30"/>
      <sheetName val="I31"/>
      <sheetName val="I32"/>
      <sheetName val="I33"/>
      <sheetName val="I34"/>
      <sheetName val="I35"/>
      <sheetName val="I36"/>
      <sheetName val="I37"/>
      <sheetName val="I38"/>
      <sheetName val="I39"/>
      <sheetName val="I40"/>
      <sheetName val="I41"/>
      <sheetName val="I42"/>
      <sheetName val="I43"/>
      <sheetName val="I44"/>
      <sheetName val="I45"/>
      <sheetName val="I46"/>
      <sheetName val="I47"/>
      <sheetName val="I48"/>
      <sheetName val="I49"/>
      <sheetName val="I50"/>
      <sheetName val="I51"/>
      <sheetName val="I52"/>
      <sheetName val="I53"/>
      <sheetName val="I54"/>
      <sheetName val="I55"/>
      <sheetName val="I56"/>
      <sheetName val="I57"/>
      <sheetName val="I58"/>
      <sheetName val="I59"/>
      <sheetName val="I60"/>
      <sheetName val="I61"/>
      <sheetName val="I62"/>
      <sheetName val="I63"/>
      <sheetName val="I64"/>
      <sheetName val="I65"/>
      <sheetName val="I66"/>
      <sheetName val="I67"/>
      <sheetName val="I68"/>
      <sheetName val="I69"/>
      <sheetName val="I70"/>
      <sheetName val="I71"/>
      <sheetName val="I72"/>
      <sheetName val="I73"/>
      <sheetName val="I74"/>
      <sheetName val="I75"/>
      <sheetName val="I76"/>
      <sheetName val="I77"/>
      <sheetName val="I78"/>
      <sheetName val="I79"/>
      <sheetName val="I80"/>
      <sheetName val="I81"/>
      <sheetName val="I82"/>
      <sheetName val="I83"/>
      <sheetName val="I84"/>
      <sheetName val="I85"/>
      <sheetName val="I86"/>
      <sheetName val="I87"/>
      <sheetName val="I88"/>
      <sheetName val="I89"/>
      <sheetName val="I90"/>
      <sheetName val="I91"/>
      <sheetName val="I92"/>
      <sheetName val="I93"/>
      <sheetName val="I94"/>
      <sheetName val="I95"/>
      <sheetName val="I96"/>
      <sheetName val="I97"/>
      <sheetName val="I98"/>
      <sheetName val="I99"/>
      <sheetName val="I100"/>
      <sheetName val="Z"/>
    </sheetNames>
    <sheetDataSet>
      <sheetData sheetId="0"/>
      <sheetData sheetId="1"/>
      <sheetData sheetId="2"/>
      <sheetData sheetId="3"/>
      <sheetData sheetId="4"/>
      <sheetData sheetId="5">
        <row r="13">
          <cell r="B13" t="str">
            <v>33</v>
          </cell>
          <cell r="C13">
            <v>33</v>
          </cell>
          <cell r="D13" t="str">
            <v>Customer Demand</v>
          </cell>
          <cell r="E13" t="str">
            <v>Residential Services</v>
          </cell>
          <cell r="I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5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3</v>
          </cell>
          <cell r="AO13">
            <v>12</v>
          </cell>
          <cell r="AP13">
            <v>259</v>
          </cell>
          <cell r="AQ13">
            <v>6</v>
          </cell>
          <cell r="AR13">
            <v>0</v>
          </cell>
          <cell r="AS13">
            <v>0</v>
          </cell>
          <cell r="AT13">
            <v>1.5</v>
          </cell>
          <cell r="AW13">
            <v>0.84450000000000003</v>
          </cell>
          <cell r="AX13">
            <v>7.0375000000000005</v>
          </cell>
          <cell r="AY13">
            <v>38.002499999999998</v>
          </cell>
          <cell r="AZ13">
            <v>11.260000000000002</v>
          </cell>
          <cell r="BA13">
            <v>5.6300000000000008</v>
          </cell>
          <cell r="BD13">
            <v>129.5</v>
          </cell>
          <cell r="BE13">
            <v>0</v>
          </cell>
          <cell r="BF13">
            <v>0</v>
          </cell>
          <cell r="BG13">
            <v>0</v>
          </cell>
          <cell r="BH13">
            <v>129.5</v>
          </cell>
          <cell r="BI13">
            <v>0</v>
          </cell>
          <cell r="BJ13">
            <v>12</v>
          </cell>
          <cell r="BK13">
            <v>0</v>
          </cell>
          <cell r="BL13">
            <v>12</v>
          </cell>
          <cell r="BM13">
            <v>3</v>
          </cell>
          <cell r="BN13">
            <v>0</v>
          </cell>
          <cell r="BO13">
            <v>0</v>
          </cell>
          <cell r="BR13">
            <v>17635.62</v>
          </cell>
          <cell r="BS13">
            <v>5982.5599999999995</v>
          </cell>
          <cell r="BT13">
            <v>6458</v>
          </cell>
          <cell r="BU13">
            <v>51236.5</v>
          </cell>
          <cell r="BV13">
            <v>57974</v>
          </cell>
          <cell r="BW13">
            <v>0</v>
          </cell>
          <cell r="BX13">
            <v>0</v>
          </cell>
          <cell r="BY13">
            <v>139286.68</v>
          </cell>
          <cell r="CB13">
            <v>139286.68</v>
          </cell>
          <cell r="CE13" t="str">
            <v>Y</v>
          </cell>
        </row>
        <row r="14">
          <cell r="B14" t="str">
            <v>30</v>
          </cell>
          <cell r="C14">
            <v>30</v>
          </cell>
          <cell r="D14" t="str">
            <v>Customer Demand</v>
          </cell>
          <cell r="E14" t="str">
            <v>Customer Pad &gt;300kVA</v>
          </cell>
          <cell r="I14">
            <v>0</v>
          </cell>
          <cell r="K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5</v>
          </cell>
          <cell r="AE14">
            <v>22</v>
          </cell>
          <cell r="AF14">
            <v>58</v>
          </cell>
          <cell r="AG14">
            <v>21.332000000000001</v>
          </cell>
          <cell r="AH14">
            <v>21.332000000000001</v>
          </cell>
          <cell r="AI14">
            <v>55.2</v>
          </cell>
          <cell r="AJ14">
            <v>116</v>
          </cell>
          <cell r="AK14">
            <v>10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W14">
            <v>0.91159199999999996</v>
          </cell>
          <cell r="AX14">
            <v>7.5965999999999996</v>
          </cell>
          <cell r="AY14">
            <v>41.021639999999998</v>
          </cell>
          <cell r="AZ14">
            <v>12.15456</v>
          </cell>
          <cell r="BA14">
            <v>6.07728</v>
          </cell>
          <cell r="BD14">
            <v>0</v>
          </cell>
          <cell r="BE14">
            <v>0</v>
          </cell>
          <cell r="BF14">
            <v>13.332000000000001</v>
          </cell>
          <cell r="BG14">
            <v>0</v>
          </cell>
          <cell r="BH14">
            <v>16</v>
          </cell>
          <cell r="BI14">
            <v>0</v>
          </cell>
          <cell r="BJ14">
            <v>0</v>
          </cell>
          <cell r="BK14">
            <v>68</v>
          </cell>
          <cell r="BL14">
            <v>92</v>
          </cell>
          <cell r="BM14">
            <v>11</v>
          </cell>
          <cell r="BN14">
            <v>0</v>
          </cell>
          <cell r="BO14">
            <v>33</v>
          </cell>
          <cell r="BR14">
            <v>16854.54</v>
          </cell>
          <cell r="BS14">
            <v>6457.8400000000011</v>
          </cell>
          <cell r="BT14">
            <v>6645.64</v>
          </cell>
          <cell r="BU14">
            <v>157063.6</v>
          </cell>
          <cell r="BV14">
            <v>9554</v>
          </cell>
          <cell r="BW14">
            <v>0</v>
          </cell>
          <cell r="BX14">
            <v>-121368</v>
          </cell>
          <cell r="BY14">
            <v>75207.619999999966</v>
          </cell>
          <cell r="CB14">
            <v>214494.29999999996</v>
          </cell>
          <cell r="CE14" t="str">
            <v>Y</v>
          </cell>
        </row>
        <row r="15">
          <cell r="B15" t="str">
            <v>34</v>
          </cell>
          <cell r="C15">
            <v>34</v>
          </cell>
          <cell r="D15" t="str">
            <v>Customer Demand</v>
          </cell>
          <cell r="E15" t="str">
            <v>Other Customer Requests</v>
          </cell>
          <cell r="I15">
            <v>0</v>
          </cell>
          <cell r="K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5</v>
          </cell>
          <cell r="AE15">
            <v>6</v>
          </cell>
          <cell r="AF15">
            <v>12</v>
          </cell>
          <cell r="AG15">
            <v>12</v>
          </cell>
          <cell r="AH15">
            <v>12</v>
          </cell>
          <cell r="AI15">
            <v>12</v>
          </cell>
          <cell r="AJ15">
            <v>24</v>
          </cell>
          <cell r="AK15">
            <v>3</v>
          </cell>
          <cell r="AN15">
            <v>9</v>
          </cell>
          <cell r="AO15">
            <v>36</v>
          </cell>
          <cell r="AP15">
            <v>192</v>
          </cell>
          <cell r="AQ15">
            <v>12</v>
          </cell>
          <cell r="AR15">
            <v>0</v>
          </cell>
          <cell r="AS15">
            <v>0</v>
          </cell>
          <cell r="AT15">
            <v>4.5</v>
          </cell>
          <cell r="AW15">
            <v>1.0035000000000001</v>
          </cell>
          <cell r="AX15">
            <v>8.3625000000000007</v>
          </cell>
          <cell r="AY15">
            <v>45.157499999999999</v>
          </cell>
          <cell r="AZ15">
            <v>13.380000000000003</v>
          </cell>
          <cell r="BA15">
            <v>6.6900000000000013</v>
          </cell>
          <cell r="BD15">
            <v>96</v>
          </cell>
          <cell r="BE15">
            <v>0</v>
          </cell>
          <cell r="BF15">
            <v>12</v>
          </cell>
          <cell r="BG15">
            <v>0</v>
          </cell>
          <cell r="BH15">
            <v>90</v>
          </cell>
          <cell r="BI15">
            <v>0</v>
          </cell>
          <cell r="BJ15">
            <v>24</v>
          </cell>
          <cell r="BK15">
            <v>18</v>
          </cell>
          <cell r="BL15">
            <v>48</v>
          </cell>
          <cell r="BM15">
            <v>15</v>
          </cell>
          <cell r="BN15">
            <v>0</v>
          </cell>
          <cell r="BO15">
            <v>7.5</v>
          </cell>
          <cell r="BR15">
            <v>20598.059999999998</v>
          </cell>
          <cell r="BS15">
            <v>7108.9400000000005</v>
          </cell>
          <cell r="BT15">
            <v>7338</v>
          </cell>
          <cell r="BU15">
            <v>80244</v>
          </cell>
          <cell r="BV15">
            <v>47837</v>
          </cell>
          <cell r="BW15">
            <v>0</v>
          </cell>
          <cell r="BX15">
            <v>0</v>
          </cell>
          <cell r="BY15">
            <v>163126</v>
          </cell>
          <cell r="CB15">
            <v>377620.29999999993</v>
          </cell>
          <cell r="CE15" t="str">
            <v>Y</v>
          </cell>
        </row>
        <row r="16">
          <cell r="B16" t="str">
            <v>31</v>
          </cell>
          <cell r="C16">
            <v>31</v>
          </cell>
          <cell r="D16" t="str">
            <v>Customer Demand</v>
          </cell>
          <cell r="E16" t="str">
            <v>Services 50-300kVA</v>
          </cell>
          <cell r="I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5</v>
          </cell>
          <cell r="AE16">
            <v>19</v>
          </cell>
          <cell r="AF16">
            <v>48</v>
          </cell>
          <cell r="AG16">
            <v>24.666</v>
          </cell>
          <cell r="AH16">
            <v>24.666</v>
          </cell>
          <cell r="AI16">
            <v>44</v>
          </cell>
          <cell r="AJ16">
            <v>96</v>
          </cell>
          <cell r="AK16">
            <v>10</v>
          </cell>
          <cell r="AN16">
            <v>0</v>
          </cell>
          <cell r="AO16">
            <v>0</v>
          </cell>
          <cell r="AP16">
            <v>10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W16">
            <v>0.82899600000000007</v>
          </cell>
          <cell r="AX16">
            <v>6.9083000000000006</v>
          </cell>
          <cell r="AY16">
            <v>37.304820000000007</v>
          </cell>
          <cell r="AZ16">
            <v>11.053280000000001</v>
          </cell>
          <cell r="BA16">
            <v>5.5266400000000004</v>
          </cell>
          <cell r="BD16">
            <v>5</v>
          </cell>
          <cell r="BE16">
            <v>0</v>
          </cell>
          <cell r="BF16">
            <v>20.666</v>
          </cell>
          <cell r="BG16">
            <v>0</v>
          </cell>
          <cell r="BH16">
            <v>19</v>
          </cell>
          <cell r="BI16">
            <v>0</v>
          </cell>
          <cell r="BJ16">
            <v>0</v>
          </cell>
          <cell r="BK16">
            <v>60</v>
          </cell>
          <cell r="BL16">
            <v>64</v>
          </cell>
          <cell r="BM16">
            <v>14</v>
          </cell>
          <cell r="BN16">
            <v>0</v>
          </cell>
          <cell r="BO16">
            <v>28</v>
          </cell>
          <cell r="BR16">
            <v>15545.08</v>
          </cell>
          <cell r="BS16">
            <v>5872.7300000000005</v>
          </cell>
          <cell r="BT16">
            <v>5877.32</v>
          </cell>
          <cell r="BU16">
            <v>118876</v>
          </cell>
          <cell r="BV16">
            <v>15954</v>
          </cell>
          <cell r="BW16">
            <v>0</v>
          </cell>
          <cell r="BX16">
            <v>-125208</v>
          </cell>
          <cell r="BY16">
            <v>36917.129999999976</v>
          </cell>
          <cell r="CB16">
            <v>414537.42999999993</v>
          </cell>
          <cell r="CE16" t="str">
            <v>Y</v>
          </cell>
        </row>
        <row r="17">
          <cell r="B17" t="str">
            <v>32</v>
          </cell>
          <cell r="C17">
            <v>32</v>
          </cell>
          <cell r="D17" t="str">
            <v>Customer Demand</v>
          </cell>
          <cell r="E17" t="str">
            <v>Services &lt;50kVA</v>
          </cell>
          <cell r="I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</v>
          </cell>
          <cell r="AE17">
            <v>13</v>
          </cell>
          <cell r="AF17">
            <v>32</v>
          </cell>
          <cell r="AG17">
            <v>20</v>
          </cell>
          <cell r="AH17">
            <v>20</v>
          </cell>
          <cell r="AI17">
            <v>26</v>
          </cell>
          <cell r="AJ17">
            <v>64</v>
          </cell>
          <cell r="AK17">
            <v>8</v>
          </cell>
          <cell r="AN17">
            <v>4.5</v>
          </cell>
          <cell r="AO17">
            <v>20.5</v>
          </cell>
          <cell r="AP17">
            <v>72</v>
          </cell>
          <cell r="AQ17">
            <v>4</v>
          </cell>
          <cell r="AR17">
            <v>0</v>
          </cell>
          <cell r="AS17">
            <v>0</v>
          </cell>
          <cell r="AT17">
            <v>2</v>
          </cell>
          <cell r="AW17">
            <v>0.85799999999999998</v>
          </cell>
          <cell r="AX17">
            <v>7.15</v>
          </cell>
          <cell r="AY17">
            <v>38.61</v>
          </cell>
          <cell r="AZ17">
            <v>11.440000000000001</v>
          </cell>
          <cell r="BA17">
            <v>5.7200000000000006</v>
          </cell>
          <cell r="BD17">
            <v>35.5</v>
          </cell>
          <cell r="BE17">
            <v>0</v>
          </cell>
          <cell r="BF17">
            <v>20</v>
          </cell>
          <cell r="BG17">
            <v>0</v>
          </cell>
          <cell r="BH17">
            <v>33</v>
          </cell>
          <cell r="BI17">
            <v>0</v>
          </cell>
          <cell r="BJ17">
            <v>8</v>
          </cell>
          <cell r="BK17">
            <v>42</v>
          </cell>
          <cell r="BL17">
            <v>52.5</v>
          </cell>
          <cell r="BM17">
            <v>17</v>
          </cell>
          <cell r="BN17">
            <v>0</v>
          </cell>
          <cell r="BO17">
            <v>20</v>
          </cell>
          <cell r="BR17">
            <v>16853.010000000002</v>
          </cell>
          <cell r="BS17">
            <v>6078.2</v>
          </cell>
          <cell r="BT17">
            <v>6002.5</v>
          </cell>
          <cell r="BU17">
            <v>93449</v>
          </cell>
          <cell r="BV17">
            <v>9341</v>
          </cell>
          <cell r="BW17">
            <v>0</v>
          </cell>
          <cell r="BX17">
            <v>0</v>
          </cell>
          <cell r="BY17">
            <v>131723.71000000002</v>
          </cell>
          <cell r="CB17">
            <v>546261.1399999999</v>
          </cell>
          <cell r="CE17" t="str">
            <v>Y</v>
          </cell>
        </row>
        <row r="18">
          <cell r="B18" t="str">
            <v>24</v>
          </cell>
          <cell r="C18">
            <v>24</v>
          </cell>
          <cell r="D18" t="str">
            <v>Customer Demand</v>
          </cell>
          <cell r="E18" t="str">
            <v>Brock Dedicated Feeder</v>
          </cell>
          <cell r="G18" t="str">
            <v>XLPE</v>
          </cell>
          <cell r="H18">
            <v>1976</v>
          </cell>
          <cell r="J18" t="str">
            <v>Capacity</v>
          </cell>
          <cell r="K18">
            <v>0.1</v>
          </cell>
          <cell r="L18">
            <v>12</v>
          </cell>
          <cell r="M18">
            <v>1000</v>
          </cell>
          <cell r="N18">
            <v>5.1724137931034482E-2</v>
          </cell>
          <cell r="O18">
            <v>10</v>
          </cell>
          <cell r="P18">
            <v>1</v>
          </cell>
          <cell r="Q18">
            <v>8.2256771108006675E-4</v>
          </cell>
          <cell r="R18">
            <v>1</v>
          </cell>
          <cell r="S18">
            <v>0</v>
          </cell>
          <cell r="T18">
            <v>0</v>
          </cell>
          <cell r="U18">
            <v>12000</v>
          </cell>
          <cell r="V18">
            <v>0</v>
          </cell>
          <cell r="W18">
            <v>12000</v>
          </cell>
          <cell r="X18">
            <v>19.741625065921603</v>
          </cell>
          <cell r="Y18">
            <v>0</v>
          </cell>
          <cell r="Z18">
            <v>0</v>
          </cell>
          <cell r="AA18">
            <v>0</v>
          </cell>
          <cell r="AB18">
            <v>5</v>
          </cell>
          <cell r="AE18">
            <v>82.5</v>
          </cell>
          <cell r="AF18">
            <v>36</v>
          </cell>
          <cell r="AG18">
            <v>38.131999999999998</v>
          </cell>
          <cell r="AH18">
            <v>70</v>
          </cell>
          <cell r="AI18">
            <v>40.480000000000004</v>
          </cell>
          <cell r="AJ18">
            <v>136.26400000000001</v>
          </cell>
          <cell r="AK18">
            <v>0</v>
          </cell>
          <cell r="AN18">
            <v>466.5</v>
          </cell>
          <cell r="AO18">
            <v>1371.5</v>
          </cell>
          <cell r="AP18">
            <v>5485</v>
          </cell>
          <cell r="AQ18">
            <v>1350.2</v>
          </cell>
          <cell r="AR18">
            <v>0</v>
          </cell>
          <cell r="AS18">
            <v>280</v>
          </cell>
          <cell r="AT18">
            <v>104.5</v>
          </cell>
          <cell r="AW18">
            <v>28.383228000000003</v>
          </cell>
          <cell r="AX18">
            <v>236.52690000000004</v>
          </cell>
          <cell r="AY18">
            <v>1277.2452600000001</v>
          </cell>
          <cell r="AZ18">
            <v>378.44304000000011</v>
          </cell>
          <cell r="BA18">
            <v>189.22152000000006</v>
          </cell>
          <cell r="BD18">
            <v>1369</v>
          </cell>
          <cell r="BE18">
            <v>0</v>
          </cell>
          <cell r="BF18">
            <v>24</v>
          </cell>
          <cell r="BG18">
            <v>300</v>
          </cell>
          <cell r="BH18">
            <v>914.13328000000001</v>
          </cell>
          <cell r="BI18">
            <v>0</v>
          </cell>
          <cell r="BJ18">
            <v>63</v>
          </cell>
          <cell r="BK18">
            <v>64.265600000000006</v>
          </cell>
          <cell r="BL18">
            <v>1261.3328000000001</v>
          </cell>
          <cell r="BM18">
            <v>201</v>
          </cell>
          <cell r="BN18">
            <v>165</v>
          </cell>
          <cell r="BO18">
            <v>36</v>
          </cell>
          <cell r="BR18">
            <v>567109.59</v>
          </cell>
          <cell r="BS18">
            <v>201070.9</v>
          </cell>
          <cell r="BT18">
            <v>124865.79999999999</v>
          </cell>
          <cell r="BU18">
            <v>337459.1</v>
          </cell>
          <cell r="BV18">
            <v>149200</v>
          </cell>
          <cell r="BW18">
            <v>0</v>
          </cell>
          <cell r="BX18">
            <v>-164000</v>
          </cell>
          <cell r="BY18">
            <v>1215705.3900000001</v>
          </cell>
          <cell r="CB18">
            <v>1761966.53</v>
          </cell>
          <cell r="CE18" t="str">
            <v>Y</v>
          </cell>
        </row>
        <row r="19">
          <cell r="B19" t="str">
            <v>29</v>
          </cell>
          <cell r="C19">
            <v>29</v>
          </cell>
          <cell r="D19" t="str">
            <v>Customer Demand</v>
          </cell>
          <cell r="E19" t="str">
            <v>Customer Substations</v>
          </cell>
          <cell r="I19">
            <v>0</v>
          </cell>
          <cell r="K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</v>
          </cell>
          <cell r="AE19">
            <v>11</v>
          </cell>
          <cell r="AF19">
            <v>12</v>
          </cell>
          <cell r="AG19">
            <v>0</v>
          </cell>
          <cell r="AH19">
            <v>0</v>
          </cell>
          <cell r="AI19">
            <v>10.4</v>
          </cell>
          <cell r="AJ19">
            <v>28</v>
          </cell>
          <cell r="AK19">
            <v>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W19">
            <v>0.18720000000000001</v>
          </cell>
          <cell r="AX19">
            <v>1.56</v>
          </cell>
          <cell r="AY19">
            <v>8.4239999999999995</v>
          </cell>
          <cell r="AZ19">
            <v>2.4960000000000004</v>
          </cell>
          <cell r="BA19">
            <v>1.2480000000000002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6</v>
          </cell>
          <cell r="BI19">
            <v>0</v>
          </cell>
          <cell r="BJ19">
            <v>0</v>
          </cell>
          <cell r="BK19">
            <v>12</v>
          </cell>
          <cell r="BL19">
            <v>16</v>
          </cell>
          <cell r="BM19">
            <v>2</v>
          </cell>
          <cell r="BN19">
            <v>0</v>
          </cell>
          <cell r="BO19">
            <v>9</v>
          </cell>
          <cell r="BR19">
            <v>3452.45</v>
          </cell>
          <cell r="BS19">
            <v>1326.1599999999999</v>
          </cell>
          <cell r="BT19">
            <v>1184</v>
          </cell>
          <cell r="BU19">
            <v>6895.9</v>
          </cell>
          <cell r="BV19">
            <v>8509</v>
          </cell>
          <cell r="BW19">
            <v>0</v>
          </cell>
          <cell r="BX19">
            <v>-27653</v>
          </cell>
          <cell r="BY19">
            <v>-6285.49</v>
          </cell>
          <cell r="CB19">
            <v>1755681.04</v>
          </cell>
          <cell r="CE19" t="str">
            <v>Y</v>
          </cell>
        </row>
        <row r="20">
          <cell r="B20" t="str">
            <v>36</v>
          </cell>
          <cell r="C20">
            <v>36</v>
          </cell>
          <cell r="D20" t="str">
            <v>Customer Demand</v>
          </cell>
          <cell r="E20" t="str">
            <v>Subdivision Development</v>
          </cell>
          <cell r="I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5</v>
          </cell>
          <cell r="AE20">
            <v>96.649999999999991</v>
          </cell>
          <cell r="AF20">
            <v>304</v>
          </cell>
          <cell r="AG20">
            <v>107.989</v>
          </cell>
          <cell r="AH20">
            <v>143.989</v>
          </cell>
          <cell r="AI20">
            <v>236.8</v>
          </cell>
          <cell r="AJ20">
            <v>656</v>
          </cell>
          <cell r="AK20">
            <v>13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W20">
            <v>4.6752840000000004</v>
          </cell>
          <cell r="AX20">
            <v>38.960700000000003</v>
          </cell>
          <cell r="AY20">
            <v>210.38777999999999</v>
          </cell>
          <cell r="AZ20">
            <v>62.337120000000006</v>
          </cell>
          <cell r="BA20">
            <v>31.168560000000003</v>
          </cell>
          <cell r="BD20">
            <v>0</v>
          </cell>
          <cell r="BE20">
            <v>0</v>
          </cell>
          <cell r="BF20">
            <v>83.989000000000004</v>
          </cell>
          <cell r="BG20">
            <v>0</v>
          </cell>
          <cell r="BH20">
            <v>290</v>
          </cell>
          <cell r="BI20">
            <v>0</v>
          </cell>
          <cell r="BJ20">
            <v>0</v>
          </cell>
          <cell r="BK20">
            <v>372</v>
          </cell>
          <cell r="BL20">
            <v>568</v>
          </cell>
          <cell r="BM20">
            <v>26</v>
          </cell>
          <cell r="BN20">
            <v>0</v>
          </cell>
          <cell r="BO20">
            <v>280</v>
          </cell>
          <cell r="BR20">
            <v>86396.920000000013</v>
          </cell>
          <cell r="BS20">
            <v>33120.39</v>
          </cell>
          <cell r="BT20">
            <v>40693.78</v>
          </cell>
          <cell r="BU20">
            <v>119002</v>
          </cell>
          <cell r="BV20">
            <v>12300</v>
          </cell>
          <cell r="BW20">
            <v>0</v>
          </cell>
          <cell r="BX20">
            <v>-50000</v>
          </cell>
          <cell r="BY20">
            <v>241513.09000000003</v>
          </cell>
          <cell r="CB20">
            <v>1997194.1300000001</v>
          </cell>
          <cell r="CE20" t="str">
            <v>Y</v>
          </cell>
        </row>
        <row r="21">
          <cell r="B21" t="str">
            <v>06</v>
          </cell>
          <cell r="C21">
            <v>6</v>
          </cell>
          <cell r="D21" t="str">
            <v>Customer Demand / Capacity / Security</v>
          </cell>
          <cell r="E21" t="str">
            <v>VSM91 and VSM92 NRH and Load Relief</v>
          </cell>
          <cell r="I21">
            <v>0</v>
          </cell>
          <cell r="J21" t="str">
            <v>Niagara Hospital Feeder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5</v>
          </cell>
          <cell r="AE21">
            <v>1.7000000000000002</v>
          </cell>
          <cell r="AF21">
            <v>0</v>
          </cell>
          <cell r="AG21">
            <v>44</v>
          </cell>
          <cell r="AH21">
            <v>74</v>
          </cell>
          <cell r="AI21">
            <v>24</v>
          </cell>
          <cell r="AJ21">
            <v>40</v>
          </cell>
          <cell r="AK21">
            <v>0</v>
          </cell>
          <cell r="AN21">
            <v>1107.3000000000002</v>
          </cell>
          <cell r="AO21">
            <v>2386.75</v>
          </cell>
          <cell r="AP21">
            <v>10075.799999999999</v>
          </cell>
          <cell r="AQ21">
            <v>2782.4800000000005</v>
          </cell>
          <cell r="AR21">
            <v>0</v>
          </cell>
          <cell r="AS21">
            <v>481</v>
          </cell>
          <cell r="AT21">
            <v>180</v>
          </cell>
          <cell r="AW21">
            <v>51.591089999999994</v>
          </cell>
          <cell r="AX21">
            <v>429.92574999999999</v>
          </cell>
          <cell r="AY21">
            <v>2321.5990499999998</v>
          </cell>
          <cell r="AZ21">
            <v>687.88120000000004</v>
          </cell>
          <cell r="BA21">
            <v>343.94060000000002</v>
          </cell>
          <cell r="BD21">
            <v>2417.75</v>
          </cell>
          <cell r="BE21">
            <v>0</v>
          </cell>
          <cell r="BF21">
            <v>24</v>
          </cell>
          <cell r="BG21">
            <v>520</v>
          </cell>
          <cell r="BH21">
            <v>1794.9</v>
          </cell>
          <cell r="BI21">
            <v>0</v>
          </cell>
          <cell r="BJ21">
            <v>140</v>
          </cell>
          <cell r="BK21">
            <v>40</v>
          </cell>
          <cell r="BL21">
            <v>2282.08</v>
          </cell>
          <cell r="BM21">
            <v>350.8</v>
          </cell>
          <cell r="BN21">
            <v>313.5</v>
          </cell>
          <cell r="BO21">
            <v>0</v>
          </cell>
          <cell r="BR21">
            <v>1032868.9</v>
          </cell>
          <cell r="BS21">
            <v>365478.76</v>
          </cell>
          <cell r="BT21">
            <v>219171.86</v>
          </cell>
          <cell r="BU21">
            <v>612774.5</v>
          </cell>
          <cell r="BV21">
            <v>76000</v>
          </cell>
          <cell r="BW21">
            <v>0</v>
          </cell>
          <cell r="BX21">
            <v>0</v>
          </cell>
          <cell r="BY21">
            <v>2306294.0200000005</v>
          </cell>
          <cell r="CB21">
            <v>4303488.1500000004</v>
          </cell>
          <cell r="CE21" t="str">
            <v>Y</v>
          </cell>
        </row>
        <row r="22">
          <cell r="B22" t="str">
            <v>08</v>
          </cell>
          <cell r="C22">
            <v>8</v>
          </cell>
          <cell r="D22" t="str">
            <v>Renewal</v>
          </cell>
          <cell r="E22" t="str">
            <v>Taylor SS 2/3</v>
          </cell>
          <cell r="G22" t="str">
            <v>Station Tx</v>
          </cell>
          <cell r="H22">
            <v>1950</v>
          </cell>
          <cell r="I22">
            <v>60</v>
          </cell>
          <cell r="J22" t="str">
            <v>Phase 2 of Renewal Plan</v>
          </cell>
          <cell r="K22">
            <v>10</v>
          </cell>
          <cell r="L22">
            <v>12</v>
          </cell>
          <cell r="M22">
            <v>1000</v>
          </cell>
          <cell r="N22">
            <v>5.1724137931034482E-2</v>
          </cell>
          <cell r="O22">
            <v>10</v>
          </cell>
          <cell r="P22">
            <v>100</v>
          </cell>
          <cell r="Q22">
            <v>4.9979671518304992E-2</v>
          </cell>
          <cell r="R22">
            <v>2</v>
          </cell>
          <cell r="S22">
            <v>0</v>
          </cell>
          <cell r="T22">
            <v>0</v>
          </cell>
          <cell r="U22">
            <v>12000</v>
          </cell>
          <cell r="V22">
            <v>0</v>
          </cell>
          <cell r="W22">
            <v>12000</v>
          </cell>
          <cell r="X22">
            <v>11.995121164393199</v>
          </cell>
          <cell r="Y22">
            <v>0</v>
          </cell>
          <cell r="Z22">
            <v>0</v>
          </cell>
          <cell r="AA22">
            <v>0</v>
          </cell>
          <cell r="AB22">
            <v>5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934</v>
          </cell>
          <cell r="AO22">
            <v>2249.5</v>
          </cell>
          <cell r="AP22">
            <v>7136</v>
          </cell>
          <cell r="AQ22">
            <v>2493.86</v>
          </cell>
          <cell r="AR22">
            <v>0</v>
          </cell>
          <cell r="AS22">
            <v>595</v>
          </cell>
          <cell r="AT22">
            <v>200</v>
          </cell>
          <cell r="AW22">
            <v>28.577556000000001</v>
          </cell>
          <cell r="AX22">
            <v>238.14630000000002</v>
          </cell>
          <cell r="AY22">
            <v>1285.9900200000002</v>
          </cell>
          <cell r="AZ22">
            <v>381.03408000000007</v>
          </cell>
          <cell r="BA22">
            <v>190.51704000000004</v>
          </cell>
          <cell r="BD22">
            <v>2247.8249999999998</v>
          </cell>
          <cell r="BE22">
            <v>0</v>
          </cell>
          <cell r="BF22">
            <v>0</v>
          </cell>
          <cell r="BG22">
            <v>700</v>
          </cell>
          <cell r="BH22">
            <v>1884</v>
          </cell>
          <cell r="BI22">
            <v>0</v>
          </cell>
          <cell r="BJ22">
            <v>250</v>
          </cell>
          <cell r="BK22">
            <v>0</v>
          </cell>
          <cell r="BL22">
            <v>1793.8600000000001</v>
          </cell>
          <cell r="BM22">
            <v>476</v>
          </cell>
          <cell r="BN22">
            <v>173.25</v>
          </cell>
          <cell r="BO22">
            <v>0</v>
          </cell>
          <cell r="BR22">
            <v>802492.25000000012</v>
          </cell>
          <cell r="BS22">
            <v>202447.55000000002</v>
          </cell>
          <cell r="BT22">
            <v>212738.66999999998</v>
          </cell>
          <cell r="BU22">
            <v>620135</v>
          </cell>
          <cell r="BV22">
            <v>163000</v>
          </cell>
          <cell r="BW22">
            <v>0</v>
          </cell>
          <cell r="BX22">
            <v>0</v>
          </cell>
          <cell r="BY22">
            <v>2000813.4700000002</v>
          </cell>
          <cell r="CB22">
            <v>6304301.620000001</v>
          </cell>
          <cell r="CE22" t="str">
            <v>Y</v>
          </cell>
        </row>
        <row r="23">
          <cell r="B23" t="str">
            <v>14</v>
          </cell>
          <cell r="C23">
            <v>14</v>
          </cell>
          <cell r="D23" t="str">
            <v>Renewal</v>
          </cell>
          <cell r="E23" t="str">
            <v>Dwntn Net Conv 5 of 5</v>
          </cell>
          <cell r="G23" t="str">
            <v>Chamber Equipment</v>
          </cell>
          <cell r="H23">
            <v>1973</v>
          </cell>
          <cell r="I23">
            <v>37</v>
          </cell>
          <cell r="J23" t="str">
            <v>Final phase of Network conversion</v>
          </cell>
          <cell r="K23">
            <v>10</v>
          </cell>
          <cell r="L23">
            <v>12</v>
          </cell>
          <cell r="M23">
            <v>200</v>
          </cell>
          <cell r="N23">
            <v>1.0344827586206896E-2</v>
          </cell>
          <cell r="O23">
            <v>2</v>
          </cell>
          <cell r="P23">
            <v>20</v>
          </cell>
          <cell r="Q23">
            <v>1.9077373390984517E-2</v>
          </cell>
          <cell r="R23">
            <v>1</v>
          </cell>
          <cell r="S23">
            <v>0</v>
          </cell>
          <cell r="T23">
            <v>0</v>
          </cell>
          <cell r="U23">
            <v>2400</v>
          </cell>
          <cell r="V23">
            <v>0</v>
          </cell>
          <cell r="W23">
            <v>12000</v>
          </cell>
          <cell r="X23">
            <v>13.735708841508853</v>
          </cell>
          <cell r="Y23">
            <v>0</v>
          </cell>
          <cell r="Z23">
            <v>0</v>
          </cell>
          <cell r="AA23">
            <v>0</v>
          </cell>
          <cell r="AB23">
            <v>5</v>
          </cell>
          <cell r="AE23">
            <v>542.04999999999995</v>
          </cell>
          <cell r="AF23">
            <v>440</v>
          </cell>
          <cell r="AG23">
            <v>142.32999999999998</v>
          </cell>
          <cell r="AH23">
            <v>163</v>
          </cell>
          <cell r="AI23">
            <v>389.40000000000003</v>
          </cell>
          <cell r="AJ23">
            <v>1143.6600000000001</v>
          </cell>
          <cell r="AK23">
            <v>34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W23">
            <v>8.5633200000000009</v>
          </cell>
          <cell r="AX23">
            <v>71.361000000000004</v>
          </cell>
          <cell r="AY23">
            <v>385.34940000000006</v>
          </cell>
          <cell r="AZ23">
            <v>114.17760000000001</v>
          </cell>
          <cell r="BA23">
            <v>57.088800000000006</v>
          </cell>
          <cell r="BD23">
            <v>0</v>
          </cell>
          <cell r="BE23">
            <v>0</v>
          </cell>
          <cell r="BF23">
            <v>92</v>
          </cell>
          <cell r="BG23">
            <v>0</v>
          </cell>
          <cell r="BH23">
            <v>292.66199999999998</v>
          </cell>
          <cell r="BI23">
            <v>0</v>
          </cell>
          <cell r="BJ23">
            <v>0</v>
          </cell>
          <cell r="BK23">
            <v>561.3309999999999</v>
          </cell>
          <cell r="BL23">
            <v>832.66200000000003</v>
          </cell>
          <cell r="BM23">
            <v>48</v>
          </cell>
          <cell r="BN23">
            <v>0</v>
          </cell>
          <cell r="BO23">
            <v>330</v>
          </cell>
          <cell r="BR23">
            <v>162012.50000000003</v>
          </cell>
          <cell r="BS23">
            <v>60663.79</v>
          </cell>
          <cell r="BT23">
            <v>57843.06</v>
          </cell>
          <cell r="BU23">
            <v>650309</v>
          </cell>
          <cell r="BV23">
            <v>117534</v>
          </cell>
          <cell r="BW23">
            <v>0</v>
          </cell>
          <cell r="BX23">
            <v>0</v>
          </cell>
          <cell r="BY23">
            <v>1048362.3500000001</v>
          </cell>
          <cell r="CB23">
            <v>7352663.9700000007</v>
          </cell>
          <cell r="CE23" t="str">
            <v>Y</v>
          </cell>
        </row>
        <row r="24">
          <cell r="B24" t="str">
            <v>27</v>
          </cell>
          <cell r="C24">
            <v>27</v>
          </cell>
          <cell r="D24" t="str">
            <v>Renewal</v>
          </cell>
          <cell r="E24" t="str">
            <v>Overhead Renewal</v>
          </cell>
          <cell r="I24">
            <v>0</v>
          </cell>
          <cell r="J24" t="str">
            <v>Reactive Renewal</v>
          </cell>
          <cell r="K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5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156.04999999999998</v>
          </cell>
          <cell r="AO24">
            <v>549.23</v>
          </cell>
          <cell r="AP24">
            <v>1184.8</v>
          </cell>
          <cell r="AQ24">
            <v>538.23</v>
          </cell>
          <cell r="AR24">
            <v>0</v>
          </cell>
          <cell r="AS24">
            <v>137.5</v>
          </cell>
          <cell r="AT24">
            <v>41.5</v>
          </cell>
          <cell r="AW24">
            <v>7.8219299999999992</v>
          </cell>
          <cell r="AX24">
            <v>65.182749999999999</v>
          </cell>
          <cell r="AY24">
            <v>351.98685</v>
          </cell>
          <cell r="AZ24">
            <v>104.2924</v>
          </cell>
          <cell r="BA24">
            <v>52.1462</v>
          </cell>
          <cell r="BD24">
            <v>548.5625</v>
          </cell>
          <cell r="BE24">
            <v>0</v>
          </cell>
          <cell r="BF24">
            <v>0</v>
          </cell>
          <cell r="BG24">
            <v>170</v>
          </cell>
          <cell r="BH24">
            <v>437.9</v>
          </cell>
          <cell r="BI24">
            <v>0</v>
          </cell>
          <cell r="BJ24">
            <v>70</v>
          </cell>
          <cell r="BK24">
            <v>0</v>
          </cell>
          <cell r="BL24">
            <v>412.33</v>
          </cell>
          <cell r="BM24">
            <v>121.6</v>
          </cell>
          <cell r="BN24">
            <v>4.125</v>
          </cell>
          <cell r="BO24">
            <v>0</v>
          </cell>
          <cell r="BR24">
            <v>151911.38</v>
          </cell>
          <cell r="BS24">
            <v>55411.68</v>
          </cell>
          <cell r="BT24">
            <v>50572.44</v>
          </cell>
          <cell r="BU24">
            <v>173817.5</v>
          </cell>
          <cell r="BV24">
            <v>29500</v>
          </cell>
          <cell r="BW24">
            <v>0</v>
          </cell>
          <cell r="BX24">
            <v>0</v>
          </cell>
          <cell r="BY24">
            <v>461212.99999999988</v>
          </cell>
          <cell r="CB24">
            <v>7813876.9700000007</v>
          </cell>
          <cell r="CE24" t="str">
            <v>Y</v>
          </cell>
        </row>
        <row r="25">
          <cell r="B25" t="str">
            <v>28</v>
          </cell>
          <cell r="C25">
            <v>28</v>
          </cell>
          <cell r="D25" t="str">
            <v>Renewal</v>
          </cell>
          <cell r="E25" t="str">
            <v>Underground Renewal</v>
          </cell>
          <cell r="I25">
            <v>0</v>
          </cell>
          <cell r="J25" t="str">
            <v>Reactive Renewal</v>
          </cell>
          <cell r="K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</v>
          </cell>
          <cell r="AE25">
            <v>208.7</v>
          </cell>
          <cell r="AF25">
            <v>170</v>
          </cell>
          <cell r="AG25">
            <v>178.65050000000002</v>
          </cell>
          <cell r="AH25">
            <v>205.31799999999998</v>
          </cell>
          <cell r="AI25">
            <v>225.4</v>
          </cell>
          <cell r="AJ25">
            <v>498.66500000000002</v>
          </cell>
          <cell r="AK25">
            <v>17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W25">
            <v>4.5112005000000002</v>
          </cell>
          <cell r="AX25">
            <v>37.593337500000004</v>
          </cell>
          <cell r="AY25">
            <v>203.00402250000002</v>
          </cell>
          <cell r="AZ25">
            <v>60.149340000000009</v>
          </cell>
          <cell r="BA25">
            <v>30.074670000000005</v>
          </cell>
          <cell r="BD25">
            <v>0</v>
          </cell>
          <cell r="BE25">
            <v>0</v>
          </cell>
          <cell r="BF25">
            <v>121.327</v>
          </cell>
          <cell r="BG25">
            <v>0</v>
          </cell>
          <cell r="BH25">
            <v>148.66129999999998</v>
          </cell>
          <cell r="BI25">
            <v>0</v>
          </cell>
          <cell r="BJ25">
            <v>0</v>
          </cell>
          <cell r="BK25">
            <v>328.33</v>
          </cell>
          <cell r="BL25">
            <v>338.661</v>
          </cell>
          <cell r="BM25">
            <v>29</v>
          </cell>
          <cell r="BN25">
            <v>0</v>
          </cell>
          <cell r="BO25">
            <v>126.5</v>
          </cell>
          <cell r="BR25">
            <v>86418.270000000019</v>
          </cell>
          <cell r="BS25">
            <v>31957.99</v>
          </cell>
          <cell r="BT25">
            <v>30304.51</v>
          </cell>
          <cell r="BU25">
            <v>235321.5</v>
          </cell>
          <cell r="BV25">
            <v>28325</v>
          </cell>
          <cell r="BW25">
            <v>0</v>
          </cell>
          <cell r="BX25">
            <v>0</v>
          </cell>
          <cell r="BY25">
            <v>412327.26999999996</v>
          </cell>
          <cell r="CB25">
            <v>8226204.2400000002</v>
          </cell>
          <cell r="CE25" t="str">
            <v>Y</v>
          </cell>
        </row>
        <row r="26">
          <cell r="B26" t="str">
            <v>25</v>
          </cell>
          <cell r="C26">
            <v>25</v>
          </cell>
          <cell r="D26" t="str">
            <v>Renewal</v>
          </cell>
          <cell r="E26" t="str">
            <v>Pole Residual Replacement</v>
          </cell>
          <cell r="I26">
            <v>0</v>
          </cell>
          <cell r="J26" t="str">
            <v>Poles to be repaired based on testing (Year/Customers/Time inflated)</v>
          </cell>
          <cell r="K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90</v>
          </cell>
          <cell r="AO26">
            <v>240</v>
          </cell>
          <cell r="AP26">
            <v>480</v>
          </cell>
          <cell r="AQ26">
            <v>360</v>
          </cell>
          <cell r="AR26">
            <v>0</v>
          </cell>
          <cell r="AS26">
            <v>120</v>
          </cell>
          <cell r="AT26">
            <v>30</v>
          </cell>
          <cell r="AW26">
            <v>3.96</v>
          </cell>
          <cell r="AX26">
            <v>33</v>
          </cell>
          <cell r="AY26">
            <v>178.2</v>
          </cell>
          <cell r="AZ26">
            <v>52.800000000000004</v>
          </cell>
          <cell r="BA26">
            <v>26.400000000000002</v>
          </cell>
          <cell r="BD26">
            <v>240</v>
          </cell>
          <cell r="BE26">
            <v>0</v>
          </cell>
          <cell r="BF26">
            <v>0</v>
          </cell>
          <cell r="BG26">
            <v>120</v>
          </cell>
          <cell r="BH26">
            <v>240</v>
          </cell>
          <cell r="BI26">
            <v>0</v>
          </cell>
          <cell r="BJ26">
            <v>0</v>
          </cell>
          <cell r="BK26">
            <v>0</v>
          </cell>
          <cell r="BL26">
            <v>240</v>
          </cell>
          <cell r="BM26">
            <v>90</v>
          </cell>
          <cell r="BN26">
            <v>0</v>
          </cell>
          <cell r="BO26">
            <v>0</v>
          </cell>
          <cell r="BR26">
            <v>72462.77</v>
          </cell>
          <cell r="BS26">
            <v>28053.210000000003</v>
          </cell>
          <cell r="BT26">
            <v>27870</v>
          </cell>
          <cell r="BU26">
            <v>108000</v>
          </cell>
          <cell r="BV26">
            <v>26700</v>
          </cell>
          <cell r="BW26">
            <v>0</v>
          </cell>
          <cell r="BX26">
            <v>0</v>
          </cell>
          <cell r="BY26">
            <v>263085.98000000004</v>
          </cell>
          <cell r="CB26">
            <v>8489290.2200000007</v>
          </cell>
          <cell r="CE26" t="str">
            <v>Y</v>
          </cell>
        </row>
        <row r="27">
          <cell r="B27" t="str">
            <v>10</v>
          </cell>
          <cell r="C27">
            <v>10</v>
          </cell>
          <cell r="D27" t="str">
            <v>Renewal</v>
          </cell>
          <cell r="E27" t="str">
            <v>Defective Tx Replacement</v>
          </cell>
          <cell r="I27">
            <v>0</v>
          </cell>
          <cell r="J27" t="str">
            <v>Transformers required to be replaced due to testing (Year/Customers/Time inflated)</v>
          </cell>
          <cell r="K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5</v>
          </cell>
          <cell r="AE27">
            <v>33.28</v>
          </cell>
          <cell r="AF27">
            <v>48</v>
          </cell>
          <cell r="AG27">
            <v>101.188</v>
          </cell>
          <cell r="AH27">
            <v>117.988</v>
          </cell>
          <cell r="AI27">
            <v>67.44</v>
          </cell>
          <cell r="AJ27">
            <v>118.4</v>
          </cell>
          <cell r="AK27">
            <v>12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W27">
            <v>1.4948880000000002</v>
          </cell>
          <cell r="AX27">
            <v>12.457400000000002</v>
          </cell>
          <cell r="AY27">
            <v>67.269960000000012</v>
          </cell>
          <cell r="AZ27">
            <v>19.931840000000005</v>
          </cell>
          <cell r="BA27">
            <v>9.9659200000000023</v>
          </cell>
          <cell r="BD27">
            <v>0</v>
          </cell>
          <cell r="BE27">
            <v>0</v>
          </cell>
          <cell r="BF27">
            <v>89.988</v>
          </cell>
          <cell r="BG27">
            <v>0</v>
          </cell>
          <cell r="BH27">
            <v>23.200000000000003</v>
          </cell>
          <cell r="BI27">
            <v>0</v>
          </cell>
          <cell r="BJ27">
            <v>0</v>
          </cell>
          <cell r="BK27">
            <v>100.4</v>
          </cell>
          <cell r="BL27">
            <v>59.2</v>
          </cell>
          <cell r="BM27">
            <v>18</v>
          </cell>
          <cell r="BN27">
            <v>0</v>
          </cell>
          <cell r="BO27">
            <v>30</v>
          </cell>
          <cell r="BR27">
            <v>29284.18</v>
          </cell>
          <cell r="BS27">
            <v>10590.01</v>
          </cell>
          <cell r="BT27">
            <v>8990.9599999999991</v>
          </cell>
          <cell r="BU27">
            <v>129884</v>
          </cell>
          <cell r="BV27">
            <v>6300</v>
          </cell>
          <cell r="BW27">
            <v>0</v>
          </cell>
          <cell r="BX27">
            <v>0</v>
          </cell>
          <cell r="BY27">
            <v>185049.15000000002</v>
          </cell>
          <cell r="CB27">
            <v>8674339.370000001</v>
          </cell>
          <cell r="CE27" t="str">
            <v>Y</v>
          </cell>
        </row>
        <row r="28">
          <cell r="B28" t="str">
            <v>26</v>
          </cell>
          <cell r="C28">
            <v>26</v>
          </cell>
          <cell r="D28" t="str">
            <v>Roadway Reconstruction</v>
          </cell>
          <cell r="E28" t="str">
            <v>City Relocations</v>
          </cell>
          <cell r="G28" t="str">
            <v>Poles</v>
          </cell>
          <cell r="H28">
            <v>1920</v>
          </cell>
          <cell r="I28">
            <v>90</v>
          </cell>
          <cell r="J28" t="str">
            <v>Required Project for City</v>
          </cell>
          <cell r="K28">
            <v>10</v>
          </cell>
          <cell r="L28">
            <v>12</v>
          </cell>
          <cell r="M28">
            <v>1000</v>
          </cell>
          <cell r="N28">
            <v>5.1724137931034482E-2</v>
          </cell>
          <cell r="O28">
            <v>10</v>
          </cell>
          <cell r="P28">
            <v>100</v>
          </cell>
          <cell r="Q28">
            <v>0.23375976803176687</v>
          </cell>
          <cell r="R28">
            <v>5</v>
          </cell>
          <cell r="S28">
            <v>0</v>
          </cell>
          <cell r="T28">
            <v>0</v>
          </cell>
          <cell r="U28">
            <v>12000</v>
          </cell>
          <cell r="V28">
            <v>0</v>
          </cell>
          <cell r="W28">
            <v>12000</v>
          </cell>
          <cell r="X28">
            <v>56.102344327624046</v>
          </cell>
          <cell r="Y28">
            <v>1</v>
          </cell>
          <cell r="Z28">
            <v>0</v>
          </cell>
          <cell r="AA28">
            <v>0</v>
          </cell>
          <cell r="AB28">
            <v>5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152</v>
          </cell>
          <cell r="AO28">
            <v>495.2</v>
          </cell>
          <cell r="AP28">
            <v>990.4</v>
          </cell>
          <cell r="AQ28">
            <v>555.20000000000005</v>
          </cell>
          <cell r="AR28">
            <v>0</v>
          </cell>
          <cell r="AS28">
            <v>148</v>
          </cell>
          <cell r="AT28">
            <v>45</v>
          </cell>
          <cell r="AW28">
            <v>7.1574000000000009</v>
          </cell>
          <cell r="AX28">
            <v>59.64500000000001</v>
          </cell>
          <cell r="AY28">
            <v>322.08300000000008</v>
          </cell>
          <cell r="AZ28">
            <v>95.432000000000016</v>
          </cell>
          <cell r="BA28">
            <v>47.716000000000008</v>
          </cell>
          <cell r="BD28">
            <v>495.2</v>
          </cell>
          <cell r="BE28">
            <v>0</v>
          </cell>
          <cell r="BF28">
            <v>0</v>
          </cell>
          <cell r="BG28">
            <v>185</v>
          </cell>
          <cell r="BH28">
            <v>483.2</v>
          </cell>
          <cell r="BI28">
            <v>0</v>
          </cell>
          <cell r="BJ28">
            <v>91</v>
          </cell>
          <cell r="BK28">
            <v>0</v>
          </cell>
          <cell r="BL28">
            <v>360</v>
          </cell>
          <cell r="BM28">
            <v>127</v>
          </cell>
          <cell r="BN28">
            <v>0</v>
          </cell>
          <cell r="BO28">
            <v>0</v>
          </cell>
          <cell r="BR28">
            <v>136799.36000000002</v>
          </cell>
          <cell r="BS28">
            <v>50704.049999999996</v>
          </cell>
          <cell r="BT28">
            <v>49022.2</v>
          </cell>
          <cell r="BU28">
            <v>142650</v>
          </cell>
          <cell r="BV28">
            <v>48614</v>
          </cell>
          <cell r="BW28">
            <v>0</v>
          </cell>
          <cell r="BX28">
            <v>0</v>
          </cell>
          <cell r="BY28">
            <v>427789.60999999993</v>
          </cell>
          <cell r="CB28">
            <v>9102128.9800000004</v>
          </cell>
          <cell r="CE28" t="str">
            <v>Y</v>
          </cell>
        </row>
        <row r="29">
          <cell r="B29" t="str">
            <v>35</v>
          </cell>
          <cell r="C29">
            <v>35</v>
          </cell>
          <cell r="D29" t="str">
            <v>Safety</v>
          </cell>
          <cell r="E29" t="str">
            <v>Secondary Pedestals ph 1 of 10</v>
          </cell>
          <cell r="G29">
            <v>0</v>
          </cell>
          <cell r="H29">
            <v>0</v>
          </cell>
          <cell r="I29">
            <v>2010</v>
          </cell>
          <cell r="J29" t="str">
            <v>Safety Project</v>
          </cell>
          <cell r="K29">
            <v>10</v>
          </cell>
          <cell r="L29">
            <v>0</v>
          </cell>
          <cell r="M29">
            <v>0</v>
          </cell>
          <cell r="N29">
            <v>0</v>
          </cell>
          <cell r="O29">
            <v>0.1</v>
          </cell>
          <cell r="P29">
            <v>1</v>
          </cell>
          <cell r="Q29">
            <v>0.01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100000</v>
          </cell>
          <cell r="BW29">
            <v>0</v>
          </cell>
          <cell r="BX29">
            <v>0</v>
          </cell>
          <cell r="BY29">
            <v>100000</v>
          </cell>
          <cell r="CB29">
            <v>9202128.9800000004</v>
          </cell>
          <cell r="CE29" t="str">
            <v>Y</v>
          </cell>
        </row>
        <row r="30">
          <cell r="B30" t="str">
            <v>23</v>
          </cell>
          <cell r="C30">
            <v>23</v>
          </cell>
          <cell r="D30" t="str">
            <v>Tx Expansion</v>
          </cell>
          <cell r="E30" t="str">
            <v>Vansickle TS H1 Contribution</v>
          </cell>
          <cell r="G30">
            <v>0</v>
          </cell>
          <cell r="H30">
            <v>0</v>
          </cell>
          <cell r="J30" t="str">
            <v>Capital Contribution for station expansion</v>
          </cell>
          <cell r="K30">
            <v>0.1</v>
          </cell>
          <cell r="L30">
            <v>0</v>
          </cell>
          <cell r="M30">
            <v>0</v>
          </cell>
          <cell r="N30">
            <v>0</v>
          </cell>
          <cell r="O30">
            <v>0.1</v>
          </cell>
          <cell r="P30">
            <v>1.0000000000000002E-2</v>
          </cell>
          <cell r="Q30">
            <v>4.0000000000000007E-6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5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2500000</v>
          </cell>
          <cell r="BW30">
            <v>0</v>
          </cell>
          <cell r="BX30">
            <v>0</v>
          </cell>
          <cell r="BY30">
            <v>2500000</v>
          </cell>
          <cell r="CB30">
            <v>11702128.98</v>
          </cell>
          <cell r="CE30" t="str">
            <v>Y</v>
          </cell>
        </row>
        <row r="31">
          <cell r="B31" t="str">
            <v>37</v>
          </cell>
          <cell r="C31">
            <v>37</v>
          </cell>
          <cell r="D31" t="str">
            <v>Security</v>
          </cell>
          <cell r="E31" t="str">
            <v>LockHart Dr. Phase 2/2</v>
          </cell>
          <cell r="G31" t="str">
            <v>XLPE</v>
          </cell>
          <cell r="H31">
            <v>1978</v>
          </cell>
          <cell r="I31">
            <v>32</v>
          </cell>
          <cell r="J31" t="str">
            <v>Necessary for Brock</v>
          </cell>
          <cell r="K31">
            <v>10</v>
          </cell>
          <cell r="L31">
            <v>8</v>
          </cell>
          <cell r="M31">
            <v>1000</v>
          </cell>
          <cell r="N31">
            <v>3.4482758620689655E-2</v>
          </cell>
          <cell r="O31">
            <v>7</v>
          </cell>
          <cell r="P31">
            <v>70</v>
          </cell>
          <cell r="Q31">
            <v>0.45538250080846654</v>
          </cell>
          <cell r="R31">
            <v>5</v>
          </cell>
          <cell r="S31">
            <v>3</v>
          </cell>
          <cell r="T31">
            <v>2</v>
          </cell>
          <cell r="U31">
            <v>8000</v>
          </cell>
          <cell r="V31">
            <v>15000</v>
          </cell>
          <cell r="W31">
            <v>8000</v>
          </cell>
          <cell r="X31">
            <v>201.66939321517802</v>
          </cell>
          <cell r="Y31">
            <v>5</v>
          </cell>
          <cell r="Z31">
            <v>3</v>
          </cell>
          <cell r="AA31">
            <v>2</v>
          </cell>
          <cell r="AB31">
            <v>3.5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40.6</v>
          </cell>
          <cell r="AO31">
            <v>148.94999999999999</v>
          </cell>
          <cell r="AP31">
            <v>888</v>
          </cell>
          <cell r="AQ31">
            <v>135.96</v>
          </cell>
          <cell r="AR31">
            <v>0</v>
          </cell>
          <cell r="AS31">
            <v>47</v>
          </cell>
          <cell r="AT31">
            <v>23</v>
          </cell>
          <cell r="AW31">
            <v>3.85053</v>
          </cell>
          <cell r="AX31">
            <v>32.08775</v>
          </cell>
          <cell r="AY31">
            <v>173.27384999999998</v>
          </cell>
          <cell r="AZ31">
            <v>51.340400000000002</v>
          </cell>
          <cell r="BA31">
            <v>25.670200000000001</v>
          </cell>
          <cell r="BD31">
            <v>148.44999999999999</v>
          </cell>
          <cell r="BE31">
            <v>0</v>
          </cell>
          <cell r="BF31">
            <v>0</v>
          </cell>
          <cell r="BG31">
            <v>32</v>
          </cell>
          <cell r="BH31">
            <v>64</v>
          </cell>
          <cell r="BI31">
            <v>0</v>
          </cell>
          <cell r="BJ31">
            <v>0</v>
          </cell>
          <cell r="BK31">
            <v>0</v>
          </cell>
          <cell r="BL31">
            <v>108.96000000000001</v>
          </cell>
          <cell r="BM31">
            <v>25.6</v>
          </cell>
          <cell r="BN31">
            <v>49.5</v>
          </cell>
          <cell r="BO31">
            <v>0</v>
          </cell>
          <cell r="BR31">
            <v>76646.209999999992</v>
          </cell>
          <cell r="BS31">
            <v>27277.7</v>
          </cell>
          <cell r="BT31">
            <v>12459.02</v>
          </cell>
          <cell r="BU31">
            <v>32934</v>
          </cell>
          <cell r="BV31">
            <v>4400</v>
          </cell>
          <cell r="BW31">
            <v>0</v>
          </cell>
          <cell r="BX31">
            <v>0</v>
          </cell>
          <cell r="BY31">
            <v>153716.93000000002</v>
          </cell>
          <cell r="CB31">
            <v>11855845.91</v>
          </cell>
          <cell r="CE31" t="str">
            <v>Y</v>
          </cell>
        </row>
        <row r="32">
          <cell r="B32" t="str">
            <v>20</v>
          </cell>
          <cell r="C32">
            <v>20</v>
          </cell>
          <cell r="D32" t="str">
            <v>Security/Capacity</v>
          </cell>
          <cell r="E32" t="str">
            <v>New Vansickle VSM61 Feeder</v>
          </cell>
          <cell r="G32" t="str">
            <v>XLPE</v>
          </cell>
          <cell r="H32">
            <v>1977</v>
          </cell>
          <cell r="I32">
            <v>33</v>
          </cell>
          <cell r="J32" t="str">
            <v>Egress cable</v>
          </cell>
          <cell r="K32">
            <v>10</v>
          </cell>
          <cell r="L32">
            <v>12</v>
          </cell>
          <cell r="M32">
            <v>1000</v>
          </cell>
          <cell r="N32">
            <v>5.1724137931034482E-2</v>
          </cell>
          <cell r="O32">
            <v>10</v>
          </cell>
          <cell r="P32">
            <v>100</v>
          </cell>
          <cell r="Q32">
            <v>0.18036864754249157</v>
          </cell>
          <cell r="R32">
            <v>5</v>
          </cell>
          <cell r="S32">
            <v>3</v>
          </cell>
          <cell r="T32">
            <v>1</v>
          </cell>
          <cell r="U32">
            <v>12000</v>
          </cell>
          <cell r="V32">
            <v>5000</v>
          </cell>
          <cell r="W32">
            <v>12000</v>
          </cell>
          <cell r="X32">
            <v>26.153453893661279</v>
          </cell>
          <cell r="Y32">
            <v>0</v>
          </cell>
          <cell r="Z32">
            <v>3</v>
          </cell>
          <cell r="AA32">
            <v>2</v>
          </cell>
          <cell r="AB32">
            <v>2.8</v>
          </cell>
          <cell r="AE32">
            <v>118.42699999999999</v>
          </cell>
          <cell r="AF32">
            <v>50.800000000000004</v>
          </cell>
          <cell r="AG32">
            <v>19.384550000000001</v>
          </cell>
          <cell r="AH32">
            <v>44.7</v>
          </cell>
          <cell r="AI32">
            <v>34.036000000000001</v>
          </cell>
          <cell r="AJ32">
            <v>159.16910000000001</v>
          </cell>
          <cell r="AK32">
            <v>0</v>
          </cell>
          <cell r="AN32">
            <v>356.2</v>
          </cell>
          <cell r="AO32">
            <v>1179</v>
          </cell>
          <cell r="AP32">
            <v>4805</v>
          </cell>
          <cell r="AQ32">
            <v>1365.7</v>
          </cell>
          <cell r="AR32">
            <v>0</v>
          </cell>
          <cell r="AS32">
            <v>310</v>
          </cell>
          <cell r="AT32">
            <v>118.5</v>
          </cell>
          <cell r="AW32">
            <v>25.682749949999998</v>
          </cell>
          <cell r="AX32">
            <v>214.02291624999998</v>
          </cell>
          <cell r="AY32">
            <v>1155.7237477499998</v>
          </cell>
          <cell r="AZ32">
            <v>342.436666</v>
          </cell>
          <cell r="BA32">
            <v>171.218333</v>
          </cell>
          <cell r="BD32">
            <v>1178</v>
          </cell>
          <cell r="BE32">
            <v>0</v>
          </cell>
          <cell r="BF32">
            <v>8</v>
          </cell>
          <cell r="BG32">
            <v>325</v>
          </cell>
          <cell r="BH32">
            <v>945.18582000000004</v>
          </cell>
          <cell r="BI32">
            <v>0</v>
          </cell>
          <cell r="BJ32">
            <v>42</v>
          </cell>
          <cell r="BK32">
            <v>57.572910000000007</v>
          </cell>
          <cell r="BL32">
            <v>1116.1858200000001</v>
          </cell>
          <cell r="BM32">
            <v>205.2</v>
          </cell>
          <cell r="BN32">
            <v>165</v>
          </cell>
          <cell r="BO32">
            <v>50.800000000000004</v>
          </cell>
          <cell r="BR32">
            <v>506427.31</v>
          </cell>
          <cell r="BS32">
            <v>181940.31999999998</v>
          </cell>
          <cell r="BT32">
            <v>115564.59999999999</v>
          </cell>
          <cell r="BU32">
            <v>250257.93</v>
          </cell>
          <cell r="BV32">
            <v>54650</v>
          </cell>
          <cell r="BW32">
            <v>0</v>
          </cell>
          <cell r="BX32">
            <v>0</v>
          </cell>
          <cell r="BY32">
            <v>1108840.1600000001</v>
          </cell>
          <cell r="CB32">
            <v>12964686.07</v>
          </cell>
          <cell r="CE32" t="str">
            <v>Y</v>
          </cell>
        </row>
        <row r="33">
          <cell r="B33" t="str">
            <v>05</v>
          </cell>
          <cell r="C33">
            <v>5</v>
          </cell>
          <cell r="D33" t="str">
            <v>Security</v>
          </cell>
          <cell r="E33" t="str">
            <v>New VSM51 - Feeder Expansion to tie to CTM17</v>
          </cell>
          <cell r="G33" t="str">
            <v>Station Tx</v>
          </cell>
          <cell r="H33">
            <v>1976</v>
          </cell>
          <cell r="I33">
            <v>34</v>
          </cell>
          <cell r="J33" t="str">
            <v>Security</v>
          </cell>
          <cell r="K33">
            <v>10</v>
          </cell>
          <cell r="L33">
            <v>12</v>
          </cell>
          <cell r="M33">
            <v>1000</v>
          </cell>
          <cell r="N33">
            <v>5.1724137931034482E-2</v>
          </cell>
          <cell r="O33">
            <v>10</v>
          </cell>
          <cell r="P33">
            <v>100</v>
          </cell>
          <cell r="Q33">
            <v>0.15910638471806085</v>
          </cell>
          <cell r="R33">
            <v>5</v>
          </cell>
          <cell r="S33">
            <v>2</v>
          </cell>
          <cell r="T33">
            <v>1</v>
          </cell>
          <cell r="U33">
            <v>12000</v>
          </cell>
          <cell r="V33">
            <v>5000</v>
          </cell>
          <cell r="W33">
            <v>12000</v>
          </cell>
          <cell r="X33">
            <v>23.070425784118822</v>
          </cell>
          <cell r="Y33">
            <v>0</v>
          </cell>
          <cell r="Z33">
            <v>3</v>
          </cell>
          <cell r="AA33">
            <v>2</v>
          </cell>
          <cell r="AB33">
            <v>2.6500000000000004</v>
          </cell>
          <cell r="AE33">
            <v>372.4</v>
          </cell>
          <cell r="AF33">
            <v>208</v>
          </cell>
          <cell r="AG33">
            <v>16</v>
          </cell>
          <cell r="AH33">
            <v>40</v>
          </cell>
          <cell r="AI33">
            <v>139.19999999999999</v>
          </cell>
          <cell r="AJ33">
            <v>608</v>
          </cell>
          <cell r="AK33">
            <v>6</v>
          </cell>
          <cell r="AN33">
            <v>525.5</v>
          </cell>
          <cell r="AO33">
            <v>977.85</v>
          </cell>
          <cell r="AP33">
            <v>4095</v>
          </cell>
          <cell r="AQ33">
            <v>1012.38</v>
          </cell>
          <cell r="AR33">
            <v>0</v>
          </cell>
          <cell r="AS33">
            <v>206</v>
          </cell>
          <cell r="AT33">
            <v>75</v>
          </cell>
          <cell r="AW33">
            <v>24.843990000000002</v>
          </cell>
          <cell r="AX33">
            <v>207.03325000000001</v>
          </cell>
          <cell r="AY33">
            <v>1117.97955</v>
          </cell>
          <cell r="AZ33">
            <v>331.25320000000005</v>
          </cell>
          <cell r="BA33">
            <v>165.62660000000002</v>
          </cell>
          <cell r="BD33">
            <v>988.6</v>
          </cell>
          <cell r="BE33">
            <v>0</v>
          </cell>
          <cell r="BF33">
            <v>0</v>
          </cell>
          <cell r="BG33">
            <v>225</v>
          </cell>
          <cell r="BH33">
            <v>834</v>
          </cell>
          <cell r="BI33">
            <v>0</v>
          </cell>
          <cell r="BJ33">
            <v>42</v>
          </cell>
          <cell r="BK33">
            <v>240</v>
          </cell>
          <cell r="BL33">
            <v>1240.3800000000001</v>
          </cell>
          <cell r="BM33">
            <v>161</v>
          </cell>
          <cell r="BN33">
            <v>148.5</v>
          </cell>
          <cell r="BO33">
            <v>184</v>
          </cell>
          <cell r="BR33">
            <v>494857.8</v>
          </cell>
          <cell r="BS33">
            <v>175998.41999999998</v>
          </cell>
          <cell r="BT33">
            <v>112446.36</v>
          </cell>
          <cell r="BU33">
            <v>380068</v>
          </cell>
          <cell r="BV33">
            <v>93650</v>
          </cell>
          <cell r="BW33">
            <v>0</v>
          </cell>
          <cell r="BX33">
            <v>0</v>
          </cell>
          <cell r="BY33">
            <v>1257020.58</v>
          </cell>
          <cell r="CB33">
            <v>14221706.65</v>
          </cell>
          <cell r="CE33" t="str">
            <v>Y</v>
          </cell>
        </row>
        <row r="34">
          <cell r="B34" t="str">
            <v>13</v>
          </cell>
          <cell r="C34">
            <v>13</v>
          </cell>
          <cell r="D34" t="str">
            <v>Renewal</v>
          </cell>
          <cell r="E34" t="str">
            <v>Welland Renewal Phase 1 of 3</v>
          </cell>
          <cell r="G34" t="str">
            <v>Station Tx</v>
          </cell>
          <cell r="H34">
            <v>1955</v>
          </cell>
          <cell r="I34">
            <v>55</v>
          </cell>
          <cell r="J34" t="str">
            <v>Phase 1 of Renewal Plan</v>
          </cell>
          <cell r="K34">
            <v>10</v>
          </cell>
          <cell r="L34">
            <v>12</v>
          </cell>
          <cell r="M34">
            <v>1000</v>
          </cell>
          <cell r="N34">
            <v>5.1724137931034482E-2</v>
          </cell>
          <cell r="O34">
            <v>10</v>
          </cell>
          <cell r="P34">
            <v>100</v>
          </cell>
          <cell r="Q34">
            <v>4.3594087707049686E-2</v>
          </cell>
          <cell r="R34">
            <v>2</v>
          </cell>
          <cell r="S34">
            <v>3</v>
          </cell>
          <cell r="T34">
            <v>3</v>
          </cell>
          <cell r="U34">
            <v>12000</v>
          </cell>
          <cell r="V34">
            <v>85000</v>
          </cell>
          <cell r="W34">
            <v>12000</v>
          </cell>
          <cell r="X34">
            <v>47.517555600684155</v>
          </cell>
          <cell r="Y34">
            <v>1</v>
          </cell>
          <cell r="Z34">
            <v>3</v>
          </cell>
          <cell r="AA34">
            <v>4</v>
          </cell>
          <cell r="AB34">
            <v>2.6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954.79499999999996</v>
          </cell>
          <cell r="AO34">
            <v>2479.0499999999997</v>
          </cell>
          <cell r="AP34">
            <v>9249.75</v>
          </cell>
          <cell r="AQ34">
            <v>2473.4913999999999</v>
          </cell>
          <cell r="AR34">
            <v>0</v>
          </cell>
          <cell r="AS34">
            <v>541.45000000000005</v>
          </cell>
          <cell r="AT34">
            <v>176.45</v>
          </cell>
          <cell r="AW34">
            <v>47.624959200000006</v>
          </cell>
          <cell r="AX34">
            <v>396.87466000000006</v>
          </cell>
          <cell r="AY34">
            <v>2143.1231640000001</v>
          </cell>
          <cell r="AZ34">
            <v>634.99945600000012</v>
          </cell>
          <cell r="BA34">
            <v>317.49972800000006</v>
          </cell>
          <cell r="BD34">
            <v>3474.8142499999999</v>
          </cell>
          <cell r="BE34">
            <v>0</v>
          </cell>
          <cell r="BF34">
            <v>0</v>
          </cell>
          <cell r="BG34">
            <v>650</v>
          </cell>
          <cell r="BH34">
            <v>2865.25</v>
          </cell>
          <cell r="BI34">
            <v>0</v>
          </cell>
          <cell r="BJ34">
            <v>280</v>
          </cell>
          <cell r="BK34">
            <v>0</v>
          </cell>
          <cell r="BL34">
            <v>2081.7413999999999</v>
          </cell>
          <cell r="BM34">
            <v>452</v>
          </cell>
          <cell r="BN34">
            <v>134.39249999999998</v>
          </cell>
          <cell r="BO34">
            <v>0</v>
          </cell>
          <cell r="BR34">
            <v>949857.55999999994</v>
          </cell>
          <cell r="BS34">
            <v>337382.11</v>
          </cell>
          <cell r="BT34">
            <v>270156.71999999997</v>
          </cell>
          <cell r="BU34">
            <v>583992.65</v>
          </cell>
          <cell r="BV34">
            <v>152500</v>
          </cell>
          <cell r="BW34">
            <v>0</v>
          </cell>
          <cell r="BX34">
            <v>0</v>
          </cell>
          <cell r="BY34">
            <v>2293889.04</v>
          </cell>
          <cell r="CB34">
            <v>16515595.690000001</v>
          </cell>
        </row>
        <row r="35">
          <cell r="B35" t="str">
            <v>17</v>
          </cell>
          <cell r="C35">
            <v>17</v>
          </cell>
          <cell r="D35" t="str">
            <v>Security/Renewal</v>
          </cell>
          <cell r="E35" t="str">
            <v>Conductor Upgrade - Glenn Morris</v>
          </cell>
          <cell r="G35" t="str">
            <v>XLPE</v>
          </cell>
          <cell r="H35">
            <v>1982</v>
          </cell>
          <cell r="I35">
            <v>28</v>
          </cell>
          <cell r="J35" t="str">
            <v>Security/Capacity</v>
          </cell>
          <cell r="K35">
            <v>8</v>
          </cell>
          <cell r="L35">
            <v>8</v>
          </cell>
          <cell r="M35">
            <v>350</v>
          </cell>
          <cell r="N35">
            <v>1.2068965517241379E-2</v>
          </cell>
          <cell r="O35">
            <v>3</v>
          </cell>
          <cell r="P35">
            <v>24</v>
          </cell>
          <cell r="Q35">
            <v>0.10410100712519343</v>
          </cell>
          <cell r="R35">
            <v>5</v>
          </cell>
          <cell r="S35">
            <v>2</v>
          </cell>
          <cell r="T35">
            <v>2</v>
          </cell>
          <cell r="U35">
            <v>2800</v>
          </cell>
          <cell r="V35">
            <v>0</v>
          </cell>
          <cell r="W35">
            <v>8000</v>
          </cell>
          <cell r="X35">
            <v>46.845453206337041</v>
          </cell>
          <cell r="Y35">
            <v>1</v>
          </cell>
          <cell r="Z35">
            <v>1</v>
          </cell>
          <cell r="AA35">
            <v>1</v>
          </cell>
          <cell r="AB35">
            <v>2.5500000000000003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83.88</v>
          </cell>
          <cell r="AO35">
            <v>277.92540000000002</v>
          </cell>
          <cell r="AP35">
            <v>964.2</v>
          </cell>
          <cell r="AQ35">
            <v>313.25232</v>
          </cell>
          <cell r="AR35">
            <v>0</v>
          </cell>
          <cell r="AS35">
            <v>94.38</v>
          </cell>
          <cell r="AT35">
            <v>31.380000000000003</v>
          </cell>
          <cell r="AW35">
            <v>5.295053160000001</v>
          </cell>
          <cell r="AX35">
            <v>44.125443000000011</v>
          </cell>
          <cell r="AY35">
            <v>238.27739220000007</v>
          </cell>
          <cell r="AZ35">
            <v>70.600708800000021</v>
          </cell>
          <cell r="BA35">
            <v>35.30035440000001</v>
          </cell>
          <cell r="BD35">
            <v>277.92540000000002</v>
          </cell>
          <cell r="BE35">
            <v>0</v>
          </cell>
          <cell r="BF35">
            <v>0</v>
          </cell>
          <cell r="BG35">
            <v>105</v>
          </cell>
          <cell r="BH35">
            <v>222.6</v>
          </cell>
          <cell r="BI35">
            <v>0</v>
          </cell>
          <cell r="BJ35">
            <v>0</v>
          </cell>
          <cell r="BK35">
            <v>0</v>
          </cell>
          <cell r="BL35">
            <v>195.65232</v>
          </cell>
          <cell r="BM35">
            <v>63</v>
          </cell>
          <cell r="BN35">
            <v>34.254000000000005</v>
          </cell>
          <cell r="BO35">
            <v>0</v>
          </cell>
          <cell r="BR35">
            <v>102643.07</v>
          </cell>
          <cell r="BS35">
            <v>37510.910000000003</v>
          </cell>
          <cell r="BT35">
            <v>26784.739999999998</v>
          </cell>
          <cell r="BU35">
            <v>52056.6</v>
          </cell>
          <cell r="BV35">
            <v>11550</v>
          </cell>
          <cell r="BW35">
            <v>0</v>
          </cell>
          <cell r="BX35">
            <v>0</v>
          </cell>
          <cell r="BY35">
            <v>230545.32</v>
          </cell>
          <cell r="CB35">
            <v>16746141.010000002</v>
          </cell>
        </row>
        <row r="36">
          <cell r="B36" t="str">
            <v>01</v>
          </cell>
          <cell r="C36">
            <v>1</v>
          </cell>
          <cell r="D36" t="str">
            <v>Reliability/Security</v>
          </cell>
          <cell r="E36" t="str">
            <v>CTM17 Line Section Upgrade</v>
          </cell>
          <cell r="G36" t="str">
            <v>Poles</v>
          </cell>
          <cell r="H36">
            <v>1989</v>
          </cell>
          <cell r="I36">
            <v>21</v>
          </cell>
          <cell r="J36" t="str">
            <v>Security</v>
          </cell>
          <cell r="K36">
            <v>4</v>
          </cell>
          <cell r="L36">
            <v>8</v>
          </cell>
          <cell r="M36">
            <v>350</v>
          </cell>
          <cell r="N36">
            <v>1.2068965517241379E-2</v>
          </cell>
          <cell r="O36">
            <v>3</v>
          </cell>
          <cell r="P36">
            <v>12</v>
          </cell>
          <cell r="Q36">
            <v>0.14794298228148545</v>
          </cell>
          <cell r="R36">
            <v>5</v>
          </cell>
          <cell r="S36">
            <v>1</v>
          </cell>
          <cell r="T36">
            <v>1</v>
          </cell>
          <cell r="U36">
            <v>2800</v>
          </cell>
          <cell r="V36">
            <v>5000</v>
          </cell>
          <cell r="W36">
            <v>8000</v>
          </cell>
          <cell r="X36">
            <v>194.79159333728916</v>
          </cell>
          <cell r="Y36">
            <v>4</v>
          </cell>
          <cell r="Z36">
            <v>1</v>
          </cell>
          <cell r="AA36">
            <v>1</v>
          </cell>
          <cell r="AB36">
            <v>2.5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32.6</v>
          </cell>
          <cell r="AO36">
            <v>100.828</v>
          </cell>
          <cell r="AP36">
            <v>287.10000000000002</v>
          </cell>
          <cell r="AQ36">
            <v>128.0624</v>
          </cell>
          <cell r="AR36">
            <v>0</v>
          </cell>
          <cell r="AS36">
            <v>33.6</v>
          </cell>
          <cell r="AT36">
            <v>9.6</v>
          </cell>
          <cell r="AW36">
            <v>1.7753712000000004</v>
          </cell>
          <cell r="AX36">
            <v>14.794760000000004</v>
          </cell>
          <cell r="AY36">
            <v>79.891704000000018</v>
          </cell>
          <cell r="AZ36">
            <v>23.671616000000007</v>
          </cell>
          <cell r="BA36">
            <v>11.835808000000004</v>
          </cell>
          <cell r="BD36">
            <v>100.828</v>
          </cell>
          <cell r="BE36">
            <v>0</v>
          </cell>
          <cell r="BF36">
            <v>0</v>
          </cell>
          <cell r="BG36">
            <v>40</v>
          </cell>
          <cell r="BH36">
            <v>92.3</v>
          </cell>
          <cell r="BI36">
            <v>0</v>
          </cell>
          <cell r="BJ36">
            <v>0</v>
          </cell>
          <cell r="BK36">
            <v>0</v>
          </cell>
          <cell r="BL36">
            <v>83.2624</v>
          </cell>
          <cell r="BM36">
            <v>24</v>
          </cell>
          <cell r="BN36">
            <v>5.28</v>
          </cell>
          <cell r="BO36">
            <v>0</v>
          </cell>
          <cell r="BR36">
            <v>34107.25</v>
          </cell>
          <cell r="BS36">
            <v>12576.99</v>
          </cell>
          <cell r="BT36">
            <v>10216.09</v>
          </cell>
          <cell r="BU36">
            <v>17312</v>
          </cell>
          <cell r="BV36">
            <v>6900</v>
          </cell>
          <cell r="BW36">
            <v>0</v>
          </cell>
          <cell r="BX36">
            <v>0</v>
          </cell>
          <cell r="BY36">
            <v>81112.33</v>
          </cell>
          <cell r="CB36">
            <v>16827253.34</v>
          </cell>
        </row>
        <row r="37">
          <cell r="B37" t="str">
            <v>11</v>
          </cell>
          <cell r="C37">
            <v>11</v>
          </cell>
          <cell r="D37" t="str">
            <v>Renewal</v>
          </cell>
          <cell r="E37" t="str">
            <v>Valencia Subdivision Renewal</v>
          </cell>
          <cell r="G37" t="str">
            <v>XLPE</v>
          </cell>
          <cell r="H37">
            <v>1976</v>
          </cell>
          <cell r="I37">
            <v>34</v>
          </cell>
          <cell r="J37" t="str">
            <v>Subdivision Rebuild</v>
          </cell>
          <cell r="K37">
            <v>10</v>
          </cell>
          <cell r="L37">
            <v>8</v>
          </cell>
          <cell r="M37">
            <v>350</v>
          </cell>
          <cell r="N37">
            <v>1.2068965517241379E-2</v>
          </cell>
          <cell r="O37">
            <v>3</v>
          </cell>
          <cell r="P37">
            <v>30</v>
          </cell>
          <cell r="Q37">
            <v>0.12247928446622182</v>
          </cell>
          <cell r="R37">
            <v>5</v>
          </cell>
          <cell r="S37">
            <v>2</v>
          </cell>
          <cell r="T37">
            <v>1</v>
          </cell>
          <cell r="U37">
            <v>2800</v>
          </cell>
          <cell r="V37">
            <v>5000</v>
          </cell>
          <cell r="W37">
            <v>8000</v>
          </cell>
          <cell r="X37">
            <v>64.505756485543486</v>
          </cell>
          <cell r="Y37">
            <v>1</v>
          </cell>
          <cell r="Z37">
            <v>1</v>
          </cell>
          <cell r="AA37">
            <v>2</v>
          </cell>
          <cell r="AB37">
            <v>2.4500000000000002</v>
          </cell>
          <cell r="AE37">
            <v>121.14999999999999</v>
          </cell>
          <cell r="AF37">
            <v>200</v>
          </cell>
          <cell r="AG37">
            <v>102.661</v>
          </cell>
          <cell r="AH37">
            <v>123.661</v>
          </cell>
          <cell r="AI37">
            <v>171.8</v>
          </cell>
          <cell r="AJ37">
            <v>428</v>
          </cell>
          <cell r="AK37">
            <v>0</v>
          </cell>
          <cell r="AN37">
            <v>5.3</v>
          </cell>
          <cell r="AO37">
            <v>19.600000000000001</v>
          </cell>
          <cell r="AP37">
            <v>39.200000000000003</v>
          </cell>
          <cell r="AQ37">
            <v>17.100000000000001</v>
          </cell>
          <cell r="AR37">
            <v>0</v>
          </cell>
          <cell r="AS37">
            <v>4</v>
          </cell>
          <cell r="AT37">
            <v>1</v>
          </cell>
          <cell r="AW37">
            <v>3.7004159999999993</v>
          </cell>
          <cell r="AX37">
            <v>30.836799999999997</v>
          </cell>
          <cell r="AY37">
            <v>166.51871999999997</v>
          </cell>
          <cell r="AZ37">
            <v>49.338879999999996</v>
          </cell>
          <cell r="BA37">
            <v>24.669439999999998</v>
          </cell>
          <cell r="BD37">
            <v>19.350000000000001</v>
          </cell>
          <cell r="BE37">
            <v>0</v>
          </cell>
          <cell r="BF37">
            <v>88.661000000000001</v>
          </cell>
          <cell r="BG37">
            <v>5</v>
          </cell>
          <cell r="BH37">
            <v>224.6</v>
          </cell>
          <cell r="BI37">
            <v>0</v>
          </cell>
          <cell r="BJ37">
            <v>0</v>
          </cell>
          <cell r="BK37">
            <v>263</v>
          </cell>
          <cell r="BL37">
            <v>426.5</v>
          </cell>
          <cell r="BM37">
            <v>10.8</v>
          </cell>
          <cell r="BN37">
            <v>0</v>
          </cell>
          <cell r="BO37">
            <v>200</v>
          </cell>
          <cell r="BR37">
            <v>70237.58</v>
          </cell>
          <cell r="BS37">
            <v>26214.28</v>
          </cell>
          <cell r="BT37">
            <v>31157.52</v>
          </cell>
          <cell r="BU37">
            <v>62780</v>
          </cell>
          <cell r="BV37">
            <v>54550</v>
          </cell>
          <cell r="BW37">
            <v>0</v>
          </cell>
          <cell r="BX37">
            <v>0</v>
          </cell>
          <cell r="BY37">
            <v>244939.37999999998</v>
          </cell>
          <cell r="CB37">
            <v>17072192.719999999</v>
          </cell>
        </row>
        <row r="38">
          <cell r="B38" t="str">
            <v>15</v>
          </cell>
          <cell r="C38">
            <v>15</v>
          </cell>
          <cell r="D38" t="str">
            <v>Renewal</v>
          </cell>
          <cell r="E38" t="str">
            <v>Grantham Renewal</v>
          </cell>
          <cell r="G38" t="str">
            <v>Station Tx</v>
          </cell>
          <cell r="H38">
            <v>1958</v>
          </cell>
          <cell r="I38">
            <v>52</v>
          </cell>
          <cell r="J38" t="str">
            <v>Renewal</v>
          </cell>
          <cell r="K38">
            <v>10</v>
          </cell>
          <cell r="L38">
            <v>12</v>
          </cell>
          <cell r="M38">
            <v>1000</v>
          </cell>
          <cell r="N38">
            <v>5.1724137931034482E-2</v>
          </cell>
          <cell r="O38">
            <v>10</v>
          </cell>
          <cell r="P38">
            <v>100</v>
          </cell>
          <cell r="Q38">
            <v>2.5923521634509977E-2</v>
          </cell>
          <cell r="R38">
            <v>2</v>
          </cell>
          <cell r="S38">
            <v>2</v>
          </cell>
          <cell r="T38">
            <v>2</v>
          </cell>
          <cell r="U38">
            <v>12000</v>
          </cell>
          <cell r="V38">
            <v>0</v>
          </cell>
          <cell r="W38">
            <v>12000</v>
          </cell>
          <cell r="X38">
            <v>6.2216451922823941</v>
          </cell>
          <cell r="Y38">
            <v>0</v>
          </cell>
          <cell r="Z38">
            <v>3</v>
          </cell>
          <cell r="AA38">
            <v>5</v>
          </cell>
          <cell r="AB38">
            <v>2.25</v>
          </cell>
          <cell r="AE38">
            <v>226.45</v>
          </cell>
          <cell r="AF38">
            <v>300</v>
          </cell>
          <cell r="AG38">
            <v>365.12524999999999</v>
          </cell>
          <cell r="AH38">
            <v>552.64400000000001</v>
          </cell>
          <cell r="AI38">
            <v>389.5</v>
          </cell>
          <cell r="AJ38">
            <v>762.46249999999998</v>
          </cell>
          <cell r="AK38">
            <v>0</v>
          </cell>
          <cell r="AN38">
            <v>1458.45</v>
          </cell>
          <cell r="AO38">
            <v>3721.1099999999997</v>
          </cell>
          <cell r="AP38">
            <v>10799.9</v>
          </cell>
          <cell r="AQ38">
            <v>4191.4219999999996</v>
          </cell>
          <cell r="AR38">
            <v>0</v>
          </cell>
          <cell r="AS38">
            <v>897.5</v>
          </cell>
          <cell r="AT38">
            <v>310</v>
          </cell>
          <cell r="AW38">
            <v>71.92369124999999</v>
          </cell>
          <cell r="AX38">
            <v>599.36409374999994</v>
          </cell>
          <cell r="AY38">
            <v>3236.5661062499994</v>
          </cell>
          <cell r="AZ38">
            <v>958.98254999999995</v>
          </cell>
          <cell r="BA38">
            <v>479.49127499999997</v>
          </cell>
          <cell r="BD38">
            <v>3711.2275</v>
          </cell>
          <cell r="BE38">
            <v>0</v>
          </cell>
          <cell r="BF38">
            <v>277.64400000000001</v>
          </cell>
          <cell r="BG38">
            <v>1085</v>
          </cell>
          <cell r="BH38">
            <v>3828.0242499999999</v>
          </cell>
          <cell r="BI38">
            <v>0</v>
          </cell>
          <cell r="BJ38">
            <v>812</v>
          </cell>
          <cell r="BK38">
            <v>551.64750000000004</v>
          </cell>
          <cell r="BL38">
            <v>3703.5394999999999</v>
          </cell>
          <cell r="BM38">
            <v>795</v>
          </cell>
          <cell r="BN38">
            <v>137.77500000000001</v>
          </cell>
          <cell r="BO38">
            <v>300</v>
          </cell>
          <cell r="BR38">
            <v>1411101.5</v>
          </cell>
          <cell r="BS38">
            <v>509517.85</v>
          </cell>
          <cell r="BT38">
            <v>409771.94</v>
          </cell>
          <cell r="BU38">
            <v>1293559.3</v>
          </cell>
          <cell r="BV38">
            <v>233550</v>
          </cell>
          <cell r="BW38">
            <v>0</v>
          </cell>
          <cell r="BX38">
            <v>0</v>
          </cell>
          <cell r="BY38">
            <v>3857500.5900000003</v>
          </cell>
          <cell r="CB38">
            <v>20929693.309999999</v>
          </cell>
        </row>
        <row r="39">
          <cell r="B39" t="str">
            <v>18</v>
          </cell>
          <cell r="C39">
            <v>18</v>
          </cell>
          <cell r="D39" t="str">
            <v>Security/Renewal</v>
          </cell>
          <cell r="E39" t="str">
            <v>St.Paul St - 3/0 cond upgrade to 556AL</v>
          </cell>
          <cell r="G39" t="str">
            <v>Conductor</v>
          </cell>
          <cell r="H39">
            <v>1978</v>
          </cell>
          <cell r="I39">
            <v>32</v>
          </cell>
          <cell r="J39" t="str">
            <v>Security/Capacity</v>
          </cell>
          <cell r="K39">
            <v>10</v>
          </cell>
          <cell r="L39">
            <v>8</v>
          </cell>
          <cell r="M39">
            <v>1000</v>
          </cell>
          <cell r="N39">
            <v>3.4482758620689655E-2</v>
          </cell>
          <cell r="O39">
            <v>7</v>
          </cell>
          <cell r="P39">
            <v>70</v>
          </cell>
          <cell r="Q39">
            <v>4.6489621172149193E-2</v>
          </cell>
          <cell r="R39">
            <v>2</v>
          </cell>
          <cell r="S39">
            <v>3</v>
          </cell>
          <cell r="T39">
            <v>2</v>
          </cell>
          <cell r="U39">
            <v>8000</v>
          </cell>
          <cell r="V39">
            <v>5000</v>
          </cell>
          <cell r="W39">
            <v>8000</v>
          </cell>
          <cell r="X39">
            <v>13.946886351644757</v>
          </cell>
          <cell r="Y39">
            <v>0</v>
          </cell>
          <cell r="Z39">
            <v>3</v>
          </cell>
          <cell r="AA39">
            <v>2</v>
          </cell>
          <cell r="AB39">
            <v>2.0999999999999996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624</v>
          </cell>
          <cell r="AO39">
            <v>1811</v>
          </cell>
          <cell r="AP39">
            <v>6379</v>
          </cell>
          <cell r="AQ39">
            <v>1799.7</v>
          </cell>
          <cell r="AR39">
            <v>0</v>
          </cell>
          <cell r="AS39">
            <v>360</v>
          </cell>
          <cell r="AT39">
            <v>128</v>
          </cell>
          <cell r="AW39">
            <v>33.305100000000003</v>
          </cell>
          <cell r="AX39">
            <v>277.54250000000002</v>
          </cell>
          <cell r="AY39">
            <v>1498.7294999999999</v>
          </cell>
          <cell r="AZ39">
            <v>444.06800000000004</v>
          </cell>
          <cell r="BA39">
            <v>222.03400000000002</v>
          </cell>
          <cell r="BD39">
            <v>1810</v>
          </cell>
          <cell r="BE39">
            <v>0</v>
          </cell>
          <cell r="BF39">
            <v>0</v>
          </cell>
          <cell r="BG39">
            <v>400</v>
          </cell>
          <cell r="BH39">
            <v>1189</v>
          </cell>
          <cell r="BI39">
            <v>0</v>
          </cell>
          <cell r="BJ39">
            <v>91</v>
          </cell>
          <cell r="BK39">
            <v>0</v>
          </cell>
          <cell r="BL39">
            <v>1647.2</v>
          </cell>
          <cell r="BM39">
            <v>265.2</v>
          </cell>
          <cell r="BN39">
            <v>165</v>
          </cell>
          <cell r="BO39">
            <v>0</v>
          </cell>
          <cell r="BR39">
            <v>664518.05999999994</v>
          </cell>
          <cell r="BS39">
            <v>235938.16</v>
          </cell>
          <cell r="BT39">
            <v>158748.20000000001</v>
          </cell>
          <cell r="BU39">
            <v>387908</v>
          </cell>
          <cell r="BV39">
            <v>58600</v>
          </cell>
          <cell r="BW39">
            <v>0</v>
          </cell>
          <cell r="BX39">
            <v>0</v>
          </cell>
          <cell r="BY39">
            <v>1505712.4200000002</v>
          </cell>
          <cell r="CB39">
            <v>22435405.73</v>
          </cell>
        </row>
        <row r="40">
          <cell r="B40" t="str">
            <v>16</v>
          </cell>
          <cell r="C40">
            <v>16</v>
          </cell>
          <cell r="D40" t="str">
            <v>Renewal</v>
          </cell>
          <cell r="E40" t="str">
            <v>Vine Renewal</v>
          </cell>
          <cell r="G40" t="str">
            <v>Station Tx</v>
          </cell>
          <cell r="H40">
            <v>1954</v>
          </cell>
          <cell r="I40">
            <v>56</v>
          </cell>
          <cell r="J40" t="str">
            <v>Renewal</v>
          </cell>
          <cell r="K40">
            <v>10</v>
          </cell>
          <cell r="L40">
            <v>12</v>
          </cell>
          <cell r="M40">
            <v>1000</v>
          </cell>
          <cell r="N40">
            <v>5.1724137931034482E-2</v>
          </cell>
          <cell r="O40">
            <v>10</v>
          </cell>
          <cell r="P40">
            <v>100</v>
          </cell>
          <cell r="Q40">
            <v>7.9760894576881465E-3</v>
          </cell>
          <cell r="R40">
            <v>1</v>
          </cell>
          <cell r="S40">
            <v>2</v>
          </cell>
          <cell r="T40">
            <v>2</v>
          </cell>
          <cell r="U40">
            <v>12000</v>
          </cell>
          <cell r="V40">
            <v>0</v>
          </cell>
          <cell r="W40">
            <v>12000</v>
          </cell>
          <cell r="X40">
            <v>1.9142614698451552</v>
          </cell>
          <cell r="Y40">
            <v>0</v>
          </cell>
          <cell r="Z40">
            <v>3</v>
          </cell>
          <cell r="AA40">
            <v>5</v>
          </cell>
          <cell r="AB40">
            <v>1.95</v>
          </cell>
          <cell r="AE40">
            <v>31.55</v>
          </cell>
          <cell r="AF40">
            <v>20</v>
          </cell>
          <cell r="AG40">
            <v>13.997999999999999</v>
          </cell>
          <cell r="AH40">
            <v>16.997999999999998</v>
          </cell>
          <cell r="AI40">
            <v>15.6</v>
          </cell>
          <cell r="AJ40">
            <v>56</v>
          </cell>
          <cell r="AK40">
            <v>2</v>
          </cell>
          <cell r="AN40">
            <v>5862.3177500000002</v>
          </cell>
          <cell r="AO40">
            <v>13113.783600000001</v>
          </cell>
          <cell r="AP40">
            <v>55373.837500000001</v>
          </cell>
          <cell r="AQ40">
            <v>15537.718910000001</v>
          </cell>
          <cell r="AR40">
            <v>0</v>
          </cell>
          <cell r="AS40">
            <v>3428.7275</v>
          </cell>
          <cell r="AT40">
            <v>1199.9775</v>
          </cell>
          <cell r="AW40">
            <v>284.01752627999991</v>
          </cell>
          <cell r="AX40">
            <v>2366.8127189999996</v>
          </cell>
          <cell r="AY40">
            <v>12780.788682599998</v>
          </cell>
          <cell r="AZ40">
            <v>3786.9003503999993</v>
          </cell>
          <cell r="BA40">
            <v>1893.4501751999996</v>
          </cell>
          <cell r="BD40">
            <v>15259.859887500001</v>
          </cell>
          <cell r="BE40">
            <v>0</v>
          </cell>
          <cell r="BF40">
            <v>11.997999999999999</v>
          </cell>
          <cell r="BG40">
            <v>3892</v>
          </cell>
          <cell r="BH40">
            <v>13447.612500000001</v>
          </cell>
          <cell r="BI40">
            <v>0</v>
          </cell>
          <cell r="BJ40">
            <v>1219.5</v>
          </cell>
          <cell r="BK40">
            <v>26</v>
          </cell>
          <cell r="BL40">
            <v>11422.768910000001</v>
          </cell>
          <cell r="BM40">
            <v>2570.1</v>
          </cell>
          <cell r="BN40">
            <v>1005.786375</v>
          </cell>
          <cell r="BO40">
            <v>17</v>
          </cell>
          <cell r="BR40">
            <v>5632559.169999999</v>
          </cell>
          <cell r="BS40">
            <v>2012021.3099999998</v>
          </cell>
          <cell r="BT40">
            <v>1350215.5</v>
          </cell>
          <cell r="BU40">
            <v>2905226.2399999998</v>
          </cell>
          <cell r="BV40">
            <v>637450</v>
          </cell>
          <cell r="BW40">
            <v>0</v>
          </cell>
          <cell r="BX40">
            <v>0</v>
          </cell>
          <cell r="BY40">
            <v>12537472.219999999</v>
          </cell>
          <cell r="CB40">
            <v>34972877.950000003</v>
          </cell>
        </row>
        <row r="41">
          <cell r="B41" t="str">
            <v>12</v>
          </cell>
          <cell r="C41">
            <v>12</v>
          </cell>
          <cell r="D41" t="str">
            <v>Renewal</v>
          </cell>
          <cell r="E41" t="str">
            <v>Zaraldo Subdivsion Renewal</v>
          </cell>
          <cell r="G41" t="str">
            <v>XLPE</v>
          </cell>
          <cell r="H41">
            <v>1975</v>
          </cell>
          <cell r="I41">
            <v>35</v>
          </cell>
          <cell r="J41" t="str">
            <v>Subdivision Rebuild</v>
          </cell>
          <cell r="K41">
            <v>10</v>
          </cell>
          <cell r="L41">
            <v>8</v>
          </cell>
          <cell r="M41">
            <v>150</v>
          </cell>
          <cell r="N41">
            <v>5.1724137931034482E-3</v>
          </cell>
          <cell r="O41">
            <v>1</v>
          </cell>
          <cell r="P41">
            <v>10</v>
          </cell>
          <cell r="Q41">
            <v>4.6498746672782178E-2</v>
          </cell>
          <cell r="R41">
            <v>2</v>
          </cell>
          <cell r="S41">
            <v>2</v>
          </cell>
          <cell r="T41">
            <v>2</v>
          </cell>
          <cell r="U41">
            <v>1200</v>
          </cell>
          <cell r="V41">
            <v>5000</v>
          </cell>
          <cell r="W41">
            <v>8000</v>
          </cell>
          <cell r="X41">
            <v>66.028220275350691</v>
          </cell>
          <cell r="Y41">
            <v>1</v>
          </cell>
          <cell r="Z41">
            <v>1</v>
          </cell>
          <cell r="AA41">
            <v>2</v>
          </cell>
          <cell r="AB41">
            <v>1.7499999999999998</v>
          </cell>
          <cell r="AE41">
            <v>106.65</v>
          </cell>
          <cell r="AF41">
            <v>200</v>
          </cell>
          <cell r="AG41">
            <v>49.324999999999996</v>
          </cell>
          <cell r="AH41">
            <v>73.324999999999989</v>
          </cell>
          <cell r="AI41">
            <v>139.19999999999999</v>
          </cell>
          <cell r="AJ41">
            <v>432</v>
          </cell>
          <cell r="AK41">
            <v>0</v>
          </cell>
          <cell r="AN41">
            <v>10.1</v>
          </cell>
          <cell r="AO41">
            <v>36.700000000000003</v>
          </cell>
          <cell r="AP41">
            <v>73.400000000000006</v>
          </cell>
          <cell r="AQ41">
            <v>32.700000000000003</v>
          </cell>
          <cell r="AR41">
            <v>0</v>
          </cell>
          <cell r="AS41">
            <v>8</v>
          </cell>
          <cell r="AT41">
            <v>2</v>
          </cell>
          <cell r="AW41">
            <v>3.4902000000000002</v>
          </cell>
          <cell r="AX41">
            <v>29.085000000000004</v>
          </cell>
          <cell r="AY41">
            <v>157.05900000000003</v>
          </cell>
          <cell r="AZ41">
            <v>46.536000000000008</v>
          </cell>
          <cell r="BA41">
            <v>23.268000000000004</v>
          </cell>
          <cell r="BD41">
            <v>36.200000000000003</v>
          </cell>
          <cell r="BE41">
            <v>0</v>
          </cell>
          <cell r="BF41">
            <v>33.324999999999996</v>
          </cell>
          <cell r="BG41">
            <v>10</v>
          </cell>
          <cell r="BH41">
            <v>237.2</v>
          </cell>
          <cell r="BI41">
            <v>0</v>
          </cell>
          <cell r="BJ41">
            <v>0</v>
          </cell>
          <cell r="BK41">
            <v>232</v>
          </cell>
          <cell r="BL41">
            <v>441</v>
          </cell>
          <cell r="BM41">
            <v>7.6</v>
          </cell>
          <cell r="BN41">
            <v>0</v>
          </cell>
          <cell r="BO41">
            <v>200</v>
          </cell>
          <cell r="BR41">
            <v>65443.369999999995</v>
          </cell>
          <cell r="BS41">
            <v>24725.09</v>
          </cell>
          <cell r="BT41">
            <v>30017.1</v>
          </cell>
          <cell r="BU41">
            <v>39774</v>
          </cell>
          <cell r="BV41">
            <v>55100</v>
          </cell>
          <cell r="BW41">
            <v>0</v>
          </cell>
          <cell r="BX41">
            <v>0</v>
          </cell>
          <cell r="BY41">
            <v>215059.56</v>
          </cell>
          <cell r="CB41">
            <v>35187937.510000005</v>
          </cell>
        </row>
        <row r="42">
          <cell r="B42" t="str">
            <v>22</v>
          </cell>
          <cell r="C42">
            <v>22</v>
          </cell>
          <cell r="D42" t="str">
            <v>Security</v>
          </cell>
          <cell r="E42" t="str">
            <v>Conductor upgrade along Benfield</v>
          </cell>
          <cell r="G42" t="str">
            <v>XLPE</v>
          </cell>
          <cell r="H42">
            <v>1986</v>
          </cell>
          <cell r="I42">
            <v>24</v>
          </cell>
          <cell r="J42" t="str">
            <v>SC2&amp;3 Line upgrade on Benfield</v>
          </cell>
          <cell r="K42">
            <v>6</v>
          </cell>
          <cell r="L42">
            <v>4</v>
          </cell>
          <cell r="M42">
            <v>6</v>
          </cell>
          <cell r="N42">
            <v>1.0344827586206896E-4</v>
          </cell>
          <cell r="O42">
            <v>0.1</v>
          </cell>
          <cell r="P42">
            <v>0.60000000000000009</v>
          </cell>
          <cell r="Q42">
            <v>2.1007784014210789E-3</v>
          </cell>
          <cell r="R42">
            <v>1</v>
          </cell>
          <cell r="S42">
            <v>2</v>
          </cell>
          <cell r="T42">
            <v>2</v>
          </cell>
          <cell r="U42">
            <v>24</v>
          </cell>
          <cell r="V42">
            <v>5000</v>
          </cell>
          <cell r="W42">
            <v>4000</v>
          </cell>
          <cell r="X42">
            <v>31.59570715737302</v>
          </cell>
          <cell r="Y42">
            <v>0</v>
          </cell>
          <cell r="Z42">
            <v>3</v>
          </cell>
          <cell r="AA42">
            <v>2</v>
          </cell>
          <cell r="AB42">
            <v>1.65</v>
          </cell>
          <cell r="AE42">
            <v>8</v>
          </cell>
          <cell r="AF42">
            <v>0</v>
          </cell>
          <cell r="AG42">
            <v>28</v>
          </cell>
          <cell r="AH42">
            <v>28</v>
          </cell>
          <cell r="AI42">
            <v>20</v>
          </cell>
          <cell r="AJ42">
            <v>0</v>
          </cell>
          <cell r="AK42">
            <v>0</v>
          </cell>
          <cell r="AN42">
            <v>81.89</v>
          </cell>
          <cell r="AO42">
            <v>266.48789999999997</v>
          </cell>
          <cell r="AP42">
            <v>893.25</v>
          </cell>
          <cell r="AQ42">
            <v>303.46231999999998</v>
          </cell>
          <cell r="AR42">
            <v>0</v>
          </cell>
          <cell r="AS42">
            <v>66.63</v>
          </cell>
          <cell r="AT42">
            <v>22.63</v>
          </cell>
          <cell r="AW42">
            <v>5.1550506600000006</v>
          </cell>
          <cell r="AX42">
            <v>42.958755500000009</v>
          </cell>
          <cell r="AY42">
            <v>231.97727970000005</v>
          </cell>
          <cell r="AZ42">
            <v>68.734008800000012</v>
          </cell>
          <cell r="BA42">
            <v>34.367004400000006</v>
          </cell>
          <cell r="BD42">
            <v>265.23789999999997</v>
          </cell>
          <cell r="BE42">
            <v>0</v>
          </cell>
          <cell r="BF42">
            <v>28</v>
          </cell>
          <cell r="BG42">
            <v>75</v>
          </cell>
          <cell r="BH42">
            <v>206.15</v>
          </cell>
          <cell r="BI42">
            <v>0</v>
          </cell>
          <cell r="BJ42">
            <v>14</v>
          </cell>
          <cell r="BK42">
            <v>20</v>
          </cell>
          <cell r="BL42">
            <v>224.46231999999998</v>
          </cell>
          <cell r="BM42">
            <v>55</v>
          </cell>
          <cell r="BN42">
            <v>21.879000000000001</v>
          </cell>
          <cell r="BO42">
            <v>0</v>
          </cell>
          <cell r="BR42">
            <v>101601.47</v>
          </cell>
          <cell r="BS42">
            <v>36519.120000000003</v>
          </cell>
          <cell r="BT42">
            <v>26083.73</v>
          </cell>
          <cell r="BU42">
            <v>111554.1</v>
          </cell>
          <cell r="BV42">
            <v>9850</v>
          </cell>
          <cell r="BW42">
            <v>0</v>
          </cell>
          <cell r="BX42">
            <v>0</v>
          </cell>
          <cell r="BY42">
            <v>285608.42000000004</v>
          </cell>
          <cell r="CB42">
            <v>35473545.930000007</v>
          </cell>
        </row>
        <row r="43">
          <cell r="B43" t="str">
            <v>21</v>
          </cell>
          <cell r="C43">
            <v>21</v>
          </cell>
          <cell r="D43" t="str">
            <v>Security</v>
          </cell>
          <cell r="E43" t="str">
            <v>Bunting New M57 feeder to relieve BUM75/BUM77/CTM11</v>
          </cell>
          <cell r="G43" t="str">
            <v>XLPE</v>
          </cell>
          <cell r="H43">
            <v>1980</v>
          </cell>
          <cell r="I43">
            <v>30</v>
          </cell>
          <cell r="J43" t="str">
            <v>Security/Reliability</v>
          </cell>
          <cell r="K43">
            <v>10</v>
          </cell>
          <cell r="L43">
            <v>12</v>
          </cell>
          <cell r="M43">
            <v>1000</v>
          </cell>
          <cell r="N43">
            <v>5.1724137931034482E-2</v>
          </cell>
          <cell r="O43">
            <v>10</v>
          </cell>
          <cell r="P43">
            <v>100</v>
          </cell>
          <cell r="Q43">
            <v>4.9344501474352029E-2</v>
          </cell>
          <cell r="R43">
            <v>2</v>
          </cell>
          <cell r="S43">
            <v>2</v>
          </cell>
          <cell r="T43">
            <v>1</v>
          </cell>
          <cell r="U43">
            <v>12000</v>
          </cell>
          <cell r="V43">
            <v>0</v>
          </cell>
          <cell r="W43">
            <v>12000</v>
          </cell>
          <cell r="X43">
            <v>11.842680353844488</v>
          </cell>
          <cell r="Y43">
            <v>0</v>
          </cell>
          <cell r="Z43">
            <v>3</v>
          </cell>
          <cell r="AA43">
            <v>1</v>
          </cell>
          <cell r="AB43">
            <v>1.65</v>
          </cell>
          <cell r="AE43">
            <v>456.50600000000003</v>
          </cell>
          <cell r="AF43">
            <v>202.4</v>
          </cell>
          <cell r="AG43">
            <v>32.24</v>
          </cell>
          <cell r="AH43">
            <v>62.6</v>
          </cell>
          <cell r="AI43">
            <v>145.72800000000001</v>
          </cell>
          <cell r="AJ43">
            <v>647.67999999999995</v>
          </cell>
          <cell r="AK43">
            <v>0</v>
          </cell>
          <cell r="AN43">
            <v>594.4</v>
          </cell>
          <cell r="AO43">
            <v>2227.54</v>
          </cell>
          <cell r="AP43">
            <v>6000</v>
          </cell>
          <cell r="AQ43">
            <v>1946.732</v>
          </cell>
          <cell r="AR43">
            <v>0</v>
          </cell>
          <cell r="AS43">
            <v>538</v>
          </cell>
          <cell r="AT43">
            <v>175</v>
          </cell>
          <cell r="AW43">
            <v>39.086478</v>
          </cell>
          <cell r="AX43">
            <v>325.72065000000003</v>
          </cell>
          <cell r="AY43">
            <v>1758.8915099999999</v>
          </cell>
          <cell r="AZ43">
            <v>521.15304000000003</v>
          </cell>
          <cell r="BA43">
            <v>260.57652000000002</v>
          </cell>
          <cell r="BD43">
            <v>2219.29</v>
          </cell>
          <cell r="BE43">
            <v>0</v>
          </cell>
          <cell r="BF43">
            <v>12</v>
          </cell>
          <cell r="BG43">
            <v>625</v>
          </cell>
          <cell r="BH43">
            <v>1701.64</v>
          </cell>
          <cell r="BI43">
            <v>0</v>
          </cell>
          <cell r="BJ43">
            <v>154</v>
          </cell>
          <cell r="BK43">
            <v>242.88</v>
          </cell>
          <cell r="BL43">
            <v>2069.7719999999999</v>
          </cell>
          <cell r="BM43">
            <v>433.4</v>
          </cell>
          <cell r="BN43">
            <v>125.4</v>
          </cell>
          <cell r="BO43">
            <v>202.4</v>
          </cell>
          <cell r="BR43">
            <v>766043.79</v>
          </cell>
          <cell r="BS43">
            <v>276894.28000000003</v>
          </cell>
          <cell r="BT43">
            <v>223129.64</v>
          </cell>
          <cell r="BU43">
            <v>595750.54</v>
          </cell>
          <cell r="BV43">
            <v>164750</v>
          </cell>
          <cell r="BW43">
            <v>0</v>
          </cell>
          <cell r="BX43">
            <v>0</v>
          </cell>
          <cell r="BY43">
            <v>2026568.2499999998</v>
          </cell>
          <cell r="CB43">
            <v>37500114.180000007</v>
          </cell>
        </row>
        <row r="44">
          <cell r="B44" t="str">
            <v>07</v>
          </cell>
          <cell r="C44">
            <v>7</v>
          </cell>
          <cell r="D44" t="str">
            <v>Renewal</v>
          </cell>
          <cell r="E44" t="str">
            <v>Ventura Subdivision Rebuild</v>
          </cell>
          <cell r="G44" t="str">
            <v>XLPE</v>
          </cell>
          <cell r="H44">
            <v>1975</v>
          </cell>
          <cell r="I44">
            <v>35</v>
          </cell>
          <cell r="J44" t="str">
            <v>Subdivision Rebuild</v>
          </cell>
          <cell r="K44">
            <v>10</v>
          </cell>
          <cell r="L44">
            <v>8</v>
          </cell>
          <cell r="M44">
            <v>350</v>
          </cell>
          <cell r="N44">
            <v>1.2068965517241379E-2</v>
          </cell>
          <cell r="O44">
            <v>3</v>
          </cell>
          <cell r="P44">
            <v>30</v>
          </cell>
          <cell r="Q44">
            <v>5.3624036624073036E-2</v>
          </cell>
          <cell r="R44">
            <v>2</v>
          </cell>
          <cell r="S44">
            <v>2</v>
          </cell>
          <cell r="T44">
            <v>2</v>
          </cell>
          <cell r="U44">
            <v>2800</v>
          </cell>
          <cell r="V44">
            <v>5000</v>
          </cell>
          <cell r="W44">
            <v>8000</v>
          </cell>
          <cell r="X44">
            <v>28.2419926220118</v>
          </cell>
          <cell r="Y44">
            <v>0</v>
          </cell>
          <cell r="Z44">
            <v>1</v>
          </cell>
          <cell r="AA44">
            <v>2</v>
          </cell>
          <cell r="AB44">
            <v>1.6499999999999997</v>
          </cell>
          <cell r="AE44">
            <v>290.75</v>
          </cell>
          <cell r="AF44">
            <v>408</v>
          </cell>
          <cell r="AG44">
            <v>417.97699999999998</v>
          </cell>
          <cell r="AH44">
            <v>507.97699999999998</v>
          </cell>
          <cell r="AI44">
            <v>470</v>
          </cell>
          <cell r="AJ44">
            <v>936</v>
          </cell>
          <cell r="AK44">
            <v>1</v>
          </cell>
          <cell r="AN44">
            <v>9</v>
          </cell>
          <cell r="AO44">
            <v>34.200000000000003</v>
          </cell>
          <cell r="AP44">
            <v>68.400000000000006</v>
          </cell>
          <cell r="AQ44">
            <v>34.200000000000003</v>
          </cell>
          <cell r="AR44">
            <v>0</v>
          </cell>
          <cell r="AS44">
            <v>8</v>
          </cell>
          <cell r="AT44">
            <v>2</v>
          </cell>
          <cell r="AW44">
            <v>6.6937583999999992</v>
          </cell>
          <cell r="AX44">
            <v>55.781319999999994</v>
          </cell>
          <cell r="AY44">
            <v>301.21912799999996</v>
          </cell>
          <cell r="AZ44">
            <v>89.250112000000001</v>
          </cell>
          <cell r="BA44">
            <v>44.625056000000001</v>
          </cell>
          <cell r="BD44">
            <v>34.200000000000003</v>
          </cell>
          <cell r="BE44">
            <v>0</v>
          </cell>
          <cell r="BF44">
            <v>357.97699999999998</v>
          </cell>
          <cell r="BG44">
            <v>10</v>
          </cell>
          <cell r="BH44">
            <v>483.2</v>
          </cell>
          <cell r="BI44">
            <v>0</v>
          </cell>
          <cell r="BJ44">
            <v>0</v>
          </cell>
          <cell r="BK44">
            <v>678</v>
          </cell>
          <cell r="BL44">
            <v>888</v>
          </cell>
          <cell r="BM44">
            <v>38</v>
          </cell>
          <cell r="BN44">
            <v>0</v>
          </cell>
          <cell r="BO44">
            <v>405</v>
          </cell>
          <cell r="BR44">
            <v>184258.32</v>
          </cell>
          <cell r="BS44">
            <v>47419.55</v>
          </cell>
          <cell r="BT44">
            <v>74556.740000000005</v>
          </cell>
          <cell r="BU44">
            <v>243066</v>
          </cell>
          <cell r="BV44">
            <v>10150</v>
          </cell>
          <cell r="BW44">
            <v>0</v>
          </cell>
          <cell r="BX44">
            <v>0</v>
          </cell>
          <cell r="BY44">
            <v>559450.61</v>
          </cell>
          <cell r="CB44">
            <v>38059564.790000007</v>
          </cell>
        </row>
        <row r="45">
          <cell r="B45" t="str">
            <v>03</v>
          </cell>
          <cell r="C45">
            <v>3</v>
          </cell>
          <cell r="D45" t="str">
            <v>Security</v>
          </cell>
          <cell r="E45" t="str">
            <v>CTM17 Grapeview Tie to CTM20</v>
          </cell>
          <cell r="G45" t="str">
            <v>Conductor</v>
          </cell>
          <cell r="H45">
            <v>2003</v>
          </cell>
          <cell r="I45">
            <v>7</v>
          </cell>
          <cell r="J45" t="str">
            <v>Egress cable</v>
          </cell>
          <cell r="K45">
            <v>0.1</v>
          </cell>
          <cell r="L45">
            <v>12</v>
          </cell>
          <cell r="M45">
            <v>1000</v>
          </cell>
          <cell r="N45">
            <v>5.1724137931034482E-2</v>
          </cell>
          <cell r="O45">
            <v>10</v>
          </cell>
          <cell r="P45">
            <v>1</v>
          </cell>
          <cell r="Q45">
            <v>2.2517253282396303E-3</v>
          </cell>
          <cell r="R45">
            <v>1</v>
          </cell>
          <cell r="S45">
            <v>2</v>
          </cell>
          <cell r="T45">
            <v>1</v>
          </cell>
          <cell r="U45">
            <v>12000</v>
          </cell>
          <cell r="V45">
            <v>5000</v>
          </cell>
          <cell r="W45">
            <v>12000</v>
          </cell>
          <cell r="X45">
            <v>65.300034518949275</v>
          </cell>
          <cell r="Y45">
            <v>1</v>
          </cell>
          <cell r="Z45">
            <v>3</v>
          </cell>
          <cell r="AA45">
            <v>1</v>
          </cell>
          <cell r="AB45">
            <v>1.4500000000000002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262.3</v>
          </cell>
          <cell r="AO45">
            <v>450.3</v>
          </cell>
          <cell r="AP45">
            <v>2084</v>
          </cell>
          <cell r="AQ45">
            <v>541.46</v>
          </cell>
          <cell r="AR45">
            <v>0</v>
          </cell>
          <cell r="AS45">
            <v>90</v>
          </cell>
          <cell r="AT45">
            <v>33</v>
          </cell>
          <cell r="AW45">
            <v>10.383179999999999</v>
          </cell>
          <cell r="AX45">
            <v>86.526499999999999</v>
          </cell>
          <cell r="AY45">
            <v>467.24310000000003</v>
          </cell>
          <cell r="AZ45">
            <v>138.44239999999999</v>
          </cell>
          <cell r="BA45">
            <v>69.221199999999996</v>
          </cell>
          <cell r="BD45">
            <v>471.7</v>
          </cell>
          <cell r="BE45">
            <v>0</v>
          </cell>
          <cell r="BF45">
            <v>0</v>
          </cell>
          <cell r="BG45">
            <v>100</v>
          </cell>
          <cell r="BH45">
            <v>379</v>
          </cell>
          <cell r="BI45">
            <v>0</v>
          </cell>
          <cell r="BJ45">
            <v>42</v>
          </cell>
          <cell r="BK45">
            <v>0</v>
          </cell>
          <cell r="BL45">
            <v>430.46</v>
          </cell>
          <cell r="BM45">
            <v>66.8</v>
          </cell>
          <cell r="BN45">
            <v>49.5</v>
          </cell>
          <cell r="BO45">
            <v>0</v>
          </cell>
          <cell r="BR45">
            <v>208918.14</v>
          </cell>
          <cell r="BS45">
            <v>73555.94</v>
          </cell>
          <cell r="BT45">
            <v>42025.32</v>
          </cell>
          <cell r="BU45">
            <v>93804.5</v>
          </cell>
          <cell r="BV45">
            <v>25800</v>
          </cell>
          <cell r="BW45">
            <v>0</v>
          </cell>
          <cell r="BX45">
            <v>0</v>
          </cell>
          <cell r="BY45">
            <v>444103.9</v>
          </cell>
          <cell r="CB45">
            <v>38503668.690000005</v>
          </cell>
        </row>
        <row r="46">
          <cell r="B46" t="str">
            <v>02</v>
          </cell>
          <cell r="C46">
            <v>2</v>
          </cell>
          <cell r="D46" t="str">
            <v>Security</v>
          </cell>
          <cell r="E46" t="str">
            <v>CTM17 tie to CTM18</v>
          </cell>
          <cell r="G46" t="str">
            <v>XLPE</v>
          </cell>
          <cell r="H46">
            <v>1997</v>
          </cell>
          <cell r="I46">
            <v>13</v>
          </cell>
          <cell r="J46" t="str">
            <v>Security/Reliability</v>
          </cell>
          <cell r="K46">
            <v>0.1</v>
          </cell>
          <cell r="L46">
            <v>8</v>
          </cell>
          <cell r="M46">
            <v>600</v>
          </cell>
          <cell r="N46">
            <v>2.0689655172413793E-2</v>
          </cell>
          <cell r="O46">
            <v>4</v>
          </cell>
          <cell r="P46">
            <v>0.4</v>
          </cell>
          <cell r="Q46">
            <v>1.2876863543716066E-3</v>
          </cell>
          <cell r="R46">
            <v>1</v>
          </cell>
          <cell r="S46">
            <v>2</v>
          </cell>
          <cell r="T46">
            <v>1</v>
          </cell>
          <cell r="U46">
            <v>4800</v>
          </cell>
          <cell r="V46">
            <v>5000</v>
          </cell>
          <cell r="W46">
            <v>8000</v>
          </cell>
          <cell r="X46">
            <v>57.302042769536492</v>
          </cell>
          <cell r="Y46">
            <v>1</v>
          </cell>
          <cell r="Z46">
            <v>3</v>
          </cell>
          <cell r="AA46">
            <v>1</v>
          </cell>
          <cell r="AB46">
            <v>1.4500000000000002</v>
          </cell>
          <cell r="AE46">
            <v>218.29999999999998</v>
          </cell>
          <cell r="AF46">
            <v>96</v>
          </cell>
          <cell r="AG46">
            <v>50</v>
          </cell>
          <cell r="AH46">
            <v>62</v>
          </cell>
          <cell r="AI46">
            <v>67.199999999999989</v>
          </cell>
          <cell r="AJ46">
            <v>304</v>
          </cell>
          <cell r="AK46">
            <v>0</v>
          </cell>
          <cell r="AN46">
            <v>43.88</v>
          </cell>
          <cell r="AO46">
            <v>156.38999999999999</v>
          </cell>
          <cell r="AP46">
            <v>475.8</v>
          </cell>
          <cell r="AQ46">
            <v>130.392</v>
          </cell>
          <cell r="AR46">
            <v>0</v>
          </cell>
          <cell r="AS46">
            <v>27</v>
          </cell>
          <cell r="AT46">
            <v>10.5</v>
          </cell>
          <cell r="AW46">
            <v>4.9243860000000002</v>
          </cell>
          <cell r="AX46">
            <v>41.036550000000005</v>
          </cell>
          <cell r="AY46">
            <v>221.59737000000001</v>
          </cell>
          <cell r="AZ46">
            <v>65.658480000000012</v>
          </cell>
          <cell r="BA46">
            <v>32.829240000000006</v>
          </cell>
          <cell r="BD46">
            <v>155.38999999999999</v>
          </cell>
          <cell r="BE46">
            <v>0</v>
          </cell>
          <cell r="BF46">
            <v>42</v>
          </cell>
          <cell r="BG46">
            <v>28</v>
          </cell>
          <cell r="BH46">
            <v>191.4</v>
          </cell>
          <cell r="BI46">
            <v>0</v>
          </cell>
          <cell r="BJ46">
            <v>14</v>
          </cell>
          <cell r="BK46">
            <v>112</v>
          </cell>
          <cell r="BL46">
            <v>340.99200000000002</v>
          </cell>
          <cell r="BM46">
            <v>30.2</v>
          </cell>
          <cell r="BN46">
            <v>9.9</v>
          </cell>
          <cell r="BO46">
            <v>96</v>
          </cell>
          <cell r="BR46">
            <v>97357.86</v>
          </cell>
          <cell r="BS46">
            <v>34885.07</v>
          </cell>
          <cell r="BT46">
            <v>26657.119999999999</v>
          </cell>
          <cell r="BU46">
            <v>121434.6</v>
          </cell>
          <cell r="BV46">
            <v>30300</v>
          </cell>
          <cell r="BW46">
            <v>0</v>
          </cell>
          <cell r="BX46">
            <v>0</v>
          </cell>
          <cell r="BY46">
            <v>310634.65000000002</v>
          </cell>
          <cell r="CB46">
            <v>38814303.340000004</v>
          </cell>
        </row>
        <row r="47">
          <cell r="B47" t="str">
            <v>09</v>
          </cell>
          <cell r="C47">
            <v>9</v>
          </cell>
          <cell r="D47" t="str">
            <v>Security</v>
          </cell>
          <cell r="E47" t="str">
            <v>CTM12 - New Carlton Feeder</v>
          </cell>
          <cell r="G47" t="str">
            <v>XLPE</v>
          </cell>
          <cell r="H47">
            <v>1990</v>
          </cell>
          <cell r="I47">
            <v>20</v>
          </cell>
          <cell r="J47" t="str">
            <v>Security/Capacity</v>
          </cell>
          <cell r="K47">
            <v>3</v>
          </cell>
          <cell r="L47">
            <v>12</v>
          </cell>
          <cell r="M47">
            <v>1000</v>
          </cell>
          <cell r="N47">
            <v>5.1724137931034482E-2</v>
          </cell>
          <cell r="O47">
            <v>10</v>
          </cell>
          <cell r="P47">
            <v>30</v>
          </cell>
          <cell r="Q47">
            <v>1.5369919770811953E-2</v>
          </cell>
          <cell r="R47">
            <v>1</v>
          </cell>
          <cell r="S47">
            <v>2</v>
          </cell>
          <cell r="T47">
            <v>1</v>
          </cell>
          <cell r="U47">
            <v>12000</v>
          </cell>
          <cell r="V47">
            <v>5000</v>
          </cell>
          <cell r="W47">
            <v>12000</v>
          </cell>
          <cell r="X47">
            <v>14.857589111784888</v>
          </cell>
          <cell r="Y47">
            <v>0</v>
          </cell>
          <cell r="Z47">
            <v>3</v>
          </cell>
          <cell r="AA47">
            <v>1</v>
          </cell>
          <cell r="AB47">
            <v>1.35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N47">
            <v>985.60000000000014</v>
          </cell>
          <cell r="AO47">
            <v>1920.85</v>
          </cell>
          <cell r="AP47">
            <v>8194</v>
          </cell>
          <cell r="AQ47">
            <v>1907.58</v>
          </cell>
          <cell r="AR47">
            <v>0</v>
          </cell>
          <cell r="AS47">
            <v>400</v>
          </cell>
          <cell r="AT47">
            <v>164</v>
          </cell>
          <cell r="AW47">
            <v>40.716090000000001</v>
          </cell>
          <cell r="AX47">
            <v>339.30075000000005</v>
          </cell>
          <cell r="AY47">
            <v>1832.2240500000003</v>
          </cell>
          <cell r="AZ47">
            <v>542.88120000000015</v>
          </cell>
          <cell r="BA47">
            <v>271.44060000000007</v>
          </cell>
          <cell r="BD47">
            <v>1965.35</v>
          </cell>
          <cell r="BE47">
            <v>0</v>
          </cell>
          <cell r="BF47">
            <v>0</v>
          </cell>
          <cell r="BG47">
            <v>425</v>
          </cell>
          <cell r="BH47">
            <v>1303</v>
          </cell>
          <cell r="BI47">
            <v>0</v>
          </cell>
          <cell r="BJ47">
            <v>182</v>
          </cell>
          <cell r="BK47">
            <v>0</v>
          </cell>
          <cell r="BL47">
            <v>1496.0800000000002</v>
          </cell>
          <cell r="BM47">
            <v>298.60000000000002</v>
          </cell>
          <cell r="BN47">
            <v>313.5</v>
          </cell>
          <cell r="BO47">
            <v>0</v>
          </cell>
          <cell r="BR47">
            <v>818811.60999999987</v>
          </cell>
          <cell r="BS47">
            <v>288438.68</v>
          </cell>
          <cell r="BT47">
            <v>166972.65999999997</v>
          </cell>
          <cell r="BU47">
            <v>563291.5</v>
          </cell>
          <cell r="BV47">
            <v>114350</v>
          </cell>
          <cell r="BW47">
            <v>0</v>
          </cell>
          <cell r="BX47">
            <v>0</v>
          </cell>
          <cell r="BY47">
            <v>1951864.45</v>
          </cell>
          <cell r="CB47">
            <v>40766167.790000007</v>
          </cell>
        </row>
        <row r="48">
          <cell r="B48" t="str">
            <v>04</v>
          </cell>
          <cell r="C48">
            <v>4</v>
          </cell>
          <cell r="D48" t="str">
            <v>Renewal</v>
          </cell>
          <cell r="E48" t="str">
            <v>Jacobson Ave Rear Lot conversion</v>
          </cell>
          <cell r="G48" t="str">
            <v>XLPE</v>
          </cell>
          <cell r="H48">
            <v>2001</v>
          </cell>
          <cell r="I48">
            <v>9</v>
          </cell>
          <cell r="J48" t="str">
            <v>Rear Lot conversion</v>
          </cell>
          <cell r="K48">
            <v>0.1</v>
          </cell>
          <cell r="L48">
            <v>8</v>
          </cell>
          <cell r="M48">
            <v>200</v>
          </cell>
          <cell r="N48">
            <v>6.8965517241379309E-3</v>
          </cell>
          <cell r="O48">
            <v>2</v>
          </cell>
          <cell r="P48">
            <v>0.2</v>
          </cell>
          <cell r="Q48">
            <v>1.9929672768624263E-4</v>
          </cell>
          <cell r="R48">
            <v>1</v>
          </cell>
          <cell r="S48">
            <v>2</v>
          </cell>
          <cell r="T48">
            <v>2</v>
          </cell>
          <cell r="U48">
            <v>1600</v>
          </cell>
          <cell r="V48">
            <v>5000</v>
          </cell>
          <cell r="W48">
            <v>8000</v>
          </cell>
          <cell r="X48">
            <v>14.54866112109571</v>
          </cell>
          <cell r="Y48">
            <v>0</v>
          </cell>
          <cell r="Z48">
            <v>1</v>
          </cell>
          <cell r="AA48">
            <v>2</v>
          </cell>
          <cell r="AB48">
            <v>1.3499999999999999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N48">
            <v>412.30000000000007</v>
          </cell>
          <cell r="AO48">
            <v>642.92000000000007</v>
          </cell>
          <cell r="AP48">
            <v>5660</v>
          </cell>
          <cell r="AQ48">
            <v>677.57600000000002</v>
          </cell>
          <cell r="AR48">
            <v>0</v>
          </cell>
          <cell r="AS48">
            <v>120</v>
          </cell>
          <cell r="AT48">
            <v>50</v>
          </cell>
          <cell r="AW48">
            <v>22.688388</v>
          </cell>
          <cell r="AX48">
            <v>189.06990000000002</v>
          </cell>
          <cell r="AY48">
            <v>1020.9774600000001</v>
          </cell>
          <cell r="AZ48">
            <v>302.51184000000006</v>
          </cell>
          <cell r="BA48">
            <v>151.25592000000003</v>
          </cell>
          <cell r="BD48">
            <v>1535.97</v>
          </cell>
          <cell r="BE48">
            <v>0</v>
          </cell>
          <cell r="BF48">
            <v>0</v>
          </cell>
          <cell r="BG48">
            <v>130</v>
          </cell>
          <cell r="BH48">
            <v>1336</v>
          </cell>
          <cell r="BI48">
            <v>0</v>
          </cell>
          <cell r="BJ48">
            <v>58</v>
          </cell>
          <cell r="BK48">
            <v>0</v>
          </cell>
          <cell r="BL48">
            <v>540.57600000000002</v>
          </cell>
          <cell r="BM48">
            <v>85.8</v>
          </cell>
          <cell r="BN48">
            <v>112.2</v>
          </cell>
          <cell r="BO48">
            <v>0</v>
          </cell>
          <cell r="BR48">
            <v>464536.27999999991</v>
          </cell>
          <cell r="BS48">
            <v>160727.82</v>
          </cell>
          <cell r="BT48">
            <v>96503.67</v>
          </cell>
          <cell r="BU48">
            <v>133011</v>
          </cell>
          <cell r="BV48">
            <v>148750</v>
          </cell>
          <cell r="BW48">
            <v>0</v>
          </cell>
          <cell r="BX48">
            <v>0</v>
          </cell>
          <cell r="BY48">
            <v>1003528.77</v>
          </cell>
          <cell r="CB48">
            <v>41769696.56000001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PUT"/>
      <sheetName val="Cons IS New"/>
      <sheetName val="Cons IS"/>
      <sheetName val="MgtRp -Comb Horiz Group"/>
      <sheetName val="MgtRp - CS&amp;WH"/>
      <sheetName val="MgtRp - WH"/>
      <sheetName val="MgtRp - Horizon Hold "/>
      <sheetName val="MgtRp - FW"/>
      <sheetName val="MgtRp - HCE"/>
      <sheetName val="MgtRp - HHSI"/>
      <sheetName val="MgtRp - HUC"/>
      <sheetName val="MgtRp - Horizon EDO &amp; CS"/>
      <sheetName val="MgtRp - Horizon EDO "/>
      <sheetName val="MgtRp - Horizon CS"/>
      <sheetName val="MgtRp - Horizon Hold (combined)"/>
      <sheetName val="MgtRp - Horizon Holdings"/>
      <sheetName val="MgtRp - Horizon Energy"/>
      <sheetName val="HUC cons"/>
      <sheetName val="HUC"/>
      <sheetName val="HOR"/>
      <sheetName val="HHSI"/>
      <sheetName val="Horizon Hold"/>
      <sheetName val="Hor Holdings Cons"/>
      <sheetName val="Final TB"/>
      <sheetName val="TB Aug 2008 AS400"/>
      <sheetName val="Tax Entry Work Sheet"/>
      <sheetName val="TB for stmts"/>
      <sheetName val="Merger Cash Flow Eff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-16</v>
          </cell>
        </row>
        <row r="29">
          <cell r="K29">
            <v>0</v>
          </cell>
        </row>
        <row r="31">
          <cell r="K31">
            <v>29</v>
          </cell>
        </row>
      </sheetData>
      <sheetData sheetId="9"/>
      <sheetData sheetId="10"/>
      <sheetData sheetId="11">
        <row r="15">
          <cell r="K15">
            <v>0</v>
          </cell>
        </row>
        <row r="17">
          <cell r="K17">
            <v>38</v>
          </cell>
        </row>
        <row r="18">
          <cell r="K18">
            <v>1418</v>
          </cell>
        </row>
        <row r="19">
          <cell r="K19">
            <v>7</v>
          </cell>
        </row>
        <row r="20">
          <cell r="K20">
            <v>32</v>
          </cell>
        </row>
        <row r="24">
          <cell r="K24">
            <v>7141</v>
          </cell>
        </row>
        <row r="25">
          <cell r="K25">
            <v>-5819</v>
          </cell>
        </row>
        <row r="27">
          <cell r="K27">
            <v>-21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E+UKUPNO"/>
      <sheetName val="LOG"/>
      <sheetName val="NAB"/>
      <sheetName val="SEK_PR"/>
      <sheetName val="INZ"/>
      <sheetName val="URED"/>
      <sheetName val="PRIM_PR"/>
      <sheetName val="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 Statistics"/>
      <sheetName val="North York Stat"/>
      <sheetName val="MEA Title Pge"/>
      <sheetName val="Old MEA Statistics"/>
      <sheetName val="Input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SUMMARY</v>
          </cell>
          <cell r="E1" t="str">
            <v>Pg.</v>
          </cell>
          <cell r="F1" t="str">
            <v>Avg _ All MEU's</v>
          </cell>
          <cell r="G1">
            <v>1996</v>
          </cell>
          <cell r="H1">
            <v>1995</v>
          </cell>
          <cell r="I1">
            <v>1994</v>
          </cell>
          <cell r="J1">
            <v>1993</v>
          </cell>
          <cell r="K1">
            <v>1992</v>
          </cell>
          <cell r="L1">
            <v>1991</v>
          </cell>
          <cell r="M1">
            <v>1990</v>
          </cell>
          <cell r="N1">
            <v>1989</v>
          </cell>
          <cell r="O1">
            <v>1988</v>
          </cell>
          <cell r="P1">
            <v>1987</v>
          </cell>
          <cell r="Q1">
            <v>1986</v>
          </cell>
        </row>
        <row r="3">
          <cell r="B3" t="str">
            <v>"TOP 40" SIZE RANKING</v>
          </cell>
        </row>
        <row r="4">
          <cell r="B4" t="str">
            <v>Ranking according to kW.h energy sales</v>
          </cell>
          <cell r="E4">
            <v>3</v>
          </cell>
          <cell r="H4">
            <v>29</v>
          </cell>
          <cell r="I4">
            <v>30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  <cell r="P4" t="e">
            <v>#REF!</v>
          </cell>
        </row>
        <row r="5">
          <cell r="B5" t="str">
            <v>Ranking according to number of customers</v>
          </cell>
          <cell r="E5">
            <v>4</v>
          </cell>
          <cell r="H5">
            <v>28</v>
          </cell>
          <cell r="I5">
            <v>29</v>
          </cell>
          <cell r="J5">
            <v>1993</v>
          </cell>
          <cell r="K5">
            <v>1992</v>
          </cell>
          <cell r="L5">
            <v>1991</v>
          </cell>
          <cell r="M5">
            <v>1990</v>
          </cell>
          <cell r="N5">
            <v>1989</v>
          </cell>
          <cell r="O5">
            <v>1988</v>
          </cell>
          <cell r="P5">
            <v>1987</v>
          </cell>
        </row>
        <row r="8">
          <cell r="B8" t="str">
            <v>IMPORTANT STATISTICS</v>
          </cell>
        </row>
        <row r="9">
          <cell r="B9" t="str">
            <v>Service area in square kilometers</v>
          </cell>
          <cell r="E9">
            <v>5</v>
          </cell>
          <cell r="H9">
            <v>128</v>
          </cell>
          <cell r="I9">
            <v>128</v>
          </cell>
          <cell r="J9">
            <v>128</v>
          </cell>
          <cell r="K9">
            <v>128</v>
          </cell>
          <cell r="L9">
            <v>128</v>
          </cell>
          <cell r="M9">
            <v>128</v>
          </cell>
          <cell r="N9">
            <v>128</v>
          </cell>
          <cell r="O9">
            <v>128</v>
          </cell>
          <cell r="P9">
            <v>128</v>
          </cell>
          <cell r="Q9">
            <v>128</v>
          </cell>
        </row>
        <row r="10">
          <cell r="B10" t="str">
            <v>Average # of Customers ... all classes</v>
          </cell>
          <cell r="E10">
            <v>6</v>
          </cell>
          <cell r="H10">
            <v>29854</v>
          </cell>
          <cell r="I10">
            <v>28937</v>
          </cell>
          <cell r="J10">
            <v>27703</v>
          </cell>
          <cell r="K10">
            <v>26247</v>
          </cell>
          <cell r="L10">
            <v>24959</v>
          </cell>
          <cell r="M10">
            <v>23823</v>
          </cell>
          <cell r="N10">
            <v>22381</v>
          </cell>
          <cell r="O10">
            <v>20326</v>
          </cell>
          <cell r="P10">
            <v>17678</v>
          </cell>
          <cell r="Q10">
            <v>0</v>
          </cell>
        </row>
        <row r="11">
          <cell r="B11" t="str">
            <v>Average # of Employees</v>
          </cell>
          <cell r="E11">
            <v>7</v>
          </cell>
          <cell r="H11">
            <v>98</v>
          </cell>
          <cell r="I11">
            <v>99</v>
          </cell>
          <cell r="J11">
            <v>101</v>
          </cell>
          <cell r="K11">
            <v>102</v>
          </cell>
          <cell r="L11">
            <v>102</v>
          </cell>
          <cell r="M11">
            <v>97</v>
          </cell>
          <cell r="N11">
            <v>88</v>
          </cell>
          <cell r="O11">
            <v>81</v>
          </cell>
          <cell r="P11">
            <v>69</v>
          </cell>
          <cell r="Q11">
            <v>0</v>
          </cell>
        </row>
        <row r="12">
          <cell r="B12" t="str">
            <v>Average Monthly Residential Consumption</v>
          </cell>
          <cell r="E12">
            <v>8</v>
          </cell>
          <cell r="H12">
            <v>930.5527723078111</v>
          </cell>
          <cell r="I12">
            <v>911.42645574327923</v>
          </cell>
          <cell r="J12">
            <v>944.11586698403426</v>
          </cell>
          <cell r="K12">
            <v>917.72688707061764</v>
          </cell>
          <cell r="L12">
            <v>1020.6112725947974</v>
          </cell>
          <cell r="M12">
            <v>982.33546853304915</v>
          </cell>
          <cell r="N12">
            <v>938.1209880024611</v>
          </cell>
          <cell r="O12">
            <v>1034.9740665652982</v>
          </cell>
          <cell r="P12">
            <v>0</v>
          </cell>
          <cell r="Q12">
            <v>0</v>
          </cell>
        </row>
        <row r="13">
          <cell r="B13" t="str">
            <v>Peak Load (MW)</v>
          </cell>
          <cell r="E13">
            <v>9</v>
          </cell>
          <cell r="H13">
            <v>173508</v>
          </cell>
          <cell r="I13">
            <v>163781</v>
          </cell>
          <cell r="J13">
            <v>151146</v>
          </cell>
          <cell r="K13">
            <v>135599</v>
          </cell>
          <cell r="L13">
            <v>143727</v>
          </cell>
          <cell r="M13">
            <v>138296</v>
          </cell>
          <cell r="N13">
            <v>121910</v>
          </cell>
          <cell r="O13">
            <v>105749</v>
          </cell>
          <cell r="P13">
            <v>87295</v>
          </cell>
          <cell r="Q13">
            <v>78493</v>
          </cell>
        </row>
        <row r="14">
          <cell r="B14" t="str">
            <v xml:space="preserve"> Average Monthly Load Factor</v>
          </cell>
          <cell r="E14">
            <v>10</v>
          </cell>
          <cell r="H14">
            <v>67.163186593961967</v>
          </cell>
          <cell r="I14">
            <v>67.561764748050479</v>
          </cell>
          <cell r="J14">
            <v>69.104632778167101</v>
          </cell>
          <cell r="K14">
            <v>68.72127068223179</v>
          </cell>
          <cell r="L14">
            <v>65.793163668414934</v>
          </cell>
          <cell r="M14">
            <v>67.119014480013675</v>
          </cell>
          <cell r="N14">
            <v>67.585477224635255</v>
          </cell>
          <cell r="O14">
            <v>68.519146435191473</v>
          </cell>
          <cell r="P14">
            <v>67.886820284080557</v>
          </cell>
          <cell r="Q14">
            <v>68.635353871071743</v>
          </cell>
        </row>
        <row r="15">
          <cell r="B15" t="str">
            <v>Annual Load Factor</v>
          </cell>
          <cell r="E15">
            <v>11</v>
          </cell>
          <cell r="H15">
            <v>52.867958241868592</v>
          </cell>
          <cell r="I15">
            <v>53.340384736394434</v>
          </cell>
          <cell r="J15">
            <v>55.428731492916192</v>
          </cell>
          <cell r="K15">
            <v>59.522384376630789</v>
          </cell>
          <cell r="L15">
            <v>56.46025460559693</v>
          </cell>
          <cell r="M15">
            <v>54.45387736924809</v>
          </cell>
          <cell r="N15">
            <v>59.097792405431207</v>
          </cell>
          <cell r="O15">
            <v>58.897865804488973</v>
          </cell>
          <cell r="P15">
            <v>60.42506370437092</v>
          </cell>
          <cell r="Q15">
            <v>57.699936247696115</v>
          </cell>
        </row>
        <row r="16">
          <cell r="B16" t="str">
            <v>Gross Capital Expenditures</v>
          </cell>
          <cell r="E16">
            <v>12</v>
          </cell>
          <cell r="H16">
            <v>4691000</v>
          </cell>
          <cell r="I16">
            <v>4487000</v>
          </cell>
          <cell r="J16">
            <v>6897000</v>
          </cell>
          <cell r="K16">
            <v>18767000</v>
          </cell>
          <cell r="L16">
            <v>11367000</v>
          </cell>
          <cell r="M16">
            <v>10484000</v>
          </cell>
          <cell r="N16">
            <v>8080000</v>
          </cell>
          <cell r="O16">
            <v>8749000</v>
          </cell>
          <cell r="P16">
            <v>9928000</v>
          </cell>
          <cell r="Q16">
            <v>8724000</v>
          </cell>
        </row>
        <row r="17">
          <cell r="B17" t="str">
            <v>Contributed Capital + Dev. Chgs.</v>
          </cell>
          <cell r="E17">
            <v>13</v>
          </cell>
          <cell r="H17">
            <v>1601000</v>
          </cell>
          <cell r="I17">
            <v>2525000</v>
          </cell>
          <cell r="J17">
            <v>3377000</v>
          </cell>
          <cell r="K17">
            <v>2682000</v>
          </cell>
          <cell r="L17">
            <v>5280000</v>
          </cell>
          <cell r="M17">
            <v>7343000</v>
          </cell>
          <cell r="N17">
            <v>4466000</v>
          </cell>
          <cell r="O17">
            <v>4710000</v>
          </cell>
          <cell r="P17">
            <v>6261000</v>
          </cell>
          <cell r="Q17">
            <v>5904000</v>
          </cell>
        </row>
        <row r="20">
          <cell r="B20" t="str">
            <v>CUSTOMER RATIOS</v>
          </cell>
        </row>
        <row r="21">
          <cell r="B21" t="str">
            <v>Monthly Residential Bills - 1000 kWh</v>
          </cell>
          <cell r="E21">
            <v>14</v>
          </cell>
          <cell r="H21">
            <v>89.45</v>
          </cell>
          <cell r="I21">
            <v>89.45</v>
          </cell>
          <cell r="J21">
            <v>89.45</v>
          </cell>
          <cell r="K21">
            <v>82.724999999999994</v>
          </cell>
          <cell r="L21">
            <v>74.075000000000003</v>
          </cell>
          <cell r="M21">
            <v>67.974999999999994</v>
          </cell>
          <cell r="N21">
            <v>64.075000000000003</v>
          </cell>
          <cell r="O21">
            <v>61</v>
          </cell>
          <cell r="P21">
            <v>58.375</v>
          </cell>
          <cell r="Q21">
            <v>0</v>
          </cell>
        </row>
        <row r="22">
          <cell r="B22" t="str">
            <v>Residential Revenue per kW.h Sold</v>
          </cell>
          <cell r="E22">
            <v>15</v>
          </cell>
          <cell r="H22">
            <v>9.0279299814363806E-2</v>
          </cell>
          <cell r="I22">
            <v>9.0308342878182596E-2</v>
          </cell>
          <cell r="J22">
            <v>8.9336652293650426E-2</v>
          </cell>
          <cell r="K22">
            <v>8.2536805174193498E-2</v>
          </cell>
          <cell r="L22">
            <v>7.294752965012738E-2</v>
          </cell>
          <cell r="M22">
            <v>6.728583886959566E-2</v>
          </cell>
          <cell r="N22">
            <v>6.3483118643478123E-2</v>
          </cell>
          <cell r="O22">
            <v>6.0698834123965505E-2</v>
          </cell>
          <cell r="P22">
            <v>0</v>
          </cell>
          <cell r="Q22">
            <v>0</v>
          </cell>
        </row>
        <row r="23">
          <cell r="B23" t="str">
            <v>General Service Revenue per kW. h Sold</v>
          </cell>
          <cell r="E23">
            <v>16</v>
          </cell>
          <cell r="H23">
            <v>7.7422192513643365E-2</v>
          </cell>
          <cell r="I23">
            <v>7.7635797570032292E-2</v>
          </cell>
          <cell r="J23">
            <v>7.7760981610505583E-2</v>
          </cell>
          <cell r="K23">
            <v>7.1764877494555221E-2</v>
          </cell>
          <cell r="L23">
            <v>6.4202609806915806E-2</v>
          </cell>
          <cell r="M23">
            <v>5.9638622414168244E-2</v>
          </cell>
          <cell r="N23">
            <v>5.5980759239163978E-2</v>
          </cell>
          <cell r="O23">
            <v>5.364588079148877E-2</v>
          </cell>
          <cell r="P23">
            <v>0</v>
          </cell>
          <cell r="Q23">
            <v>0</v>
          </cell>
        </row>
        <row r="26">
          <cell r="B26" t="str">
            <v>FINANCIAL RATIOS</v>
          </cell>
        </row>
        <row r="27">
          <cell r="B27" t="str">
            <v>Net Income as a % of Total Revenue</v>
          </cell>
          <cell r="E27">
            <v>17</v>
          </cell>
          <cell r="H27">
            <v>3.5789841419329367</v>
          </cell>
          <cell r="I27">
            <v>3.2192735804734625</v>
          </cell>
          <cell r="J27">
            <v>7.1377627946462425</v>
          </cell>
          <cell r="K27">
            <v>5.1346677116213932</v>
          </cell>
          <cell r="L27">
            <v>3.7791615013638551</v>
          </cell>
          <cell r="M27">
            <v>6.6661498092673392</v>
          </cell>
          <cell r="N27">
            <v>4.5321332724979682</v>
          </cell>
          <cell r="O27">
            <v>5.4272980522227634</v>
          </cell>
          <cell r="P27">
            <v>3.7408897174758096</v>
          </cell>
        </row>
        <row r="28">
          <cell r="B28" t="str">
            <v>Debt / Equity Ratio</v>
          </cell>
          <cell r="E28">
            <v>18</v>
          </cell>
          <cell r="H28">
            <v>48.45788713178613</v>
          </cell>
          <cell r="I28">
            <v>61.708210528176323</v>
          </cell>
          <cell r="J28">
            <v>75.465080512323226</v>
          </cell>
          <cell r="K28">
            <v>75.720165762064454</v>
          </cell>
          <cell r="L28">
            <v>95.338124934027675</v>
          </cell>
          <cell r="M28">
            <v>49.300409676455779</v>
          </cell>
          <cell r="N28">
            <v>50.676848402910721</v>
          </cell>
          <cell r="O28">
            <v>61.826471016817507</v>
          </cell>
          <cell r="P28">
            <v>56.195388534724934</v>
          </cell>
        </row>
        <row r="29">
          <cell r="B29" t="str">
            <v>Current Ratio</v>
          </cell>
          <cell r="E29">
            <v>19</v>
          </cell>
          <cell r="H29">
            <v>1.740948943767058</v>
          </cell>
          <cell r="I29">
            <v>1.6685143036093164</v>
          </cell>
          <cell r="J29">
            <v>1.5461691358310028</v>
          </cell>
          <cell r="K29">
            <v>0.95533036832606544</v>
          </cell>
          <cell r="L29">
            <v>2.2402256858667804</v>
          </cell>
          <cell r="M29">
            <v>1.5479153306456335</v>
          </cell>
          <cell r="N29">
            <v>1.2088920377994625</v>
          </cell>
          <cell r="O29">
            <v>1.626358038166003</v>
          </cell>
          <cell r="P29">
            <v>1.5673815594851062</v>
          </cell>
        </row>
        <row r="30">
          <cell r="B30" t="str">
            <v>Number of Days Cash Reserve</v>
          </cell>
          <cell r="E30">
            <v>20</v>
          </cell>
          <cell r="H30">
            <v>32.976185425214581</v>
          </cell>
          <cell r="I30">
            <v>35.495442366482813</v>
          </cell>
          <cell r="J30">
            <v>29.7135092870482</v>
          </cell>
          <cell r="K30">
            <v>1.3208795951443963</v>
          </cell>
          <cell r="L30">
            <v>73.790452384969043</v>
          </cell>
          <cell r="M30">
            <v>12.610548543146949</v>
          </cell>
          <cell r="N30">
            <v>9.0660200322945778E-3</v>
          </cell>
          <cell r="O30">
            <v>6.2946216709510328E-3</v>
          </cell>
          <cell r="P30">
            <v>4.0967869828677612</v>
          </cell>
        </row>
        <row r="31">
          <cell r="B31" t="str">
            <v>Number of Days Sales Outstanding</v>
          </cell>
          <cell r="E31">
            <v>21</v>
          </cell>
          <cell r="H31">
            <v>22.908070243993933</v>
          </cell>
          <cell r="I31">
            <v>20.074492466750645</v>
          </cell>
          <cell r="J31">
            <v>17.873765804548999</v>
          </cell>
          <cell r="K31">
            <v>23.151808218388595</v>
          </cell>
          <cell r="L31">
            <v>23.037472953403185</v>
          </cell>
          <cell r="M31">
            <v>25.158228915362997</v>
          </cell>
          <cell r="N31">
            <v>30.831931135201931</v>
          </cell>
          <cell r="O31">
            <v>26.801306514178705</v>
          </cell>
          <cell r="P31">
            <v>28.263573710338871</v>
          </cell>
        </row>
        <row r="32">
          <cell r="B32" t="str">
            <v>Number of Days of Unbilled Revenue</v>
          </cell>
          <cell r="E32">
            <v>22</v>
          </cell>
          <cell r="H32">
            <v>25.934808368632478</v>
          </cell>
          <cell r="I32">
            <v>28.565410279899886</v>
          </cell>
          <cell r="J32">
            <v>29.385840564726617</v>
          </cell>
          <cell r="K32">
            <v>27.221690744227146</v>
          </cell>
          <cell r="L32">
            <v>26.816228809949738</v>
          </cell>
          <cell r="M32">
            <v>26.803447782724401</v>
          </cell>
          <cell r="N32">
            <v>28.469190164579004</v>
          </cell>
          <cell r="O32">
            <v>33.071045679507755</v>
          </cell>
          <cell r="P32">
            <v>23.036045758687674</v>
          </cell>
        </row>
        <row r="33">
          <cell r="B33" t="str">
            <v>Write-offs as a % of Total Revenue</v>
          </cell>
          <cell r="E33">
            <v>23</v>
          </cell>
          <cell r="H33">
            <v>5.0671335011019586E-2</v>
          </cell>
          <cell r="I33">
            <v>4.4489522158059187E-2</v>
          </cell>
          <cell r="J33">
            <v>7.0046778075319477E-2</v>
          </cell>
          <cell r="K33">
            <v>9.234256733392246E-2</v>
          </cell>
          <cell r="L33">
            <v>0.10881037567084079</v>
          </cell>
          <cell r="M33">
            <v>7.9953739398612181E-2</v>
          </cell>
          <cell r="N33">
            <v>3.3831376734258269E-2</v>
          </cell>
          <cell r="O33">
            <v>2.8842295345104334E-2</v>
          </cell>
          <cell r="P33">
            <v>3.0239585581696524E-2</v>
          </cell>
        </row>
        <row r="34">
          <cell r="B34" t="str">
            <v>Gross Margin %</v>
          </cell>
          <cell r="E34">
            <v>24</v>
          </cell>
          <cell r="H34">
            <v>20.915675946043109</v>
          </cell>
          <cell r="I34">
            <v>21.090394084640678</v>
          </cell>
          <cell r="J34">
            <v>22.793937493644282</v>
          </cell>
          <cell r="K34">
            <v>18.985561148038578</v>
          </cell>
          <cell r="L34">
            <v>17.854921628758838</v>
          </cell>
          <cell r="M34">
            <v>18.531909866441168</v>
          </cell>
          <cell r="N34">
            <v>17.278700219064202</v>
          </cell>
          <cell r="O34">
            <v>19.062854467629748</v>
          </cell>
          <cell r="P34">
            <v>15.193839844593136</v>
          </cell>
        </row>
        <row r="36">
          <cell r="B36" t="str">
            <v>SUMMARY (continued)</v>
          </cell>
          <cell r="E36" t="str">
            <v>Pg.</v>
          </cell>
          <cell r="F36" t="str">
            <v>Avg _ All MEU's</v>
          </cell>
          <cell r="G36">
            <v>1996</v>
          </cell>
          <cell r="H36">
            <v>1995</v>
          </cell>
          <cell r="I36">
            <v>1994</v>
          </cell>
          <cell r="J36">
            <v>1993</v>
          </cell>
          <cell r="K36">
            <v>1992</v>
          </cell>
          <cell r="L36">
            <v>1991</v>
          </cell>
          <cell r="M36">
            <v>1990</v>
          </cell>
          <cell r="N36">
            <v>1989</v>
          </cell>
          <cell r="O36">
            <v>1988</v>
          </cell>
          <cell r="P36">
            <v>1987</v>
          </cell>
          <cell r="Q36">
            <v>1986</v>
          </cell>
        </row>
        <row r="38">
          <cell r="B38" t="str">
            <v>EFFICIENCY RATIOS</v>
          </cell>
        </row>
        <row r="39">
          <cell r="B39" t="str">
            <v>System Unit Cost of Power</v>
          </cell>
          <cell r="E39">
            <v>25</v>
          </cell>
          <cell r="H39">
            <v>6.3</v>
          </cell>
          <cell r="I39">
            <v>6.3</v>
          </cell>
          <cell r="J39">
            <v>6.21</v>
          </cell>
          <cell r="K39">
            <v>5.96</v>
          </cell>
          <cell r="L39">
            <v>5.43</v>
          </cell>
          <cell r="M39">
            <v>4.97</v>
          </cell>
          <cell r="N39">
            <v>4.67</v>
          </cell>
          <cell r="O39">
            <v>4.4400000000000004</v>
          </cell>
          <cell r="P39">
            <v>4.25</v>
          </cell>
          <cell r="Q39">
            <v>0</v>
          </cell>
        </row>
        <row r="40">
          <cell r="B40" t="str">
            <v>Controllable Expense per Customer</v>
          </cell>
          <cell r="E40">
            <v>26</v>
          </cell>
          <cell r="H40">
            <v>203.18503383131238</v>
          </cell>
          <cell r="I40">
            <v>199.06448491550609</v>
          </cell>
          <cell r="J40">
            <v>203.01685738006714</v>
          </cell>
          <cell r="K40">
            <v>208.85175448622701</v>
          </cell>
          <cell r="L40">
            <v>209.82859890219962</v>
          </cell>
          <cell r="M40">
            <v>184.81505268018302</v>
          </cell>
          <cell r="N40">
            <v>161.65470711764442</v>
          </cell>
          <cell r="O40">
            <v>153.16830660238119</v>
          </cell>
          <cell r="P40">
            <v>137.65103518497568</v>
          </cell>
          <cell r="Q40" t="e">
            <v>#DIV/0!</v>
          </cell>
        </row>
        <row r="41">
          <cell r="B41" t="str">
            <v>Controllable Expense per MW.h Sold</v>
          </cell>
          <cell r="E41">
            <v>27</v>
          </cell>
          <cell r="H41">
            <v>7.7884096117919714</v>
          </cell>
          <cell r="I41">
            <v>7.7607259636694819</v>
          </cell>
          <cell r="J41">
            <v>7.8362137670053338</v>
          </cell>
          <cell r="K41">
            <v>8.0709726718993622</v>
          </cell>
          <cell r="L41">
            <v>7.5725128145807883</v>
          </cell>
          <cell r="M41">
            <v>6.8898940581819321</v>
          </cell>
          <cell r="N41">
            <v>6.0105259135831801</v>
          </cell>
          <cell r="O41">
            <v>5.9005680149044686</v>
          </cell>
          <cell r="P41">
            <v>5.6775696573479113</v>
          </cell>
          <cell r="Q41" t="e">
            <v>#DIV/0!</v>
          </cell>
        </row>
        <row r="42">
          <cell r="B42" t="str">
            <v>Operations &amp; Maintenance per Customer</v>
          </cell>
          <cell r="E42">
            <v>28</v>
          </cell>
          <cell r="H42">
            <v>109.01771956856703</v>
          </cell>
          <cell r="I42">
            <v>105.95078964647337</v>
          </cell>
          <cell r="J42">
            <v>105.88423636429268</v>
          </cell>
          <cell r="K42">
            <v>110.05577780317751</v>
          </cell>
          <cell r="L42">
            <v>110.77615289074082</v>
          </cell>
          <cell r="M42">
            <v>91.74155228140873</v>
          </cell>
          <cell r="N42">
            <v>83.74880478977704</v>
          </cell>
          <cell r="O42">
            <v>77.735953950605136</v>
          </cell>
          <cell r="P42">
            <v>61.058547346984952</v>
          </cell>
          <cell r="Q42" t="e">
            <v>#DIV/0!</v>
          </cell>
        </row>
        <row r="43">
          <cell r="B43" t="str">
            <v>Operations &amp; Maint. per MW.h Sold</v>
          </cell>
          <cell r="E43">
            <v>29</v>
          </cell>
          <cell r="H43">
            <v>4.178824783169734</v>
          </cell>
          <cell r="I43">
            <v>4.13059639658817</v>
          </cell>
          <cell r="J43">
            <v>4.0870079530064816</v>
          </cell>
          <cell r="K43">
            <v>4.2530510563302517</v>
          </cell>
          <cell r="L43">
            <v>3.997805073778729</v>
          </cell>
          <cell r="M43">
            <v>3.4201195562023692</v>
          </cell>
          <cell r="N43">
            <v>3.1138861985271031</v>
          </cell>
          <cell r="O43">
            <v>2.9946553152132092</v>
          </cell>
          <cell r="P43">
            <v>2.5184275241601686</v>
          </cell>
          <cell r="Q43" t="e">
            <v>#DIV/0!</v>
          </cell>
        </row>
        <row r="44">
          <cell r="B44" t="str">
            <v>Administration Expense per Customer</v>
          </cell>
          <cell r="E44">
            <v>30</v>
          </cell>
          <cell r="H44">
            <v>94.167314262745364</v>
          </cell>
          <cell r="I44">
            <v>93.113695269032732</v>
          </cell>
          <cell r="J44">
            <v>97.132621015774461</v>
          </cell>
          <cell r="K44">
            <v>98.795976683049489</v>
          </cell>
          <cell r="L44">
            <v>99.052446011458798</v>
          </cell>
          <cell r="M44">
            <v>93.0735003987743</v>
          </cell>
          <cell r="N44">
            <v>77.905902327867381</v>
          </cell>
          <cell r="O44">
            <v>75.432352651776057</v>
          </cell>
          <cell r="P44">
            <v>76.592487837990717</v>
          </cell>
          <cell r="Q44" t="e">
            <v>#DIV/0!</v>
          </cell>
        </row>
        <row r="45">
          <cell r="B45" t="str">
            <v>Administration Expense per MW.h Sold</v>
          </cell>
          <cell r="E45">
            <v>31</v>
          </cell>
          <cell r="H45">
            <v>3.609584828622237</v>
          </cell>
          <cell r="I45">
            <v>3.6301295670813118</v>
          </cell>
          <cell r="J45">
            <v>3.7492058139988518</v>
          </cell>
          <cell r="K45">
            <v>3.8179216155691109</v>
          </cell>
          <cell r="L45">
            <v>3.5747077408020589</v>
          </cell>
          <cell r="M45">
            <v>3.4697745019795629</v>
          </cell>
          <cell r="N45">
            <v>2.8966397150560765</v>
          </cell>
          <cell r="O45">
            <v>2.905912699691259</v>
          </cell>
          <cell r="P45">
            <v>3.1591421331877423</v>
          </cell>
          <cell r="Q45" t="e">
            <v>#DIV/0!</v>
          </cell>
        </row>
        <row r="46">
          <cell r="B46" t="str">
            <v>Customers Served per Employee</v>
          </cell>
          <cell r="E46">
            <v>32</v>
          </cell>
          <cell r="H46">
            <v>304.63265306122452</v>
          </cell>
          <cell r="I46">
            <v>292.29292929292927</v>
          </cell>
          <cell r="J46">
            <v>274.28712871287127</v>
          </cell>
          <cell r="K46">
            <v>257.3235294117647</v>
          </cell>
          <cell r="L46">
            <v>244.69607843137254</v>
          </cell>
          <cell r="M46">
            <v>245.5979381443299</v>
          </cell>
          <cell r="N46">
            <v>254.32954545454547</v>
          </cell>
          <cell r="O46">
            <v>250.93827160493828</v>
          </cell>
          <cell r="P46">
            <v>256.20289855072463</v>
          </cell>
          <cell r="Q46" t="e">
            <v>#DIV/0!</v>
          </cell>
        </row>
        <row r="47">
          <cell r="B47" t="str">
            <v>System Losses</v>
          </cell>
          <cell r="E47">
            <v>33</v>
          </cell>
          <cell r="H47">
            <v>3.0764501789545449</v>
          </cell>
          <cell r="I47">
            <v>3.0112925102510673</v>
          </cell>
          <cell r="J47">
            <v>2.2049385609444414</v>
          </cell>
          <cell r="K47">
            <v>3.9381360187260839</v>
          </cell>
          <cell r="L47">
            <v>2.7103713519642412</v>
          </cell>
          <cell r="M47">
            <v>3.1323613675431403</v>
          </cell>
          <cell r="N47">
            <v>4.6236555732312468</v>
          </cell>
          <cell r="O47">
            <v>3.2954122656050941</v>
          </cell>
          <cell r="P47">
            <v>7.244526297792774</v>
          </cell>
          <cell r="Q47">
            <v>0</v>
          </cell>
        </row>
        <row r="50">
          <cell r="B50" t="str">
            <v>RELIABILITY RATIOS</v>
          </cell>
        </row>
        <row r="51">
          <cell r="B51" t="str">
            <v>System Avg Interruption Duration Index [SAIDI]</v>
          </cell>
          <cell r="E51">
            <v>34</v>
          </cell>
          <cell r="H51">
            <v>1.4791652709854626</v>
          </cell>
          <cell r="I51">
            <v>0.94505304627293774</v>
          </cell>
          <cell r="J51">
            <v>0.97375735479911918</v>
          </cell>
          <cell r="K51">
            <v>1.218386863260563</v>
          </cell>
        </row>
        <row r="52">
          <cell r="B52" t="str">
            <v>Customer Avg Interruption Duration Index [CAIDI]</v>
          </cell>
          <cell r="E52">
            <v>35</v>
          </cell>
          <cell r="H52">
            <v>0.37206578703469662</v>
          </cell>
          <cell r="I52">
            <v>0.35056211462779935</v>
          </cell>
          <cell r="J52">
            <v>0.26872808415683774</v>
          </cell>
          <cell r="K52">
            <v>0.24212941229916563</v>
          </cell>
        </row>
        <row r="53">
          <cell r="B53" t="str">
            <v>System Avg Interruption Frequency Index [SAIFI]</v>
          </cell>
          <cell r="E53">
            <v>36</v>
          </cell>
          <cell r="H53">
            <v>3.9755476653044819</v>
          </cell>
          <cell r="I53">
            <v>2.6958219580467913</v>
          </cell>
          <cell r="J53">
            <v>3.6235786737898423</v>
          </cell>
          <cell r="K53">
            <v>5.0319655579685296</v>
          </cell>
        </row>
        <row r="54">
          <cell r="B54" t="str">
            <v>Index of Reliability</v>
          </cell>
          <cell r="E54">
            <v>37</v>
          </cell>
          <cell r="H54">
            <v>0.99983114551701091</v>
          </cell>
          <cell r="I54">
            <v>0.99989211723216065</v>
          </cell>
          <cell r="J54">
            <v>0.99988884048461202</v>
          </cell>
          <cell r="K54">
            <v>0.99986091474163696</v>
          </cell>
        </row>
        <row r="57">
          <cell r="B57" t="str">
            <v>RESOURCE MANAGEMENT RATIOS</v>
          </cell>
        </row>
        <row r="58">
          <cell r="B58" t="str">
            <v>Short Term Absences per Employee</v>
          </cell>
          <cell r="E58">
            <v>38</v>
          </cell>
          <cell r="H58">
            <v>2.306122448979592</v>
          </cell>
          <cell r="I58">
            <v>2.202020202020202</v>
          </cell>
          <cell r="J58">
            <v>2.4059405940594059</v>
          </cell>
          <cell r="K58">
            <v>2.5099999999999998</v>
          </cell>
          <cell r="L58">
            <v>3.109</v>
          </cell>
          <cell r="M58">
            <v>2.8330000000000002</v>
          </cell>
          <cell r="N58">
            <v>3.11</v>
          </cell>
          <cell r="O58">
            <v>2.605</v>
          </cell>
          <cell r="P58">
            <v>0</v>
          </cell>
          <cell r="Q58">
            <v>0</v>
          </cell>
        </row>
        <row r="59">
          <cell r="B59" t="str">
            <v>Short Term Absenteeism - Days per Employee</v>
          </cell>
          <cell r="E59">
            <v>39</v>
          </cell>
          <cell r="H59">
            <v>3.5</v>
          </cell>
          <cell r="I59">
            <v>3.2626262626262625</v>
          </cell>
          <cell r="J59">
            <v>3.3960396039603959</v>
          </cell>
          <cell r="K59">
            <v>3.26</v>
          </cell>
          <cell r="L59">
            <v>5.3760000000000003</v>
          </cell>
          <cell r="M59">
            <v>6.0250000000000004</v>
          </cell>
          <cell r="N59">
            <v>6.2690000000000001</v>
          </cell>
          <cell r="O59">
            <v>5.4009999999999998</v>
          </cell>
          <cell r="P59">
            <v>0</v>
          </cell>
          <cell r="Q59">
            <v>0</v>
          </cell>
        </row>
        <row r="60">
          <cell r="B60" t="str">
            <v>Overtime Hours as a % of Regular Hours Worked</v>
          </cell>
          <cell r="E60">
            <v>40</v>
          </cell>
          <cell r="H60">
            <v>2.422514923277872</v>
          </cell>
          <cell r="I60">
            <v>1.9317023709137564</v>
          </cell>
          <cell r="J60">
            <v>2.0238376506190652</v>
          </cell>
          <cell r="K60">
            <v>2.85</v>
          </cell>
          <cell r="L60">
            <v>2.7</v>
          </cell>
          <cell r="M60">
            <v>3.5</v>
          </cell>
          <cell r="N60">
            <v>4.0999999999999996</v>
          </cell>
          <cell r="O60">
            <v>3.34</v>
          </cell>
          <cell r="P60">
            <v>4.2</v>
          </cell>
          <cell r="Q60">
            <v>0</v>
          </cell>
        </row>
        <row r="61">
          <cell r="B61" t="str">
            <v>Accidents - Frequency / 200,000 Hours</v>
          </cell>
          <cell r="E61">
            <v>41</v>
          </cell>
          <cell r="H61">
            <v>2.3836907876310285</v>
          </cell>
          <cell r="I61">
            <v>1.0150480879031645</v>
          </cell>
          <cell r="J61">
            <v>0.98544012219457511</v>
          </cell>
          <cell r="K61">
            <v>1.05</v>
          </cell>
          <cell r="L61">
            <v>1E-3</v>
          </cell>
          <cell r="M61">
            <v>4.0000000000000002E-4</v>
          </cell>
          <cell r="N61">
            <v>1.5E-3</v>
          </cell>
          <cell r="O61">
            <v>9.0000000000000008E-4</v>
          </cell>
          <cell r="P61">
            <v>3.4000000000000002E-3</v>
          </cell>
          <cell r="Q61">
            <v>0</v>
          </cell>
        </row>
        <row r="62">
          <cell r="B62" t="str">
            <v>Accidents - Severity Rate / 200,000 Hours</v>
          </cell>
          <cell r="E62">
            <v>42</v>
          </cell>
          <cell r="H62">
            <v>7.7469950598008426</v>
          </cell>
          <cell r="I62">
            <v>60.902885274189863</v>
          </cell>
          <cell r="J62">
            <v>0.98544012219457511</v>
          </cell>
          <cell r="K62">
            <v>1.05</v>
          </cell>
        </row>
        <row r="64">
          <cell r="B64" t="str">
            <v>IMPORTANT STATISTICS</v>
          </cell>
          <cell r="G64">
            <v>1996</v>
          </cell>
          <cell r="H64">
            <v>1995</v>
          </cell>
          <cell r="I64">
            <v>1994</v>
          </cell>
          <cell r="J64">
            <v>1993</v>
          </cell>
          <cell r="K64">
            <v>1992</v>
          </cell>
          <cell r="L64">
            <v>1991</v>
          </cell>
          <cell r="M64">
            <v>1990</v>
          </cell>
          <cell r="N64">
            <v>1989</v>
          </cell>
          <cell r="O64">
            <v>1988</v>
          </cell>
          <cell r="P64">
            <v>1987</v>
          </cell>
          <cell r="Q64">
            <v>1986</v>
          </cell>
        </row>
        <row r="66">
          <cell r="B66" t="str">
            <v>Stat 1 - Service area in square kilometers</v>
          </cell>
        </row>
        <row r="68">
          <cell r="B68" t="str">
            <v xml:space="preserve">  RHHEC Statistic</v>
          </cell>
          <cell r="H68">
            <v>128</v>
          </cell>
          <cell r="I68">
            <v>128</v>
          </cell>
          <cell r="J68">
            <v>128</v>
          </cell>
          <cell r="K68">
            <v>128</v>
          </cell>
          <cell r="L68">
            <v>128</v>
          </cell>
          <cell r="M68">
            <v>128</v>
          </cell>
          <cell r="N68">
            <v>128</v>
          </cell>
          <cell r="O68">
            <v>128</v>
          </cell>
          <cell r="P68">
            <v>128</v>
          </cell>
          <cell r="Q68">
            <v>128</v>
          </cell>
        </row>
        <row r="71">
          <cell r="B71" t="str">
            <v>MEA Survey Results</v>
          </cell>
        </row>
        <row r="72">
          <cell r="B72" t="str">
            <v xml:space="preserve">   Average for large utilities</v>
          </cell>
          <cell r="H72">
            <v>220</v>
          </cell>
          <cell r="I72">
            <v>215</v>
          </cell>
          <cell r="J72">
            <v>218</v>
          </cell>
        </row>
        <row r="73">
          <cell r="B73" t="str">
            <v xml:space="preserve">   Average for all utilities</v>
          </cell>
          <cell r="I73">
            <v>96</v>
          </cell>
          <cell r="J73">
            <v>104</v>
          </cell>
        </row>
        <row r="74">
          <cell r="B74" t="str">
            <v xml:space="preserve">   Average for medium size utilities</v>
          </cell>
          <cell r="I74">
            <v>88</v>
          </cell>
          <cell r="J74">
            <v>89</v>
          </cell>
        </row>
        <row r="75">
          <cell r="B75" t="str">
            <v xml:space="preserve">   Brampton</v>
          </cell>
          <cell r="I75">
            <v>295</v>
          </cell>
          <cell r="J75">
            <v>295</v>
          </cell>
        </row>
        <row r="76">
          <cell r="B76" t="str">
            <v xml:space="preserve">   Markham</v>
          </cell>
          <cell r="I76">
            <v>256.39999999999998</v>
          </cell>
          <cell r="J76">
            <v>256.39999999999998</v>
          </cell>
        </row>
        <row r="77">
          <cell r="B77" t="str">
            <v xml:space="preserve">   Vaughan</v>
          </cell>
          <cell r="I77">
            <v>260</v>
          </cell>
          <cell r="J77">
            <v>260</v>
          </cell>
        </row>
        <row r="78">
          <cell r="B78" t="str">
            <v xml:space="preserve">   Guelph</v>
          </cell>
          <cell r="I78">
            <v>89</v>
          </cell>
          <cell r="J78">
            <v>89</v>
          </cell>
        </row>
        <row r="79">
          <cell r="B79" t="str">
            <v xml:space="preserve">   Barrie</v>
          </cell>
          <cell r="I79">
            <v>77</v>
          </cell>
          <cell r="J79">
            <v>77</v>
          </cell>
        </row>
        <row r="80">
          <cell r="B80" t="str">
            <v xml:space="preserve">   Newmarket</v>
          </cell>
          <cell r="I80">
            <v>41</v>
          </cell>
          <cell r="J80">
            <v>25.6</v>
          </cell>
        </row>
        <row r="89">
          <cell r="B89" t="str">
            <v>IMPORTANT STATISTICS (continued)</v>
          </cell>
          <cell r="G89">
            <v>1996</v>
          </cell>
          <cell r="H89">
            <v>1995</v>
          </cell>
          <cell r="I89">
            <v>1994</v>
          </cell>
          <cell r="J89">
            <v>1993</v>
          </cell>
          <cell r="K89">
            <v>1992</v>
          </cell>
          <cell r="L89">
            <v>1991</v>
          </cell>
          <cell r="M89">
            <v>1990</v>
          </cell>
          <cell r="N89">
            <v>1989</v>
          </cell>
          <cell r="O89">
            <v>1988</v>
          </cell>
          <cell r="P89">
            <v>1987</v>
          </cell>
          <cell r="Q89">
            <v>1986</v>
          </cell>
        </row>
        <row r="91">
          <cell r="B91" t="str">
            <v>Stat 2 - Average # of Customers ... all classes</v>
          </cell>
        </row>
        <row r="93">
          <cell r="B93" t="str">
            <v>RHHEC Calculation</v>
          </cell>
        </row>
        <row r="94">
          <cell r="B94" t="str">
            <v xml:space="preserve">  N = # of Customers @ Dec 31</v>
          </cell>
          <cell r="H94">
            <v>30252</v>
          </cell>
          <cell r="I94">
            <v>29455</v>
          </cell>
          <cell r="J94">
            <v>28419</v>
          </cell>
          <cell r="K94">
            <v>26987</v>
          </cell>
          <cell r="L94">
            <v>25506</v>
          </cell>
          <cell r="M94">
            <v>24412</v>
          </cell>
          <cell r="N94">
            <v>23233</v>
          </cell>
          <cell r="O94">
            <v>21529</v>
          </cell>
          <cell r="P94">
            <v>19122</v>
          </cell>
          <cell r="Q94">
            <v>16234</v>
          </cell>
        </row>
        <row r="95">
          <cell r="B95" t="str">
            <v xml:space="preserve">  Ca = Average # of Customers .. all classes</v>
          </cell>
          <cell r="H95">
            <v>29854</v>
          </cell>
          <cell r="I95">
            <v>28937</v>
          </cell>
          <cell r="J95">
            <v>27703</v>
          </cell>
          <cell r="K95">
            <v>26247</v>
          </cell>
          <cell r="L95">
            <v>24959</v>
          </cell>
          <cell r="M95">
            <v>23823</v>
          </cell>
          <cell r="N95">
            <v>22381</v>
          </cell>
          <cell r="O95">
            <v>20326</v>
          </cell>
          <cell r="P95">
            <v>17678</v>
          </cell>
        </row>
        <row r="98">
          <cell r="B98" t="str">
            <v>MEA Survey Results</v>
          </cell>
        </row>
        <row r="99">
          <cell r="B99" t="str">
            <v xml:space="preserve">   Average for all utilities</v>
          </cell>
          <cell r="I99">
            <v>21356</v>
          </cell>
          <cell r="J99">
            <v>21439</v>
          </cell>
        </row>
        <row r="100">
          <cell r="B100" t="str">
            <v xml:space="preserve">   Average for medium size utilities</v>
          </cell>
          <cell r="I100">
            <v>12745</v>
          </cell>
          <cell r="J100">
            <v>12463</v>
          </cell>
        </row>
        <row r="101">
          <cell r="B101" t="str">
            <v xml:space="preserve">   Brampton</v>
          </cell>
          <cell r="I101">
            <v>67581</v>
          </cell>
          <cell r="J101">
            <v>66744</v>
          </cell>
        </row>
        <row r="102">
          <cell r="B102" t="str">
            <v xml:space="preserve">   Markham</v>
          </cell>
          <cell r="I102">
            <v>49739</v>
          </cell>
          <cell r="J102">
            <v>49161</v>
          </cell>
        </row>
        <row r="103">
          <cell r="B103" t="str">
            <v xml:space="preserve">   Vaughan</v>
          </cell>
          <cell r="I103">
            <v>40960</v>
          </cell>
          <cell r="J103">
            <v>39087</v>
          </cell>
        </row>
        <row r="104">
          <cell r="B104" t="str">
            <v xml:space="preserve">   Guelph</v>
          </cell>
          <cell r="I104">
            <v>32939</v>
          </cell>
          <cell r="J104">
            <v>32611</v>
          </cell>
        </row>
        <row r="105">
          <cell r="B105" t="str">
            <v xml:space="preserve">   Barrie</v>
          </cell>
          <cell r="I105">
            <v>27961</v>
          </cell>
          <cell r="J105">
            <v>27855</v>
          </cell>
        </row>
        <row r="106">
          <cell r="B106" t="str">
            <v xml:space="preserve">   Newmarket</v>
          </cell>
          <cell r="I106">
            <v>18891</v>
          </cell>
          <cell r="J106">
            <v>18700</v>
          </cell>
        </row>
        <row r="112">
          <cell r="B112" t="str">
            <v>IMPORTANT STATISTICS (continued)</v>
          </cell>
          <cell r="G112">
            <v>1996</v>
          </cell>
          <cell r="H112">
            <v>1995</v>
          </cell>
          <cell r="I112">
            <v>1994</v>
          </cell>
          <cell r="J112">
            <v>1993</v>
          </cell>
          <cell r="K112">
            <v>1992</v>
          </cell>
          <cell r="L112">
            <v>1991</v>
          </cell>
          <cell r="M112">
            <v>1990</v>
          </cell>
          <cell r="N112">
            <v>1989</v>
          </cell>
          <cell r="O112">
            <v>1988</v>
          </cell>
          <cell r="P112">
            <v>1987</v>
          </cell>
          <cell r="Q112">
            <v>1986</v>
          </cell>
        </row>
        <row r="114">
          <cell r="B114" t="str">
            <v>Stat 3 - Average # of Employees</v>
          </cell>
        </row>
        <row r="116">
          <cell r="B116" t="str">
            <v>RHHEC Calculation</v>
          </cell>
        </row>
        <row r="117">
          <cell r="B117" t="str">
            <v xml:space="preserve">  M = # of Employees @ Dec 31</v>
          </cell>
          <cell r="H117">
            <v>97</v>
          </cell>
          <cell r="I117">
            <v>98</v>
          </cell>
          <cell r="J117">
            <v>100</v>
          </cell>
          <cell r="K117">
            <v>102</v>
          </cell>
          <cell r="L117">
            <v>102</v>
          </cell>
          <cell r="M117">
            <v>102</v>
          </cell>
          <cell r="N117">
            <v>92</v>
          </cell>
          <cell r="O117">
            <v>84</v>
          </cell>
          <cell r="P117">
            <v>78</v>
          </cell>
          <cell r="Q117">
            <v>60</v>
          </cell>
        </row>
        <row r="118">
          <cell r="B118" t="str">
            <v xml:space="preserve">  E = Average # of Employees</v>
          </cell>
          <cell r="H118">
            <v>98</v>
          </cell>
          <cell r="I118">
            <v>99</v>
          </cell>
          <cell r="J118">
            <v>101</v>
          </cell>
          <cell r="K118">
            <v>102</v>
          </cell>
          <cell r="L118">
            <v>102</v>
          </cell>
          <cell r="M118">
            <v>97</v>
          </cell>
          <cell r="N118">
            <v>88</v>
          </cell>
          <cell r="O118">
            <v>81</v>
          </cell>
          <cell r="P118">
            <v>69</v>
          </cell>
        </row>
        <row r="121">
          <cell r="B121" t="str">
            <v>MEA Survey Results</v>
          </cell>
        </row>
        <row r="122">
          <cell r="B122" t="str">
            <v xml:space="preserve">   Average for all utilities</v>
          </cell>
          <cell r="I122">
            <v>56</v>
          </cell>
          <cell r="J122">
            <v>60.8</v>
          </cell>
        </row>
        <row r="123">
          <cell r="B123" t="str">
            <v xml:space="preserve">   Average for medium size utilities</v>
          </cell>
          <cell r="I123">
            <v>32</v>
          </cell>
          <cell r="J123">
            <v>35.9</v>
          </cell>
        </row>
        <row r="124">
          <cell r="B124" t="str">
            <v xml:space="preserve">   Brampton</v>
          </cell>
          <cell r="I124">
            <v>215</v>
          </cell>
          <cell r="J124">
            <v>219</v>
          </cell>
        </row>
        <row r="125">
          <cell r="B125" t="str">
            <v xml:space="preserve">   Markham</v>
          </cell>
          <cell r="I125">
            <v>137</v>
          </cell>
          <cell r="J125">
            <v>141</v>
          </cell>
        </row>
        <row r="126">
          <cell r="B126" t="str">
            <v xml:space="preserve">   Vaughan</v>
          </cell>
          <cell r="I126">
            <v>146</v>
          </cell>
          <cell r="J126">
            <v>160</v>
          </cell>
        </row>
        <row r="127">
          <cell r="B127" t="str">
            <v xml:space="preserve">   Guelph</v>
          </cell>
          <cell r="I127">
            <v>105</v>
          </cell>
          <cell r="J127">
            <v>106</v>
          </cell>
        </row>
        <row r="128">
          <cell r="B128" t="str">
            <v xml:space="preserve">   Barrie</v>
          </cell>
          <cell r="I128">
            <v>68</v>
          </cell>
          <cell r="J128">
            <v>106</v>
          </cell>
        </row>
        <row r="129">
          <cell r="B129" t="str">
            <v xml:space="preserve">   Newmarket</v>
          </cell>
          <cell r="I129">
            <v>38</v>
          </cell>
          <cell r="J129">
            <v>38</v>
          </cell>
        </row>
        <row r="135">
          <cell r="B135" t="str">
            <v>IMPORTANT STATISTICS (continued)</v>
          </cell>
          <cell r="G135">
            <v>1996</v>
          </cell>
          <cell r="H135">
            <v>1995</v>
          </cell>
          <cell r="I135">
            <v>1994</v>
          </cell>
          <cell r="J135">
            <v>1993</v>
          </cell>
          <cell r="K135">
            <v>1992</v>
          </cell>
          <cell r="L135">
            <v>1991</v>
          </cell>
          <cell r="M135">
            <v>1990</v>
          </cell>
          <cell r="N135">
            <v>1989</v>
          </cell>
          <cell r="O135">
            <v>1988</v>
          </cell>
          <cell r="P135">
            <v>1987</v>
          </cell>
          <cell r="Q135">
            <v>1986</v>
          </cell>
        </row>
        <row r="137">
          <cell r="B137" t="str">
            <v>Stat 4 - Average Monthly Residential Consumption</v>
          </cell>
        </row>
        <row r="139">
          <cell r="B139" t="str">
            <v>RHHEC Calculation</v>
          </cell>
        </row>
        <row r="140">
          <cell r="B140" t="str">
            <v xml:space="preserve">  K= Total kW.h Residential Consumption</v>
          </cell>
          <cell r="H140">
            <v>289204635</v>
          </cell>
          <cell r="I140">
            <v>274477900</v>
          </cell>
          <cell r="J140">
            <v>271304912</v>
          </cell>
          <cell r="K140">
            <v>248997659</v>
          </cell>
          <cell r="L140">
            <v>263342203</v>
          </cell>
          <cell r="M140">
            <v>243375577</v>
          </cell>
          <cell r="N140">
            <v>219565341</v>
          </cell>
          <cell r="O140">
            <v>220536414</v>
          </cell>
          <cell r="P140">
            <v>0</v>
          </cell>
          <cell r="Q140">
            <v>0</v>
          </cell>
        </row>
        <row r="141">
          <cell r="B141" t="str">
            <v xml:space="preserve">  Cr = Average # of residential customers</v>
          </cell>
          <cell r="H141">
            <v>25899</v>
          </cell>
          <cell r="I141">
            <v>25096</v>
          </cell>
          <cell r="J141">
            <v>23947</v>
          </cell>
          <cell r="K141">
            <v>22610</v>
          </cell>
          <cell r="L141">
            <v>21502</v>
          </cell>
          <cell r="M141">
            <v>20646</v>
          </cell>
          <cell r="N141">
            <v>19504</v>
          </cell>
          <cell r="O141">
            <v>17757</v>
          </cell>
          <cell r="P141">
            <v>15467</v>
          </cell>
          <cell r="Q141">
            <v>0</v>
          </cell>
        </row>
        <row r="142">
          <cell r="B142" t="str">
            <v xml:space="preserve">  Average monthly residential consumption</v>
          </cell>
          <cell r="H142">
            <v>930.5527723078111</v>
          </cell>
          <cell r="I142">
            <v>911.42645574327923</v>
          </cell>
          <cell r="J142">
            <v>944.11586698403426</v>
          </cell>
          <cell r="K142">
            <v>917.72688707061764</v>
          </cell>
          <cell r="L142">
            <v>1020.6112725947974</v>
          </cell>
          <cell r="M142">
            <v>982.33546853304915</v>
          </cell>
          <cell r="N142">
            <v>938.1209880024611</v>
          </cell>
          <cell r="O142">
            <v>1034.9740665652982</v>
          </cell>
        </row>
        <row r="145">
          <cell r="B145" t="str">
            <v>MEA Survey Results</v>
          </cell>
        </row>
        <row r="146">
          <cell r="B146" t="str">
            <v xml:space="preserve">   Average for all utilities</v>
          </cell>
          <cell r="I146">
            <v>915</v>
          </cell>
          <cell r="J146">
            <v>926</v>
          </cell>
        </row>
        <row r="147">
          <cell r="B147" t="str">
            <v xml:space="preserve">   Average for medium size utilities</v>
          </cell>
          <cell r="I147">
            <v>897</v>
          </cell>
          <cell r="J147">
            <v>901</v>
          </cell>
        </row>
        <row r="148">
          <cell r="B148" t="str">
            <v xml:space="preserve">   Brampton</v>
          </cell>
          <cell r="I148">
            <v>1139</v>
          </cell>
          <cell r="J148">
            <v>1133</v>
          </cell>
        </row>
        <row r="149">
          <cell r="B149" t="str">
            <v xml:space="preserve">   Markham</v>
          </cell>
          <cell r="I149">
            <v>1029</v>
          </cell>
          <cell r="J149">
            <v>1038</v>
          </cell>
        </row>
        <row r="150">
          <cell r="B150" t="str">
            <v xml:space="preserve">   Vaughan</v>
          </cell>
          <cell r="I150">
            <v>942</v>
          </cell>
          <cell r="J150">
            <v>972</v>
          </cell>
        </row>
        <row r="151">
          <cell r="B151" t="str">
            <v xml:space="preserve">   Guelph</v>
          </cell>
          <cell r="I151">
            <v>800</v>
          </cell>
          <cell r="J151">
            <v>890</v>
          </cell>
        </row>
        <row r="152">
          <cell r="B152" t="str">
            <v xml:space="preserve">   Barrie</v>
          </cell>
        </row>
        <row r="153">
          <cell r="B153" t="str">
            <v xml:space="preserve">   Newmarket</v>
          </cell>
          <cell r="I153">
            <v>919</v>
          </cell>
          <cell r="J153">
            <v>810</v>
          </cell>
        </row>
        <row r="158">
          <cell r="B158" t="str">
            <v>IMPORTANT STATISTICS (continued)</v>
          </cell>
          <cell r="G158">
            <v>1996</v>
          </cell>
          <cell r="H158">
            <v>1995</v>
          </cell>
          <cell r="I158">
            <v>1994</v>
          </cell>
          <cell r="J158">
            <v>1993</v>
          </cell>
          <cell r="K158">
            <v>1992</v>
          </cell>
          <cell r="L158">
            <v>1991</v>
          </cell>
          <cell r="M158">
            <v>1990</v>
          </cell>
          <cell r="N158">
            <v>1989</v>
          </cell>
          <cell r="O158">
            <v>1988</v>
          </cell>
          <cell r="P158">
            <v>1987</v>
          </cell>
          <cell r="Q158">
            <v>1986</v>
          </cell>
        </row>
        <row r="160">
          <cell r="B160" t="str">
            <v>Stat 5 - Peak Load (MW)</v>
          </cell>
        </row>
        <row r="162">
          <cell r="B162" t="str">
            <v xml:space="preserve">  RHHEC Statistic</v>
          </cell>
          <cell r="H162">
            <v>173508</v>
          </cell>
          <cell r="I162">
            <v>163781</v>
          </cell>
          <cell r="J162">
            <v>151146</v>
          </cell>
          <cell r="K162">
            <v>135599</v>
          </cell>
          <cell r="L162">
            <v>143727</v>
          </cell>
          <cell r="M162">
            <v>138296</v>
          </cell>
          <cell r="N162">
            <v>121910</v>
          </cell>
          <cell r="O162">
            <v>105749</v>
          </cell>
          <cell r="P162">
            <v>87295</v>
          </cell>
          <cell r="Q162">
            <v>78493</v>
          </cell>
        </row>
        <row r="165">
          <cell r="B165" t="str">
            <v>MEA Survey Results</v>
          </cell>
        </row>
        <row r="166">
          <cell r="B166" t="str">
            <v xml:space="preserve">   Average for all utilities</v>
          </cell>
          <cell r="I166">
            <v>135300</v>
          </cell>
          <cell r="J166">
            <v>128900</v>
          </cell>
        </row>
        <row r="167">
          <cell r="B167" t="str">
            <v xml:space="preserve">   Average for medium size utilities</v>
          </cell>
          <cell r="I167">
            <v>68300</v>
          </cell>
          <cell r="J167">
            <v>65200</v>
          </cell>
        </row>
        <row r="168">
          <cell r="B168" t="str">
            <v xml:space="preserve">   Brampton</v>
          </cell>
          <cell r="I168">
            <v>471500</v>
          </cell>
          <cell r="J168">
            <v>457200</v>
          </cell>
        </row>
        <row r="169">
          <cell r="B169" t="str">
            <v xml:space="preserve">   Markham</v>
          </cell>
          <cell r="I169">
            <v>349500</v>
          </cell>
          <cell r="J169">
            <v>331800</v>
          </cell>
        </row>
        <row r="170">
          <cell r="B170" t="str">
            <v xml:space="preserve">   Vaughan</v>
          </cell>
          <cell r="I170">
            <v>332000</v>
          </cell>
          <cell r="J170">
            <v>318600</v>
          </cell>
        </row>
        <row r="171">
          <cell r="B171" t="str">
            <v xml:space="preserve">   Guelph</v>
          </cell>
          <cell r="I171">
            <v>206500</v>
          </cell>
          <cell r="J171">
            <v>184800</v>
          </cell>
        </row>
        <row r="172">
          <cell r="B172" t="str">
            <v xml:space="preserve">   Barrie</v>
          </cell>
          <cell r="I172">
            <v>148000</v>
          </cell>
          <cell r="J172">
            <v>133300</v>
          </cell>
        </row>
        <row r="173">
          <cell r="B173" t="str">
            <v xml:space="preserve">   Newmarket</v>
          </cell>
          <cell r="I173">
            <v>93300</v>
          </cell>
          <cell r="J173">
            <v>88300</v>
          </cell>
        </row>
        <row r="182">
          <cell r="B182" t="str">
            <v>IMPORTANT STATISTICS (continued)</v>
          </cell>
          <cell r="G182">
            <v>1996</v>
          </cell>
          <cell r="H182">
            <v>1995</v>
          </cell>
          <cell r="I182">
            <v>1994</v>
          </cell>
          <cell r="J182">
            <v>1993</v>
          </cell>
          <cell r="K182">
            <v>1992</v>
          </cell>
          <cell r="L182">
            <v>1991</v>
          </cell>
          <cell r="M182">
            <v>1990</v>
          </cell>
          <cell r="N182">
            <v>1989</v>
          </cell>
          <cell r="O182">
            <v>1988</v>
          </cell>
          <cell r="P182">
            <v>1987</v>
          </cell>
          <cell r="Q182">
            <v>1986</v>
          </cell>
        </row>
        <row r="184">
          <cell r="B184" t="str">
            <v>Stat 6 - Average Monthly Load Factor</v>
          </cell>
        </row>
        <row r="186">
          <cell r="B186" t="str">
            <v>RHHEC Calculation</v>
          </cell>
        </row>
        <row r="187">
          <cell r="B187" t="str">
            <v xml:space="preserve">  K = Total kW.h purchased</v>
          </cell>
          <cell r="H187">
            <v>803556000</v>
          </cell>
          <cell r="I187">
            <v>765286000</v>
          </cell>
          <cell r="J187">
            <v>733898000</v>
          </cell>
          <cell r="K187">
            <v>707035000</v>
          </cell>
          <cell r="L187">
            <v>710862000</v>
          </cell>
          <cell r="M187">
            <v>659694000</v>
          </cell>
          <cell r="N187">
            <v>631124000</v>
          </cell>
          <cell r="O187">
            <v>545607000</v>
          </cell>
          <cell r="P187">
            <v>462073000</v>
          </cell>
          <cell r="Q187">
            <v>396744000</v>
          </cell>
        </row>
        <row r="188">
          <cell r="B188" t="str">
            <v xml:space="preserve">  Pa = (Sum of each month's peak demand) / 12</v>
          </cell>
          <cell r="H188">
            <v>136578</v>
          </cell>
          <cell r="I188">
            <v>129306</v>
          </cell>
          <cell r="J188">
            <v>121234</v>
          </cell>
          <cell r="K188">
            <v>117448</v>
          </cell>
          <cell r="L188">
            <v>123339</v>
          </cell>
          <cell r="M188">
            <v>112200</v>
          </cell>
          <cell r="N188">
            <v>106600</v>
          </cell>
          <cell r="O188">
            <v>90900</v>
          </cell>
          <cell r="P188">
            <v>77700</v>
          </cell>
          <cell r="Q188">
            <v>65987</v>
          </cell>
        </row>
        <row r="189">
          <cell r="B189" t="str">
            <v xml:space="preserve">  RHHEC Statistic</v>
          </cell>
          <cell r="F189" t="str">
            <v>[K / (Pa x 24 x 365)] x 100</v>
          </cell>
          <cell r="H189">
            <v>67.163186593961967</v>
          </cell>
          <cell r="I189">
            <v>67.561764748050479</v>
          </cell>
          <cell r="J189">
            <v>69.104632778167101</v>
          </cell>
          <cell r="K189">
            <v>68.72127068223179</v>
          </cell>
          <cell r="L189">
            <v>65.793163668414934</v>
          </cell>
          <cell r="M189">
            <v>67.119014480013675</v>
          </cell>
          <cell r="N189">
            <v>67.585477224635255</v>
          </cell>
          <cell r="O189">
            <v>68.519146435191473</v>
          </cell>
          <cell r="P189">
            <v>67.886820284080557</v>
          </cell>
          <cell r="Q189">
            <v>68.635353871071743</v>
          </cell>
        </row>
        <row r="192">
          <cell r="B192" t="str">
            <v>MEA Survey Results</v>
          </cell>
        </row>
        <row r="193">
          <cell r="B193" t="str">
            <v xml:space="preserve">   Average for all utilities</v>
          </cell>
          <cell r="I193">
            <v>70.8</v>
          </cell>
          <cell r="J193">
            <v>71.400000000000006</v>
          </cell>
        </row>
        <row r="194">
          <cell r="B194" t="str">
            <v xml:space="preserve">   Average for medium size utilities</v>
          </cell>
          <cell r="I194">
            <v>71.7</v>
          </cell>
          <cell r="J194">
            <v>71.7</v>
          </cell>
        </row>
        <row r="195">
          <cell r="B195" t="str">
            <v xml:space="preserve">   Brampton</v>
          </cell>
          <cell r="I195">
            <v>72.400000000000006</v>
          </cell>
          <cell r="J195">
            <v>73.599999999999994</v>
          </cell>
        </row>
        <row r="196">
          <cell r="B196" t="str">
            <v xml:space="preserve">   Markham</v>
          </cell>
          <cell r="C196" t="str">
            <v>? This figure is listed however must be a mistake ?</v>
          </cell>
          <cell r="I196">
            <v>89.2</v>
          </cell>
          <cell r="J196">
            <v>70.8</v>
          </cell>
        </row>
        <row r="197">
          <cell r="B197" t="str">
            <v xml:space="preserve">   Vaughan</v>
          </cell>
          <cell r="I197">
            <v>67</v>
          </cell>
          <cell r="J197">
            <v>67.900000000000006</v>
          </cell>
        </row>
        <row r="198">
          <cell r="B198" t="str">
            <v xml:space="preserve">   Guelph</v>
          </cell>
          <cell r="I198">
            <v>73.8</v>
          </cell>
          <cell r="J198">
            <v>74.400000000000006</v>
          </cell>
        </row>
        <row r="199">
          <cell r="B199" t="str">
            <v xml:space="preserve">   Barrie</v>
          </cell>
          <cell r="I199">
            <v>70.7</v>
          </cell>
          <cell r="J199">
            <v>72.599999999999994</v>
          </cell>
        </row>
        <row r="200">
          <cell r="B200" t="str">
            <v xml:space="preserve">   Newmarket</v>
          </cell>
          <cell r="I200">
            <v>69.5</v>
          </cell>
          <cell r="J200">
            <v>70</v>
          </cell>
        </row>
        <row r="206">
          <cell r="B206" t="str">
            <v>IMPORTANT STATISTICS (continued)</v>
          </cell>
          <cell r="G206">
            <v>1996</v>
          </cell>
          <cell r="H206">
            <v>1995</v>
          </cell>
          <cell r="I206">
            <v>1994</v>
          </cell>
          <cell r="J206">
            <v>1993</v>
          </cell>
          <cell r="K206">
            <v>1992</v>
          </cell>
          <cell r="L206">
            <v>1991</v>
          </cell>
          <cell r="M206">
            <v>1990</v>
          </cell>
          <cell r="N206">
            <v>1989</v>
          </cell>
          <cell r="O206">
            <v>1988</v>
          </cell>
          <cell r="P206">
            <v>1987</v>
          </cell>
          <cell r="Q206">
            <v>1986</v>
          </cell>
        </row>
        <row r="208">
          <cell r="B208" t="str">
            <v>Stat 7 - Annual Load Factor</v>
          </cell>
        </row>
        <row r="210">
          <cell r="B210" t="str">
            <v>RHHEC Calculation</v>
          </cell>
        </row>
        <row r="211">
          <cell r="B211" t="str">
            <v xml:space="preserve">  K = Total kW.h purchased</v>
          </cell>
          <cell r="H211">
            <v>803556000</v>
          </cell>
          <cell r="I211">
            <v>765286000</v>
          </cell>
          <cell r="J211">
            <v>733898000</v>
          </cell>
          <cell r="K211">
            <v>707035000</v>
          </cell>
          <cell r="L211">
            <v>710862000</v>
          </cell>
          <cell r="M211">
            <v>659694000</v>
          </cell>
          <cell r="N211">
            <v>631124000</v>
          </cell>
          <cell r="O211">
            <v>545607000</v>
          </cell>
          <cell r="P211">
            <v>462073000</v>
          </cell>
          <cell r="Q211">
            <v>396744000</v>
          </cell>
        </row>
        <row r="212">
          <cell r="B212" t="str">
            <v xml:space="preserve">  PL = Largest of the monthly peak demands [# 7 above]</v>
          </cell>
          <cell r="H212">
            <v>173508</v>
          </cell>
          <cell r="I212">
            <v>163781</v>
          </cell>
          <cell r="J212">
            <v>151146</v>
          </cell>
          <cell r="K212">
            <v>135599</v>
          </cell>
          <cell r="L212">
            <v>143727</v>
          </cell>
          <cell r="M212">
            <v>138296</v>
          </cell>
          <cell r="N212">
            <v>121910</v>
          </cell>
          <cell r="O212">
            <v>105749</v>
          </cell>
          <cell r="P212">
            <v>87295</v>
          </cell>
          <cell r="Q212">
            <v>78493</v>
          </cell>
        </row>
        <row r="213">
          <cell r="B213" t="str">
            <v xml:space="preserve">  RHHEC Statistic</v>
          </cell>
          <cell r="F213" t="str">
            <v>[K / (PL x 24 x 365)] x 100</v>
          </cell>
          <cell r="H213">
            <v>52.867958241868592</v>
          </cell>
          <cell r="I213">
            <v>53.340384736394434</v>
          </cell>
          <cell r="J213">
            <v>55.428731492916192</v>
          </cell>
          <cell r="K213">
            <v>59.522384376630789</v>
          </cell>
          <cell r="L213">
            <v>56.46025460559693</v>
          </cell>
          <cell r="M213">
            <v>54.45387736924809</v>
          </cell>
          <cell r="N213">
            <v>59.097792405431207</v>
          </cell>
          <cell r="O213">
            <v>58.897865804488973</v>
          </cell>
          <cell r="P213">
            <v>60.42506370437092</v>
          </cell>
          <cell r="Q213">
            <v>57.699936247696115</v>
          </cell>
        </row>
        <row r="216">
          <cell r="B216" t="str">
            <v>MEA Survey Results</v>
          </cell>
        </row>
        <row r="217">
          <cell r="B217" t="str">
            <v xml:space="preserve">   Average for all utilities</v>
          </cell>
          <cell r="I217">
            <v>56.2</v>
          </cell>
          <cell r="J217">
            <v>62.6</v>
          </cell>
        </row>
        <row r="218">
          <cell r="B218" t="str">
            <v xml:space="preserve">   Average for medium size utilities</v>
          </cell>
          <cell r="I218">
            <v>57.5</v>
          </cell>
          <cell r="J218">
            <v>63</v>
          </cell>
        </row>
        <row r="219">
          <cell r="B219" t="str">
            <v xml:space="preserve">   Brampton</v>
          </cell>
          <cell r="I219">
            <v>62.7</v>
          </cell>
          <cell r="J219">
            <v>72.3</v>
          </cell>
        </row>
        <row r="220">
          <cell r="B220" t="str">
            <v xml:space="preserve">   Markham</v>
          </cell>
          <cell r="I220">
            <v>54.7</v>
          </cell>
          <cell r="J220">
            <v>56.3</v>
          </cell>
        </row>
        <row r="221">
          <cell r="B221" t="str">
            <v xml:space="preserve">   Vaughan</v>
          </cell>
          <cell r="I221">
            <v>54.4</v>
          </cell>
          <cell r="J221">
            <v>54.8</v>
          </cell>
        </row>
        <row r="222">
          <cell r="B222" t="str">
            <v xml:space="preserve">   Guelph</v>
          </cell>
          <cell r="I222">
            <v>64.900000000000006</v>
          </cell>
          <cell r="J222">
            <v>70.099999999999994</v>
          </cell>
        </row>
        <row r="223">
          <cell r="B223" t="str">
            <v xml:space="preserve">   Barrie</v>
          </cell>
          <cell r="I223">
            <v>57.6</v>
          </cell>
          <cell r="J223">
            <v>62.8</v>
          </cell>
        </row>
        <row r="224">
          <cell r="B224" t="str">
            <v xml:space="preserve">   Newmarket</v>
          </cell>
          <cell r="I224">
            <v>60.3</v>
          </cell>
          <cell r="J224">
            <v>62.3</v>
          </cell>
        </row>
        <row r="231">
          <cell r="B231" t="str">
            <v>8.  Gross Capital Expenditures</v>
          </cell>
        </row>
        <row r="232">
          <cell r="B232" t="str">
            <v>RHHEC Statistic</v>
          </cell>
          <cell r="H232">
            <v>4691000</v>
          </cell>
          <cell r="I232">
            <v>4487000</v>
          </cell>
          <cell r="J232">
            <v>6897000</v>
          </cell>
          <cell r="K232">
            <v>18767000</v>
          </cell>
          <cell r="L232">
            <v>11367000</v>
          </cell>
          <cell r="M232">
            <v>10484000</v>
          </cell>
          <cell r="N232">
            <v>8080000</v>
          </cell>
          <cell r="O232">
            <v>8749000</v>
          </cell>
          <cell r="P232">
            <v>9928000</v>
          </cell>
          <cell r="Q232">
            <v>8724000</v>
          </cell>
        </row>
        <row r="234">
          <cell r="B234" t="str">
            <v>9.  Development Charges + Contributed Capital</v>
          </cell>
        </row>
        <row r="235">
          <cell r="B235" t="str">
            <v>RHHEC Statistic</v>
          </cell>
          <cell r="H235">
            <v>1601000</v>
          </cell>
          <cell r="I235">
            <v>2525000</v>
          </cell>
          <cell r="J235">
            <v>3377000</v>
          </cell>
          <cell r="K235">
            <v>2682000</v>
          </cell>
          <cell r="L235">
            <v>5280000</v>
          </cell>
          <cell r="M235">
            <v>7343000</v>
          </cell>
          <cell r="N235">
            <v>4466000</v>
          </cell>
          <cell r="O235">
            <v>4710000</v>
          </cell>
          <cell r="P235">
            <v>6261000</v>
          </cell>
          <cell r="Q235">
            <v>5904000</v>
          </cell>
        </row>
        <row r="237">
          <cell r="B237" t="str">
            <v>CUSTOMER RATIOS</v>
          </cell>
          <cell r="G237">
            <v>1996</v>
          </cell>
          <cell r="H237">
            <v>1995</v>
          </cell>
          <cell r="I237">
            <v>1994</v>
          </cell>
          <cell r="J237">
            <v>1993</v>
          </cell>
          <cell r="K237">
            <v>1992</v>
          </cell>
          <cell r="L237">
            <v>1991</v>
          </cell>
          <cell r="M237">
            <v>1990</v>
          </cell>
          <cell r="N237">
            <v>1989</v>
          </cell>
          <cell r="O237">
            <v>1988</v>
          </cell>
          <cell r="P237">
            <v>1987</v>
          </cell>
          <cell r="Q237">
            <v>1986</v>
          </cell>
        </row>
        <row r="239">
          <cell r="B239" t="str">
            <v>Ratio 1 - Monthly Residential Bills - 1000 kWh</v>
          </cell>
        </row>
        <row r="241">
          <cell r="B241" t="str">
            <v>RHHEC Calculation</v>
          </cell>
        </row>
        <row r="242">
          <cell r="B242" t="str">
            <v xml:space="preserve">   F = First 250</v>
          </cell>
          <cell r="H242">
            <v>0.13159999999999999</v>
          </cell>
          <cell r="I242">
            <v>0.13159999999999999</v>
          </cell>
          <cell r="J242">
            <v>0.13159999999999999</v>
          </cell>
          <cell r="K242">
            <v>0.12180000000000001</v>
          </cell>
          <cell r="L242">
            <v>0.1094</v>
          </cell>
          <cell r="M242">
            <v>9.820000000000001E-2</v>
          </cell>
          <cell r="N242">
            <v>9.2499999999999999E-2</v>
          </cell>
          <cell r="O242">
            <v>8.7999999999999995E-2</v>
          </cell>
          <cell r="P242">
            <v>8.5000000000000006E-2</v>
          </cell>
        </row>
        <row r="243">
          <cell r="B243" t="str">
            <v xml:space="preserve">   B = Balance</v>
          </cell>
          <cell r="H243">
            <v>7.5400000000000009E-2</v>
          </cell>
          <cell r="I243">
            <v>7.5400000000000009E-2</v>
          </cell>
          <cell r="J243">
            <v>7.5400000000000009E-2</v>
          </cell>
          <cell r="K243">
            <v>6.9699999999999998E-2</v>
          </cell>
          <cell r="L243">
            <v>6.2300000000000001E-2</v>
          </cell>
          <cell r="M243">
            <v>5.79E-2</v>
          </cell>
          <cell r="N243">
            <v>5.4600000000000003E-2</v>
          </cell>
          <cell r="O243">
            <v>5.2000000000000005E-2</v>
          </cell>
          <cell r="P243">
            <v>4.9500000000000002E-2</v>
          </cell>
        </row>
        <row r="244">
          <cell r="B244" t="str">
            <v xml:space="preserve">  RHHEC Statistic</v>
          </cell>
          <cell r="H244">
            <v>89.45</v>
          </cell>
          <cell r="I244">
            <v>89.45</v>
          </cell>
          <cell r="J244">
            <v>89.45</v>
          </cell>
          <cell r="K244">
            <v>82.724999999999994</v>
          </cell>
          <cell r="L244">
            <v>74.075000000000003</v>
          </cell>
          <cell r="M244">
            <v>67.974999999999994</v>
          </cell>
          <cell r="N244">
            <v>64.075000000000003</v>
          </cell>
          <cell r="O244">
            <v>61</v>
          </cell>
          <cell r="P244">
            <v>58.375</v>
          </cell>
        </row>
        <row r="245">
          <cell r="B245" t="str">
            <v xml:space="preserve">   % increase</v>
          </cell>
          <cell r="H245">
            <v>0</v>
          </cell>
          <cell r="I245">
            <v>0</v>
          </cell>
          <cell r="J245">
            <v>8.129344212753109E-2</v>
          </cell>
          <cell r="K245">
            <v>0.11677354033074575</v>
          </cell>
          <cell r="L245">
            <v>8.9738874586245077E-2</v>
          </cell>
          <cell r="M245">
            <v>6.0866172454155154E-2</v>
          </cell>
          <cell r="N245">
            <v>5.0409836065573817E-2</v>
          </cell>
          <cell r="O245">
            <v>4.4967880085653104E-2</v>
          </cell>
        </row>
        <row r="248">
          <cell r="B248" t="str">
            <v>MEA Survey Results</v>
          </cell>
        </row>
        <row r="249">
          <cell r="B249" t="str">
            <v xml:space="preserve">   Average for all utilities</v>
          </cell>
          <cell r="I249">
            <v>84.65</v>
          </cell>
          <cell r="J249">
            <v>84.62</v>
          </cell>
          <cell r="K249">
            <v>79.59</v>
          </cell>
          <cell r="L249">
            <v>71.22</v>
          </cell>
          <cell r="M249">
            <v>65.67</v>
          </cell>
          <cell r="N249">
            <v>61.53</v>
          </cell>
        </row>
        <row r="250">
          <cell r="B250" t="str">
            <v xml:space="preserve">   Average for medium size utilities</v>
          </cell>
          <cell r="I250">
            <v>84.27</v>
          </cell>
          <cell r="J250">
            <v>84.68</v>
          </cell>
          <cell r="K250">
            <v>79.5</v>
          </cell>
          <cell r="L250">
            <v>71.150000000000006</v>
          </cell>
          <cell r="M250">
            <v>65.739999999999995</v>
          </cell>
          <cell r="N250">
            <v>61.46</v>
          </cell>
        </row>
        <row r="251">
          <cell r="B251" t="str">
            <v xml:space="preserve">   Brampton</v>
          </cell>
          <cell r="I251">
            <v>83.48</v>
          </cell>
          <cell r="J251">
            <v>83.48</v>
          </cell>
          <cell r="K251">
            <v>79.75</v>
          </cell>
          <cell r="L251">
            <v>71.3</v>
          </cell>
          <cell r="M251">
            <v>65.05</v>
          </cell>
          <cell r="N251">
            <v>61.08</v>
          </cell>
        </row>
        <row r="252">
          <cell r="B252" t="str">
            <v xml:space="preserve">   Markham</v>
          </cell>
          <cell r="I252">
            <v>82.7</v>
          </cell>
          <cell r="J252">
            <v>83.98</v>
          </cell>
          <cell r="K252">
            <v>78.849999999999994</v>
          </cell>
          <cell r="L252">
            <v>71.849999999999994</v>
          </cell>
          <cell r="M252">
            <v>66.400000000000006</v>
          </cell>
          <cell r="N252">
            <v>63.45</v>
          </cell>
        </row>
        <row r="253">
          <cell r="B253" t="str">
            <v xml:space="preserve">   Vaughan</v>
          </cell>
          <cell r="I253">
            <v>83.4</v>
          </cell>
          <cell r="J253">
            <v>83.4</v>
          </cell>
          <cell r="K253">
            <v>79.83</v>
          </cell>
        </row>
        <row r="254">
          <cell r="B254" t="str">
            <v xml:space="preserve">   Guelph</v>
          </cell>
          <cell r="I254">
            <v>86.06</v>
          </cell>
          <cell r="J254">
            <v>86.06</v>
          </cell>
          <cell r="K254">
            <v>79.849999999999994</v>
          </cell>
          <cell r="L254">
            <v>71.55</v>
          </cell>
          <cell r="M254">
            <v>65.849999999999994</v>
          </cell>
          <cell r="N254">
            <v>62.95</v>
          </cell>
        </row>
        <row r="255">
          <cell r="B255" t="str">
            <v xml:space="preserve">   Barrie</v>
          </cell>
          <cell r="I255">
            <v>88.51</v>
          </cell>
          <cell r="J255">
            <v>88.51</v>
          </cell>
          <cell r="K255">
            <v>81.819999999999993</v>
          </cell>
          <cell r="L255">
            <v>73.13</v>
          </cell>
          <cell r="M255">
            <v>67.650000000000006</v>
          </cell>
          <cell r="N255">
            <v>63.18</v>
          </cell>
        </row>
        <row r="256">
          <cell r="B256" t="str">
            <v xml:space="preserve">   Newmarket</v>
          </cell>
          <cell r="I256">
            <v>84.25</v>
          </cell>
          <cell r="J256">
            <v>84.26</v>
          </cell>
          <cell r="K256">
            <v>78.400000000000006</v>
          </cell>
          <cell r="L256">
            <v>69.13</v>
          </cell>
          <cell r="M256">
            <v>63.67</v>
          </cell>
          <cell r="N256">
            <v>59.9</v>
          </cell>
        </row>
        <row r="259">
          <cell r="B259" t="str">
            <v>MEA Interpretation</v>
          </cell>
        </row>
        <row r="260">
          <cell r="B260" t="str">
            <v xml:space="preserve">   -   The monthly residential bill calculation indicates the ranking of the current year bill for a utility vis a vis prior years and other utilities.</v>
          </cell>
        </row>
        <row r="261">
          <cell r="B261" t="str">
            <v xml:space="preserve">   -   The monthly bill increase is mainly the result of the Ontario Hydo cost of power increase. </v>
          </cell>
        </row>
        <row r="262">
          <cell r="B262" t="str">
            <v xml:space="preserve">   -   Year to year percentage increases should not vary significantly from utility to utility.</v>
          </cell>
        </row>
        <row r="264">
          <cell r="B264" t="str">
            <v>CUSTOMER RATIOS (continued)</v>
          </cell>
          <cell r="G264">
            <v>1996</v>
          </cell>
          <cell r="H264">
            <v>1995</v>
          </cell>
          <cell r="I264">
            <v>1994</v>
          </cell>
          <cell r="J264">
            <v>1993</v>
          </cell>
          <cell r="K264">
            <v>1992</v>
          </cell>
          <cell r="L264">
            <v>1991</v>
          </cell>
          <cell r="M264">
            <v>1990</v>
          </cell>
          <cell r="N264">
            <v>1989</v>
          </cell>
          <cell r="O264">
            <v>1988</v>
          </cell>
          <cell r="P264">
            <v>1987</v>
          </cell>
          <cell r="Q264">
            <v>1986</v>
          </cell>
        </row>
        <row r="266">
          <cell r="B266" t="str">
            <v>Ratio 2 - Residential Revenue per kW.h Sold</v>
          </cell>
        </row>
        <row r="268">
          <cell r="B268" t="str">
            <v>RHHEC Calculation</v>
          </cell>
        </row>
        <row r="269">
          <cell r="B269" t="str">
            <v xml:space="preserve">   $r = Total Residential Billed Revenue [excludes unbilled adj]</v>
          </cell>
          <cell r="H269">
            <v>26103868</v>
          </cell>
          <cell r="I269">
            <v>24932482</v>
          </cell>
          <cell r="J269">
            <v>23731587</v>
          </cell>
          <cell r="K269">
            <v>20708096</v>
          </cell>
          <cell r="L269">
            <v>18983369</v>
          </cell>
          <cell r="M269">
            <v>16877876</v>
          </cell>
          <cell r="N269">
            <v>14947881</v>
          </cell>
          <cell r="O269">
            <v>12190736</v>
          </cell>
          <cell r="Q269">
            <v>0</v>
          </cell>
        </row>
        <row r="270">
          <cell r="B270" t="str">
            <v xml:space="preserve">   kW.h = Total Residential kW.h Sold [excludes unbilled adj]</v>
          </cell>
          <cell r="H270">
            <v>289145663</v>
          </cell>
          <cell r="I270">
            <v>276081713</v>
          </cell>
          <cell r="J270">
            <v>265642224</v>
          </cell>
          <cell r="K270">
            <v>250895294</v>
          </cell>
          <cell r="L270">
            <v>260233199</v>
          </cell>
          <cell r="M270">
            <v>250838457</v>
          </cell>
          <cell r="N270">
            <v>235462298</v>
          </cell>
          <cell r="O270">
            <v>200839706</v>
          </cell>
          <cell r="Q270">
            <v>0</v>
          </cell>
        </row>
        <row r="271">
          <cell r="B271" t="str">
            <v xml:space="preserve">   RHHEC Statistic</v>
          </cell>
          <cell r="H271">
            <v>9.0279299814363806E-2</v>
          </cell>
          <cell r="I271">
            <v>9.0308342878182596E-2</v>
          </cell>
          <cell r="J271">
            <v>8.9336652293650426E-2</v>
          </cell>
          <cell r="K271">
            <v>8.2536805174193498E-2</v>
          </cell>
          <cell r="L271">
            <v>7.294752965012738E-2</v>
          </cell>
          <cell r="M271">
            <v>6.728583886959566E-2</v>
          </cell>
          <cell r="N271">
            <v>6.3483118643478123E-2</v>
          </cell>
          <cell r="O271">
            <v>6.0698834123965505E-2</v>
          </cell>
        </row>
        <row r="272">
          <cell r="B272" t="str">
            <v xml:space="preserve">   % increase</v>
          </cell>
          <cell r="H272">
            <v>-3.2159890097824409E-4</v>
          </cell>
          <cell r="I272">
            <v>1.0876729310812025E-2</v>
          </cell>
          <cell r="J272">
            <v>8.2385635173373703E-2</v>
          </cell>
          <cell r="K272">
            <v>0.13145442443436292</v>
          </cell>
          <cell r="L272">
            <v>8.4143868541260894E-2</v>
          </cell>
          <cell r="M272">
            <v>5.9901282535813255E-2</v>
          </cell>
          <cell r="N272">
            <v>4.5870477739757928E-2</v>
          </cell>
        </row>
        <row r="275">
          <cell r="B275" t="str">
            <v>MEA Survey Results</v>
          </cell>
        </row>
        <row r="276">
          <cell r="B276" t="str">
            <v xml:space="preserve">   Average for all utilities</v>
          </cell>
          <cell r="I276">
            <v>8.6000000000000007E-2</v>
          </cell>
        </row>
        <row r="277">
          <cell r="B277" t="str">
            <v xml:space="preserve">   Average for medium size utilities</v>
          </cell>
          <cell r="I277">
            <v>8.5000000000000006E-2</v>
          </cell>
        </row>
        <row r="278">
          <cell r="B278" t="str">
            <v xml:space="preserve">   Brampton</v>
          </cell>
          <cell r="I278">
            <v>8.4000000000000005E-2</v>
          </cell>
        </row>
        <row r="279">
          <cell r="B279" t="str">
            <v xml:space="preserve">   Markham</v>
          </cell>
          <cell r="I279">
            <v>8.2000000000000003E-2</v>
          </cell>
        </row>
        <row r="280">
          <cell r="B280" t="str">
            <v xml:space="preserve">   Vaughan</v>
          </cell>
          <cell r="I280">
            <v>8.4000000000000005E-2</v>
          </cell>
        </row>
        <row r="281">
          <cell r="B281" t="str">
            <v xml:space="preserve">   Guelph</v>
          </cell>
          <cell r="I281">
            <v>8.8999999999999996E-2</v>
          </cell>
        </row>
        <row r="282">
          <cell r="B282" t="str">
            <v xml:space="preserve">   Barrie</v>
          </cell>
          <cell r="I282">
            <v>8.8999999999999996E-2</v>
          </cell>
        </row>
        <row r="283">
          <cell r="B283" t="str">
            <v xml:space="preserve">   Newmarket</v>
          </cell>
          <cell r="I283">
            <v>8.5000000000000006E-2</v>
          </cell>
        </row>
        <row r="286">
          <cell r="B286" t="str">
            <v>MEA Interpretation</v>
          </cell>
        </row>
        <row r="287">
          <cell r="B287" t="str">
            <v xml:space="preserve">  -  This ratio measures the average revenue realized for each kW.h sold.</v>
          </cell>
        </row>
        <row r="288">
          <cell r="B288" t="str">
            <v xml:space="preserve">  -  This measure is affected by the utility's rates and customers' consumption in each rate block as a proportion of total consumption.</v>
          </cell>
        </row>
        <row r="290">
          <cell r="B290" t="str">
            <v>CUSTOMER RATIOS (continued)</v>
          </cell>
          <cell r="G290">
            <v>1996</v>
          </cell>
          <cell r="H290">
            <v>1995</v>
          </cell>
          <cell r="I290">
            <v>1994</v>
          </cell>
          <cell r="J290">
            <v>1993</v>
          </cell>
          <cell r="K290">
            <v>1992</v>
          </cell>
          <cell r="L290">
            <v>1991</v>
          </cell>
          <cell r="M290">
            <v>1990</v>
          </cell>
          <cell r="N290">
            <v>1989</v>
          </cell>
          <cell r="O290">
            <v>1988</v>
          </cell>
          <cell r="P290">
            <v>1987</v>
          </cell>
          <cell r="Q290">
            <v>1986</v>
          </cell>
        </row>
        <row r="292">
          <cell r="B292" t="str">
            <v>Ratio 3 - General Service Revenue per kW.h Sold</v>
          </cell>
        </row>
        <row r="294">
          <cell r="B294" t="str">
            <v>RHHEC Calculation</v>
          </cell>
        </row>
        <row r="295">
          <cell r="B295" t="str">
            <v xml:space="preserve">  $g = Total General Service Billed Revenue [excludes unbilled adj]</v>
          </cell>
          <cell r="H295">
            <v>37647419</v>
          </cell>
          <cell r="I295">
            <v>35735338</v>
          </cell>
          <cell r="J295">
            <v>33961628</v>
          </cell>
          <cell r="K295">
            <v>30503562</v>
          </cell>
          <cell r="L295">
            <v>27115971</v>
          </cell>
          <cell r="M295">
            <v>22842920</v>
          </cell>
          <cell r="N295">
            <v>20310506</v>
          </cell>
          <cell r="O295">
            <v>16229235</v>
          </cell>
        </row>
        <row r="296">
          <cell r="B296" t="str">
            <v xml:space="preserve">  kW.h = Total General Service kW.h Sold [excludes unbilled adj]</v>
          </cell>
          <cell r="H296">
            <v>486261339</v>
          </cell>
          <cell r="I296">
            <v>460294595</v>
          </cell>
          <cell r="J296">
            <v>436743818</v>
          </cell>
          <cell r="K296">
            <v>425048618</v>
          </cell>
          <cell r="L296">
            <v>422349980.5</v>
          </cell>
          <cell r="M296">
            <v>383022261</v>
          </cell>
          <cell r="N296">
            <v>362812264</v>
          </cell>
          <cell r="O296">
            <v>302525278</v>
          </cell>
        </row>
        <row r="297">
          <cell r="B297" t="str">
            <v xml:space="preserve">  RHHEC Statistic</v>
          </cell>
          <cell r="H297">
            <v>7.7422192513643365E-2</v>
          </cell>
          <cell r="I297">
            <v>7.7635797570032292E-2</v>
          </cell>
          <cell r="J297">
            <v>7.7760981610505583E-2</v>
          </cell>
          <cell r="K297">
            <v>7.1764877494555221E-2</v>
          </cell>
          <cell r="L297">
            <v>6.4202609806915806E-2</v>
          </cell>
          <cell r="M297">
            <v>5.9638622414168244E-2</v>
          </cell>
          <cell r="N297">
            <v>5.5980759239163978E-2</v>
          </cell>
          <cell r="O297">
            <v>5.364588079148877E-2</v>
          </cell>
        </row>
        <row r="298">
          <cell r="B298" t="str">
            <v xml:space="preserve">  % increase</v>
          </cell>
          <cell r="H298">
            <v>-2.7513732462945582E-3</v>
          </cell>
          <cell r="I298">
            <v>-1.6098567415252292E-3</v>
          </cell>
          <cell r="J298">
            <v>8.3552070668625966E-2</v>
          </cell>
          <cell r="K298">
            <v>0.11778754337841293</v>
          </cell>
          <cell r="L298">
            <v>7.6527377863498461E-2</v>
          </cell>
          <cell r="M298">
            <v>6.5341435606061496E-2</v>
          </cell>
          <cell r="N298">
            <v>4.3523909258763628E-2</v>
          </cell>
        </row>
        <row r="301">
          <cell r="B301" t="str">
            <v>MEA Survey Results</v>
          </cell>
        </row>
        <row r="302">
          <cell r="B302" t="str">
            <v xml:space="preserve">   Average for all utilities</v>
          </cell>
          <cell r="I302">
            <v>7.3999999999999996E-2</v>
          </cell>
          <cell r="J302">
            <v>7.5999999999999998E-2</v>
          </cell>
        </row>
        <row r="303">
          <cell r="B303" t="str">
            <v xml:space="preserve">   Average for medium size utilities</v>
          </cell>
          <cell r="I303">
            <v>7.2999999999999995E-2</v>
          </cell>
          <cell r="J303">
            <v>7.5999999999999998E-2</v>
          </cell>
        </row>
        <row r="304">
          <cell r="B304" t="str">
            <v xml:space="preserve">   Brampton</v>
          </cell>
          <cell r="I304">
            <v>7.2999999999999995E-2</v>
          </cell>
        </row>
        <row r="305">
          <cell r="B305" t="str">
            <v xml:space="preserve">   Markham</v>
          </cell>
          <cell r="I305">
            <v>7.1000000000000008E-2</v>
          </cell>
        </row>
        <row r="306">
          <cell r="B306" t="str">
            <v xml:space="preserve">   Vaughan</v>
          </cell>
          <cell r="I306">
            <v>7.2999999999999995E-2</v>
          </cell>
        </row>
        <row r="307">
          <cell r="B307" t="str">
            <v xml:space="preserve">   Guelph</v>
          </cell>
          <cell r="I307">
            <v>7.1000000000000008E-2</v>
          </cell>
        </row>
        <row r="308">
          <cell r="B308" t="str">
            <v xml:space="preserve">   Barrie</v>
          </cell>
          <cell r="I308">
            <v>7.4999999999999997E-2</v>
          </cell>
        </row>
        <row r="309">
          <cell r="B309" t="str">
            <v xml:space="preserve">   Newmarket</v>
          </cell>
          <cell r="I309">
            <v>7.3999999999999996E-2</v>
          </cell>
        </row>
        <row r="312">
          <cell r="B312" t="str">
            <v>MEA Interpretation</v>
          </cell>
        </row>
        <row r="313">
          <cell r="B313" t="str">
            <v xml:space="preserve">  -  This ratio measures the average revenue realized for each kW.h sold.</v>
          </cell>
        </row>
        <row r="314">
          <cell r="B314" t="str">
            <v xml:space="preserve">  -  This measure is affected by the utility's rates and customers' consumption in each rate block as a proportion of total consumption.</v>
          </cell>
        </row>
        <row r="316">
          <cell r="B316" t="str">
            <v>FINANCIAL RATIOS</v>
          </cell>
          <cell r="G316">
            <v>1996</v>
          </cell>
          <cell r="H316">
            <v>1995</v>
          </cell>
          <cell r="I316">
            <v>1994</v>
          </cell>
          <cell r="J316">
            <v>1993</v>
          </cell>
          <cell r="K316">
            <v>1992</v>
          </cell>
          <cell r="L316">
            <v>1991</v>
          </cell>
          <cell r="M316">
            <v>1990</v>
          </cell>
          <cell r="N316">
            <v>1989</v>
          </cell>
          <cell r="O316">
            <v>1988</v>
          </cell>
          <cell r="P316">
            <v>1987</v>
          </cell>
          <cell r="Q316">
            <v>1986</v>
          </cell>
        </row>
        <row r="318">
          <cell r="A318" t="str">
            <v xml:space="preserve"> </v>
          </cell>
          <cell r="B318" t="str">
            <v>Ratio 7 - Net Income as a Percentage of Total Revenue</v>
          </cell>
        </row>
        <row r="320">
          <cell r="B320" t="str">
            <v>RHHEC Calculation</v>
          </cell>
        </row>
        <row r="321">
          <cell r="B321" t="str">
            <v xml:space="preserve">  I = Net Income</v>
          </cell>
          <cell r="H321">
            <v>2334572</v>
          </cell>
          <cell r="I321">
            <v>2004076</v>
          </cell>
          <cell r="J321">
            <v>4277401</v>
          </cell>
          <cell r="K321">
            <v>2736315</v>
          </cell>
          <cell r="L321">
            <v>1828835</v>
          </cell>
          <cell r="M321">
            <v>2822825</v>
          </cell>
          <cell r="N321">
            <v>1667670</v>
          </cell>
          <cell r="O321">
            <v>1683396</v>
          </cell>
          <cell r="P321">
            <v>922962</v>
          </cell>
        </row>
        <row r="322">
          <cell r="B322" t="str">
            <v xml:space="preserve">  S = Service Revenue</v>
          </cell>
          <cell r="H322">
            <v>63977317</v>
          </cell>
          <cell r="I322">
            <v>61129019</v>
          </cell>
          <cell r="J322">
            <v>59002457</v>
          </cell>
          <cell r="K322">
            <v>52053813</v>
          </cell>
          <cell r="L322">
            <v>46956380</v>
          </cell>
          <cell r="M322">
            <v>40207351</v>
          </cell>
          <cell r="N322">
            <v>35606393</v>
          </cell>
          <cell r="O322">
            <v>29904126</v>
          </cell>
          <cell r="P322">
            <v>23165099</v>
          </cell>
        </row>
        <row r="323">
          <cell r="B323" t="str">
            <v xml:space="preserve">  M = Miscellaneous Revenue</v>
          </cell>
          <cell r="H323">
            <v>1252701</v>
          </cell>
          <cell r="I323">
            <v>1123410</v>
          </cell>
          <cell r="J323">
            <v>923897</v>
          </cell>
          <cell r="K323">
            <v>1237172</v>
          </cell>
          <cell r="L323">
            <v>1436233</v>
          </cell>
          <cell r="M323">
            <v>2138307</v>
          </cell>
          <cell r="N323">
            <v>1190186</v>
          </cell>
          <cell r="O323">
            <v>1113076</v>
          </cell>
          <cell r="P323">
            <v>1507160</v>
          </cell>
        </row>
        <row r="324">
          <cell r="B324" t="str">
            <v xml:space="preserve">  RHHEC Statistic</v>
          </cell>
          <cell r="H324">
            <v>3.5789841419329367</v>
          </cell>
          <cell r="I324">
            <v>3.2192735804734625</v>
          </cell>
          <cell r="J324">
            <v>7.1377627946462425</v>
          </cell>
          <cell r="K324">
            <v>5.1346677116213932</v>
          </cell>
          <cell r="L324">
            <v>3.7791615013638551</v>
          </cell>
          <cell r="M324">
            <v>6.6661498092673392</v>
          </cell>
          <cell r="N324">
            <v>4.5321332724979682</v>
          </cell>
          <cell r="O324">
            <v>5.4272980522227634</v>
          </cell>
          <cell r="P324">
            <v>3.7408897174758096</v>
          </cell>
        </row>
        <row r="327">
          <cell r="B327" t="str">
            <v>MEA Survey Results</v>
          </cell>
        </row>
        <row r="328">
          <cell r="B328" t="str">
            <v xml:space="preserve">   Average for all utilities</v>
          </cell>
          <cell r="I328">
            <v>3.9</v>
          </cell>
          <cell r="J328">
            <v>4.5</v>
          </cell>
          <cell r="K328">
            <v>4.5999999999999996</v>
          </cell>
          <cell r="L328">
            <v>5.8</v>
          </cell>
          <cell r="M328">
            <v>6.1</v>
          </cell>
          <cell r="N328">
            <v>5</v>
          </cell>
        </row>
        <row r="329">
          <cell r="B329" t="str">
            <v xml:space="preserve">   Average for medium size utilities</v>
          </cell>
          <cell r="I329">
            <v>4.2</v>
          </cell>
          <cell r="J329">
            <v>5.3</v>
          </cell>
          <cell r="K329">
            <v>4.8</v>
          </cell>
          <cell r="L329">
            <v>6.8</v>
          </cell>
          <cell r="M329">
            <v>6.4</v>
          </cell>
          <cell r="N329">
            <v>5.0999999999999996</v>
          </cell>
        </row>
        <row r="330">
          <cell r="B330" t="str">
            <v xml:space="preserve">   Brampton</v>
          </cell>
          <cell r="I330">
            <v>0.6</v>
          </cell>
          <cell r="J330">
            <v>1.3</v>
          </cell>
          <cell r="K330">
            <v>2.2999999999999998</v>
          </cell>
          <cell r="L330">
            <v>5.0999999999999996</v>
          </cell>
          <cell r="M330">
            <v>5.7</v>
          </cell>
          <cell r="N330">
            <v>5.0999999999999996</v>
          </cell>
        </row>
        <row r="331">
          <cell r="B331" t="str">
            <v xml:space="preserve">   Markham</v>
          </cell>
          <cell r="I331">
            <v>3.5</v>
          </cell>
          <cell r="J331">
            <v>6.5</v>
          </cell>
          <cell r="K331">
            <v>6.2</v>
          </cell>
          <cell r="L331">
            <v>7.1</v>
          </cell>
          <cell r="M331">
            <v>7.8</v>
          </cell>
          <cell r="N331">
            <v>8.1</v>
          </cell>
        </row>
        <row r="332">
          <cell r="B332" t="str">
            <v xml:space="preserve">   Vaughan</v>
          </cell>
          <cell r="I332">
            <v>1.6</v>
          </cell>
          <cell r="J332">
            <v>3.1</v>
          </cell>
          <cell r="K332">
            <v>4.8</v>
          </cell>
        </row>
        <row r="333">
          <cell r="B333" t="str">
            <v xml:space="preserve">   Guelph</v>
          </cell>
          <cell r="I333">
            <v>3.3</v>
          </cell>
          <cell r="J333">
            <v>5.0999999999999996</v>
          </cell>
          <cell r="K333">
            <v>3.1</v>
          </cell>
          <cell r="L333">
            <v>3.5</v>
          </cell>
          <cell r="M333">
            <v>4.9000000000000004</v>
          </cell>
          <cell r="N333">
            <v>5.5</v>
          </cell>
        </row>
        <row r="334">
          <cell r="B334" t="str">
            <v xml:space="preserve">   Barrie</v>
          </cell>
          <cell r="I334">
            <v>4.4000000000000004</v>
          </cell>
          <cell r="J334">
            <v>8.3000000000000007</v>
          </cell>
          <cell r="K334">
            <v>6.3</v>
          </cell>
          <cell r="L334">
            <v>4</v>
          </cell>
          <cell r="M334">
            <v>8.6999999999999993</v>
          </cell>
          <cell r="N334">
            <v>6.8</v>
          </cell>
        </row>
        <row r="335">
          <cell r="B335" t="str">
            <v xml:space="preserve">   Newmarket</v>
          </cell>
          <cell r="I335">
            <v>5.2</v>
          </cell>
          <cell r="J335">
            <v>8</v>
          </cell>
          <cell r="K335">
            <v>6.2</v>
          </cell>
          <cell r="L335">
            <v>2.9</v>
          </cell>
          <cell r="M335">
            <v>5.9</v>
          </cell>
          <cell r="N335">
            <v>4.2</v>
          </cell>
        </row>
        <row r="338">
          <cell r="B338" t="str">
            <v>MEA Interpretation</v>
          </cell>
        </row>
        <row r="339">
          <cell r="B339" t="str">
            <v xml:space="preserve">  -  This ratio indicates the proportion of total revenue that is available to be used in investment in capital assets, the payment of debt</v>
          </cell>
        </row>
        <row r="340">
          <cell r="B340" t="str">
            <v xml:space="preserve">     or the accumulation of working capital.</v>
          </cell>
        </row>
        <row r="341">
          <cell r="B341" t="str">
            <v xml:space="preserve">  -  Changes in this ratio arise from differences in the relative changes in revenues and expenses.</v>
          </cell>
        </row>
        <row r="343">
          <cell r="B343" t="str">
            <v>FINANCIAL RATIOS (continued)</v>
          </cell>
          <cell r="G343">
            <v>1996</v>
          </cell>
          <cell r="H343">
            <v>1995</v>
          </cell>
          <cell r="I343">
            <v>1994</v>
          </cell>
          <cell r="J343">
            <v>1993</v>
          </cell>
          <cell r="K343">
            <v>1992</v>
          </cell>
          <cell r="L343">
            <v>1991</v>
          </cell>
          <cell r="M343">
            <v>1990</v>
          </cell>
          <cell r="N343">
            <v>1989</v>
          </cell>
          <cell r="O343">
            <v>1988</v>
          </cell>
          <cell r="P343">
            <v>1987</v>
          </cell>
          <cell r="Q343">
            <v>1986</v>
          </cell>
        </row>
        <row r="345">
          <cell r="A345" t="str">
            <v xml:space="preserve"> </v>
          </cell>
          <cell r="B345" t="str">
            <v>Ratio 8 - Debt / Equity Ratio</v>
          </cell>
        </row>
        <row r="347">
          <cell r="B347" t="str">
            <v>RHHEC Calculation</v>
          </cell>
        </row>
        <row r="348">
          <cell r="B348" t="str">
            <v xml:space="preserve">  D = Debt</v>
          </cell>
          <cell r="H348">
            <v>15935869</v>
          </cell>
          <cell r="I348">
            <v>18852750</v>
          </cell>
          <cell r="J348">
            <v>21543295</v>
          </cell>
          <cell r="K348">
            <v>18377260</v>
          </cell>
          <cell r="L348">
            <v>20529781</v>
          </cell>
          <cell r="M348">
            <v>9714556</v>
          </cell>
          <cell r="N348">
            <v>8555262</v>
          </cell>
          <cell r="O348">
            <v>9406479</v>
          </cell>
          <cell r="P348">
            <v>7603757</v>
          </cell>
        </row>
        <row r="349">
          <cell r="B349" t="str">
            <v xml:space="preserve">  E = Equity</v>
          </cell>
          <cell r="H349">
            <v>32886017</v>
          </cell>
          <cell r="I349">
            <v>30551445</v>
          </cell>
          <cell r="J349">
            <v>28547369</v>
          </cell>
          <cell r="K349">
            <v>24269968</v>
          </cell>
          <cell r="L349">
            <v>21533653</v>
          </cell>
          <cell r="M349">
            <v>19704818</v>
          </cell>
          <cell r="N349">
            <v>16881993</v>
          </cell>
          <cell r="O349">
            <v>15214323</v>
          </cell>
          <cell r="P349">
            <v>13530927</v>
          </cell>
        </row>
        <row r="350">
          <cell r="B350" t="str">
            <v xml:space="preserve">  RHHEC Statistic</v>
          </cell>
          <cell r="H350">
            <v>48.45788713178613</v>
          </cell>
          <cell r="I350">
            <v>61.708210528176323</v>
          </cell>
          <cell r="J350">
            <v>75.465080512323226</v>
          </cell>
          <cell r="K350">
            <v>75.720165762064454</v>
          </cell>
          <cell r="L350">
            <v>95.338124934027675</v>
          </cell>
          <cell r="M350">
            <v>49.300409676455779</v>
          </cell>
          <cell r="N350">
            <v>50.676848402910721</v>
          </cell>
          <cell r="O350">
            <v>61.826471016817507</v>
          </cell>
          <cell r="P350">
            <v>56.195388534724934</v>
          </cell>
        </row>
        <row r="353">
          <cell r="B353" t="str">
            <v>MEA Survey Results</v>
          </cell>
        </row>
        <row r="354">
          <cell r="B354" t="str">
            <v xml:space="preserve">   Average for all utilities</v>
          </cell>
          <cell r="I354">
            <v>10.8</v>
          </cell>
          <cell r="J354">
            <v>9.8000000000000007</v>
          </cell>
          <cell r="K354">
            <v>12.9</v>
          </cell>
          <cell r="L354">
            <v>15</v>
          </cell>
          <cell r="M354">
            <v>14</v>
          </cell>
          <cell r="N354">
            <v>14.7</v>
          </cell>
        </row>
        <row r="355">
          <cell r="B355" t="str">
            <v xml:space="preserve">   Average for medium size utilities</v>
          </cell>
          <cell r="I355">
            <v>10.3</v>
          </cell>
          <cell r="J355">
            <v>12.3</v>
          </cell>
          <cell r="K355">
            <v>15.5</v>
          </cell>
          <cell r="L355">
            <v>19.3</v>
          </cell>
          <cell r="M355">
            <v>19</v>
          </cell>
          <cell r="N355">
            <v>18.7</v>
          </cell>
        </row>
        <row r="356">
          <cell r="B356" t="str">
            <v xml:space="preserve">   Brampton</v>
          </cell>
          <cell r="I356">
            <v>38</v>
          </cell>
          <cell r="J356">
            <v>43.8</v>
          </cell>
          <cell r="K356">
            <v>50.6</v>
          </cell>
          <cell r="L356">
            <v>49.1</v>
          </cell>
          <cell r="M356">
            <v>37.200000000000003</v>
          </cell>
          <cell r="N356">
            <v>46.4</v>
          </cell>
        </row>
        <row r="357">
          <cell r="B357" t="str">
            <v xml:space="preserve">   Markham</v>
          </cell>
          <cell r="I357">
            <v>12</v>
          </cell>
          <cell r="J357">
            <v>28</v>
          </cell>
          <cell r="K357">
            <v>40.1</v>
          </cell>
          <cell r="L357">
            <v>32.9</v>
          </cell>
          <cell r="M357">
            <v>47.4</v>
          </cell>
          <cell r="N357">
            <v>60.6</v>
          </cell>
        </row>
        <row r="358">
          <cell r="B358" t="str">
            <v xml:space="preserve">   Vaughan</v>
          </cell>
          <cell r="I358">
            <v>21.5</v>
          </cell>
          <cell r="J358">
            <v>24.7</v>
          </cell>
          <cell r="K358">
            <v>14</v>
          </cell>
        </row>
        <row r="359">
          <cell r="B359" t="str">
            <v xml:space="preserve">   Guelph</v>
          </cell>
          <cell r="I359">
            <v>14.1</v>
          </cell>
          <cell r="J359">
            <v>7.1</v>
          </cell>
          <cell r="K359">
            <v>0.9</v>
          </cell>
          <cell r="L359">
            <v>1.3</v>
          </cell>
          <cell r="M359">
            <v>1.9</v>
          </cell>
          <cell r="N359">
            <v>2.6</v>
          </cell>
        </row>
        <row r="360">
          <cell r="B360" t="str">
            <v xml:space="preserve">   Barrie</v>
          </cell>
          <cell r="I360">
            <v>33.4</v>
          </cell>
          <cell r="J360">
            <v>40.9</v>
          </cell>
          <cell r="K360">
            <v>39.5</v>
          </cell>
          <cell r="L360">
            <v>44.3</v>
          </cell>
          <cell r="M360">
            <v>51.8</v>
          </cell>
          <cell r="N360">
            <v>44</v>
          </cell>
        </row>
        <row r="361">
          <cell r="B361" t="str">
            <v xml:space="preserve">   Newmarket</v>
          </cell>
          <cell r="I361">
            <v>0.1</v>
          </cell>
          <cell r="J361">
            <v>0.1</v>
          </cell>
          <cell r="K361">
            <v>0.7</v>
          </cell>
          <cell r="L361">
            <v>1.1000000000000001</v>
          </cell>
          <cell r="M361">
            <v>1.4</v>
          </cell>
          <cell r="N361">
            <v>1.8</v>
          </cell>
        </row>
        <row r="364">
          <cell r="B364" t="str">
            <v>MEA Interpretation</v>
          </cell>
        </row>
        <row r="365">
          <cell r="B365" t="str">
            <v xml:space="preserve">  -  This ratio expresses the relationship between debt and utility equity and measures the extent to which assets are financed by debt.</v>
          </cell>
        </row>
        <row r="366">
          <cell r="B366" t="str">
            <v xml:space="preserve">  -  The higher the ratio, the higher the value of assets financed by debt.     A high debt ratio means a commission is not generating</v>
          </cell>
        </row>
        <row r="367">
          <cell r="B367" t="str">
            <v xml:space="preserve">     sufficient internal funds to finance new construction and asset aquisition.</v>
          </cell>
        </row>
        <row r="369">
          <cell r="B369" t="str">
            <v>FINANCIAL RATIOS (continued)</v>
          </cell>
          <cell r="G369">
            <v>1996</v>
          </cell>
          <cell r="H369">
            <v>1995</v>
          </cell>
          <cell r="I369">
            <v>1994</v>
          </cell>
          <cell r="J369">
            <v>1993</v>
          </cell>
          <cell r="K369">
            <v>1992</v>
          </cell>
          <cell r="L369">
            <v>1991</v>
          </cell>
          <cell r="M369">
            <v>1990</v>
          </cell>
          <cell r="N369">
            <v>1989</v>
          </cell>
          <cell r="O369">
            <v>1988</v>
          </cell>
          <cell r="P369">
            <v>1987</v>
          </cell>
          <cell r="Q369">
            <v>1986</v>
          </cell>
        </row>
        <row r="371">
          <cell r="B371" t="str">
            <v>Ratio 9 - Current Ratio</v>
          </cell>
        </row>
        <row r="373">
          <cell r="B373" t="str">
            <v>RHHEC Calculation</v>
          </cell>
        </row>
        <row r="374">
          <cell r="B374" t="str">
            <v xml:space="preserve">  CA = Current Assets</v>
          </cell>
          <cell r="H374">
            <v>18346066</v>
          </cell>
          <cell r="I374">
            <v>17816636</v>
          </cell>
          <cell r="J374">
            <v>16055544</v>
          </cell>
          <cell r="K374">
            <v>11099204</v>
          </cell>
          <cell r="L374">
            <v>22657376</v>
          </cell>
          <cell r="M374">
            <v>13642527</v>
          </cell>
          <cell r="N374">
            <v>13629588</v>
          </cell>
          <cell r="O374">
            <v>9208784</v>
          </cell>
          <cell r="P374">
            <v>7483341</v>
          </cell>
        </row>
        <row r="375">
          <cell r="B375" t="str">
            <v xml:space="preserve">  CL = Current liabilities</v>
          </cell>
          <cell r="H375">
            <v>10537969</v>
          </cell>
          <cell r="I375">
            <v>10678144</v>
          </cell>
          <cell r="J375">
            <v>10384080</v>
          </cell>
          <cell r="K375">
            <v>11618184</v>
          </cell>
          <cell r="L375">
            <v>10113881</v>
          </cell>
          <cell r="M375">
            <v>8813484</v>
          </cell>
          <cell r="N375">
            <v>11274446</v>
          </cell>
          <cell r="O375">
            <v>5662212</v>
          </cell>
          <cell r="P375">
            <v>4774422</v>
          </cell>
        </row>
        <row r="376">
          <cell r="B376" t="str">
            <v xml:space="preserve">  RHHEC Statistic</v>
          </cell>
          <cell r="H376">
            <v>1.740948943767058</v>
          </cell>
          <cell r="I376">
            <v>1.6685143036093164</v>
          </cell>
          <cell r="J376">
            <v>1.5461691358310028</v>
          </cell>
          <cell r="K376">
            <v>0.95533036832606544</v>
          </cell>
          <cell r="L376">
            <v>2.2402256858667804</v>
          </cell>
          <cell r="M376">
            <v>1.5479153306456335</v>
          </cell>
          <cell r="N376">
            <v>1.2088920377994625</v>
          </cell>
          <cell r="O376">
            <v>1.626358038166003</v>
          </cell>
          <cell r="P376">
            <v>1.5673815594851062</v>
          </cell>
        </row>
        <row r="379">
          <cell r="B379" t="str">
            <v>MEA Survey Results</v>
          </cell>
        </row>
        <row r="380">
          <cell r="B380" t="str">
            <v xml:space="preserve">   Average for all utilities</v>
          </cell>
          <cell r="I380">
            <v>2.6</v>
          </cell>
          <cell r="J380">
            <v>2.4</v>
          </cell>
          <cell r="K380">
            <v>2.4</v>
          </cell>
          <cell r="L380">
            <v>2.2999999999999998</v>
          </cell>
          <cell r="M380">
            <v>2.5</v>
          </cell>
          <cell r="N380">
            <v>2.2000000000000002</v>
          </cell>
        </row>
        <row r="381">
          <cell r="B381" t="str">
            <v xml:space="preserve">   Average for medium size utilities</v>
          </cell>
          <cell r="I381">
            <v>2.7</v>
          </cell>
          <cell r="J381">
            <v>2.4</v>
          </cell>
          <cell r="K381">
            <v>2.4</v>
          </cell>
          <cell r="L381">
            <v>2.2000000000000002</v>
          </cell>
          <cell r="M381">
            <v>2.4</v>
          </cell>
          <cell r="N381">
            <v>2.1</v>
          </cell>
        </row>
        <row r="382">
          <cell r="B382" t="str">
            <v xml:space="preserve">   Brampton</v>
          </cell>
          <cell r="I382">
            <v>1.1000000000000001</v>
          </cell>
          <cell r="J382">
            <v>1.2</v>
          </cell>
          <cell r="K382">
            <v>1.7</v>
          </cell>
          <cell r="L382">
            <v>1.5</v>
          </cell>
          <cell r="M382">
            <v>1.5</v>
          </cell>
          <cell r="N382">
            <v>1.7</v>
          </cell>
        </row>
        <row r="383">
          <cell r="B383" t="str">
            <v xml:space="preserve">   Markham</v>
          </cell>
          <cell r="I383">
            <v>2.2000000000000002</v>
          </cell>
          <cell r="J383">
            <v>1.9</v>
          </cell>
          <cell r="K383">
            <v>1.6</v>
          </cell>
          <cell r="L383">
            <v>1.3</v>
          </cell>
          <cell r="M383">
            <v>1.5</v>
          </cell>
          <cell r="N383">
            <v>1.3</v>
          </cell>
        </row>
        <row r="384">
          <cell r="B384" t="str">
            <v xml:space="preserve">   Vaughan</v>
          </cell>
          <cell r="I384">
            <v>1.7</v>
          </cell>
          <cell r="J384">
            <v>1.6</v>
          </cell>
          <cell r="K384">
            <v>1.2</v>
          </cell>
        </row>
        <row r="385">
          <cell r="B385" t="str">
            <v xml:space="preserve">   Guelph</v>
          </cell>
          <cell r="I385">
            <v>2.1</v>
          </cell>
          <cell r="J385">
            <v>2.2000000000000002</v>
          </cell>
          <cell r="K385">
            <v>1.8</v>
          </cell>
          <cell r="L385">
            <v>2</v>
          </cell>
          <cell r="M385">
            <v>2.2999999999999998</v>
          </cell>
        </row>
        <row r="386">
          <cell r="B386" t="str">
            <v xml:space="preserve">   Barrie</v>
          </cell>
          <cell r="I386">
            <v>2.2000000000000002</v>
          </cell>
          <cell r="J386">
            <v>2.1</v>
          </cell>
          <cell r="K386">
            <v>1.8</v>
          </cell>
          <cell r="L386">
            <v>1.4</v>
          </cell>
          <cell r="M386">
            <v>1.5</v>
          </cell>
          <cell r="N386">
            <v>1.2</v>
          </cell>
        </row>
        <row r="387">
          <cell r="B387" t="str">
            <v xml:space="preserve">   Newmarket</v>
          </cell>
          <cell r="I387">
            <v>2.6</v>
          </cell>
          <cell r="J387">
            <v>2.4</v>
          </cell>
          <cell r="K387">
            <v>2.9</v>
          </cell>
          <cell r="L387">
            <v>2.2000000000000002</v>
          </cell>
          <cell r="M387">
            <v>2.8</v>
          </cell>
          <cell r="N387">
            <v>1.9</v>
          </cell>
        </row>
        <row r="390">
          <cell r="B390" t="str">
            <v>MEA Interpretation</v>
          </cell>
        </row>
        <row r="391">
          <cell r="B391" t="str">
            <v xml:space="preserve">  -  This ratio is an indicator of the utility's liquidity and ability to meet it's short term obligations.</v>
          </cell>
        </row>
        <row r="392">
          <cell r="B392" t="str">
            <v xml:space="preserve">  -  A higher ratio indicates more liquidity.</v>
          </cell>
        </row>
        <row r="394">
          <cell r="B394" t="str">
            <v>FINANCIAL RATIOS (continued)</v>
          </cell>
          <cell r="G394">
            <v>1996</v>
          </cell>
          <cell r="H394">
            <v>1995</v>
          </cell>
          <cell r="I394">
            <v>1994</v>
          </cell>
          <cell r="J394">
            <v>1993</v>
          </cell>
          <cell r="K394">
            <v>1992</v>
          </cell>
          <cell r="L394">
            <v>1991</v>
          </cell>
          <cell r="M394">
            <v>1990</v>
          </cell>
          <cell r="N394">
            <v>1989</v>
          </cell>
          <cell r="O394">
            <v>1988</v>
          </cell>
          <cell r="P394">
            <v>1987</v>
          </cell>
          <cell r="Q394">
            <v>1986</v>
          </cell>
        </row>
        <row r="396">
          <cell r="B396" t="str">
            <v>Ratio 10 - Number of Days Cash Reserve</v>
          </cell>
        </row>
        <row r="398">
          <cell r="B398" t="str">
            <v>RHHEC Calculation</v>
          </cell>
        </row>
        <row r="399">
          <cell r="B399" t="str">
            <v xml:space="preserve">  N = Cash</v>
          </cell>
          <cell r="H399">
            <v>5966520</v>
          </cell>
          <cell r="I399">
            <v>6141762</v>
          </cell>
          <cell r="J399">
            <v>5082359</v>
          </cell>
          <cell r="K399">
            <v>252257</v>
          </cell>
          <cell r="L399">
            <v>11645815</v>
          </cell>
          <cell r="M399">
            <v>1720225</v>
          </cell>
          <cell r="N399">
            <v>1070</v>
          </cell>
          <cell r="O399">
            <v>650</v>
          </cell>
          <cell r="P399">
            <v>373665</v>
          </cell>
        </row>
        <row r="400">
          <cell r="B400" t="str">
            <v xml:space="preserve">  P = Cost of Power</v>
          </cell>
          <cell r="H400">
            <v>50595778</v>
          </cell>
          <cell r="I400">
            <v>48236653</v>
          </cell>
          <cell r="J400">
            <v>45553121</v>
          </cell>
          <cell r="K400">
            <v>42171256</v>
          </cell>
          <cell r="L400">
            <v>38572043</v>
          </cell>
          <cell r="M400">
            <v>32755875</v>
          </cell>
          <cell r="N400">
            <v>29453746</v>
          </cell>
          <cell r="O400">
            <v>24203444</v>
          </cell>
          <cell r="P400">
            <v>19645347</v>
          </cell>
        </row>
        <row r="401">
          <cell r="B401" t="str">
            <v xml:space="preserve">  C = Controllables</v>
          </cell>
          <cell r="H401">
            <v>6065886</v>
          </cell>
          <cell r="I401">
            <v>5760329</v>
          </cell>
          <cell r="J401">
            <v>5624176</v>
          </cell>
          <cell r="K401">
            <v>5481732</v>
          </cell>
          <cell r="L401">
            <v>5237112</v>
          </cell>
          <cell r="M401">
            <v>4402849</v>
          </cell>
          <cell r="N401">
            <v>3617994</v>
          </cell>
          <cell r="O401">
            <v>3113299</v>
          </cell>
          <cell r="P401">
            <v>2433395</v>
          </cell>
        </row>
        <row r="402">
          <cell r="B402" t="str">
            <v xml:space="preserve">  I = Interest +  Principal on Debenture debt</v>
          </cell>
          <cell r="H402">
            <v>4688571</v>
          </cell>
          <cell r="I402">
            <v>4671858</v>
          </cell>
          <cell r="J402">
            <v>4357413</v>
          </cell>
          <cell r="K402">
            <v>3286447</v>
          </cell>
          <cell r="L402">
            <v>2429257</v>
          </cell>
          <cell r="M402">
            <v>2147295</v>
          </cell>
          <cell r="N402">
            <v>1926227</v>
          </cell>
          <cell r="O402">
            <v>1625626</v>
          </cell>
          <cell r="P402">
            <v>1284592</v>
          </cell>
        </row>
        <row r="403">
          <cell r="B403" t="str">
            <v xml:space="preserve">  K = Capital expenditures </v>
          </cell>
          <cell r="H403">
            <v>4690751</v>
          </cell>
          <cell r="I403">
            <v>4486962</v>
          </cell>
          <cell r="J403">
            <v>6896860</v>
          </cell>
          <cell r="K403">
            <v>18766998</v>
          </cell>
          <cell r="L403">
            <v>11366906</v>
          </cell>
          <cell r="M403">
            <v>10484212</v>
          </cell>
          <cell r="N403">
            <v>8080473</v>
          </cell>
          <cell r="O403">
            <v>8748538</v>
          </cell>
          <cell r="P403">
            <v>9928054</v>
          </cell>
        </row>
        <row r="404">
          <cell r="B404" t="str">
            <v xml:space="preserve">  D =  (P + C + I +K)</v>
          </cell>
          <cell r="H404">
            <v>66040986</v>
          </cell>
          <cell r="I404">
            <v>63155802</v>
          </cell>
          <cell r="J404">
            <v>62431570</v>
          </cell>
          <cell r="K404">
            <v>69706433</v>
          </cell>
          <cell r="L404">
            <v>57605318</v>
          </cell>
          <cell r="M404">
            <v>49790231</v>
          </cell>
          <cell r="N404">
            <v>43078440</v>
          </cell>
          <cell r="O404">
            <v>37690907</v>
          </cell>
          <cell r="P404">
            <v>33291388</v>
          </cell>
        </row>
        <row r="405">
          <cell r="B405" t="str">
            <v xml:space="preserve">  RHHEC Statistic</v>
          </cell>
          <cell r="H405">
            <v>32.976185425214581</v>
          </cell>
          <cell r="I405">
            <v>35.495442366482813</v>
          </cell>
          <cell r="J405">
            <v>29.7135092870482</v>
          </cell>
          <cell r="K405">
            <v>1.3208795951443963</v>
          </cell>
          <cell r="L405">
            <v>73.790452384969043</v>
          </cell>
          <cell r="M405">
            <v>12.610548543146949</v>
          </cell>
          <cell r="N405">
            <v>9.0660200322945778E-3</v>
          </cell>
          <cell r="O405">
            <v>6.2946216709510328E-3</v>
          </cell>
          <cell r="P405">
            <v>4.0967869828677612</v>
          </cell>
        </row>
        <row r="408">
          <cell r="B408" t="str">
            <v>MEA Survey Results</v>
          </cell>
        </row>
        <row r="409">
          <cell r="B409" t="str">
            <v xml:space="preserve">   Average for all utilities</v>
          </cell>
          <cell r="I409">
            <v>59.72</v>
          </cell>
          <cell r="J409">
            <v>51.08</v>
          </cell>
          <cell r="K409">
            <v>44.9</v>
          </cell>
          <cell r="L409">
            <v>39.94</v>
          </cell>
          <cell r="M409">
            <v>30.97</v>
          </cell>
          <cell r="N409">
            <v>32.090000000000003</v>
          </cell>
        </row>
        <row r="410">
          <cell r="B410" t="str">
            <v xml:space="preserve">   Average for medium size utilities</v>
          </cell>
          <cell r="I410">
            <v>61.89</v>
          </cell>
          <cell r="J410">
            <v>48.79</v>
          </cell>
          <cell r="K410">
            <v>39.020000000000003</v>
          </cell>
          <cell r="L410">
            <v>35.869999999999997</v>
          </cell>
          <cell r="M410">
            <v>24.4</v>
          </cell>
          <cell r="N410">
            <v>28.99</v>
          </cell>
        </row>
        <row r="411">
          <cell r="B411" t="str">
            <v xml:space="preserve">   Brampton</v>
          </cell>
          <cell r="I411">
            <v>1.9</v>
          </cell>
          <cell r="J411">
            <v>1.33</v>
          </cell>
          <cell r="K411">
            <v>10.1</v>
          </cell>
          <cell r="L411">
            <v>18.100000000000001</v>
          </cell>
          <cell r="M411">
            <v>14</v>
          </cell>
          <cell r="N411">
            <v>21.4</v>
          </cell>
        </row>
        <row r="412">
          <cell r="B412" t="str">
            <v xml:space="preserve">   Markham</v>
          </cell>
          <cell r="I412">
            <v>54.6</v>
          </cell>
          <cell r="J412">
            <v>44.7</v>
          </cell>
          <cell r="K412">
            <v>32.1</v>
          </cell>
          <cell r="L412">
            <v>27.3</v>
          </cell>
          <cell r="M412">
            <v>16.399999999999999</v>
          </cell>
          <cell r="N412">
            <v>3.4</v>
          </cell>
        </row>
        <row r="413">
          <cell r="B413" t="str">
            <v xml:space="preserve">   Vaughan</v>
          </cell>
          <cell r="I413">
            <v>5.43</v>
          </cell>
          <cell r="J413">
            <v>0</v>
          </cell>
          <cell r="K413">
            <v>59</v>
          </cell>
        </row>
        <row r="414">
          <cell r="B414" t="str">
            <v xml:space="preserve">   Guelph</v>
          </cell>
          <cell r="I414">
            <v>30.6</v>
          </cell>
          <cell r="J414">
            <v>38.69</v>
          </cell>
          <cell r="K414">
            <v>26</v>
          </cell>
          <cell r="L414">
            <v>35.71</v>
          </cell>
          <cell r="M414">
            <v>37.33</v>
          </cell>
        </row>
        <row r="415">
          <cell r="B415" t="str">
            <v xml:space="preserve">   Barrie</v>
          </cell>
          <cell r="I415">
            <v>80.95</v>
          </cell>
          <cell r="J415">
            <v>60.7</v>
          </cell>
          <cell r="K415">
            <v>36.5</v>
          </cell>
          <cell r="L415">
            <v>14.7</v>
          </cell>
          <cell r="M415">
            <v>14.5</v>
          </cell>
          <cell r="N415">
            <v>1</v>
          </cell>
        </row>
        <row r="416">
          <cell r="B416" t="str">
            <v xml:space="preserve">   Newmarket</v>
          </cell>
          <cell r="I416">
            <v>46.44</v>
          </cell>
          <cell r="J416">
            <v>45.25</v>
          </cell>
          <cell r="K416">
            <v>26.6</v>
          </cell>
          <cell r="L416">
            <v>20.5</v>
          </cell>
          <cell r="M416">
            <v>19.2</v>
          </cell>
          <cell r="N416">
            <v>15.9</v>
          </cell>
        </row>
        <row r="419">
          <cell r="B419" t="str">
            <v>MEA Interpretation</v>
          </cell>
        </row>
        <row r="420">
          <cell r="B420" t="str">
            <v xml:space="preserve">  -  This ratio measures the utility's ability to meet its short term cash requirements and indicates the adequacy of cash and short term </v>
          </cell>
        </row>
        <row r="421">
          <cell r="B421" t="str">
            <v xml:space="preserve">      investment levels.     The greater the number of days reserve, the better the utility's ability to meet its short term cash requirements.</v>
          </cell>
        </row>
        <row r="423">
          <cell r="B423" t="str">
            <v>FINANCIAL RATIOS (continued)</v>
          </cell>
          <cell r="G423">
            <v>1996</v>
          </cell>
          <cell r="H423">
            <v>1995</v>
          </cell>
          <cell r="I423">
            <v>1994</v>
          </cell>
          <cell r="J423">
            <v>1993</v>
          </cell>
          <cell r="K423">
            <v>1992</v>
          </cell>
          <cell r="L423">
            <v>1991</v>
          </cell>
          <cell r="M423">
            <v>1990</v>
          </cell>
          <cell r="N423">
            <v>1989</v>
          </cell>
          <cell r="O423">
            <v>1988</v>
          </cell>
          <cell r="P423">
            <v>1987</v>
          </cell>
          <cell r="Q423">
            <v>1986</v>
          </cell>
        </row>
        <row r="425">
          <cell r="B425" t="str">
            <v>Ratio 11 - Number of Days Sales Outstanding</v>
          </cell>
        </row>
        <row r="427">
          <cell r="B427" t="str">
            <v>RHHEC Calculation</v>
          </cell>
        </row>
        <row r="428">
          <cell r="B428" t="str">
            <v xml:space="preserve">  A = Accounts Receivable Energy [excludes unbilled]</v>
          </cell>
          <cell r="H428">
            <v>4015314</v>
          </cell>
          <cell r="I428">
            <v>3362010</v>
          </cell>
          <cell r="J428">
            <v>2889282</v>
          </cell>
          <cell r="K428">
            <v>3301765</v>
          </cell>
          <cell r="L428">
            <v>2963692</v>
          </cell>
          <cell r="M428">
            <v>2771334</v>
          </cell>
          <cell r="N428">
            <v>3007676</v>
          </cell>
          <cell r="O428">
            <v>2195798</v>
          </cell>
          <cell r="P428">
            <v>1793769</v>
          </cell>
        </row>
        <row r="429">
          <cell r="B429" t="str">
            <v xml:space="preserve">  S = Service Revenue [includes unbilled]</v>
          </cell>
          <cell r="H429">
            <v>63977000</v>
          </cell>
          <cell r="I429">
            <v>61129000</v>
          </cell>
          <cell r="J429">
            <v>59002000</v>
          </cell>
          <cell r="K429">
            <v>52054000</v>
          </cell>
          <cell r="L429">
            <v>46956000</v>
          </cell>
          <cell r="M429">
            <v>40207000</v>
          </cell>
          <cell r="N429">
            <v>35606000</v>
          </cell>
          <cell r="O429">
            <v>29904000</v>
          </cell>
          <cell r="P429">
            <v>23165000</v>
          </cell>
        </row>
        <row r="430">
          <cell r="B430" t="str">
            <v xml:space="preserve">  RHHEC Statistic</v>
          </cell>
          <cell r="H430">
            <v>22.908070243993933</v>
          </cell>
          <cell r="I430">
            <v>20.074492466750645</v>
          </cell>
          <cell r="J430">
            <v>17.873765804548999</v>
          </cell>
          <cell r="K430">
            <v>23.151808218388595</v>
          </cell>
          <cell r="L430">
            <v>23.037472953403185</v>
          </cell>
          <cell r="M430">
            <v>25.158228915362997</v>
          </cell>
          <cell r="N430">
            <v>30.831931135201931</v>
          </cell>
          <cell r="O430">
            <v>26.801306514178705</v>
          </cell>
          <cell r="P430">
            <v>28.263573710338871</v>
          </cell>
        </row>
        <row r="433">
          <cell r="B433" t="str">
            <v>MEA Survey Results</v>
          </cell>
        </row>
        <row r="434">
          <cell r="B434" t="str">
            <v xml:space="preserve">   Average for all utilities</v>
          </cell>
          <cell r="I434">
            <v>20.100000000000001</v>
          </cell>
          <cell r="J434">
            <v>20.100000000000001</v>
          </cell>
          <cell r="K434">
            <v>20</v>
          </cell>
          <cell r="L434">
            <v>22.6</v>
          </cell>
          <cell r="M434">
            <v>21</v>
          </cell>
          <cell r="N434">
            <v>22.1</v>
          </cell>
        </row>
        <row r="435">
          <cell r="B435" t="str">
            <v xml:space="preserve">   Average for medium size utilities</v>
          </cell>
          <cell r="I435">
            <v>21.9</v>
          </cell>
          <cell r="J435">
            <v>21.2</v>
          </cell>
          <cell r="K435">
            <v>21.2</v>
          </cell>
          <cell r="L435">
            <v>25</v>
          </cell>
          <cell r="M435">
            <v>24.3</v>
          </cell>
          <cell r="N435">
            <v>24.5</v>
          </cell>
        </row>
        <row r="436">
          <cell r="B436" t="str">
            <v xml:space="preserve">   Brampton</v>
          </cell>
          <cell r="I436">
            <v>36.200000000000003</v>
          </cell>
          <cell r="J436">
            <v>38.299999999999997</v>
          </cell>
          <cell r="K436">
            <v>38.9</v>
          </cell>
          <cell r="L436">
            <v>41.4</v>
          </cell>
          <cell r="M436">
            <v>35.5</v>
          </cell>
          <cell r="N436">
            <v>36.4</v>
          </cell>
        </row>
        <row r="437">
          <cell r="B437" t="str">
            <v xml:space="preserve">   Markham</v>
          </cell>
          <cell r="I437">
            <v>9.6999999999999993</v>
          </cell>
          <cell r="J437">
            <v>11.5</v>
          </cell>
          <cell r="K437">
            <v>12.9</v>
          </cell>
          <cell r="L437">
            <v>10.3</v>
          </cell>
          <cell r="M437">
            <v>16.2</v>
          </cell>
          <cell r="N437">
            <v>19</v>
          </cell>
        </row>
        <row r="438">
          <cell r="B438" t="str">
            <v xml:space="preserve">   Vaughan</v>
          </cell>
          <cell r="I438">
            <v>39.1</v>
          </cell>
          <cell r="J438">
            <v>35.5</v>
          </cell>
          <cell r="K438">
            <v>45.7</v>
          </cell>
        </row>
        <row r="439">
          <cell r="B439" t="str">
            <v xml:space="preserve">   Guelph</v>
          </cell>
          <cell r="I439">
            <v>10</v>
          </cell>
          <cell r="J439">
            <v>7.7</v>
          </cell>
          <cell r="K439">
            <v>7.3</v>
          </cell>
          <cell r="L439">
            <v>10.6</v>
          </cell>
          <cell r="M439">
            <v>9.1</v>
          </cell>
        </row>
        <row r="440">
          <cell r="B440" t="str">
            <v xml:space="preserve">   Barrie</v>
          </cell>
          <cell r="I440">
            <v>17.5</v>
          </cell>
          <cell r="J440">
            <v>23.5</v>
          </cell>
          <cell r="K440">
            <v>24.6</v>
          </cell>
          <cell r="L440">
            <v>19.2</v>
          </cell>
          <cell r="M440">
            <v>14.8</v>
          </cell>
          <cell r="N440">
            <v>19.600000000000001</v>
          </cell>
        </row>
        <row r="441">
          <cell r="B441" t="str">
            <v xml:space="preserve">   Newmarket</v>
          </cell>
          <cell r="I441">
            <v>30.8</v>
          </cell>
          <cell r="J441">
            <v>29.6</v>
          </cell>
          <cell r="K441">
            <v>30.7</v>
          </cell>
          <cell r="L441">
            <v>30.6</v>
          </cell>
          <cell r="M441">
            <v>29.3</v>
          </cell>
          <cell r="N441">
            <v>30.2</v>
          </cell>
        </row>
        <row r="444">
          <cell r="B444" t="str">
            <v>MEA Interpretation</v>
          </cell>
        </row>
        <row r="445">
          <cell r="B445" t="str">
            <v xml:space="preserve">  -  This ratio provides an indication of the utility's ability to expedite the collectionof accounts receivable arising from the sale of energy.</v>
          </cell>
        </row>
        <row r="446">
          <cell r="B446" t="str">
            <v xml:space="preserve">  -  This ratio is influenced by utility collection practices.      It should be considered together with the Number of Days of Unbilled Revenue.</v>
          </cell>
        </row>
        <row r="448">
          <cell r="B448" t="str">
            <v>FINANCIAL RATIOS (continued)</v>
          </cell>
          <cell r="G448">
            <v>1996</v>
          </cell>
          <cell r="H448">
            <v>1995</v>
          </cell>
          <cell r="I448">
            <v>1994</v>
          </cell>
          <cell r="J448">
            <v>1993</v>
          </cell>
          <cell r="K448">
            <v>1992</v>
          </cell>
          <cell r="L448">
            <v>1991</v>
          </cell>
          <cell r="M448">
            <v>1990</v>
          </cell>
          <cell r="N448">
            <v>1989</v>
          </cell>
          <cell r="O448">
            <v>1988</v>
          </cell>
          <cell r="P448">
            <v>1987</v>
          </cell>
          <cell r="Q448">
            <v>1986</v>
          </cell>
        </row>
        <row r="450">
          <cell r="B450" t="str">
            <v>Ratio 34 - Number of Days of Unbilled Revenue</v>
          </cell>
        </row>
        <row r="452">
          <cell r="B452" t="str">
            <v>RHHEC Calculation</v>
          </cell>
        </row>
        <row r="453">
          <cell r="B453" t="str">
            <v xml:space="preserve">  U = Unbilled Revenue</v>
          </cell>
          <cell r="H453">
            <v>4545839</v>
          </cell>
          <cell r="I453">
            <v>4784041</v>
          </cell>
          <cell r="J453">
            <v>4750201</v>
          </cell>
          <cell r="K453">
            <v>3882186</v>
          </cell>
          <cell r="L453">
            <v>3449816</v>
          </cell>
          <cell r="M453">
            <v>2952565</v>
          </cell>
          <cell r="N453">
            <v>2777189</v>
          </cell>
          <cell r="O453">
            <v>2709470</v>
          </cell>
          <cell r="P453">
            <v>1462000</v>
          </cell>
        </row>
        <row r="454">
          <cell r="B454" t="str">
            <v xml:space="preserve">  S = Service Revenue [includes unbilled]</v>
          </cell>
          <cell r="H454">
            <v>63977000</v>
          </cell>
          <cell r="I454">
            <v>61129000</v>
          </cell>
          <cell r="J454">
            <v>59002000</v>
          </cell>
          <cell r="K454">
            <v>52054000</v>
          </cell>
          <cell r="L454">
            <v>46956000</v>
          </cell>
          <cell r="M454">
            <v>40207000</v>
          </cell>
          <cell r="N454">
            <v>35606000</v>
          </cell>
          <cell r="O454">
            <v>29904000</v>
          </cell>
          <cell r="P454">
            <v>23165000</v>
          </cell>
        </row>
        <row r="455">
          <cell r="B455" t="str">
            <v xml:space="preserve">  RHHEC Statistic</v>
          </cell>
          <cell r="H455">
            <v>25.934808368632478</v>
          </cell>
          <cell r="I455">
            <v>28.565410279899886</v>
          </cell>
          <cell r="J455">
            <v>29.385840564726617</v>
          </cell>
          <cell r="K455">
            <v>27.221690744227146</v>
          </cell>
          <cell r="L455">
            <v>26.816228809949738</v>
          </cell>
          <cell r="M455">
            <v>26.803447782724401</v>
          </cell>
          <cell r="N455">
            <v>28.469190164579004</v>
          </cell>
          <cell r="O455">
            <v>33.071045679507755</v>
          </cell>
          <cell r="P455">
            <v>23.036045758687674</v>
          </cell>
        </row>
        <row r="458">
          <cell r="B458" t="str">
            <v>MEA Survey Results</v>
          </cell>
        </row>
        <row r="459">
          <cell r="B459" t="str">
            <v xml:space="preserve">   Average for all utilities</v>
          </cell>
          <cell r="I459">
            <v>30.1</v>
          </cell>
          <cell r="J459">
            <v>32.299999999999997</v>
          </cell>
        </row>
        <row r="460">
          <cell r="B460" t="str">
            <v xml:space="preserve">   Average for medium size utilities</v>
          </cell>
          <cell r="I460">
            <v>27</v>
          </cell>
          <cell r="J460">
            <v>29.7</v>
          </cell>
        </row>
        <row r="461">
          <cell r="B461" t="str">
            <v xml:space="preserve">   Brampton</v>
          </cell>
          <cell r="I461">
            <v>13.1</v>
          </cell>
          <cell r="J461">
            <v>14.7</v>
          </cell>
        </row>
        <row r="462">
          <cell r="B462" t="str">
            <v xml:space="preserve">   Markham</v>
          </cell>
          <cell r="I462">
            <v>27.1</v>
          </cell>
          <cell r="J462">
            <v>26.7</v>
          </cell>
        </row>
        <row r="463">
          <cell r="B463" t="str">
            <v xml:space="preserve">   Vaughan</v>
          </cell>
          <cell r="I463">
            <v>18.600000000000001</v>
          </cell>
          <cell r="J463">
            <v>27.4</v>
          </cell>
        </row>
        <row r="464">
          <cell r="B464" t="str">
            <v xml:space="preserve">   Guelph</v>
          </cell>
          <cell r="I464">
            <v>41.2</v>
          </cell>
          <cell r="J464">
            <v>46.1</v>
          </cell>
        </row>
        <row r="465">
          <cell r="B465" t="str">
            <v xml:space="preserve">   Barrie</v>
          </cell>
          <cell r="I465">
            <v>36.4</v>
          </cell>
          <cell r="J465">
            <v>43.4</v>
          </cell>
        </row>
        <row r="466">
          <cell r="B466" t="str">
            <v xml:space="preserve">   Newmarket</v>
          </cell>
          <cell r="I466">
            <v>24.1</v>
          </cell>
          <cell r="J466">
            <v>25.1</v>
          </cell>
        </row>
        <row r="469">
          <cell r="B469" t="str">
            <v>MEA Interpretation</v>
          </cell>
        </row>
        <row r="470">
          <cell r="B470" t="str">
            <v xml:space="preserve">  -  Utilities may increase their cash flows by minimizing unbilled revenues.    This ratio is influenced by billing cycles and practices.</v>
          </cell>
        </row>
        <row r="471">
          <cell r="B471" t="str">
            <v xml:space="preserve">  -  This ratio , together with the ratio Number of Days Sales Outstanding will provide an indication ot the utility's ability to manage</v>
          </cell>
        </row>
        <row r="472">
          <cell r="B472" t="str">
            <v xml:space="preserve">      its major accounts receivable balances.</v>
          </cell>
        </row>
        <row r="474">
          <cell r="B474" t="str">
            <v>FINANCIAL RATIOS (continued)</v>
          </cell>
          <cell r="G474">
            <v>1996</v>
          </cell>
          <cell r="H474">
            <v>1995</v>
          </cell>
          <cell r="I474">
            <v>1994</v>
          </cell>
          <cell r="J474">
            <v>1993</v>
          </cell>
          <cell r="K474">
            <v>1992</v>
          </cell>
          <cell r="L474">
            <v>1991</v>
          </cell>
          <cell r="M474">
            <v>1990</v>
          </cell>
          <cell r="N474">
            <v>1989</v>
          </cell>
          <cell r="O474">
            <v>1988</v>
          </cell>
          <cell r="P474">
            <v>1987</v>
          </cell>
          <cell r="Q474">
            <v>1986</v>
          </cell>
        </row>
        <row r="476">
          <cell r="B476" t="str">
            <v>Ratio 12 - Write-offs as a % of Total Revenue</v>
          </cell>
        </row>
        <row r="478">
          <cell r="B478" t="str">
            <v>RHHEC Calculation</v>
          </cell>
        </row>
        <row r="479">
          <cell r="B479" t="str">
            <v xml:space="preserve">  W = Actual writeoff</v>
          </cell>
          <cell r="H479">
            <v>32418</v>
          </cell>
          <cell r="I479">
            <v>27196</v>
          </cell>
          <cell r="J479">
            <v>41329</v>
          </cell>
          <cell r="K479">
            <v>48068</v>
          </cell>
          <cell r="L479">
            <v>51093</v>
          </cell>
          <cell r="M479">
            <v>32147</v>
          </cell>
          <cell r="N479">
            <v>12046</v>
          </cell>
          <cell r="O479">
            <v>8625</v>
          </cell>
          <cell r="P479">
            <v>7005</v>
          </cell>
        </row>
        <row r="480">
          <cell r="B480" t="str">
            <v xml:space="preserve">  S = Service Revenue [includes unbilled]</v>
          </cell>
          <cell r="H480">
            <v>63977000</v>
          </cell>
          <cell r="I480">
            <v>61129000</v>
          </cell>
          <cell r="J480">
            <v>59002000</v>
          </cell>
          <cell r="K480">
            <v>52054000</v>
          </cell>
          <cell r="L480">
            <v>46956000</v>
          </cell>
          <cell r="M480">
            <v>40207000</v>
          </cell>
          <cell r="N480">
            <v>35606000</v>
          </cell>
          <cell r="O480">
            <v>29904000</v>
          </cell>
          <cell r="P480">
            <v>23165000</v>
          </cell>
        </row>
        <row r="481">
          <cell r="B481" t="str">
            <v xml:space="preserve">  RHHEC Statistic</v>
          </cell>
          <cell r="H481">
            <v>5.0671335011019586E-2</v>
          </cell>
          <cell r="I481">
            <v>4.4489522158059187E-2</v>
          </cell>
          <cell r="J481">
            <v>7.0046778075319477E-2</v>
          </cell>
          <cell r="K481">
            <v>9.234256733392246E-2</v>
          </cell>
          <cell r="L481">
            <v>0.10881037567084079</v>
          </cell>
          <cell r="M481">
            <v>7.9953739398612181E-2</v>
          </cell>
          <cell r="N481">
            <v>3.3831376734258269E-2</v>
          </cell>
          <cell r="O481">
            <v>2.8842295345104334E-2</v>
          </cell>
          <cell r="P481">
            <v>3.0239585581696524E-2</v>
          </cell>
        </row>
        <row r="484">
          <cell r="B484" t="str">
            <v>MEA Survey Results</v>
          </cell>
        </row>
        <row r="485">
          <cell r="B485" t="str">
            <v xml:space="preserve">   Average for all utilities</v>
          </cell>
          <cell r="I485">
            <v>0.13</v>
          </cell>
          <cell r="J485">
            <v>0.14000000000000001</v>
          </cell>
          <cell r="K485">
            <v>0.18</v>
          </cell>
          <cell r="L485">
            <v>0.14000000000000001</v>
          </cell>
          <cell r="M485">
            <v>0.1</v>
          </cell>
          <cell r="N485">
            <v>7.0000000000000007E-2</v>
          </cell>
        </row>
        <row r="486">
          <cell r="B486" t="str">
            <v xml:space="preserve">   Average for medium size utilities</v>
          </cell>
          <cell r="I486">
            <v>0.14000000000000001</v>
          </cell>
          <cell r="J486">
            <v>0.14000000000000001</v>
          </cell>
          <cell r="K486">
            <v>0.19</v>
          </cell>
          <cell r="L486">
            <v>0.14000000000000001</v>
          </cell>
          <cell r="M486">
            <v>0.1</v>
          </cell>
          <cell r="N486">
            <v>0.08</v>
          </cell>
        </row>
        <row r="487">
          <cell r="B487" t="str">
            <v xml:space="preserve">   Brampton</v>
          </cell>
          <cell r="I487">
            <v>0.13</v>
          </cell>
          <cell r="J487">
            <v>0.12</v>
          </cell>
          <cell r="K487">
            <v>0.16</v>
          </cell>
          <cell r="L487">
            <v>0.19</v>
          </cell>
          <cell r="M487">
            <v>0.08</v>
          </cell>
          <cell r="N487">
            <v>7.0000000000000007E-2</v>
          </cell>
        </row>
        <row r="488">
          <cell r="B488" t="str">
            <v xml:space="preserve">   Markham</v>
          </cell>
          <cell r="I488">
            <v>0.03</v>
          </cell>
          <cell r="J488">
            <v>0.03</v>
          </cell>
          <cell r="K488">
            <v>0.04</v>
          </cell>
          <cell r="L488">
            <v>0.05</v>
          </cell>
          <cell r="M488">
            <v>0.02</v>
          </cell>
          <cell r="N488">
            <v>0.02</v>
          </cell>
        </row>
        <row r="489">
          <cell r="B489" t="str">
            <v xml:space="preserve">   Vaughan</v>
          </cell>
          <cell r="I489">
            <v>0.15</v>
          </cell>
          <cell r="J489">
            <v>0.22</v>
          </cell>
          <cell r="K489">
            <v>0.5</v>
          </cell>
        </row>
        <row r="490">
          <cell r="B490" t="str">
            <v xml:space="preserve">   Guelph</v>
          </cell>
          <cell r="I490">
            <v>0.13</v>
          </cell>
          <cell r="J490">
            <v>0.09</v>
          </cell>
          <cell r="K490">
            <v>0.16</v>
          </cell>
          <cell r="L490">
            <v>0.09</v>
          </cell>
          <cell r="M490">
            <v>7.0000000000000007E-2</v>
          </cell>
          <cell r="N490">
            <v>0.06</v>
          </cell>
        </row>
        <row r="491">
          <cell r="B491" t="str">
            <v xml:space="preserve">   Barrie</v>
          </cell>
          <cell r="I491">
            <v>0.11</v>
          </cell>
          <cell r="J491">
            <v>0.19</v>
          </cell>
          <cell r="K491">
            <v>0.33</v>
          </cell>
          <cell r="L491">
            <v>0.22</v>
          </cell>
          <cell r="M491">
            <v>7.0000000000000007E-2</v>
          </cell>
          <cell r="N491">
            <v>0.09</v>
          </cell>
        </row>
        <row r="492">
          <cell r="B492" t="str">
            <v xml:space="preserve">   Newmarket</v>
          </cell>
          <cell r="I492">
            <v>0.04</v>
          </cell>
          <cell r="J492">
            <v>7.0000000000000007E-2</v>
          </cell>
          <cell r="K492">
            <v>0.02</v>
          </cell>
          <cell r="L492">
            <v>0.02</v>
          </cell>
          <cell r="M492">
            <v>0.06</v>
          </cell>
          <cell r="N492">
            <v>0.02</v>
          </cell>
        </row>
        <row r="495">
          <cell r="B495" t="str">
            <v>MEA Interpretation</v>
          </cell>
        </row>
        <row r="496">
          <cell r="B496" t="str">
            <v xml:space="preserve">  -  Energy revenue write-offs indicate how effectively a utility is collecting revenue on energy sales  ie. the  lower the percentage, the</v>
          </cell>
        </row>
        <row r="497">
          <cell r="B497" t="str">
            <v xml:space="preserve">     more effectively the utility is at collecting service revenue.</v>
          </cell>
        </row>
        <row r="498">
          <cell r="B498" t="str">
            <v xml:space="preserve">  -  Major variances from year to year may result from boom periods or recessions, or from large customers becoming insolvent.</v>
          </cell>
        </row>
        <row r="500">
          <cell r="B500" t="str">
            <v>FINANCIAL RATIOS (continued)</v>
          </cell>
          <cell r="G500">
            <v>1996</v>
          </cell>
          <cell r="H500">
            <v>1995</v>
          </cell>
          <cell r="I500">
            <v>1994</v>
          </cell>
          <cell r="J500">
            <v>1993</v>
          </cell>
          <cell r="K500">
            <v>1992</v>
          </cell>
          <cell r="L500">
            <v>1991</v>
          </cell>
          <cell r="M500">
            <v>1990</v>
          </cell>
          <cell r="N500">
            <v>1989</v>
          </cell>
          <cell r="O500">
            <v>1988</v>
          </cell>
          <cell r="P500">
            <v>1987</v>
          </cell>
          <cell r="Q500">
            <v>1986</v>
          </cell>
        </row>
        <row r="502">
          <cell r="B502" t="str">
            <v>Ratio 32 - Gross Margin %</v>
          </cell>
        </row>
        <row r="504">
          <cell r="B504" t="str">
            <v>RHHEC Calculation</v>
          </cell>
        </row>
        <row r="505">
          <cell r="B505" t="str">
            <v xml:space="preserve">  S = Service Revenue</v>
          </cell>
          <cell r="H505">
            <v>63977000</v>
          </cell>
          <cell r="I505">
            <v>61129000</v>
          </cell>
          <cell r="J505">
            <v>59002000</v>
          </cell>
          <cell r="K505">
            <v>52054000</v>
          </cell>
          <cell r="L505">
            <v>46956000</v>
          </cell>
          <cell r="M505">
            <v>40207000</v>
          </cell>
          <cell r="N505">
            <v>35606000</v>
          </cell>
          <cell r="O505">
            <v>29904000</v>
          </cell>
          <cell r="P505">
            <v>23165000</v>
          </cell>
        </row>
        <row r="506">
          <cell r="B506" t="str">
            <v xml:space="preserve">  P = Cost of Power</v>
          </cell>
          <cell r="H506">
            <v>50595778</v>
          </cell>
          <cell r="I506">
            <v>48236653</v>
          </cell>
          <cell r="J506">
            <v>45553121</v>
          </cell>
          <cell r="K506">
            <v>42171256</v>
          </cell>
          <cell r="L506">
            <v>38572043</v>
          </cell>
          <cell r="M506">
            <v>32755875</v>
          </cell>
          <cell r="N506">
            <v>29453746</v>
          </cell>
          <cell r="O506">
            <v>24203444</v>
          </cell>
          <cell r="P506">
            <v>19645347</v>
          </cell>
        </row>
        <row r="507">
          <cell r="B507" t="str">
            <v xml:space="preserve">  G = Gross margin = S - P</v>
          </cell>
          <cell r="H507">
            <v>13381222</v>
          </cell>
          <cell r="I507">
            <v>12892347</v>
          </cell>
          <cell r="J507">
            <v>13448879</v>
          </cell>
          <cell r="K507">
            <v>9882744</v>
          </cell>
          <cell r="L507">
            <v>8383957</v>
          </cell>
          <cell r="M507">
            <v>7451125</v>
          </cell>
          <cell r="N507">
            <v>6152254</v>
          </cell>
          <cell r="O507">
            <v>5700556</v>
          </cell>
          <cell r="P507">
            <v>3519653</v>
          </cell>
        </row>
        <row r="508">
          <cell r="B508" t="str">
            <v xml:space="preserve">  RHHEC Statistic</v>
          </cell>
          <cell r="H508">
            <v>20.915675946043109</v>
          </cell>
          <cell r="I508">
            <v>21.090394084640678</v>
          </cell>
          <cell r="J508">
            <v>22.793937493644282</v>
          </cell>
          <cell r="K508">
            <v>18.985561148038578</v>
          </cell>
          <cell r="L508">
            <v>17.854921628758838</v>
          </cell>
          <cell r="M508">
            <v>18.531909866441168</v>
          </cell>
          <cell r="N508">
            <v>17.278700219064202</v>
          </cell>
          <cell r="O508">
            <v>19.062854467629748</v>
          </cell>
          <cell r="P508">
            <v>15.193839844593136</v>
          </cell>
        </row>
        <row r="511">
          <cell r="B511" t="str">
            <v>MEA Survey Results</v>
          </cell>
        </row>
        <row r="512">
          <cell r="B512" t="str">
            <v xml:space="preserve">   Average for all utilities</v>
          </cell>
          <cell r="I512">
            <v>14.2</v>
          </cell>
          <cell r="J512">
            <v>15</v>
          </cell>
          <cell r="K512">
            <v>15.3</v>
          </cell>
          <cell r="L512">
            <v>15.2</v>
          </cell>
          <cell r="M512">
            <v>16.5</v>
          </cell>
          <cell r="N512">
            <v>15</v>
          </cell>
        </row>
        <row r="513">
          <cell r="B513" t="str">
            <v xml:space="preserve">   Average for medium size utilities</v>
          </cell>
          <cell r="I513">
            <v>14.5</v>
          </cell>
          <cell r="J513">
            <v>15.6</v>
          </cell>
          <cell r="K513">
            <v>15.7</v>
          </cell>
          <cell r="L513">
            <v>15.6</v>
          </cell>
          <cell r="M513">
            <v>16.600000000000001</v>
          </cell>
          <cell r="N513">
            <v>15.2</v>
          </cell>
        </row>
        <row r="514">
          <cell r="B514" t="str">
            <v xml:space="preserve">   Brampton</v>
          </cell>
          <cell r="I514">
            <v>12.3</v>
          </cell>
          <cell r="J514">
            <v>13.1</v>
          </cell>
          <cell r="K514">
            <v>14.2</v>
          </cell>
          <cell r="L514">
            <v>16.3</v>
          </cell>
          <cell r="M514">
            <v>16.3</v>
          </cell>
          <cell r="N514">
            <v>15.2</v>
          </cell>
        </row>
        <row r="515">
          <cell r="B515" t="str">
            <v xml:space="preserve">   Markham</v>
          </cell>
          <cell r="I515">
            <v>14.7</v>
          </cell>
          <cell r="J515">
            <v>16.2</v>
          </cell>
          <cell r="K515">
            <v>17.100000000000001</v>
          </cell>
          <cell r="L515">
            <v>17.899999999999999</v>
          </cell>
          <cell r="M515">
            <v>20.2</v>
          </cell>
          <cell r="N515">
            <v>20.6</v>
          </cell>
        </row>
        <row r="516">
          <cell r="B516" t="str">
            <v xml:space="preserve">   Vaughan</v>
          </cell>
          <cell r="I516">
            <v>14.1</v>
          </cell>
          <cell r="J516">
            <v>14.6</v>
          </cell>
          <cell r="K516">
            <v>18</v>
          </cell>
        </row>
        <row r="517">
          <cell r="B517" t="str">
            <v xml:space="preserve">   Guelph</v>
          </cell>
          <cell r="I517">
            <v>12.4</v>
          </cell>
          <cell r="J517">
            <v>13.8</v>
          </cell>
          <cell r="K517">
            <v>13.4</v>
          </cell>
          <cell r="L517">
            <v>14.4</v>
          </cell>
          <cell r="M517">
            <v>14.7</v>
          </cell>
          <cell r="N517">
            <v>14.3</v>
          </cell>
        </row>
        <row r="518">
          <cell r="B518" t="str">
            <v xml:space="preserve">   Barrie</v>
          </cell>
          <cell r="I518">
            <v>17.399999999999999</v>
          </cell>
          <cell r="J518">
            <v>18.399999999999999</v>
          </cell>
          <cell r="K518">
            <v>18.2</v>
          </cell>
          <cell r="L518">
            <v>16.3</v>
          </cell>
          <cell r="M518">
            <v>17</v>
          </cell>
          <cell r="N518">
            <v>15.9</v>
          </cell>
        </row>
        <row r="519">
          <cell r="B519" t="str">
            <v xml:space="preserve">   Newmarket</v>
          </cell>
          <cell r="I519">
            <v>14.6</v>
          </cell>
          <cell r="J519">
            <v>15.1</v>
          </cell>
          <cell r="K519">
            <v>14.6</v>
          </cell>
          <cell r="L519">
            <v>11.9</v>
          </cell>
          <cell r="M519">
            <v>14.6</v>
          </cell>
          <cell r="N519">
            <v>13.2</v>
          </cell>
        </row>
        <row r="522">
          <cell r="B522" t="str">
            <v>MEA Interpretation</v>
          </cell>
        </row>
        <row r="523">
          <cell r="B523" t="str">
            <v xml:space="preserve">  -  This ratio indicates the proportion of total service revenue that is available to the utility to cover local costs or hold as working captial.</v>
          </cell>
        </row>
        <row r="524">
          <cell r="B524" t="str">
            <v xml:space="preserve">  -  This ratio is directly affected by energy rates charged to customers.     Rates are in turn affected by decisions regarding capital and</v>
          </cell>
        </row>
        <row r="525">
          <cell r="B525" t="str">
            <v xml:space="preserve">      operations spending levels, working capital levels, debenture financing, system losses and ownership of transformer stations.</v>
          </cell>
        </row>
        <row r="527">
          <cell r="B527" t="str">
            <v>EFFICIENCY RATIOS</v>
          </cell>
          <cell r="G527">
            <v>1996</v>
          </cell>
          <cell r="H527">
            <v>1995</v>
          </cell>
          <cell r="I527">
            <v>1994</v>
          </cell>
          <cell r="J527">
            <v>1993</v>
          </cell>
          <cell r="K527">
            <v>1992</v>
          </cell>
          <cell r="L527">
            <v>1991</v>
          </cell>
          <cell r="M527">
            <v>1990</v>
          </cell>
          <cell r="N527">
            <v>1989</v>
          </cell>
          <cell r="O527">
            <v>1988</v>
          </cell>
          <cell r="P527">
            <v>1987</v>
          </cell>
          <cell r="Q527">
            <v>1986</v>
          </cell>
        </row>
        <row r="529">
          <cell r="B529" t="str">
            <v>Ratio 6 - System Unit Cost of Power (Cents per Kilowatt Hour)</v>
          </cell>
        </row>
        <row r="531">
          <cell r="B531" t="str">
            <v>RHHEC Calculation</v>
          </cell>
        </row>
        <row r="532">
          <cell r="B532" t="str">
            <v xml:space="preserve">  P = Cost of Power</v>
          </cell>
          <cell r="H532">
            <v>50595778</v>
          </cell>
          <cell r="I532">
            <v>48236653</v>
          </cell>
          <cell r="J532">
            <v>45553121</v>
          </cell>
          <cell r="K532">
            <v>42171256</v>
          </cell>
          <cell r="L532">
            <v>38572043</v>
          </cell>
          <cell r="M532">
            <v>32755875</v>
          </cell>
          <cell r="N532">
            <v>29453746</v>
          </cell>
          <cell r="O532">
            <v>24203444</v>
          </cell>
          <cell r="P532">
            <v>19645347</v>
          </cell>
        </row>
        <row r="533">
          <cell r="B533" t="str">
            <v xml:space="preserve">  K = Total kW.h purchased</v>
          </cell>
          <cell r="H533">
            <v>803556000</v>
          </cell>
          <cell r="I533">
            <v>765286000</v>
          </cell>
          <cell r="J533">
            <v>733898000</v>
          </cell>
          <cell r="K533">
            <v>707035000</v>
          </cell>
          <cell r="L533">
            <v>710862000</v>
          </cell>
          <cell r="M533">
            <v>659694000</v>
          </cell>
          <cell r="N533">
            <v>631124000</v>
          </cell>
          <cell r="O533">
            <v>545607000</v>
          </cell>
          <cell r="P533">
            <v>462073000</v>
          </cell>
          <cell r="Q533">
            <v>396744000</v>
          </cell>
        </row>
        <row r="534">
          <cell r="B534" t="str">
            <v xml:space="preserve">  RHHEC Statistic</v>
          </cell>
          <cell r="H534">
            <v>6.3</v>
          </cell>
          <cell r="I534">
            <v>6.3</v>
          </cell>
          <cell r="J534">
            <v>6.21</v>
          </cell>
          <cell r="K534">
            <v>5.96</v>
          </cell>
          <cell r="L534">
            <v>5.43</v>
          </cell>
          <cell r="M534">
            <v>4.97</v>
          </cell>
          <cell r="N534">
            <v>4.67</v>
          </cell>
          <cell r="O534">
            <v>4.4400000000000004</v>
          </cell>
          <cell r="P534">
            <v>4.25</v>
          </cell>
          <cell r="Q534">
            <v>0</v>
          </cell>
        </row>
        <row r="535">
          <cell r="B535" t="str">
            <v xml:space="preserve">  % increase</v>
          </cell>
          <cell r="H535">
            <v>0</v>
          </cell>
          <cell r="I535">
            <v>1.4492753623188383E-2</v>
          </cell>
          <cell r="J535">
            <v>4.1946308724832217E-2</v>
          </cell>
          <cell r="K535">
            <v>9.7605893186003739E-2</v>
          </cell>
          <cell r="L535">
            <v>9.2555331991951706E-2</v>
          </cell>
          <cell r="M535">
            <v>6.4239828693790108E-2</v>
          </cell>
          <cell r="N535">
            <v>5.1801801801801696E-2</v>
          </cell>
          <cell r="O535">
            <v>4.4705882352941269E-2</v>
          </cell>
        </row>
        <row r="538">
          <cell r="B538" t="str">
            <v>MEA Survey Results</v>
          </cell>
        </row>
        <row r="539">
          <cell r="B539" t="str">
            <v xml:space="preserve">   Average for all utilities</v>
          </cell>
          <cell r="I539">
            <v>6.44</v>
          </cell>
          <cell r="J539">
            <v>6.41</v>
          </cell>
          <cell r="K539">
            <v>5.99</v>
          </cell>
          <cell r="L539">
            <v>5.36</v>
          </cell>
          <cell r="M539">
            <v>4.8899999999999997</v>
          </cell>
          <cell r="N539">
            <v>4.6100000000000003</v>
          </cell>
        </row>
        <row r="540">
          <cell r="B540" t="str">
            <v xml:space="preserve">   Average for medium size utilities</v>
          </cell>
          <cell r="I540">
            <v>6.33</v>
          </cell>
          <cell r="J540">
            <v>6.29</v>
          </cell>
          <cell r="K540">
            <v>5.95</v>
          </cell>
          <cell r="L540">
            <v>5.38</v>
          </cell>
          <cell r="M540">
            <v>4.9000000000000004</v>
          </cell>
          <cell r="N540">
            <v>4.63</v>
          </cell>
        </row>
        <row r="541">
          <cell r="B541" t="str">
            <v xml:space="preserve">   Brampton</v>
          </cell>
          <cell r="I541">
            <v>6.27</v>
          </cell>
          <cell r="J541">
            <v>6.24</v>
          </cell>
          <cell r="K541">
            <v>5.77</v>
          </cell>
          <cell r="L541">
            <v>5.22</v>
          </cell>
          <cell r="M541">
            <v>4.8</v>
          </cell>
          <cell r="N541">
            <v>4.5</v>
          </cell>
        </row>
        <row r="542">
          <cell r="B542" t="str">
            <v xml:space="preserve">   Markham</v>
          </cell>
          <cell r="I542">
            <v>6.2</v>
          </cell>
          <cell r="J542">
            <v>6.14</v>
          </cell>
          <cell r="K542">
            <v>5.74</v>
          </cell>
          <cell r="L542">
            <v>5.17</v>
          </cell>
          <cell r="M542">
            <v>4.6900000000000004</v>
          </cell>
          <cell r="N542">
            <v>4.4800000000000004</v>
          </cell>
        </row>
        <row r="543">
          <cell r="B543" t="str">
            <v xml:space="preserve">   Vaughan</v>
          </cell>
          <cell r="I543">
            <v>6.22</v>
          </cell>
          <cell r="J543">
            <v>6.17</v>
          </cell>
          <cell r="K543">
            <v>6.1</v>
          </cell>
        </row>
        <row r="544">
          <cell r="B544" t="str">
            <v xml:space="preserve">   Guelph</v>
          </cell>
          <cell r="I544">
            <v>6.24</v>
          </cell>
          <cell r="J544">
            <v>6.22</v>
          </cell>
          <cell r="K544">
            <v>5.8</v>
          </cell>
          <cell r="L544">
            <v>5.21</v>
          </cell>
          <cell r="M544">
            <v>4.79</v>
          </cell>
          <cell r="N544">
            <v>4.5199999999999996</v>
          </cell>
        </row>
        <row r="545">
          <cell r="B545" t="str">
            <v xml:space="preserve">   Barrie</v>
          </cell>
          <cell r="I545">
            <v>6.38</v>
          </cell>
          <cell r="J545">
            <v>6.32</v>
          </cell>
          <cell r="K545">
            <v>5.88</v>
          </cell>
          <cell r="L545">
            <v>5.28</v>
          </cell>
          <cell r="M545">
            <v>4.8099999999999996</v>
          </cell>
          <cell r="N545">
            <v>4.54</v>
          </cell>
        </row>
        <row r="546">
          <cell r="B546" t="str">
            <v xml:space="preserve">   Newmarket</v>
          </cell>
          <cell r="I546">
            <v>6.45</v>
          </cell>
          <cell r="J546">
            <v>6.42</v>
          </cell>
          <cell r="K546">
            <v>6</v>
          </cell>
          <cell r="L546">
            <v>5.37</v>
          </cell>
          <cell r="M546">
            <v>4.8600000000000003</v>
          </cell>
          <cell r="N546">
            <v>4.63</v>
          </cell>
        </row>
        <row r="549">
          <cell r="B549" t="str">
            <v>MEA Interpretation</v>
          </cell>
        </row>
        <row r="550">
          <cell r="B550" t="str">
            <v xml:space="preserve">  -  This measure indicates cost performance for the total utility system.</v>
          </cell>
        </row>
        <row r="551">
          <cell r="B551" t="str">
            <v xml:space="preserve">  -  This ratio will be influenced by average load factors and seasonal and daily patterns of power purchases.</v>
          </cell>
        </row>
        <row r="552">
          <cell r="B552" t="str">
            <v xml:space="preserve">  -  It is meant to assist utilities in trending demand management initiatives, T.S. ownership decisions and when comparing end retail rates.</v>
          </cell>
        </row>
        <row r="554">
          <cell r="B554" t="str">
            <v>EFFICIENCY RATIOS (continued)</v>
          </cell>
          <cell r="G554">
            <v>1996</v>
          </cell>
          <cell r="H554">
            <v>1995</v>
          </cell>
          <cell r="I554">
            <v>1994</v>
          </cell>
          <cell r="J554">
            <v>1993</v>
          </cell>
          <cell r="K554">
            <v>1992</v>
          </cell>
          <cell r="L554">
            <v>1991</v>
          </cell>
          <cell r="M554">
            <v>1990</v>
          </cell>
          <cell r="N554">
            <v>1989</v>
          </cell>
          <cell r="O554">
            <v>1988</v>
          </cell>
          <cell r="P554">
            <v>1987</v>
          </cell>
          <cell r="Q554">
            <v>1986</v>
          </cell>
        </row>
        <row r="556">
          <cell r="B556" t="str">
            <v>Ratio 13 - Controllable Exp / Customer</v>
          </cell>
        </row>
        <row r="558">
          <cell r="B558" t="str">
            <v>RHHEC Calculation</v>
          </cell>
        </row>
        <row r="559">
          <cell r="B559" t="str">
            <v xml:space="preserve">  K = Controllable Expenditures</v>
          </cell>
          <cell r="H559">
            <v>6065886</v>
          </cell>
          <cell r="I559">
            <v>5760329</v>
          </cell>
          <cell r="J559">
            <v>5624176</v>
          </cell>
          <cell r="K559">
            <v>5481732</v>
          </cell>
          <cell r="L559">
            <v>5237112</v>
          </cell>
          <cell r="M559">
            <v>4402849</v>
          </cell>
          <cell r="N559">
            <v>3617994</v>
          </cell>
          <cell r="O559">
            <v>3113299</v>
          </cell>
          <cell r="P559">
            <v>2433395</v>
          </cell>
        </row>
        <row r="560">
          <cell r="B560" t="str">
            <v xml:space="preserve">  Ca = Average # of Customers .. all classes</v>
          </cell>
          <cell r="H560">
            <v>29854</v>
          </cell>
          <cell r="I560">
            <v>28937</v>
          </cell>
          <cell r="J560">
            <v>27703</v>
          </cell>
          <cell r="K560">
            <v>26247</v>
          </cell>
          <cell r="L560">
            <v>24959</v>
          </cell>
          <cell r="M560">
            <v>23823</v>
          </cell>
          <cell r="N560">
            <v>22381</v>
          </cell>
          <cell r="O560">
            <v>20326</v>
          </cell>
          <cell r="P560">
            <v>17678</v>
          </cell>
          <cell r="Q560">
            <v>0</v>
          </cell>
        </row>
        <row r="561">
          <cell r="B561" t="str">
            <v xml:space="preserve">  RHHEC Statistic</v>
          </cell>
          <cell r="H561">
            <v>203.18503383131238</v>
          </cell>
          <cell r="I561">
            <v>199.06448491550609</v>
          </cell>
          <cell r="J561">
            <v>203.01685738006714</v>
          </cell>
          <cell r="K561">
            <v>208.85175448622701</v>
          </cell>
          <cell r="L561">
            <v>209.82859890219962</v>
          </cell>
          <cell r="M561">
            <v>184.81505268018302</v>
          </cell>
          <cell r="N561">
            <v>161.65470711764442</v>
          </cell>
          <cell r="O561">
            <v>153.16830660238119</v>
          </cell>
          <cell r="P561">
            <v>137.65103518497568</v>
          </cell>
          <cell r="Q561" t="e">
            <v>#DIV/0!</v>
          </cell>
        </row>
        <row r="564">
          <cell r="B564" t="str">
            <v>MEA Survey Results</v>
          </cell>
        </row>
        <row r="565">
          <cell r="B565" t="str">
            <v xml:space="preserve">   Average for all utilities</v>
          </cell>
          <cell r="I565">
            <v>161.69</v>
          </cell>
          <cell r="J565">
            <v>168.53</v>
          </cell>
          <cell r="K565">
            <v>172.72</v>
          </cell>
          <cell r="L565">
            <v>164.77</v>
          </cell>
          <cell r="M565">
            <v>150.88</v>
          </cell>
          <cell r="N565">
            <v>136.83000000000001</v>
          </cell>
        </row>
        <row r="566">
          <cell r="B566" t="str">
            <v xml:space="preserve">   Average for medium size utilities</v>
          </cell>
          <cell r="I566">
            <v>156.11000000000001</v>
          </cell>
          <cell r="J566">
            <v>164.02</v>
          </cell>
          <cell r="K566">
            <v>170.96</v>
          </cell>
          <cell r="L566">
            <v>161.9</v>
          </cell>
          <cell r="M566">
            <v>143.63</v>
          </cell>
          <cell r="N566">
            <v>132.49</v>
          </cell>
        </row>
        <row r="567">
          <cell r="B567" t="str">
            <v xml:space="preserve">   Brampton</v>
          </cell>
          <cell r="I567">
            <v>190.27</v>
          </cell>
          <cell r="J567">
            <v>215.78</v>
          </cell>
          <cell r="K567">
            <v>213.64</v>
          </cell>
          <cell r="L567">
            <v>206.1</v>
          </cell>
          <cell r="M567">
            <v>171.43</v>
          </cell>
          <cell r="N567">
            <v>144.99</v>
          </cell>
        </row>
        <row r="568">
          <cell r="B568" t="str">
            <v xml:space="preserve">   Markham</v>
          </cell>
          <cell r="I568">
            <v>154.38999999999999</v>
          </cell>
          <cell r="J568">
            <v>156.09</v>
          </cell>
          <cell r="K568">
            <v>164.91</v>
          </cell>
          <cell r="L568">
            <v>155.24</v>
          </cell>
          <cell r="M568">
            <v>152.71</v>
          </cell>
          <cell r="N568">
            <v>134.72</v>
          </cell>
        </row>
        <row r="569">
          <cell r="B569" t="str">
            <v xml:space="preserve">   Vaughan</v>
          </cell>
          <cell r="I569">
            <v>196.5</v>
          </cell>
          <cell r="J569">
            <v>225.66</v>
          </cell>
          <cell r="K569">
            <v>250.78</v>
          </cell>
        </row>
        <row r="570">
          <cell r="B570" t="str">
            <v xml:space="preserve">   Guelph</v>
          </cell>
          <cell r="I570">
            <v>174.57</v>
          </cell>
          <cell r="J570">
            <v>179.15</v>
          </cell>
          <cell r="K570">
            <v>176.25</v>
          </cell>
          <cell r="L570">
            <v>162.5</v>
          </cell>
          <cell r="M570">
            <v>154.22999999999999</v>
          </cell>
          <cell r="N570">
            <v>140.76</v>
          </cell>
        </row>
        <row r="571">
          <cell r="B571" t="str">
            <v xml:space="preserve">   Barrie</v>
          </cell>
          <cell r="I571">
            <v>155.75</v>
          </cell>
          <cell r="J571">
            <v>144.47</v>
          </cell>
          <cell r="K571">
            <v>159.01</v>
          </cell>
          <cell r="L571">
            <v>150.66999999999999</v>
          </cell>
          <cell r="M571">
            <v>130.38999999999999</v>
          </cell>
          <cell r="N571">
            <v>102.93</v>
          </cell>
        </row>
        <row r="572">
          <cell r="B572" t="str">
            <v xml:space="preserve">   Newmarket</v>
          </cell>
          <cell r="I572">
            <v>125.84</v>
          </cell>
          <cell r="J572">
            <v>129.19999999999999</v>
          </cell>
          <cell r="K572">
            <v>154.47</v>
          </cell>
          <cell r="L572">
            <v>133.88999999999999</v>
          </cell>
          <cell r="M572">
            <v>126.11</v>
          </cell>
          <cell r="N572">
            <v>122.52</v>
          </cell>
        </row>
        <row r="575">
          <cell r="B575" t="str">
            <v>MEA Interpretation</v>
          </cell>
        </row>
        <row r="576">
          <cell r="B576" t="str">
            <v xml:space="preserve">  -  This measure provides an indication of the utility's effectiveness in managing local costs.     It will be affected by customer density</v>
          </cell>
        </row>
        <row r="577">
          <cell r="B577" t="str">
            <v xml:space="preserve">      as well as the degree to which a utility provides various customer services.     It will also be influenced by the age of the plant.</v>
          </cell>
        </row>
        <row r="578">
          <cell r="B578" t="str">
            <v xml:space="preserve">  -  Bulk metered customers are counted as one customer.</v>
          </cell>
        </row>
        <row r="580">
          <cell r="B580" t="str">
            <v>EFFICIENCY RATIOS (continued)</v>
          </cell>
          <cell r="G580">
            <v>1996</v>
          </cell>
          <cell r="H580">
            <v>1995</v>
          </cell>
          <cell r="I580">
            <v>1994</v>
          </cell>
          <cell r="J580">
            <v>1993</v>
          </cell>
          <cell r="K580">
            <v>1992</v>
          </cell>
          <cell r="L580">
            <v>1991</v>
          </cell>
          <cell r="M580">
            <v>1990</v>
          </cell>
          <cell r="N580">
            <v>1989</v>
          </cell>
          <cell r="O580">
            <v>1988</v>
          </cell>
          <cell r="P580">
            <v>1987</v>
          </cell>
          <cell r="Q580">
            <v>1986</v>
          </cell>
        </row>
        <row r="582">
          <cell r="B582" t="str">
            <v>Ratio 14 - Controllable Exp / MW.h Sold</v>
          </cell>
        </row>
        <row r="584">
          <cell r="B584" t="str">
            <v>RHHEC Calculation</v>
          </cell>
        </row>
        <row r="585">
          <cell r="B585" t="str">
            <v xml:space="preserve">  K = Controllable Expenditures</v>
          </cell>
          <cell r="H585">
            <v>6065886</v>
          </cell>
          <cell r="I585">
            <v>5760329</v>
          </cell>
          <cell r="J585">
            <v>5624176</v>
          </cell>
          <cell r="K585">
            <v>5481732</v>
          </cell>
          <cell r="L585">
            <v>5237112</v>
          </cell>
          <cell r="M585">
            <v>4402849</v>
          </cell>
          <cell r="N585">
            <v>3617994</v>
          </cell>
          <cell r="O585">
            <v>3113299</v>
          </cell>
          <cell r="P585">
            <v>2433395</v>
          </cell>
        </row>
        <row r="586">
          <cell r="B586" t="str">
            <v xml:space="preserve">  E = MW.h sold</v>
          </cell>
          <cell r="H586">
            <v>778835</v>
          </cell>
          <cell r="I586">
            <v>742241</v>
          </cell>
          <cell r="J586">
            <v>717716</v>
          </cell>
          <cell r="K586">
            <v>679191</v>
          </cell>
          <cell r="L586">
            <v>691595</v>
          </cell>
          <cell r="M586">
            <v>639030</v>
          </cell>
          <cell r="N586">
            <v>601943</v>
          </cell>
          <cell r="O586">
            <v>527627</v>
          </cell>
          <cell r="P586">
            <v>428598</v>
          </cell>
        </row>
        <row r="587">
          <cell r="B587" t="str">
            <v xml:space="preserve">  RHHEC Statistic</v>
          </cell>
          <cell r="H587">
            <v>7.7884096117919714</v>
          </cell>
          <cell r="I587">
            <v>7.7607259636694819</v>
          </cell>
          <cell r="J587">
            <v>7.8362137670053338</v>
          </cell>
          <cell r="K587">
            <v>8.0709726718993622</v>
          </cell>
          <cell r="L587">
            <v>7.5725128145807883</v>
          </cell>
          <cell r="M587">
            <v>6.8898940581819321</v>
          </cell>
          <cell r="N587">
            <v>6.0105259135831801</v>
          </cell>
          <cell r="O587">
            <v>5.9005680149044686</v>
          </cell>
          <cell r="P587">
            <v>5.6775696573479113</v>
          </cell>
          <cell r="Q587" t="e">
            <v>#DIV/0!</v>
          </cell>
        </row>
        <row r="590">
          <cell r="B590" t="str">
            <v>MEA Survey Results</v>
          </cell>
        </row>
        <row r="591">
          <cell r="B591" t="str">
            <v xml:space="preserve">   Average for all utilities</v>
          </cell>
          <cell r="I591">
            <v>6.6</v>
          </cell>
          <cell r="J591">
            <v>6.73</v>
          </cell>
          <cell r="K591">
            <v>6.84</v>
          </cell>
          <cell r="L591">
            <v>5.97</v>
          </cell>
          <cell r="M591">
            <v>5.35</v>
          </cell>
          <cell r="N591">
            <v>4.82</v>
          </cell>
        </row>
        <row r="592">
          <cell r="B592" t="str">
            <v xml:space="preserve">   Average for medium size utilities</v>
          </cell>
          <cell r="I592">
            <v>6.13</v>
          </cell>
          <cell r="J592">
            <v>6.37</v>
          </cell>
          <cell r="K592">
            <v>6.73</v>
          </cell>
          <cell r="L592">
            <v>6</v>
          </cell>
          <cell r="M592">
            <v>5.36</v>
          </cell>
          <cell r="N592">
            <v>4.88</v>
          </cell>
        </row>
        <row r="593">
          <cell r="B593" t="str">
            <v xml:space="preserve">   Brampton</v>
          </cell>
          <cell r="I593">
            <v>5.09</v>
          </cell>
          <cell r="J593">
            <v>5.66</v>
          </cell>
          <cell r="K593">
            <v>5.96</v>
          </cell>
          <cell r="L593">
            <v>5.59</v>
          </cell>
          <cell r="M593">
            <v>4.88</v>
          </cell>
          <cell r="N593">
            <v>4.07</v>
          </cell>
        </row>
        <row r="594">
          <cell r="B594" t="str">
            <v xml:space="preserve">   Markham</v>
          </cell>
          <cell r="I594">
            <v>4.67</v>
          </cell>
          <cell r="J594">
            <v>4.71</v>
          </cell>
          <cell r="K594">
            <v>5.08</v>
          </cell>
          <cell r="L594">
            <v>4.5999999999999996</v>
          </cell>
          <cell r="M594">
            <v>4.78</v>
          </cell>
          <cell r="N594">
            <v>4.3099999999999996</v>
          </cell>
        </row>
        <row r="595">
          <cell r="B595" t="str">
            <v xml:space="preserve">   Vaughan</v>
          </cell>
          <cell r="I595">
            <v>5.24</v>
          </cell>
          <cell r="J595">
            <v>5.96</v>
          </cell>
          <cell r="K595">
            <v>6.99</v>
          </cell>
        </row>
        <row r="596">
          <cell r="B596" t="str">
            <v xml:space="preserve">   Guelph</v>
          </cell>
          <cell r="I596">
            <v>4.99</v>
          </cell>
          <cell r="J596">
            <v>5.28</v>
          </cell>
          <cell r="K596">
            <v>5.38</v>
          </cell>
          <cell r="L596">
            <v>4.78</v>
          </cell>
          <cell r="M596">
            <v>4.57</v>
          </cell>
          <cell r="N596">
            <v>3.94</v>
          </cell>
        </row>
        <row r="597">
          <cell r="B597" t="str">
            <v xml:space="preserve">   Barrie</v>
          </cell>
          <cell r="I597">
            <v>6.01</v>
          </cell>
          <cell r="J597">
            <v>5.61</v>
          </cell>
          <cell r="K597">
            <v>5.97</v>
          </cell>
          <cell r="L597">
            <v>5.13</v>
          </cell>
          <cell r="M597">
            <v>4.25</v>
          </cell>
          <cell r="N597">
            <v>3.22</v>
          </cell>
        </row>
        <row r="598">
          <cell r="B598" t="str">
            <v xml:space="preserve">   Newmarket</v>
          </cell>
          <cell r="I598">
            <v>4.99</v>
          </cell>
          <cell r="J598">
            <v>5.07</v>
          </cell>
          <cell r="K598">
            <v>6.16</v>
          </cell>
          <cell r="L598">
            <v>5.03</v>
          </cell>
          <cell r="M598">
            <v>4.58</v>
          </cell>
          <cell r="N598">
            <v>4.45</v>
          </cell>
        </row>
        <row r="601">
          <cell r="B601" t="str">
            <v>MEA Interpretation</v>
          </cell>
        </row>
        <row r="602">
          <cell r="B602" t="str">
            <v xml:space="preserve">  -  This measure provides an indication of the utility's effectiveness in managing local costs.     It will be affected by customer density</v>
          </cell>
        </row>
        <row r="603">
          <cell r="B603" t="str">
            <v xml:space="preserve">      as well as the degree to which a utility provides various customer services.     It will also be influenced by the age of the plant.</v>
          </cell>
        </row>
        <row r="605">
          <cell r="B605" t="str">
            <v>EFFICIENCY RATIOS (continued)</v>
          </cell>
          <cell r="G605">
            <v>1996</v>
          </cell>
          <cell r="H605">
            <v>1995</v>
          </cell>
          <cell r="I605">
            <v>1994</v>
          </cell>
          <cell r="J605">
            <v>1993</v>
          </cell>
          <cell r="K605">
            <v>1992</v>
          </cell>
          <cell r="L605">
            <v>1991</v>
          </cell>
          <cell r="M605">
            <v>1990</v>
          </cell>
          <cell r="N605">
            <v>1989</v>
          </cell>
          <cell r="O605">
            <v>1988</v>
          </cell>
          <cell r="P605">
            <v>1987</v>
          </cell>
          <cell r="Q605">
            <v>1986</v>
          </cell>
        </row>
        <row r="607">
          <cell r="B607" t="str">
            <v>Ratio 15 - Operations &amp; Maint. / Customer</v>
          </cell>
        </row>
        <row r="609">
          <cell r="B609" t="str">
            <v>RHHEC Calculation</v>
          </cell>
        </row>
        <row r="610">
          <cell r="B610" t="str">
            <v xml:space="preserve">  V = High Voltage Transformation</v>
          </cell>
          <cell r="H610">
            <v>153759</v>
          </cell>
          <cell r="I610">
            <v>74607</v>
          </cell>
          <cell r="J610">
            <v>86232</v>
          </cell>
          <cell r="K610">
            <v>14190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 xml:space="preserve">  D = Distribution</v>
          </cell>
          <cell r="H611">
            <v>2721172</v>
          </cell>
          <cell r="I611">
            <v>2634872</v>
          </cell>
          <cell r="J611">
            <v>2508032</v>
          </cell>
          <cell r="K611">
            <v>2621506</v>
          </cell>
          <cell r="L611">
            <v>2505431</v>
          </cell>
          <cell r="M611">
            <v>1993285</v>
          </cell>
          <cell r="N611">
            <v>1685256</v>
          </cell>
          <cell r="O611">
            <v>1422802</v>
          </cell>
          <cell r="P611">
            <v>933699</v>
          </cell>
        </row>
        <row r="612">
          <cell r="B612" t="str">
            <v xml:space="preserve">  U = Utilization</v>
          </cell>
          <cell r="H612">
            <v>379684</v>
          </cell>
          <cell r="I612">
            <v>356419</v>
          </cell>
          <cell r="J612">
            <v>339047</v>
          </cell>
          <cell r="K612">
            <v>252938</v>
          </cell>
          <cell r="L612">
            <v>259431</v>
          </cell>
          <cell r="M612">
            <v>192274</v>
          </cell>
          <cell r="N612">
            <v>189126</v>
          </cell>
          <cell r="O612">
            <v>157259</v>
          </cell>
          <cell r="P612">
            <v>145694</v>
          </cell>
        </row>
        <row r="613">
          <cell r="B613" t="str">
            <v xml:space="preserve">  O = Operations &amp; Maintenance</v>
          </cell>
          <cell r="H613">
            <v>3254615</v>
          </cell>
          <cell r="I613">
            <v>3065898</v>
          </cell>
          <cell r="J613">
            <v>2933311</v>
          </cell>
          <cell r="K613">
            <v>2888634</v>
          </cell>
          <cell r="L613">
            <v>2764862</v>
          </cell>
          <cell r="M613">
            <v>2185559</v>
          </cell>
          <cell r="N613">
            <v>1874382</v>
          </cell>
          <cell r="O613">
            <v>1580061</v>
          </cell>
          <cell r="P613">
            <v>1079393</v>
          </cell>
        </row>
        <row r="614">
          <cell r="B614" t="str">
            <v xml:space="preserve">  Ca = Average # of Customers .. all classes</v>
          </cell>
          <cell r="H614">
            <v>29854</v>
          </cell>
          <cell r="I614">
            <v>28937</v>
          </cell>
          <cell r="J614">
            <v>27703</v>
          </cell>
          <cell r="K614">
            <v>26247</v>
          </cell>
          <cell r="L614">
            <v>24959</v>
          </cell>
          <cell r="M614">
            <v>23823</v>
          </cell>
          <cell r="N614">
            <v>22381</v>
          </cell>
          <cell r="O614">
            <v>20326</v>
          </cell>
          <cell r="P614">
            <v>17678</v>
          </cell>
          <cell r="Q614">
            <v>0</v>
          </cell>
        </row>
        <row r="615">
          <cell r="B615" t="str">
            <v xml:space="preserve">  RHHEC Statistic</v>
          </cell>
          <cell r="H615">
            <v>109.01771956856703</v>
          </cell>
          <cell r="I615">
            <v>105.95078964647337</v>
          </cell>
          <cell r="J615">
            <v>105.88423636429268</v>
          </cell>
          <cell r="K615">
            <v>110.05577780317751</v>
          </cell>
          <cell r="L615">
            <v>110.77615289074082</v>
          </cell>
          <cell r="M615">
            <v>91.74155228140873</v>
          </cell>
          <cell r="N615">
            <v>83.74880478977704</v>
          </cell>
          <cell r="O615">
            <v>77.735953950605136</v>
          </cell>
          <cell r="P615">
            <v>61.058547346984952</v>
          </cell>
          <cell r="Q615" t="e">
            <v>#DIV/0!</v>
          </cell>
        </row>
        <row r="618">
          <cell r="B618" t="str">
            <v>MEA Survey Results</v>
          </cell>
        </row>
        <row r="619">
          <cell r="B619" t="str">
            <v xml:space="preserve">   Average for all utilities</v>
          </cell>
          <cell r="I619">
            <v>69.41</v>
          </cell>
          <cell r="J619">
            <v>74.09</v>
          </cell>
          <cell r="K619">
            <v>77.33</v>
          </cell>
          <cell r="L619">
            <v>75.42</v>
          </cell>
          <cell r="M619">
            <v>67.89</v>
          </cell>
          <cell r="N619">
            <v>62.16</v>
          </cell>
        </row>
        <row r="620">
          <cell r="B620" t="str">
            <v xml:space="preserve">   Average for medium size utilities</v>
          </cell>
          <cell r="I620">
            <v>70.34</v>
          </cell>
          <cell r="J620">
            <v>74.77</v>
          </cell>
          <cell r="K620">
            <v>81.03</v>
          </cell>
          <cell r="L620">
            <v>76.19</v>
          </cell>
          <cell r="M620">
            <v>67.040000000000006</v>
          </cell>
          <cell r="N620">
            <v>62.59</v>
          </cell>
        </row>
        <row r="621">
          <cell r="B621" t="str">
            <v xml:space="preserve">   Brampton</v>
          </cell>
          <cell r="I621">
            <v>102.95</v>
          </cell>
          <cell r="J621">
            <v>114.14</v>
          </cell>
          <cell r="K621">
            <v>109.15</v>
          </cell>
          <cell r="L621">
            <v>118.16</v>
          </cell>
          <cell r="M621">
            <v>98.78</v>
          </cell>
          <cell r="N621">
            <v>79.5</v>
          </cell>
        </row>
        <row r="622">
          <cell r="B622" t="str">
            <v xml:space="preserve">   Markham</v>
          </cell>
          <cell r="I622">
            <v>79.41</v>
          </cell>
          <cell r="J622">
            <v>81.25</v>
          </cell>
          <cell r="K622">
            <v>86.34</v>
          </cell>
          <cell r="L622">
            <v>77.92</v>
          </cell>
          <cell r="M622">
            <v>78.73</v>
          </cell>
          <cell r="N622">
            <v>71.5</v>
          </cell>
        </row>
        <row r="623">
          <cell r="B623" t="str">
            <v xml:space="preserve">   Vaughan</v>
          </cell>
          <cell r="I623">
            <v>94.13</v>
          </cell>
          <cell r="J623">
            <v>121.64</v>
          </cell>
          <cell r="K623">
            <v>114.25</v>
          </cell>
        </row>
        <row r="624">
          <cell r="B624" t="str">
            <v xml:space="preserve">   Guelph</v>
          </cell>
          <cell r="I624">
            <v>70.59</v>
          </cell>
          <cell r="J624">
            <v>74.78</v>
          </cell>
          <cell r="K624">
            <v>82.73</v>
          </cell>
          <cell r="L624">
            <v>57.83</v>
          </cell>
          <cell r="M624">
            <v>56.86</v>
          </cell>
          <cell r="N624">
            <v>55.84</v>
          </cell>
        </row>
        <row r="625">
          <cell r="B625" t="str">
            <v xml:space="preserve">   Barrie</v>
          </cell>
          <cell r="I625">
            <v>78.290000000000006</v>
          </cell>
          <cell r="J625">
            <v>64.819999999999993</v>
          </cell>
          <cell r="K625">
            <v>68.98</v>
          </cell>
          <cell r="L625">
            <v>68.290000000000006</v>
          </cell>
          <cell r="M625">
            <v>64.12</v>
          </cell>
          <cell r="N625">
            <v>49.8</v>
          </cell>
        </row>
        <row r="626">
          <cell r="B626" t="str">
            <v xml:space="preserve">   Newmarket</v>
          </cell>
          <cell r="I626">
            <v>62.53</v>
          </cell>
          <cell r="J626">
            <v>62.88</v>
          </cell>
          <cell r="K626">
            <v>88.21</v>
          </cell>
          <cell r="L626">
            <v>64.66</v>
          </cell>
          <cell r="M626">
            <v>55.65</v>
          </cell>
          <cell r="N626">
            <v>55.9</v>
          </cell>
        </row>
        <row r="629">
          <cell r="B629" t="str">
            <v>MEA Interpretation</v>
          </cell>
        </row>
        <row r="630">
          <cell r="B630" t="str">
            <v xml:space="preserve">  -  This measure provides an indication of the utility's effectiveness in managing local costs associated with operating and maintaining the </v>
          </cell>
        </row>
        <row r="631">
          <cell r="B631" t="str">
            <v xml:space="preserve">     electrical system on a per customer basis.     It will be influenced by the age of  plant and amount of plant replacement.</v>
          </cell>
        </row>
        <row r="632">
          <cell r="B632" t="str">
            <v xml:space="preserve">  -  Bulk metered customers are counted as one customer and administration costs are excluded.</v>
          </cell>
        </row>
        <row r="634">
          <cell r="B634" t="str">
            <v>EFFICIENCY RATIOS (continued)</v>
          </cell>
          <cell r="G634">
            <v>1996</v>
          </cell>
          <cell r="H634">
            <v>1995</v>
          </cell>
          <cell r="I634">
            <v>1994</v>
          </cell>
          <cell r="J634">
            <v>1993</v>
          </cell>
          <cell r="K634">
            <v>1992</v>
          </cell>
          <cell r="L634">
            <v>1991</v>
          </cell>
          <cell r="M634">
            <v>1990</v>
          </cell>
          <cell r="N634">
            <v>1989</v>
          </cell>
          <cell r="O634">
            <v>1988</v>
          </cell>
          <cell r="P634">
            <v>1987</v>
          </cell>
          <cell r="Q634">
            <v>1986</v>
          </cell>
        </row>
        <row r="636">
          <cell r="B636" t="str">
            <v>Ratio 16 - Ops. &amp; Maint. / MW.h Sold</v>
          </cell>
        </row>
        <row r="638">
          <cell r="B638" t="str">
            <v>RHHEC Calculation</v>
          </cell>
        </row>
        <row r="639">
          <cell r="B639" t="str">
            <v xml:space="preserve">  O = Operations &amp; Maintenance</v>
          </cell>
          <cell r="H639">
            <v>3254615</v>
          </cell>
          <cell r="I639">
            <v>3065898</v>
          </cell>
          <cell r="J639">
            <v>2933311</v>
          </cell>
          <cell r="K639">
            <v>2888634</v>
          </cell>
          <cell r="L639">
            <v>2764862</v>
          </cell>
          <cell r="M639">
            <v>2185559</v>
          </cell>
          <cell r="N639">
            <v>1874382</v>
          </cell>
          <cell r="O639">
            <v>1580061</v>
          </cell>
          <cell r="P639">
            <v>1079393</v>
          </cell>
          <cell r="Q639">
            <v>0</v>
          </cell>
        </row>
        <row r="640">
          <cell r="B640" t="str">
            <v xml:space="preserve">  E = MW.h sold</v>
          </cell>
          <cell r="H640">
            <v>778835</v>
          </cell>
          <cell r="I640">
            <v>742241</v>
          </cell>
          <cell r="J640">
            <v>717716</v>
          </cell>
          <cell r="K640">
            <v>679191</v>
          </cell>
          <cell r="L640">
            <v>691595</v>
          </cell>
          <cell r="M640">
            <v>639030</v>
          </cell>
          <cell r="N640">
            <v>601943</v>
          </cell>
          <cell r="O640">
            <v>527627</v>
          </cell>
          <cell r="P640">
            <v>428598</v>
          </cell>
          <cell r="Q640">
            <v>0</v>
          </cell>
        </row>
        <row r="641">
          <cell r="B641" t="str">
            <v xml:space="preserve">  RHHEC Statistic</v>
          </cell>
          <cell r="H641">
            <v>4.178824783169734</v>
          </cell>
          <cell r="I641">
            <v>4.13059639658817</v>
          </cell>
          <cell r="J641">
            <v>4.0870079530064816</v>
          </cell>
          <cell r="K641">
            <v>4.2530510563302517</v>
          </cell>
          <cell r="L641">
            <v>3.997805073778729</v>
          </cell>
          <cell r="M641">
            <v>3.4201195562023692</v>
          </cell>
          <cell r="N641">
            <v>3.1138861985271031</v>
          </cell>
          <cell r="O641">
            <v>2.9946553152132092</v>
          </cell>
          <cell r="P641">
            <v>2.5184275241601686</v>
          </cell>
          <cell r="Q641" t="e">
            <v>#DIV/0!</v>
          </cell>
        </row>
        <row r="644">
          <cell r="B644" t="str">
            <v>MEA Survey Results</v>
          </cell>
        </row>
        <row r="645">
          <cell r="B645" t="str">
            <v xml:space="preserve">   Average for all utilities</v>
          </cell>
          <cell r="I645">
            <v>2.75</v>
          </cell>
          <cell r="J645">
            <v>2.92</v>
          </cell>
          <cell r="K645">
            <v>2.95</v>
          </cell>
          <cell r="L645">
            <v>2.7</v>
          </cell>
          <cell r="M645">
            <v>2.42</v>
          </cell>
          <cell r="N645">
            <v>2.2000000000000002</v>
          </cell>
        </row>
        <row r="646">
          <cell r="B646" t="str">
            <v xml:space="preserve">   Average for medium size utilities</v>
          </cell>
          <cell r="I646">
            <v>2.75</v>
          </cell>
          <cell r="J646">
            <v>2.91</v>
          </cell>
          <cell r="K646">
            <v>3.16</v>
          </cell>
          <cell r="L646">
            <v>2.87</v>
          </cell>
          <cell r="M646">
            <v>2.48</v>
          </cell>
          <cell r="N646">
            <v>2.34</v>
          </cell>
        </row>
        <row r="647">
          <cell r="B647" t="str">
            <v xml:space="preserve">   Brampton</v>
          </cell>
          <cell r="I647">
            <v>2.76</v>
          </cell>
          <cell r="J647">
            <v>2.99</v>
          </cell>
          <cell r="K647">
            <v>3.05</v>
          </cell>
          <cell r="L647">
            <v>3.2</v>
          </cell>
          <cell r="M647">
            <v>2.81</v>
          </cell>
          <cell r="N647">
            <v>2.23</v>
          </cell>
        </row>
        <row r="648">
          <cell r="B648" t="str">
            <v xml:space="preserve">   Markham</v>
          </cell>
          <cell r="I648">
            <v>2.4</v>
          </cell>
          <cell r="J648">
            <v>2.4900000000000002</v>
          </cell>
          <cell r="K648">
            <v>2.66</v>
          </cell>
          <cell r="L648">
            <v>2.31</v>
          </cell>
          <cell r="M648">
            <v>2.46</v>
          </cell>
          <cell r="N648">
            <v>2.29</v>
          </cell>
        </row>
        <row r="649">
          <cell r="B649" t="str">
            <v xml:space="preserve">   Vaughan</v>
          </cell>
          <cell r="I649">
            <v>2.5099999999999998</v>
          </cell>
          <cell r="J649">
            <v>3.21</v>
          </cell>
          <cell r="K649">
            <v>3.5</v>
          </cell>
        </row>
        <row r="650">
          <cell r="B650" t="str">
            <v xml:space="preserve">   Guelph</v>
          </cell>
          <cell r="I650">
            <v>2.02</v>
          </cell>
          <cell r="J650">
            <v>2.2000000000000002</v>
          </cell>
          <cell r="K650">
            <v>1.91</v>
          </cell>
          <cell r="L650">
            <v>1.89</v>
          </cell>
          <cell r="M650">
            <v>1.88</v>
          </cell>
          <cell r="N650">
            <v>1.56</v>
          </cell>
        </row>
        <row r="651">
          <cell r="B651" t="str">
            <v xml:space="preserve">   Barrie</v>
          </cell>
          <cell r="I651">
            <v>3.02</v>
          </cell>
          <cell r="J651">
            <v>2.52</v>
          </cell>
          <cell r="K651">
            <v>2.59</v>
          </cell>
          <cell r="L651">
            <v>2.33</v>
          </cell>
          <cell r="M651">
            <v>2.09</v>
          </cell>
          <cell r="N651">
            <v>1.56</v>
          </cell>
        </row>
        <row r="652">
          <cell r="B652" t="str">
            <v xml:space="preserve">   Newmarket</v>
          </cell>
          <cell r="I652">
            <v>2.48</v>
          </cell>
          <cell r="J652">
            <v>2.4700000000000002</v>
          </cell>
          <cell r="K652">
            <v>3.52</v>
          </cell>
          <cell r="L652">
            <v>2.4300000000000002</v>
          </cell>
          <cell r="M652">
            <v>2.02</v>
          </cell>
          <cell r="N652">
            <v>2.0299999999999998</v>
          </cell>
        </row>
        <row r="655">
          <cell r="B655" t="str">
            <v>MEA Interpretation</v>
          </cell>
        </row>
        <row r="656">
          <cell r="B656" t="str">
            <v xml:space="preserve">  -  This measure provides an indication of the utility's effectiveness in managing operation &amp; maintenance costs on a mW.h basis.</v>
          </cell>
        </row>
        <row r="657">
          <cell r="B657" t="str">
            <v xml:space="preserve">  -  It will be influenced by the age of  plant and amount of plant replacement.</v>
          </cell>
        </row>
        <row r="658">
          <cell r="B658" t="str">
            <v xml:space="preserve">  -  It excludes administration costs.</v>
          </cell>
        </row>
        <row r="660">
          <cell r="B660" t="str">
            <v>EFFICIENCY RATIOS (continued)</v>
          </cell>
          <cell r="G660">
            <v>1996</v>
          </cell>
          <cell r="H660">
            <v>1995</v>
          </cell>
          <cell r="I660">
            <v>1994</v>
          </cell>
          <cell r="J660">
            <v>1993</v>
          </cell>
          <cell r="K660">
            <v>1992</v>
          </cell>
          <cell r="L660">
            <v>1991</v>
          </cell>
          <cell r="M660">
            <v>1990</v>
          </cell>
          <cell r="N660">
            <v>1989</v>
          </cell>
          <cell r="O660">
            <v>1988</v>
          </cell>
          <cell r="P660">
            <v>1987</v>
          </cell>
          <cell r="Q660">
            <v>1986</v>
          </cell>
        </row>
        <row r="662">
          <cell r="B662" t="str">
            <v>Ratio 17 - Administration Exp / Customer</v>
          </cell>
        </row>
        <row r="664">
          <cell r="B664" t="str">
            <v>RHHEC Calculation</v>
          </cell>
        </row>
        <row r="665">
          <cell r="B665" t="str">
            <v xml:space="preserve">  B = Billing &amp; Collecting</v>
          </cell>
          <cell r="H665">
            <v>1233633</v>
          </cell>
          <cell r="I665">
            <v>1275242</v>
          </cell>
          <cell r="J665">
            <v>1146790</v>
          </cell>
          <cell r="K665">
            <v>1139078</v>
          </cell>
          <cell r="L665">
            <v>1056452</v>
          </cell>
          <cell r="M665">
            <v>933693</v>
          </cell>
          <cell r="N665">
            <v>744346</v>
          </cell>
          <cell r="O665">
            <v>707467</v>
          </cell>
          <cell r="P665">
            <v>665271</v>
          </cell>
        </row>
        <row r="666">
          <cell r="B666" t="str">
            <v xml:space="preserve">  G = General &amp; Administration</v>
          </cell>
          <cell r="H666">
            <v>1577638</v>
          </cell>
          <cell r="I666">
            <v>1419189</v>
          </cell>
          <cell r="J666">
            <v>1544075</v>
          </cell>
          <cell r="K666">
            <v>1454020</v>
          </cell>
          <cell r="L666">
            <v>1415798</v>
          </cell>
          <cell r="M666">
            <v>1283597</v>
          </cell>
          <cell r="N666">
            <v>999266</v>
          </cell>
          <cell r="O666">
            <v>825771</v>
          </cell>
          <cell r="P666">
            <v>688731</v>
          </cell>
        </row>
        <row r="667">
          <cell r="B667" t="str">
            <v xml:space="preserve">  A = Administration</v>
          </cell>
          <cell r="H667">
            <v>2811271</v>
          </cell>
          <cell r="I667">
            <v>2694431</v>
          </cell>
          <cell r="J667">
            <v>2690865</v>
          </cell>
          <cell r="K667">
            <v>2593098</v>
          </cell>
          <cell r="L667">
            <v>2472250</v>
          </cell>
          <cell r="M667">
            <v>2217290</v>
          </cell>
          <cell r="N667">
            <v>1743612</v>
          </cell>
          <cell r="O667">
            <v>1533238</v>
          </cell>
          <cell r="P667">
            <v>1354002</v>
          </cell>
        </row>
        <row r="668">
          <cell r="B668" t="str">
            <v xml:space="preserve">  Ca = Average # of Customers .. all classes</v>
          </cell>
          <cell r="H668">
            <v>29854</v>
          </cell>
          <cell r="I668">
            <v>28937</v>
          </cell>
          <cell r="J668">
            <v>27703</v>
          </cell>
          <cell r="K668">
            <v>26247</v>
          </cell>
          <cell r="L668">
            <v>24959</v>
          </cell>
          <cell r="M668">
            <v>23823</v>
          </cell>
          <cell r="N668">
            <v>22381</v>
          </cell>
          <cell r="O668">
            <v>20326</v>
          </cell>
          <cell r="P668">
            <v>17678</v>
          </cell>
          <cell r="Q668">
            <v>0</v>
          </cell>
        </row>
        <row r="669">
          <cell r="B669" t="str">
            <v xml:space="preserve">  RHHEC Statistic</v>
          </cell>
          <cell r="H669">
            <v>94.167314262745364</v>
          </cell>
          <cell r="I669">
            <v>93.113695269032732</v>
          </cell>
          <cell r="J669">
            <v>97.132621015774461</v>
          </cell>
          <cell r="K669">
            <v>98.795976683049489</v>
          </cell>
          <cell r="L669">
            <v>99.052446011458798</v>
          </cell>
          <cell r="M669">
            <v>93.0735003987743</v>
          </cell>
          <cell r="N669">
            <v>77.905902327867381</v>
          </cell>
          <cell r="O669">
            <v>75.432352651776057</v>
          </cell>
          <cell r="P669">
            <v>76.592487837990717</v>
          </cell>
          <cell r="Q669" t="e">
            <v>#DIV/0!</v>
          </cell>
        </row>
        <row r="672">
          <cell r="B672" t="str">
            <v>MEA Survey Results</v>
          </cell>
        </row>
        <row r="673">
          <cell r="B673" t="str">
            <v xml:space="preserve">   Average for all utilities</v>
          </cell>
          <cell r="I673">
            <v>92.29</v>
          </cell>
          <cell r="J673">
            <v>94.37</v>
          </cell>
          <cell r="K673">
            <v>96.31</v>
          </cell>
          <cell r="L673">
            <v>90.3</v>
          </cell>
          <cell r="M673">
            <v>83.85</v>
          </cell>
          <cell r="N673">
            <v>74.930000000000007</v>
          </cell>
        </row>
        <row r="674">
          <cell r="B674" t="str">
            <v xml:space="preserve">   Average for medium size utilities</v>
          </cell>
          <cell r="I674">
            <v>85.76</v>
          </cell>
          <cell r="J674">
            <v>89.42</v>
          </cell>
          <cell r="K674">
            <v>90.11</v>
          </cell>
          <cell r="L674">
            <v>85.95</v>
          </cell>
          <cell r="M674">
            <v>77.58</v>
          </cell>
          <cell r="N674">
            <v>69.66</v>
          </cell>
        </row>
        <row r="675">
          <cell r="B675" t="str">
            <v xml:space="preserve">   Brampton</v>
          </cell>
          <cell r="I675">
            <v>87.32</v>
          </cell>
          <cell r="J675">
            <v>101.64</v>
          </cell>
          <cell r="K675">
            <v>104.49</v>
          </cell>
          <cell r="L675">
            <v>87.93</v>
          </cell>
          <cell r="M675">
            <v>72.64</v>
          </cell>
          <cell r="N675">
            <v>65.48</v>
          </cell>
        </row>
        <row r="676">
          <cell r="B676" t="str">
            <v xml:space="preserve">   Markham</v>
          </cell>
          <cell r="I676">
            <v>74.97</v>
          </cell>
          <cell r="J676">
            <v>74.84</v>
          </cell>
          <cell r="K676">
            <v>78.569999999999993</v>
          </cell>
          <cell r="L676">
            <v>77.319999999999993</v>
          </cell>
          <cell r="M676">
            <v>73.98</v>
          </cell>
          <cell r="N676">
            <v>63.22</v>
          </cell>
        </row>
        <row r="677">
          <cell r="B677" t="str">
            <v xml:space="preserve">   Vaughan</v>
          </cell>
          <cell r="I677">
            <v>102.37</v>
          </cell>
          <cell r="J677">
            <v>104.02</v>
          </cell>
          <cell r="K677">
            <v>120.15</v>
          </cell>
        </row>
        <row r="678">
          <cell r="B678" t="str">
            <v xml:space="preserve">   Guelph</v>
          </cell>
          <cell r="I678">
            <v>103.98</v>
          </cell>
          <cell r="J678">
            <v>104.37</v>
          </cell>
          <cell r="K678">
            <v>113.52</v>
          </cell>
          <cell r="L678">
            <v>104.88</v>
          </cell>
          <cell r="M678">
            <v>97.37</v>
          </cell>
          <cell r="N678">
            <v>84.92</v>
          </cell>
        </row>
        <row r="679">
          <cell r="B679" t="str">
            <v xml:space="preserve">   Barrie</v>
          </cell>
          <cell r="I679">
            <v>77.459999999999994</v>
          </cell>
          <cell r="J679">
            <v>79.650000000000006</v>
          </cell>
          <cell r="K679">
            <v>90.03</v>
          </cell>
          <cell r="L679">
            <v>82.37</v>
          </cell>
          <cell r="M679">
            <v>66.27</v>
          </cell>
          <cell r="N679">
            <v>53.13</v>
          </cell>
        </row>
        <row r="680">
          <cell r="B680" t="str">
            <v xml:space="preserve">   Newmarket</v>
          </cell>
          <cell r="I680">
            <v>63.31</v>
          </cell>
          <cell r="J680">
            <v>66.31</v>
          </cell>
          <cell r="K680">
            <v>66.260000000000005</v>
          </cell>
          <cell r="L680">
            <v>69.23</v>
          </cell>
          <cell r="M680">
            <v>70.459999999999994</v>
          </cell>
          <cell r="N680">
            <v>66.61</v>
          </cell>
        </row>
        <row r="683">
          <cell r="B683" t="str">
            <v>MEA Interpretation</v>
          </cell>
        </row>
        <row r="684">
          <cell r="B684" t="str">
            <v xml:space="preserve">  -  This measure provides an indication of the utility's effectiveness in managing administration costs on a per customer  basis.</v>
          </cell>
        </row>
        <row r="685">
          <cell r="B685" t="str">
            <v xml:space="preserve">  -  It is influenced by  the degree to which a utility provides various customer services, the makeup of internal support functions and</v>
          </cell>
        </row>
        <row r="686">
          <cell r="B686" t="str">
            <v xml:space="preserve">      customer mix.   Bulk metered customers are counted as one customer.</v>
          </cell>
        </row>
        <row r="688">
          <cell r="B688" t="str">
            <v>EFFICIENCY RATIOS (continued)</v>
          </cell>
          <cell r="G688">
            <v>1996</v>
          </cell>
          <cell r="H688">
            <v>1995</v>
          </cell>
          <cell r="I688">
            <v>1994</v>
          </cell>
          <cell r="J688">
            <v>1993</v>
          </cell>
          <cell r="K688">
            <v>1992</v>
          </cell>
          <cell r="L688">
            <v>1991</v>
          </cell>
          <cell r="M688">
            <v>1990</v>
          </cell>
          <cell r="N688">
            <v>1989</v>
          </cell>
          <cell r="O688">
            <v>1988</v>
          </cell>
          <cell r="P688">
            <v>1987</v>
          </cell>
          <cell r="Q688">
            <v>1986</v>
          </cell>
        </row>
        <row r="690">
          <cell r="B690" t="str">
            <v>Ratio 18 - Administration Exp / MW.h Sold</v>
          </cell>
        </row>
        <row r="692">
          <cell r="B692" t="str">
            <v>RHHEC Calculation</v>
          </cell>
        </row>
        <row r="693">
          <cell r="B693" t="str">
            <v xml:space="preserve">  A = Administration</v>
          </cell>
          <cell r="H693">
            <v>2811271</v>
          </cell>
          <cell r="I693">
            <v>2694431</v>
          </cell>
          <cell r="J693">
            <v>2690865</v>
          </cell>
          <cell r="K693">
            <v>2593098</v>
          </cell>
          <cell r="L693">
            <v>2472250</v>
          </cell>
          <cell r="M693">
            <v>2217290</v>
          </cell>
          <cell r="N693">
            <v>1743612</v>
          </cell>
          <cell r="O693">
            <v>1533238</v>
          </cell>
          <cell r="P693">
            <v>1354002</v>
          </cell>
          <cell r="Q693">
            <v>0</v>
          </cell>
        </row>
        <row r="694">
          <cell r="B694" t="str">
            <v xml:space="preserve">  E = MW.h sold</v>
          </cell>
          <cell r="H694">
            <v>778835</v>
          </cell>
          <cell r="I694">
            <v>742241</v>
          </cell>
          <cell r="J694">
            <v>717716</v>
          </cell>
          <cell r="K694">
            <v>679191</v>
          </cell>
          <cell r="L694">
            <v>691595</v>
          </cell>
          <cell r="M694">
            <v>639030</v>
          </cell>
          <cell r="N694">
            <v>601943</v>
          </cell>
          <cell r="O694">
            <v>527627</v>
          </cell>
          <cell r="P694">
            <v>428598</v>
          </cell>
          <cell r="Q694">
            <v>0</v>
          </cell>
        </row>
        <row r="695">
          <cell r="B695" t="str">
            <v xml:space="preserve">  RHHEC Statistic</v>
          </cell>
          <cell r="H695">
            <v>3.609584828622237</v>
          </cell>
          <cell r="I695">
            <v>3.6301295670813118</v>
          </cell>
          <cell r="J695">
            <v>3.7492058139988518</v>
          </cell>
          <cell r="K695">
            <v>3.8179216155691109</v>
          </cell>
          <cell r="L695">
            <v>3.5747077408020589</v>
          </cell>
          <cell r="M695">
            <v>3.4697745019795629</v>
          </cell>
          <cell r="N695">
            <v>2.8966397150560765</v>
          </cell>
          <cell r="O695">
            <v>2.905912699691259</v>
          </cell>
          <cell r="P695">
            <v>3.1591421331877423</v>
          </cell>
          <cell r="Q695" t="e">
            <v>#DIV/0!</v>
          </cell>
        </row>
        <row r="698">
          <cell r="B698" t="str">
            <v>MEA Survey Results</v>
          </cell>
        </row>
        <row r="699">
          <cell r="B699" t="str">
            <v xml:space="preserve">   Average for all utilities</v>
          </cell>
          <cell r="I699">
            <v>3.89</v>
          </cell>
          <cell r="J699">
            <v>3.75</v>
          </cell>
          <cell r="K699">
            <v>3.83</v>
          </cell>
          <cell r="L699">
            <v>3.32</v>
          </cell>
          <cell r="M699">
            <v>3.02</v>
          </cell>
          <cell r="N699">
            <v>2.63</v>
          </cell>
        </row>
        <row r="700">
          <cell r="B700" t="str">
            <v xml:space="preserve">   Average for medium size utilities</v>
          </cell>
          <cell r="I700">
            <v>3.38</v>
          </cell>
          <cell r="J700">
            <v>3.48</v>
          </cell>
          <cell r="K700">
            <v>3.58</v>
          </cell>
          <cell r="L700">
            <v>3.25</v>
          </cell>
          <cell r="M700">
            <v>2.89</v>
          </cell>
          <cell r="N700">
            <v>2.58</v>
          </cell>
        </row>
        <row r="701">
          <cell r="B701" t="str">
            <v xml:space="preserve">   Brampton</v>
          </cell>
          <cell r="I701">
            <v>2.34</v>
          </cell>
          <cell r="J701">
            <v>2.67</v>
          </cell>
          <cell r="K701">
            <v>2.91</v>
          </cell>
          <cell r="L701">
            <v>2.38</v>
          </cell>
          <cell r="M701">
            <v>2.0699999999999998</v>
          </cell>
          <cell r="N701">
            <v>1.84</v>
          </cell>
        </row>
        <row r="702">
          <cell r="B702" t="str">
            <v xml:space="preserve">   Markham</v>
          </cell>
          <cell r="I702">
            <v>2.27</v>
          </cell>
          <cell r="J702">
            <v>2.2999999999999998</v>
          </cell>
          <cell r="K702">
            <v>2.42</v>
          </cell>
          <cell r="L702">
            <v>2.29</v>
          </cell>
          <cell r="M702">
            <v>2.3199999999999998</v>
          </cell>
          <cell r="N702">
            <v>2.02</v>
          </cell>
        </row>
        <row r="703">
          <cell r="B703" t="str">
            <v xml:space="preserve">   Vaughan</v>
          </cell>
          <cell r="I703">
            <v>2.73</v>
          </cell>
          <cell r="J703">
            <v>2.75</v>
          </cell>
          <cell r="K703">
            <v>3.35</v>
          </cell>
        </row>
        <row r="704">
          <cell r="B704" t="str">
            <v xml:space="preserve">   Guelph</v>
          </cell>
          <cell r="I704">
            <v>2.97</v>
          </cell>
          <cell r="J704">
            <v>3.07</v>
          </cell>
          <cell r="K704">
            <v>3.45</v>
          </cell>
          <cell r="L704">
            <v>3.08</v>
          </cell>
          <cell r="M704">
            <v>2.88</v>
          </cell>
          <cell r="N704">
            <v>2.38</v>
          </cell>
        </row>
        <row r="705">
          <cell r="B705" t="str">
            <v xml:space="preserve">   Barrie</v>
          </cell>
          <cell r="I705">
            <v>2.99</v>
          </cell>
          <cell r="J705">
            <v>3.09</v>
          </cell>
          <cell r="K705">
            <v>3.38</v>
          </cell>
          <cell r="L705">
            <v>2.81</v>
          </cell>
          <cell r="M705">
            <v>2.16</v>
          </cell>
          <cell r="N705">
            <v>1.66</v>
          </cell>
        </row>
        <row r="706">
          <cell r="B706" t="str">
            <v xml:space="preserve">   Newmarket</v>
          </cell>
          <cell r="I706">
            <v>2.5099999999999998</v>
          </cell>
          <cell r="J706">
            <v>2.6</v>
          </cell>
          <cell r="K706">
            <v>2.64</v>
          </cell>
          <cell r="L706">
            <v>2.6</v>
          </cell>
          <cell r="M706">
            <v>2.56</v>
          </cell>
          <cell r="N706">
            <v>2.42</v>
          </cell>
        </row>
        <row r="709">
          <cell r="B709" t="str">
            <v>MEA Interpretation</v>
          </cell>
        </row>
        <row r="710">
          <cell r="B710" t="str">
            <v xml:space="preserve">  -  This measure provides an indication of the utility's effectiveness in managing administration costs on a mW.h basis.</v>
          </cell>
        </row>
        <row r="711">
          <cell r="B711" t="str">
            <v xml:space="preserve">  -  It is influenced by  the degree to which a utility provides various customer services, the makeup of internal support functions and</v>
          </cell>
        </row>
        <row r="712">
          <cell r="B712" t="str">
            <v xml:space="preserve">      customer mix.   </v>
          </cell>
        </row>
        <row r="714">
          <cell r="B714" t="str">
            <v>EFFICIENCY RATIOS (continued)</v>
          </cell>
          <cell r="G714">
            <v>1996</v>
          </cell>
          <cell r="H714">
            <v>1995</v>
          </cell>
          <cell r="I714">
            <v>1994</v>
          </cell>
          <cell r="J714">
            <v>1993</v>
          </cell>
          <cell r="K714">
            <v>1992</v>
          </cell>
          <cell r="L714">
            <v>1991</v>
          </cell>
          <cell r="M714">
            <v>1990</v>
          </cell>
          <cell r="N714">
            <v>1989</v>
          </cell>
          <cell r="O714">
            <v>1988</v>
          </cell>
          <cell r="P714">
            <v>1987</v>
          </cell>
          <cell r="Q714">
            <v>1986</v>
          </cell>
        </row>
        <row r="716">
          <cell r="B716" t="str">
            <v>Ratio 19 - Customers Served per Employee</v>
          </cell>
        </row>
        <row r="718">
          <cell r="B718" t="str">
            <v>RHHEC Calculation</v>
          </cell>
        </row>
        <row r="719">
          <cell r="B719" t="str">
            <v xml:space="preserve">  Ca = Average # of Customers .. all classes</v>
          </cell>
          <cell r="H719">
            <v>29854</v>
          </cell>
          <cell r="I719">
            <v>28937</v>
          </cell>
          <cell r="J719">
            <v>27703</v>
          </cell>
          <cell r="K719">
            <v>26247</v>
          </cell>
          <cell r="L719">
            <v>24959</v>
          </cell>
          <cell r="M719">
            <v>23823</v>
          </cell>
          <cell r="N719">
            <v>22381</v>
          </cell>
          <cell r="O719">
            <v>20326</v>
          </cell>
          <cell r="P719">
            <v>17678</v>
          </cell>
          <cell r="Q719">
            <v>0</v>
          </cell>
        </row>
        <row r="720">
          <cell r="B720" t="str">
            <v xml:space="preserve">  E = Average # of Employees</v>
          </cell>
          <cell r="H720">
            <v>98</v>
          </cell>
          <cell r="I720">
            <v>99</v>
          </cell>
          <cell r="J720">
            <v>101</v>
          </cell>
          <cell r="K720">
            <v>102</v>
          </cell>
          <cell r="L720">
            <v>102</v>
          </cell>
          <cell r="M720">
            <v>97</v>
          </cell>
          <cell r="N720">
            <v>88</v>
          </cell>
          <cell r="O720">
            <v>81</v>
          </cell>
          <cell r="P720">
            <v>69</v>
          </cell>
          <cell r="Q720">
            <v>0</v>
          </cell>
        </row>
        <row r="721">
          <cell r="B721" t="str">
            <v xml:space="preserve">  RHHEC Statistic</v>
          </cell>
          <cell r="H721">
            <v>304.63265306122452</v>
          </cell>
          <cell r="I721">
            <v>292.29292929292927</v>
          </cell>
          <cell r="J721">
            <v>274.28712871287127</v>
          </cell>
          <cell r="K721">
            <v>257.3235294117647</v>
          </cell>
          <cell r="L721">
            <v>244.69607843137254</v>
          </cell>
          <cell r="M721">
            <v>245.5979381443299</v>
          </cell>
          <cell r="N721">
            <v>254.32954545454547</v>
          </cell>
          <cell r="O721">
            <v>250.93827160493828</v>
          </cell>
          <cell r="P721">
            <v>256.20289855072463</v>
          </cell>
          <cell r="Q721" t="e">
            <v>#DIV/0!</v>
          </cell>
        </row>
        <row r="724">
          <cell r="B724" t="str">
            <v>MEA Survey Results</v>
          </cell>
        </row>
        <row r="725">
          <cell r="B725" t="str">
            <v xml:space="preserve">   Average for all utilities</v>
          </cell>
          <cell r="I725">
            <v>389</v>
          </cell>
          <cell r="J725">
            <v>377</v>
          </cell>
          <cell r="K725">
            <v>368</v>
          </cell>
          <cell r="L725">
            <v>345</v>
          </cell>
          <cell r="M725">
            <v>341</v>
          </cell>
          <cell r="N725">
            <v>338</v>
          </cell>
        </row>
        <row r="726">
          <cell r="B726" t="str">
            <v xml:space="preserve">   Average for medium size utilities</v>
          </cell>
          <cell r="I726">
            <v>407</v>
          </cell>
          <cell r="J726">
            <v>386</v>
          </cell>
          <cell r="K726">
            <v>365</v>
          </cell>
          <cell r="L726">
            <v>351</v>
          </cell>
          <cell r="M726">
            <v>349</v>
          </cell>
          <cell r="N726">
            <v>347</v>
          </cell>
        </row>
        <row r="727">
          <cell r="B727" t="str">
            <v xml:space="preserve">   Brampton</v>
          </cell>
          <cell r="I727">
            <v>314</v>
          </cell>
          <cell r="J727">
            <v>291</v>
          </cell>
          <cell r="K727">
            <v>277</v>
          </cell>
          <cell r="L727">
            <v>274</v>
          </cell>
          <cell r="M727">
            <v>286</v>
          </cell>
          <cell r="N727">
            <v>295</v>
          </cell>
        </row>
        <row r="728">
          <cell r="B728" t="str">
            <v xml:space="preserve">   Markham</v>
          </cell>
          <cell r="I728">
            <v>363</v>
          </cell>
          <cell r="J728">
            <v>399</v>
          </cell>
          <cell r="K728">
            <v>336</v>
          </cell>
          <cell r="L728">
            <v>320</v>
          </cell>
          <cell r="M728">
            <v>321</v>
          </cell>
          <cell r="N728">
            <v>307</v>
          </cell>
        </row>
        <row r="729">
          <cell r="B729" t="str">
            <v xml:space="preserve">   Vaughan</v>
          </cell>
          <cell r="I729">
            <v>281</v>
          </cell>
          <cell r="J729">
            <v>244</v>
          </cell>
          <cell r="K729">
            <v>230</v>
          </cell>
        </row>
        <row r="730">
          <cell r="B730" t="str">
            <v xml:space="preserve">   Guelph</v>
          </cell>
          <cell r="I730">
            <v>314</v>
          </cell>
          <cell r="J730">
            <v>305</v>
          </cell>
          <cell r="K730">
            <v>310</v>
          </cell>
          <cell r="L730">
            <v>305</v>
          </cell>
          <cell r="M730">
            <v>305</v>
          </cell>
          <cell r="N730">
            <v>321</v>
          </cell>
        </row>
        <row r="731">
          <cell r="B731" t="str">
            <v xml:space="preserve">   Barrie</v>
          </cell>
          <cell r="I731">
            <v>411</v>
          </cell>
          <cell r="J731">
            <v>377</v>
          </cell>
          <cell r="K731">
            <v>339</v>
          </cell>
          <cell r="L731">
            <v>324</v>
          </cell>
          <cell r="M731">
            <v>314</v>
          </cell>
          <cell r="N731">
            <v>318</v>
          </cell>
        </row>
        <row r="732">
          <cell r="B732" t="str">
            <v xml:space="preserve">   Newmarket</v>
          </cell>
          <cell r="I732">
            <v>511</v>
          </cell>
          <cell r="J732">
            <v>483</v>
          </cell>
          <cell r="K732">
            <v>468</v>
          </cell>
          <cell r="L732">
            <v>446</v>
          </cell>
          <cell r="M732">
            <v>436</v>
          </cell>
          <cell r="N732">
            <v>403</v>
          </cell>
        </row>
        <row r="735">
          <cell r="B735" t="str">
            <v>MEA Interpretation</v>
          </cell>
        </row>
        <row r="736">
          <cell r="B736" t="str">
            <v xml:space="preserve">  -  This ratio measures the average number of customers that are served by a utility employee.</v>
          </cell>
        </row>
        <row r="737">
          <cell r="B737" t="str">
            <v xml:space="preserve">  -  The ratio will be influenced by the number of bulk metered customers and by the amount of contract labour used by the utility.</v>
          </cell>
        </row>
        <row r="739">
          <cell r="B739" t="str">
            <v>EFFICIENCY RATIOS (continued)</v>
          </cell>
          <cell r="G739">
            <v>1996</v>
          </cell>
          <cell r="H739">
            <v>1995</v>
          </cell>
          <cell r="I739">
            <v>1994</v>
          </cell>
          <cell r="J739">
            <v>1993</v>
          </cell>
          <cell r="K739">
            <v>1992</v>
          </cell>
          <cell r="L739">
            <v>1991</v>
          </cell>
          <cell r="M739">
            <v>1990</v>
          </cell>
          <cell r="N739">
            <v>1989</v>
          </cell>
          <cell r="O739">
            <v>1988</v>
          </cell>
          <cell r="P739">
            <v>1987</v>
          </cell>
          <cell r="Q739">
            <v>1986</v>
          </cell>
        </row>
        <row r="741">
          <cell r="B741" t="str">
            <v>Ratio 33 - System Losses</v>
          </cell>
        </row>
        <row r="743">
          <cell r="B743" t="str">
            <v>RHHEC Calculation</v>
          </cell>
        </row>
        <row r="744">
          <cell r="B744" t="str">
            <v xml:space="preserve">  K = Total kW.h purchased</v>
          </cell>
          <cell r="H744">
            <v>803556000</v>
          </cell>
          <cell r="I744">
            <v>765286000</v>
          </cell>
          <cell r="J744">
            <v>733898000</v>
          </cell>
          <cell r="K744">
            <v>707035000</v>
          </cell>
          <cell r="L744">
            <v>710862000</v>
          </cell>
          <cell r="M744">
            <v>659694000</v>
          </cell>
          <cell r="N744">
            <v>631124000</v>
          </cell>
          <cell r="O744">
            <v>545607000</v>
          </cell>
          <cell r="P744">
            <v>462073000</v>
          </cell>
        </row>
        <row r="745">
          <cell r="B745" t="str">
            <v xml:space="preserve">  E = MW.h sold</v>
          </cell>
          <cell r="H745">
            <v>778835000</v>
          </cell>
          <cell r="I745">
            <v>742241000</v>
          </cell>
          <cell r="J745">
            <v>717716000</v>
          </cell>
          <cell r="K745">
            <v>679191000</v>
          </cell>
          <cell r="L745">
            <v>691595000</v>
          </cell>
          <cell r="M745">
            <v>639030000</v>
          </cell>
          <cell r="N745">
            <v>601943000</v>
          </cell>
          <cell r="O745">
            <v>527627000</v>
          </cell>
          <cell r="P745">
            <v>428598000</v>
          </cell>
        </row>
        <row r="746">
          <cell r="B746" t="str">
            <v xml:space="preserve">  L = Line losses</v>
          </cell>
          <cell r="H746">
            <v>24721000</v>
          </cell>
          <cell r="I746">
            <v>23045000</v>
          </cell>
          <cell r="J746">
            <v>16182000</v>
          </cell>
          <cell r="K746">
            <v>27844000</v>
          </cell>
          <cell r="L746">
            <v>19267000</v>
          </cell>
          <cell r="M746">
            <v>20664000</v>
          </cell>
          <cell r="N746">
            <v>29181000</v>
          </cell>
          <cell r="O746">
            <v>17980000</v>
          </cell>
          <cell r="P746">
            <v>33475000</v>
          </cell>
        </row>
        <row r="747">
          <cell r="B747" t="str">
            <v xml:space="preserve">  RHHEC Statistic</v>
          </cell>
          <cell r="H747">
            <v>3.0764501789545449</v>
          </cell>
          <cell r="I747">
            <v>3.0112925102510673</v>
          </cell>
          <cell r="J747">
            <v>2.2049385609444414</v>
          </cell>
          <cell r="K747">
            <v>3.9381360187260839</v>
          </cell>
          <cell r="L747">
            <v>2.7103713519642412</v>
          </cell>
          <cell r="M747">
            <v>3.1323613675431403</v>
          </cell>
          <cell r="N747">
            <v>4.6236555732312468</v>
          </cell>
          <cell r="O747">
            <v>3.2954122656050941</v>
          </cell>
          <cell r="P747">
            <v>7.244526297792774</v>
          </cell>
        </row>
        <row r="750">
          <cell r="B750" t="str">
            <v>MEA Survey Results</v>
          </cell>
        </row>
        <row r="751">
          <cell r="B751" t="str">
            <v xml:space="preserve">   Average for all utilities</v>
          </cell>
          <cell r="I751">
            <v>3.9</v>
          </cell>
          <cell r="J751">
            <v>3.8</v>
          </cell>
          <cell r="K751">
            <v>3.9</v>
          </cell>
          <cell r="L751">
            <v>3.8</v>
          </cell>
          <cell r="M751">
            <v>3.6</v>
          </cell>
          <cell r="N751">
            <v>4.5</v>
          </cell>
        </row>
        <row r="752">
          <cell r="B752" t="str">
            <v xml:space="preserve">   Average for medium size utilities</v>
          </cell>
          <cell r="I752">
            <v>3.7</v>
          </cell>
          <cell r="J752">
            <v>3.6</v>
          </cell>
          <cell r="K752">
            <v>4</v>
          </cell>
          <cell r="L752">
            <v>4.0999999999999996</v>
          </cell>
          <cell r="M752">
            <v>3.6</v>
          </cell>
          <cell r="N752">
            <v>4.5</v>
          </cell>
        </row>
        <row r="753">
          <cell r="B753" t="str">
            <v xml:space="preserve">   Brampton</v>
          </cell>
          <cell r="I753">
            <v>2.9</v>
          </cell>
          <cell r="J753">
            <v>3.9</v>
          </cell>
          <cell r="K753">
            <v>4.7</v>
          </cell>
          <cell r="L753">
            <v>1.3</v>
          </cell>
          <cell r="M753">
            <v>0.9</v>
          </cell>
          <cell r="N753">
            <v>3.4</v>
          </cell>
        </row>
        <row r="754">
          <cell r="B754" t="str">
            <v xml:space="preserve">   Markham</v>
          </cell>
          <cell r="I754">
            <v>1.9</v>
          </cell>
          <cell r="J754">
            <v>2.9</v>
          </cell>
          <cell r="K754">
            <v>2.2999999999999998</v>
          </cell>
          <cell r="L754">
            <v>2.2999999999999998</v>
          </cell>
          <cell r="M754">
            <v>2.2999999999999998</v>
          </cell>
          <cell r="N754">
            <v>2.4</v>
          </cell>
        </row>
        <row r="755">
          <cell r="B755" t="str">
            <v xml:space="preserve">   Vaughan</v>
          </cell>
          <cell r="I755">
            <v>2.9</v>
          </cell>
          <cell r="J755">
            <v>5.7</v>
          </cell>
          <cell r="K755">
            <v>1</v>
          </cell>
        </row>
        <row r="756">
          <cell r="B756" t="str">
            <v xml:space="preserve">   Guelph</v>
          </cell>
          <cell r="I756">
            <v>3.1</v>
          </cell>
          <cell r="J756">
            <v>2.8</v>
          </cell>
          <cell r="K756">
            <v>3.3</v>
          </cell>
          <cell r="L756">
            <v>3.4</v>
          </cell>
          <cell r="M756">
            <v>3.1</v>
          </cell>
          <cell r="N756">
            <v>4.7</v>
          </cell>
        </row>
        <row r="757">
          <cell r="B757" t="str">
            <v xml:space="preserve">   Barrie</v>
          </cell>
          <cell r="I757">
            <v>2.8</v>
          </cell>
          <cell r="J757">
            <v>3.2</v>
          </cell>
          <cell r="K757">
            <v>2.9</v>
          </cell>
          <cell r="L757">
            <v>3.5</v>
          </cell>
          <cell r="M757">
            <v>2.9</v>
          </cell>
          <cell r="N757">
            <v>3.3</v>
          </cell>
        </row>
        <row r="758">
          <cell r="B758" t="str">
            <v xml:space="preserve">   Newmarket</v>
          </cell>
          <cell r="I758">
            <v>3.4</v>
          </cell>
          <cell r="J758">
            <v>3</v>
          </cell>
          <cell r="K758">
            <v>4</v>
          </cell>
          <cell r="L758">
            <v>5.3</v>
          </cell>
          <cell r="M758">
            <v>3.1</v>
          </cell>
          <cell r="N758">
            <v>3.9</v>
          </cell>
        </row>
        <row r="761">
          <cell r="B761" t="str">
            <v>MEA Interpretation</v>
          </cell>
        </row>
        <row r="762">
          <cell r="B762" t="str">
            <v xml:space="preserve">  -  This measure provides an indication of the efficiency of the distribution system and shows the percentage of kW.h's consumed</v>
          </cell>
        </row>
        <row r="763">
          <cell r="B763" t="str">
            <v xml:space="preserve">     by the utility that were not ultimately billed to customers.      Losses can be due to line or transformation losses, errors in billing estimates,</v>
          </cell>
        </row>
        <row r="764">
          <cell r="B764" t="str">
            <v xml:space="preserve">     or theft of power.</v>
          </cell>
        </row>
        <row r="766">
          <cell r="B766" t="str">
            <v>RELIABILITY RATIOS</v>
          </cell>
          <cell r="G766">
            <v>1996</v>
          </cell>
          <cell r="H766">
            <v>1995</v>
          </cell>
          <cell r="I766">
            <v>1994</v>
          </cell>
          <cell r="J766">
            <v>1993</v>
          </cell>
          <cell r="K766">
            <v>1992</v>
          </cell>
          <cell r="L766">
            <v>1991</v>
          </cell>
          <cell r="M766">
            <v>1990</v>
          </cell>
          <cell r="N766">
            <v>1989</v>
          </cell>
          <cell r="O766">
            <v>1988</v>
          </cell>
          <cell r="P766">
            <v>1987</v>
          </cell>
          <cell r="Q766">
            <v>1986</v>
          </cell>
        </row>
        <row r="768">
          <cell r="B768" t="str">
            <v>Ratio 20 - System Avg Interruption Duration Index [SAIDI]</v>
          </cell>
        </row>
        <row r="770">
          <cell r="B770" t="str">
            <v>RHHEC Calculation</v>
          </cell>
        </row>
        <row r="771">
          <cell r="B771" t="str">
            <v xml:space="preserve">  H = Total customer hours of interruptions</v>
          </cell>
          <cell r="H771">
            <v>44159</v>
          </cell>
          <cell r="I771">
            <v>27347</v>
          </cell>
          <cell r="J771">
            <v>26976</v>
          </cell>
          <cell r="K771">
            <v>31979</v>
          </cell>
        </row>
        <row r="772">
          <cell r="B772" t="str">
            <v xml:space="preserve">  Ca = Average # of Customers .. all classes</v>
          </cell>
          <cell r="H772">
            <v>29854</v>
          </cell>
          <cell r="I772">
            <v>28937</v>
          </cell>
          <cell r="J772">
            <v>27703</v>
          </cell>
          <cell r="K772">
            <v>26247</v>
          </cell>
        </row>
        <row r="773">
          <cell r="B773" t="str">
            <v xml:space="preserve">  RHHEC Statistic</v>
          </cell>
          <cell r="H773">
            <v>1.4791652709854626</v>
          </cell>
          <cell r="I773">
            <v>0.94505304627293774</v>
          </cell>
          <cell r="J773">
            <v>0.97375735479911918</v>
          </cell>
          <cell r="K773">
            <v>1.218386863260563</v>
          </cell>
        </row>
        <row r="776">
          <cell r="B776" t="str">
            <v>MEA Survey Results</v>
          </cell>
        </row>
        <row r="777">
          <cell r="B777" t="str">
            <v xml:space="preserve">   Average for all utilities</v>
          </cell>
          <cell r="I777">
            <v>1.22</v>
          </cell>
          <cell r="J777">
            <v>1.1000000000000001</v>
          </cell>
          <cell r="K777">
            <v>1.28</v>
          </cell>
          <cell r="L777">
            <v>1.0900000000000001</v>
          </cell>
          <cell r="M777">
            <v>1.6</v>
          </cell>
          <cell r="N777">
            <v>1.59</v>
          </cell>
        </row>
        <row r="778">
          <cell r="B778" t="str">
            <v xml:space="preserve">   Average for medium size utilities</v>
          </cell>
          <cell r="I778">
            <v>1.2</v>
          </cell>
          <cell r="J778">
            <v>1.19</v>
          </cell>
          <cell r="K778">
            <v>1.1599999999999999</v>
          </cell>
          <cell r="L778">
            <v>1.1299999999999999</v>
          </cell>
          <cell r="M778">
            <v>2.4300000000000002</v>
          </cell>
          <cell r="N778">
            <v>2.2999999999999998</v>
          </cell>
        </row>
        <row r="779">
          <cell r="B779" t="str">
            <v xml:space="preserve">   Brampton</v>
          </cell>
          <cell r="I779">
            <v>1.27</v>
          </cell>
          <cell r="J779">
            <v>1.1100000000000001</v>
          </cell>
          <cell r="K779">
            <v>1.71</v>
          </cell>
          <cell r="L779">
            <v>2.15</v>
          </cell>
          <cell r="M779">
            <v>1.36</v>
          </cell>
          <cell r="N779">
            <v>2.0099999999999998</v>
          </cell>
        </row>
        <row r="780">
          <cell r="B780" t="str">
            <v xml:space="preserve">   Markham</v>
          </cell>
          <cell r="I780">
            <v>0.71</v>
          </cell>
          <cell r="J780">
            <v>0.84</v>
          </cell>
          <cell r="K780">
            <v>1.58</v>
          </cell>
          <cell r="L780">
            <v>1.33</v>
          </cell>
          <cell r="M780">
            <v>0.9</v>
          </cell>
          <cell r="N780">
            <v>1.83</v>
          </cell>
        </row>
        <row r="781">
          <cell r="B781" t="str">
            <v xml:space="preserve">   Vaughan</v>
          </cell>
          <cell r="I781">
            <v>7.35</v>
          </cell>
          <cell r="J781">
            <v>3.63</v>
          </cell>
        </row>
        <row r="782">
          <cell r="B782" t="str">
            <v xml:space="preserve">   Guelph</v>
          </cell>
          <cell r="I782">
            <v>0.57999999999999996</v>
          </cell>
          <cell r="J782">
            <v>1.1599999999999999</v>
          </cell>
          <cell r="K782">
            <v>3.74</v>
          </cell>
          <cell r="L782">
            <v>0.68</v>
          </cell>
          <cell r="M782">
            <v>0.7</v>
          </cell>
          <cell r="N782">
            <v>0.98</v>
          </cell>
        </row>
        <row r="783">
          <cell r="B783" t="str">
            <v xml:space="preserve">   Barrie</v>
          </cell>
          <cell r="I783">
            <v>0.44</v>
          </cell>
          <cell r="J783">
            <v>0.93</v>
          </cell>
          <cell r="K783">
            <v>0.63</v>
          </cell>
          <cell r="L783">
            <v>0.94</v>
          </cell>
          <cell r="M783">
            <v>0.6</v>
          </cell>
          <cell r="N783">
            <v>1.77</v>
          </cell>
        </row>
        <row r="784">
          <cell r="B784" t="str">
            <v xml:space="preserve">   Newmarket</v>
          </cell>
          <cell r="I784">
            <v>0.01</v>
          </cell>
          <cell r="J784">
            <v>1.37</v>
          </cell>
          <cell r="K784">
            <v>0.01</v>
          </cell>
        </row>
        <row r="787">
          <cell r="B787" t="str">
            <v>MEA Interpretation</v>
          </cell>
        </row>
        <row r="788">
          <cell r="B788" t="str">
            <v xml:space="preserve">  -  This is oneindicator of the reliability of the distribution system and the speed of response to interruptions.    It is one of the four</v>
          </cell>
        </row>
        <row r="789">
          <cell r="B789" t="str">
            <v xml:space="preserve">     standard indicators used by the Canadian Electrical Association.</v>
          </cell>
        </row>
        <row r="790">
          <cell r="B790" t="str">
            <v xml:space="preserve">  -  This is an overall ratio influenced by:   customer density, the age and condition of the distribution system, susceptibility to lightning</v>
          </cell>
        </row>
        <row r="791">
          <cell r="B791" t="str">
            <v xml:space="preserve">     and other weather related problems, tree trimming practices etc.    It is also influenced by the speed of response crews and the</v>
          </cell>
        </row>
        <row r="792">
          <cell r="B792" t="str">
            <v xml:space="preserve">     scope of SCADA systems.   </v>
          </cell>
        </row>
        <row r="794">
          <cell r="B794" t="str">
            <v>RELIABILITY RATIOS (continued)</v>
          </cell>
          <cell r="G794">
            <v>1996</v>
          </cell>
          <cell r="H794">
            <v>1995</v>
          </cell>
          <cell r="I794">
            <v>1994</v>
          </cell>
          <cell r="J794">
            <v>1993</v>
          </cell>
          <cell r="K794">
            <v>1992</v>
          </cell>
          <cell r="L794">
            <v>1991</v>
          </cell>
          <cell r="M794">
            <v>1990</v>
          </cell>
          <cell r="N794">
            <v>1989</v>
          </cell>
          <cell r="O794">
            <v>1988</v>
          </cell>
          <cell r="P794">
            <v>1987</v>
          </cell>
          <cell r="Q794">
            <v>1986</v>
          </cell>
        </row>
        <row r="796">
          <cell r="B796" t="str">
            <v>Ratio 35 - System Avg Interruption Duration Index [SAIDI - OH] Loss of supply from OH</v>
          </cell>
        </row>
        <row r="798">
          <cell r="B798" t="str">
            <v>RHHEC Calculation</v>
          </cell>
        </row>
        <row r="799">
          <cell r="B799" t="str">
            <v xml:space="preserve">  H = Total customer hours of interruptions Ontario Hydro</v>
          </cell>
          <cell r="H799">
            <v>0</v>
          </cell>
        </row>
        <row r="800">
          <cell r="B800" t="str">
            <v xml:space="preserve">  Ca = Average # of Customers .. all classes</v>
          </cell>
          <cell r="H800">
            <v>29854</v>
          </cell>
        </row>
        <row r="801">
          <cell r="B801" t="str">
            <v xml:space="preserve">  RHHEC Statistic</v>
          </cell>
          <cell r="H801">
            <v>0</v>
          </cell>
        </row>
        <row r="804">
          <cell r="B804" t="str">
            <v>MEA Survey Results</v>
          </cell>
        </row>
        <row r="805">
          <cell r="B805" t="str">
            <v xml:space="preserve">   Average for all utilities</v>
          </cell>
        </row>
        <row r="806">
          <cell r="B806" t="str">
            <v xml:space="preserve">   Average for medium size utilities</v>
          </cell>
        </row>
        <row r="807">
          <cell r="B807" t="str">
            <v xml:space="preserve">   Brampton</v>
          </cell>
        </row>
        <row r="808">
          <cell r="B808" t="str">
            <v xml:space="preserve">   Markham</v>
          </cell>
        </row>
        <row r="809">
          <cell r="B809" t="str">
            <v xml:space="preserve">   Vaughan</v>
          </cell>
        </row>
        <row r="810">
          <cell r="B810" t="str">
            <v xml:space="preserve">   Guelph</v>
          </cell>
        </row>
        <row r="811">
          <cell r="B811" t="str">
            <v xml:space="preserve">   Barrie</v>
          </cell>
        </row>
        <row r="812">
          <cell r="B812" t="str">
            <v xml:space="preserve">   Newmarket</v>
          </cell>
        </row>
        <row r="815">
          <cell r="B815" t="str">
            <v>MEA Interpretation</v>
          </cell>
        </row>
        <row r="822">
          <cell r="B822" t="str">
            <v>RELIABILITY RATIOS (continued)</v>
          </cell>
          <cell r="G822">
            <v>1996</v>
          </cell>
          <cell r="H822">
            <v>1995</v>
          </cell>
          <cell r="I822">
            <v>1994</v>
          </cell>
          <cell r="J822">
            <v>1993</v>
          </cell>
          <cell r="K822">
            <v>1992</v>
          </cell>
          <cell r="L822">
            <v>1991</v>
          </cell>
          <cell r="M822">
            <v>1990</v>
          </cell>
          <cell r="N822">
            <v>1989</v>
          </cell>
          <cell r="O822">
            <v>1988</v>
          </cell>
          <cell r="P822">
            <v>1987</v>
          </cell>
          <cell r="Q822">
            <v>1986</v>
          </cell>
        </row>
        <row r="824">
          <cell r="B824" t="str">
            <v>Ratio 21 - Customer Avg Interruption Duration Index [CAIDI]</v>
          </cell>
        </row>
        <row r="826">
          <cell r="B826" t="str">
            <v>RHHEC Calculation</v>
          </cell>
        </row>
        <row r="827">
          <cell r="B827" t="str">
            <v xml:space="preserve">  H = Total customer hours of interruptions</v>
          </cell>
          <cell r="H827">
            <v>44159</v>
          </cell>
          <cell r="I827">
            <v>27347</v>
          </cell>
          <cell r="J827">
            <v>26976</v>
          </cell>
          <cell r="K827">
            <v>31979</v>
          </cell>
        </row>
        <row r="828">
          <cell r="B828" t="str">
            <v xml:space="preserve">  I = Total Customer Interuptions</v>
          </cell>
          <cell r="H828">
            <v>118686</v>
          </cell>
          <cell r="I828">
            <v>78009</v>
          </cell>
          <cell r="J828">
            <v>100384</v>
          </cell>
          <cell r="K828">
            <v>132074</v>
          </cell>
        </row>
        <row r="829">
          <cell r="B829" t="str">
            <v xml:space="preserve">  RHHEC Statistic</v>
          </cell>
          <cell r="H829">
            <v>0.37206578703469662</v>
          </cell>
          <cell r="I829">
            <v>0.35056211462779935</v>
          </cell>
          <cell r="J829">
            <v>0.26872808415683774</v>
          </cell>
          <cell r="K829">
            <v>0.24212941229916563</v>
          </cell>
        </row>
        <row r="832">
          <cell r="B832" t="str">
            <v>MEA Survey Results</v>
          </cell>
        </row>
        <row r="833">
          <cell r="B833" t="str">
            <v xml:space="preserve">   Average for all utilities</v>
          </cell>
          <cell r="I833">
            <v>0.97</v>
          </cell>
          <cell r="J833">
            <v>0.97</v>
          </cell>
          <cell r="K833">
            <v>1</v>
          </cell>
          <cell r="L833">
            <v>0.75</v>
          </cell>
          <cell r="M833">
            <v>0.88</v>
          </cell>
          <cell r="N833">
            <v>0.93</v>
          </cell>
        </row>
        <row r="834">
          <cell r="B834" t="str">
            <v xml:space="preserve">   Average for medium size utilities</v>
          </cell>
          <cell r="I834">
            <v>1.03</v>
          </cell>
          <cell r="J834">
            <v>1.04</v>
          </cell>
          <cell r="K834">
            <v>1.32</v>
          </cell>
          <cell r="L834">
            <v>0.75</v>
          </cell>
          <cell r="M834">
            <v>1.02</v>
          </cell>
          <cell r="N834">
            <v>1.03</v>
          </cell>
        </row>
        <row r="835">
          <cell r="B835" t="str">
            <v xml:space="preserve">   Brampton</v>
          </cell>
          <cell r="I835">
            <v>0.49</v>
          </cell>
          <cell r="J835">
            <v>0.5</v>
          </cell>
          <cell r="K835">
            <v>0.42</v>
          </cell>
          <cell r="L835">
            <v>0.61</v>
          </cell>
          <cell r="M835">
            <v>0.76</v>
          </cell>
          <cell r="N835">
            <v>0.69</v>
          </cell>
        </row>
        <row r="836">
          <cell r="B836" t="str">
            <v xml:space="preserve">   Markham</v>
          </cell>
          <cell r="I836">
            <v>0.37</v>
          </cell>
          <cell r="J836">
            <v>0.39</v>
          </cell>
          <cell r="K836">
            <v>0.48</v>
          </cell>
          <cell r="L836">
            <v>0.35</v>
          </cell>
          <cell r="M836">
            <v>0.28000000000000003</v>
          </cell>
          <cell r="N836">
            <v>0.45</v>
          </cell>
        </row>
        <row r="837">
          <cell r="B837" t="str">
            <v xml:space="preserve">   Vaughan</v>
          </cell>
          <cell r="I837">
            <v>1.93</v>
          </cell>
          <cell r="J837">
            <v>1.1499999999999999</v>
          </cell>
        </row>
        <row r="838">
          <cell r="B838" t="str">
            <v xml:space="preserve">   Guelph</v>
          </cell>
          <cell r="I838">
            <v>0.54</v>
          </cell>
          <cell r="J838">
            <v>0.68</v>
          </cell>
          <cell r="K838">
            <v>1.62</v>
          </cell>
          <cell r="L838">
            <v>0.5</v>
          </cell>
          <cell r="M838">
            <v>0.68</v>
          </cell>
          <cell r="N838">
            <v>0.83</v>
          </cell>
        </row>
        <row r="839">
          <cell r="B839" t="str">
            <v xml:space="preserve">   Barrie</v>
          </cell>
          <cell r="I839">
            <v>0.48</v>
          </cell>
          <cell r="J839">
            <v>1.17</v>
          </cell>
          <cell r="K839">
            <v>1.01</v>
          </cell>
          <cell r="L839">
            <v>1.4</v>
          </cell>
          <cell r="M839">
            <v>0.64</v>
          </cell>
          <cell r="N839">
            <v>1.39</v>
          </cell>
        </row>
        <row r="840">
          <cell r="B840" t="str">
            <v xml:space="preserve">   Newmarket</v>
          </cell>
          <cell r="I840">
            <v>2.1</v>
          </cell>
          <cell r="J840">
            <v>0.67</v>
          </cell>
          <cell r="K840">
            <v>1.39</v>
          </cell>
        </row>
        <row r="843">
          <cell r="B843" t="str">
            <v>MEA Interpretation</v>
          </cell>
        </row>
        <row r="844">
          <cell r="B844" t="str">
            <v xml:space="preserve">  -  This is oneindicator of the reliability of the distribution system and the speed of response to interruptions.    It is one of the four</v>
          </cell>
        </row>
        <row r="845">
          <cell r="B845" t="str">
            <v xml:space="preserve">     standard indicators used by the Canadian Electrical Association.</v>
          </cell>
        </row>
        <row r="846">
          <cell r="B846" t="str">
            <v xml:space="preserve">  -  This is an overall ratio influenced by:   customer density, the age and condition of the distribution system, susceptibility to lightning</v>
          </cell>
        </row>
        <row r="847">
          <cell r="B847" t="str">
            <v xml:space="preserve">     and other weather related problems, tree trimming practices etc.    It is also influenced by the speed of response crews and the</v>
          </cell>
        </row>
        <row r="848">
          <cell r="B848" t="str">
            <v xml:space="preserve">     scope of SCADA systems.   </v>
          </cell>
        </row>
        <row r="850">
          <cell r="B850" t="str">
            <v>RELIABILITY RATIOS (continued)</v>
          </cell>
          <cell r="G850">
            <v>1996</v>
          </cell>
          <cell r="H850">
            <v>1995</v>
          </cell>
          <cell r="I850">
            <v>1994</v>
          </cell>
          <cell r="J850">
            <v>1993</v>
          </cell>
          <cell r="K850">
            <v>1992</v>
          </cell>
          <cell r="L850">
            <v>1991</v>
          </cell>
          <cell r="M850">
            <v>1990</v>
          </cell>
          <cell r="N850">
            <v>1989</v>
          </cell>
          <cell r="O850">
            <v>1988</v>
          </cell>
          <cell r="P850">
            <v>1987</v>
          </cell>
          <cell r="Q850">
            <v>1986</v>
          </cell>
        </row>
        <row r="852">
          <cell r="B852" t="str">
            <v>Ratio 36 - Customer Avg Interruption Duration Index [CAIDI - OH] Loss of supply from OH</v>
          </cell>
        </row>
        <row r="854">
          <cell r="B854" t="str">
            <v>RHHEC Calculation</v>
          </cell>
        </row>
        <row r="855">
          <cell r="B855" t="str">
            <v xml:space="preserve">  H = Total customer hours of interruptions re loss of supply from OH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</row>
        <row r="856">
          <cell r="B856" t="str">
            <v xml:space="preserve">  I = Total Customer Interuptions</v>
          </cell>
          <cell r="H856">
            <v>118686</v>
          </cell>
        </row>
        <row r="857">
          <cell r="B857" t="str">
            <v xml:space="preserve">  RHHEC Statistic</v>
          </cell>
          <cell r="H857">
            <v>0</v>
          </cell>
        </row>
        <row r="860">
          <cell r="B860" t="str">
            <v>MEA Survey Results</v>
          </cell>
        </row>
        <row r="861">
          <cell r="B861" t="str">
            <v xml:space="preserve">   Average for all utilities</v>
          </cell>
        </row>
        <row r="862">
          <cell r="B862" t="str">
            <v xml:space="preserve">   Average for medium size utilities</v>
          </cell>
        </row>
        <row r="863">
          <cell r="B863" t="str">
            <v xml:space="preserve">   Brampton</v>
          </cell>
        </row>
        <row r="864">
          <cell r="B864" t="str">
            <v xml:space="preserve">   Markham</v>
          </cell>
        </row>
        <row r="865">
          <cell r="B865" t="str">
            <v xml:space="preserve">   Vaughan</v>
          </cell>
        </row>
        <row r="866">
          <cell r="B866" t="str">
            <v xml:space="preserve">   Guelph</v>
          </cell>
        </row>
        <row r="867">
          <cell r="B867" t="str">
            <v xml:space="preserve">   Barrie</v>
          </cell>
        </row>
        <row r="868">
          <cell r="B868" t="str">
            <v xml:space="preserve">   Newmarket</v>
          </cell>
        </row>
        <row r="871">
          <cell r="B871" t="str">
            <v>MEA Interpretation</v>
          </cell>
        </row>
        <row r="878">
          <cell r="B878" t="str">
            <v>RELIABILITY RATIOS (continued)</v>
          </cell>
          <cell r="G878">
            <v>1996</v>
          </cell>
          <cell r="H878">
            <v>1995</v>
          </cell>
          <cell r="I878">
            <v>1994</v>
          </cell>
          <cell r="J878">
            <v>1993</v>
          </cell>
          <cell r="K878">
            <v>1992</v>
          </cell>
          <cell r="L878">
            <v>1991</v>
          </cell>
          <cell r="M878">
            <v>1990</v>
          </cell>
          <cell r="N878">
            <v>1989</v>
          </cell>
          <cell r="O878">
            <v>1988</v>
          </cell>
          <cell r="P878">
            <v>1987</v>
          </cell>
          <cell r="Q878">
            <v>1986</v>
          </cell>
        </row>
        <row r="880">
          <cell r="B880" t="str">
            <v>Ratio 22 - System Avg Interruption Frequency Index [SAIFI]</v>
          </cell>
        </row>
        <row r="882">
          <cell r="B882" t="str">
            <v>RHHEC Calculation</v>
          </cell>
        </row>
        <row r="883">
          <cell r="B883" t="str">
            <v xml:space="preserve">  I = Total Customer Interuptions</v>
          </cell>
          <cell r="H883">
            <v>118686</v>
          </cell>
          <cell r="I883">
            <v>78009</v>
          </cell>
          <cell r="J883">
            <v>100384</v>
          </cell>
          <cell r="K883">
            <v>132074</v>
          </cell>
        </row>
        <row r="884">
          <cell r="B884" t="str">
            <v xml:space="preserve">  Ca = Average # of Customers .. all classes</v>
          </cell>
          <cell r="H884">
            <v>29854</v>
          </cell>
          <cell r="I884">
            <v>28937</v>
          </cell>
          <cell r="J884">
            <v>27703</v>
          </cell>
          <cell r="K884">
            <v>26247</v>
          </cell>
        </row>
        <row r="885">
          <cell r="B885" t="str">
            <v xml:space="preserve">  RHHEC Statistic</v>
          </cell>
          <cell r="H885">
            <v>3.9755476653044819</v>
          </cell>
          <cell r="I885">
            <v>2.6958219580467913</v>
          </cell>
          <cell r="J885">
            <v>3.6235786737898423</v>
          </cell>
          <cell r="K885">
            <v>5.0319655579685296</v>
          </cell>
        </row>
        <row r="888">
          <cell r="B888" t="str">
            <v>MEA Survey Results</v>
          </cell>
        </row>
        <row r="889">
          <cell r="B889" t="str">
            <v xml:space="preserve">   Average for all utilities</v>
          </cell>
          <cell r="I889">
            <v>1.58</v>
          </cell>
          <cell r="J889">
            <v>1.5</v>
          </cell>
          <cell r="K889">
            <v>1.82</v>
          </cell>
          <cell r="L889">
            <v>1.75</v>
          </cell>
          <cell r="M889">
            <v>1.83</v>
          </cell>
          <cell r="N889">
            <v>1.74</v>
          </cell>
        </row>
        <row r="890">
          <cell r="B890" t="str">
            <v xml:space="preserve">   Average for medium size utilities</v>
          </cell>
          <cell r="I890">
            <v>1.48</v>
          </cell>
          <cell r="J890">
            <v>1.56</v>
          </cell>
          <cell r="K890">
            <v>1.25</v>
          </cell>
          <cell r="L890">
            <v>1.61</v>
          </cell>
          <cell r="M890">
            <v>2.5299999999999998</v>
          </cell>
          <cell r="N890">
            <v>1.85</v>
          </cell>
        </row>
        <row r="891">
          <cell r="B891" t="str">
            <v xml:space="preserve">   Brampton</v>
          </cell>
          <cell r="I891">
            <v>2.56</v>
          </cell>
          <cell r="J891">
            <v>2.2200000000000002</v>
          </cell>
          <cell r="K891">
            <v>4.0599999999999996</v>
          </cell>
          <cell r="L891">
            <v>3.54</v>
          </cell>
          <cell r="M891">
            <v>1.81</v>
          </cell>
          <cell r="N891">
            <v>2.88</v>
          </cell>
        </row>
        <row r="892">
          <cell r="B892" t="str">
            <v xml:space="preserve">   Markham</v>
          </cell>
          <cell r="I892">
            <v>1.93</v>
          </cell>
          <cell r="J892">
            <v>2.14</v>
          </cell>
          <cell r="K892">
            <v>3.3</v>
          </cell>
          <cell r="L892">
            <v>3.82</v>
          </cell>
          <cell r="M892">
            <v>2.82</v>
          </cell>
          <cell r="N892">
            <v>4.03</v>
          </cell>
        </row>
        <row r="893">
          <cell r="B893" t="str">
            <v xml:space="preserve">   Vaughan</v>
          </cell>
          <cell r="I893">
            <v>3.8</v>
          </cell>
          <cell r="J893">
            <v>3.15</v>
          </cell>
        </row>
        <row r="894">
          <cell r="B894" t="str">
            <v xml:space="preserve">   Guelph</v>
          </cell>
          <cell r="I894">
            <v>1.08</v>
          </cell>
          <cell r="J894">
            <v>1.72</v>
          </cell>
          <cell r="K894">
            <v>2.31</v>
          </cell>
          <cell r="L894">
            <v>1.35</v>
          </cell>
          <cell r="M894">
            <v>1.03</v>
          </cell>
          <cell r="N894">
            <v>1.17</v>
          </cell>
        </row>
        <row r="895">
          <cell r="B895" t="str">
            <v xml:space="preserve">   Barrie</v>
          </cell>
          <cell r="I895">
            <v>0.91</v>
          </cell>
          <cell r="J895">
            <v>0.8</v>
          </cell>
          <cell r="K895">
            <v>0.62</v>
          </cell>
          <cell r="L895">
            <v>0.67</v>
          </cell>
          <cell r="M895">
            <v>0.93</v>
          </cell>
          <cell r="N895">
            <v>1.27</v>
          </cell>
        </row>
        <row r="896">
          <cell r="B896" t="str">
            <v xml:space="preserve">   Newmarket</v>
          </cell>
          <cell r="I896">
            <v>0.01</v>
          </cell>
          <cell r="J896">
            <v>2.0499999999999998</v>
          </cell>
          <cell r="K896">
            <v>0.01</v>
          </cell>
        </row>
        <row r="899">
          <cell r="B899" t="str">
            <v>MEA Interpretation</v>
          </cell>
        </row>
        <row r="900">
          <cell r="B900" t="str">
            <v xml:space="preserve">  -  This is oneindicator of the reliability of the distribution system and the speed of response to interruptions.    It is one of the four</v>
          </cell>
        </row>
        <row r="901">
          <cell r="B901" t="str">
            <v xml:space="preserve">     standard indicators used by the Canadian Electrical Association.</v>
          </cell>
        </row>
        <row r="902">
          <cell r="B902" t="str">
            <v xml:space="preserve">  -  This is an overall ratio influenced by:   customer density, the age and condition of the distribution system, susceptibility to lightning</v>
          </cell>
        </row>
        <row r="903">
          <cell r="B903" t="str">
            <v xml:space="preserve">     and other weather related problems, tree trimming practices etc.    </v>
          </cell>
        </row>
        <row r="905">
          <cell r="B905" t="str">
            <v>RELIABILITY RATIOS (continued)</v>
          </cell>
          <cell r="G905">
            <v>1996</v>
          </cell>
          <cell r="H905">
            <v>1995</v>
          </cell>
          <cell r="I905">
            <v>1994</v>
          </cell>
          <cell r="J905">
            <v>1993</v>
          </cell>
          <cell r="K905">
            <v>1992</v>
          </cell>
          <cell r="L905">
            <v>1991</v>
          </cell>
          <cell r="M905">
            <v>1990</v>
          </cell>
          <cell r="N905">
            <v>1989</v>
          </cell>
          <cell r="O905">
            <v>1988</v>
          </cell>
          <cell r="P905">
            <v>1987</v>
          </cell>
          <cell r="Q905">
            <v>1986</v>
          </cell>
        </row>
        <row r="907">
          <cell r="B907" t="str">
            <v>Ratio 37 - System Avg Interruption Frequency Index [SAIFI - OH] Loss of supply from OH</v>
          </cell>
        </row>
        <row r="909">
          <cell r="B909" t="str">
            <v>RHHEC Calculation</v>
          </cell>
        </row>
        <row r="910">
          <cell r="B910" t="str">
            <v xml:space="preserve">  I = Total Customer Interuptions re loss of supply from OH</v>
          </cell>
          <cell r="H910">
            <v>0</v>
          </cell>
        </row>
        <row r="911">
          <cell r="B911" t="str">
            <v xml:space="preserve">  Ca = Average # of Customers .. all classes</v>
          </cell>
          <cell r="H911">
            <v>29854</v>
          </cell>
        </row>
        <row r="912">
          <cell r="B912" t="str">
            <v xml:space="preserve">  RHHEC Statistic</v>
          </cell>
          <cell r="H912">
            <v>0</v>
          </cell>
        </row>
        <row r="915">
          <cell r="B915" t="str">
            <v>MEA Survey Results</v>
          </cell>
        </row>
        <row r="916">
          <cell r="B916" t="str">
            <v xml:space="preserve">   Average for all utilities</v>
          </cell>
        </row>
        <row r="917">
          <cell r="B917" t="str">
            <v xml:space="preserve">   Average for medium size utilities</v>
          </cell>
        </row>
        <row r="918">
          <cell r="B918" t="str">
            <v xml:space="preserve">   Brampton</v>
          </cell>
        </row>
        <row r="919">
          <cell r="B919" t="str">
            <v xml:space="preserve">   Markham</v>
          </cell>
        </row>
        <row r="920">
          <cell r="B920" t="str">
            <v xml:space="preserve">   Vaughan</v>
          </cell>
        </row>
        <row r="921">
          <cell r="B921" t="str">
            <v xml:space="preserve">   Guelph</v>
          </cell>
        </row>
        <row r="922">
          <cell r="B922" t="str">
            <v xml:space="preserve">   Barrie</v>
          </cell>
        </row>
        <row r="923">
          <cell r="B923" t="str">
            <v xml:space="preserve">   Newmarket</v>
          </cell>
        </row>
        <row r="926">
          <cell r="B926" t="str">
            <v>MEA Interpretation</v>
          </cell>
        </row>
        <row r="932">
          <cell r="B932" t="str">
            <v>RELIABILITY RATIOS (continued)</v>
          </cell>
          <cell r="G932">
            <v>1996</v>
          </cell>
          <cell r="H932">
            <v>1995</v>
          </cell>
          <cell r="I932">
            <v>1994</v>
          </cell>
          <cell r="J932">
            <v>1993</v>
          </cell>
          <cell r="K932">
            <v>1992</v>
          </cell>
          <cell r="L932">
            <v>1991</v>
          </cell>
          <cell r="M932">
            <v>1990</v>
          </cell>
          <cell r="N932">
            <v>1989</v>
          </cell>
          <cell r="O932">
            <v>1988</v>
          </cell>
          <cell r="P932">
            <v>1987</v>
          </cell>
          <cell r="Q932">
            <v>1986</v>
          </cell>
        </row>
        <row r="934">
          <cell r="B934" t="str">
            <v>Ratio 23 - Index of Reliability</v>
          </cell>
        </row>
        <row r="936">
          <cell r="B936" t="str">
            <v>RHHEC Calculation</v>
          </cell>
        </row>
        <row r="937">
          <cell r="B937" t="str">
            <v xml:space="preserve">  SAIDI</v>
          </cell>
          <cell r="H937">
            <v>1.4791652709854626</v>
          </cell>
          <cell r="I937">
            <v>0.94505304627293774</v>
          </cell>
          <cell r="J937">
            <v>0.97375735479911918</v>
          </cell>
          <cell r="K937">
            <v>1.218386863260563</v>
          </cell>
        </row>
        <row r="938">
          <cell r="B938" t="str">
            <v xml:space="preserve">  RHHEC Statistic</v>
          </cell>
          <cell r="H938">
            <v>0.99983114551701091</v>
          </cell>
          <cell r="I938">
            <v>0.99989211723216065</v>
          </cell>
          <cell r="J938">
            <v>0.99988884048461202</v>
          </cell>
          <cell r="K938">
            <v>0.99986091474163696</v>
          </cell>
        </row>
        <row r="941">
          <cell r="B941" t="str">
            <v>MEA Survey Results</v>
          </cell>
        </row>
        <row r="942">
          <cell r="B942" t="str">
            <v xml:space="preserve">   Average for all utilities</v>
          </cell>
          <cell r="I942">
            <v>0.99985999999999997</v>
          </cell>
          <cell r="J942">
            <v>0.99987400000000004</v>
          </cell>
          <cell r="K942">
            <v>0.99984700000000004</v>
          </cell>
          <cell r="L942">
            <v>0.99959900000000002</v>
          </cell>
          <cell r="M942">
            <v>0.99978199999999995</v>
          </cell>
          <cell r="N942">
            <v>0.99980100000000005</v>
          </cell>
        </row>
        <row r="943">
          <cell r="B943" t="str">
            <v xml:space="preserve">   Average for medium size utilities</v>
          </cell>
          <cell r="I943">
            <v>0.99986299999999995</v>
          </cell>
          <cell r="J943">
            <v>0.99987099999999995</v>
          </cell>
          <cell r="K943">
            <v>0.99986699999999995</v>
          </cell>
          <cell r="L943">
            <v>0.99918499999999999</v>
          </cell>
          <cell r="M943">
            <v>0.99971100000000002</v>
          </cell>
          <cell r="N943">
            <v>0.99970899999999996</v>
          </cell>
        </row>
        <row r="944">
          <cell r="B944" t="str">
            <v xml:space="preserve">   Brampton</v>
          </cell>
          <cell r="I944">
            <v>0.99985000000000002</v>
          </cell>
          <cell r="J944">
            <v>0.99987000000000004</v>
          </cell>
          <cell r="K944">
            <v>0.99980500000000005</v>
          </cell>
          <cell r="L944">
            <v>0.99975000000000003</v>
          </cell>
          <cell r="M944">
            <v>0.99983999999999995</v>
          </cell>
          <cell r="N944">
            <v>0.99970000000000003</v>
          </cell>
        </row>
        <row r="945">
          <cell r="B945" t="str">
            <v xml:space="preserve">   Markham</v>
          </cell>
          <cell r="I945">
            <v>0.999919</v>
          </cell>
          <cell r="J945">
            <v>0.99990400000000002</v>
          </cell>
          <cell r="K945">
            <v>0.99982000000000004</v>
          </cell>
          <cell r="L945">
            <v>0.99984799999999996</v>
          </cell>
          <cell r="M945">
            <v>0.99999099999999996</v>
          </cell>
          <cell r="N945">
            <v>0.99979099999999999</v>
          </cell>
        </row>
        <row r="946">
          <cell r="B946" t="str">
            <v xml:space="preserve">   Vaughan</v>
          </cell>
          <cell r="I946">
            <v>0.99916099999999997</v>
          </cell>
          <cell r="J946">
            <v>0.99960000000000004</v>
          </cell>
        </row>
        <row r="947">
          <cell r="B947" t="str">
            <v xml:space="preserve">   Guelph</v>
          </cell>
          <cell r="I947">
            <v>0.99929999999999997</v>
          </cell>
          <cell r="J947">
            <v>0.99987000000000004</v>
          </cell>
          <cell r="K947">
            <v>0.99957300000000004</v>
          </cell>
          <cell r="L947">
            <v>0.99992199999999998</v>
          </cell>
          <cell r="M947">
            <v>0.99992000000000003</v>
          </cell>
          <cell r="N947">
            <v>0.999888</v>
          </cell>
        </row>
        <row r="948">
          <cell r="B948" t="str">
            <v xml:space="preserve">   Barrie</v>
          </cell>
          <cell r="I948">
            <v>0.99994899999999998</v>
          </cell>
          <cell r="J948">
            <v>0.99989399999999995</v>
          </cell>
          <cell r="K948">
            <v>0.99992800000000004</v>
          </cell>
          <cell r="L948">
            <v>0.99989300000000003</v>
          </cell>
          <cell r="M948">
            <v>0.99993100000000001</v>
          </cell>
          <cell r="N948">
            <v>0.99979799999999996</v>
          </cell>
        </row>
        <row r="949">
          <cell r="B949" t="str">
            <v xml:space="preserve">   Newmarket</v>
          </cell>
          <cell r="I949">
            <v>0.99999099999999996</v>
          </cell>
          <cell r="J949">
            <v>0.99984399999999996</v>
          </cell>
          <cell r="K949">
            <v>0.99999899999999997</v>
          </cell>
        </row>
        <row r="952">
          <cell r="B952" t="str">
            <v>MEA Interpretation</v>
          </cell>
        </row>
        <row r="953">
          <cell r="B953" t="str">
            <v xml:space="preserve">  -  This is oneindicator of the reliability of the distribution system and the speed of response to interruptions.    It is one of the four</v>
          </cell>
        </row>
        <row r="954">
          <cell r="B954" t="str">
            <v xml:space="preserve">     standard indicators used by the Canadian Electrical Association.</v>
          </cell>
        </row>
        <row r="955">
          <cell r="B955" t="str">
            <v xml:space="preserve">  -  This is an overall ratio influenced by:   customer density, the age and condition of the distribution system, susceptibility to lightning</v>
          </cell>
        </row>
        <row r="956">
          <cell r="B956" t="str">
            <v xml:space="preserve">     and other weather related problems, tree trimming practices etc.    It is also influenced by the speed of response crews and the</v>
          </cell>
        </row>
        <row r="957">
          <cell r="B957" t="str">
            <v xml:space="preserve">     scope of SCADA systems.   </v>
          </cell>
        </row>
        <row r="959">
          <cell r="B959" t="str">
            <v>RELIABILITY RATIOS (continued)</v>
          </cell>
          <cell r="G959">
            <v>1996</v>
          </cell>
          <cell r="H959">
            <v>1995</v>
          </cell>
          <cell r="I959">
            <v>1994</v>
          </cell>
          <cell r="J959">
            <v>1993</v>
          </cell>
          <cell r="K959">
            <v>1992</v>
          </cell>
          <cell r="L959">
            <v>1991</v>
          </cell>
          <cell r="M959">
            <v>1990</v>
          </cell>
          <cell r="N959">
            <v>1989</v>
          </cell>
          <cell r="O959">
            <v>1988</v>
          </cell>
          <cell r="P959">
            <v>1987</v>
          </cell>
          <cell r="Q959">
            <v>1986</v>
          </cell>
        </row>
        <row r="961">
          <cell r="B961" t="str">
            <v>Ratio 38 - Index of Reliability - Loss of supply from OH</v>
          </cell>
        </row>
        <row r="963">
          <cell r="B963" t="str">
            <v>8760 - (1.48 - 0) / 8760 = .999831</v>
          </cell>
        </row>
        <row r="966">
          <cell r="B966" t="str">
            <v>RELIABILITY RATIOS (continued)</v>
          </cell>
          <cell r="G966">
            <v>1996</v>
          </cell>
          <cell r="H966">
            <v>1995</v>
          </cell>
          <cell r="I966">
            <v>1994</v>
          </cell>
          <cell r="J966">
            <v>1993</v>
          </cell>
          <cell r="K966">
            <v>1992</v>
          </cell>
          <cell r="L966">
            <v>1991</v>
          </cell>
          <cell r="M966">
            <v>1990</v>
          </cell>
          <cell r="N966">
            <v>1989</v>
          </cell>
          <cell r="O966">
            <v>1988</v>
          </cell>
          <cell r="P966">
            <v>1987</v>
          </cell>
          <cell r="Q966">
            <v>1986</v>
          </cell>
        </row>
        <row r="968">
          <cell r="B968" t="str">
            <v>Ratio 39 - System Average Automatic Reclosure Index (SAARI)</v>
          </cell>
        </row>
        <row r="970">
          <cell r="B970" t="str">
            <v>(118, 686 - 89) / 29903</v>
          </cell>
        </row>
        <row r="973">
          <cell r="B973" t="str">
            <v>RELIABILITY RATIOS (continued)</v>
          </cell>
          <cell r="G973">
            <v>1996</v>
          </cell>
          <cell r="H973">
            <v>1995</v>
          </cell>
          <cell r="I973">
            <v>1994</v>
          </cell>
          <cell r="J973">
            <v>1993</v>
          </cell>
          <cell r="K973">
            <v>1992</v>
          </cell>
          <cell r="L973">
            <v>1991</v>
          </cell>
          <cell r="M973">
            <v>1990</v>
          </cell>
          <cell r="N973">
            <v>1989</v>
          </cell>
          <cell r="O973">
            <v>1988</v>
          </cell>
          <cell r="P973">
            <v>1987</v>
          </cell>
          <cell r="Q973">
            <v>1986</v>
          </cell>
        </row>
        <row r="975">
          <cell r="B975" t="str">
            <v>Ratio 40 - System Average Automatic Reclosure Index (SAARI - OH) - Loss of supply from OH</v>
          </cell>
        </row>
        <row r="977">
          <cell r="B977" t="str">
            <v>118, 686 - 1 / 29903 = 3.97</v>
          </cell>
        </row>
        <row r="980">
          <cell r="B980" t="str">
            <v>RESOURCE MANAGEMENT RATIOS</v>
          </cell>
          <cell r="G980">
            <v>1996</v>
          </cell>
          <cell r="H980">
            <v>1995</v>
          </cell>
          <cell r="I980">
            <v>1994</v>
          </cell>
          <cell r="J980">
            <v>1993</v>
          </cell>
          <cell r="K980">
            <v>1992</v>
          </cell>
          <cell r="L980">
            <v>1991</v>
          </cell>
          <cell r="M980">
            <v>1990</v>
          </cell>
          <cell r="N980">
            <v>1989</v>
          </cell>
          <cell r="O980">
            <v>1988</v>
          </cell>
          <cell r="P980">
            <v>1987</v>
          </cell>
          <cell r="Q980">
            <v>1986</v>
          </cell>
        </row>
        <row r="982">
          <cell r="B982" t="str">
            <v>Ratio 25 - Short Term Absences per Employee</v>
          </cell>
        </row>
        <row r="984">
          <cell r="B984" t="str">
            <v>RHHEC Calculation</v>
          </cell>
        </row>
        <row r="985">
          <cell r="B985" t="str">
            <v xml:space="preserve">  O = # of occurances off due to s/t absenteeism</v>
          </cell>
          <cell r="H985">
            <v>226</v>
          </cell>
          <cell r="I985">
            <v>218</v>
          </cell>
          <cell r="J985">
            <v>243</v>
          </cell>
          <cell r="K985">
            <v>256.02</v>
          </cell>
          <cell r="L985">
            <v>317.11799999999999</v>
          </cell>
          <cell r="M985">
            <v>274.80100000000004</v>
          </cell>
          <cell r="N985">
            <v>273.68</v>
          </cell>
          <cell r="O985">
            <v>211.005</v>
          </cell>
        </row>
        <row r="986">
          <cell r="B986" t="str">
            <v xml:space="preserve">  E = Average # of Employees</v>
          </cell>
          <cell r="H986">
            <v>98</v>
          </cell>
          <cell r="I986">
            <v>99</v>
          </cell>
          <cell r="J986">
            <v>101</v>
          </cell>
          <cell r="K986">
            <v>102</v>
          </cell>
          <cell r="L986">
            <v>102</v>
          </cell>
          <cell r="M986">
            <v>97</v>
          </cell>
          <cell r="N986">
            <v>88</v>
          </cell>
          <cell r="O986">
            <v>81</v>
          </cell>
          <cell r="P986">
            <v>69</v>
          </cell>
          <cell r="Q986">
            <v>0</v>
          </cell>
        </row>
        <row r="987">
          <cell r="B987" t="str">
            <v xml:space="preserve">  RHHEC Statistic</v>
          </cell>
          <cell r="H987">
            <v>2.306122448979592</v>
          </cell>
          <cell r="I987">
            <v>2.202020202020202</v>
          </cell>
          <cell r="J987">
            <v>2.4059405940594059</v>
          </cell>
          <cell r="K987">
            <v>2.5099999999999998</v>
          </cell>
          <cell r="L987">
            <v>3.109</v>
          </cell>
          <cell r="M987">
            <v>2.8330000000000002</v>
          </cell>
          <cell r="N987">
            <v>3.11</v>
          </cell>
          <cell r="O987">
            <v>2.605</v>
          </cell>
        </row>
        <row r="990">
          <cell r="B990" t="str">
            <v>MEA Survey Results</v>
          </cell>
        </row>
        <row r="991">
          <cell r="B991" t="str">
            <v xml:space="preserve">   Average for all utilities</v>
          </cell>
          <cell r="I991">
            <v>2.69</v>
          </cell>
          <cell r="J991">
            <v>2.64</v>
          </cell>
          <cell r="K991">
            <v>2.82</v>
          </cell>
          <cell r="L991">
            <v>3.04</v>
          </cell>
          <cell r="M991">
            <v>3.22</v>
          </cell>
          <cell r="N991">
            <v>3.21</v>
          </cell>
        </row>
        <row r="992">
          <cell r="B992" t="str">
            <v xml:space="preserve">   Average for medium size utilities</v>
          </cell>
          <cell r="I992">
            <v>3.14</v>
          </cell>
          <cell r="J992">
            <v>3.1</v>
          </cell>
          <cell r="K992">
            <v>3.05</v>
          </cell>
          <cell r="L992">
            <v>3.28</v>
          </cell>
          <cell r="M992">
            <v>2.9</v>
          </cell>
          <cell r="N992">
            <v>2.9</v>
          </cell>
        </row>
        <row r="993">
          <cell r="B993" t="str">
            <v xml:space="preserve">   Brampton</v>
          </cell>
          <cell r="I993">
            <v>1.25</v>
          </cell>
          <cell r="J993">
            <v>1.54</v>
          </cell>
          <cell r="K993">
            <v>1.63</v>
          </cell>
          <cell r="L993">
            <v>1.8</v>
          </cell>
          <cell r="M993">
            <v>1.8</v>
          </cell>
          <cell r="N993">
            <v>2</v>
          </cell>
        </row>
        <row r="994">
          <cell r="B994" t="str">
            <v xml:space="preserve">   Markham</v>
          </cell>
          <cell r="I994">
            <v>1.75</v>
          </cell>
          <cell r="J994">
            <v>1.58</v>
          </cell>
          <cell r="K994">
            <v>1.55</v>
          </cell>
          <cell r="L994">
            <v>1.72</v>
          </cell>
          <cell r="M994">
            <v>2.13</v>
          </cell>
          <cell r="N994">
            <v>2.38</v>
          </cell>
        </row>
        <row r="995">
          <cell r="B995" t="str">
            <v xml:space="preserve">   Vaughan</v>
          </cell>
          <cell r="I995">
            <v>4.55</v>
          </cell>
          <cell r="J995">
            <v>4.78</v>
          </cell>
        </row>
        <row r="996">
          <cell r="B996" t="str">
            <v xml:space="preserve">   Guelph</v>
          </cell>
          <cell r="I996">
            <v>2.0699999999999998</v>
          </cell>
          <cell r="J996">
            <v>2.1</v>
          </cell>
          <cell r="K996">
            <v>2.14</v>
          </cell>
          <cell r="L996">
            <v>3.33</v>
          </cell>
          <cell r="M996">
            <v>2.65</v>
          </cell>
          <cell r="N996">
            <v>2.58</v>
          </cell>
        </row>
        <row r="997">
          <cell r="B997" t="str">
            <v xml:space="preserve">   Barrie</v>
          </cell>
          <cell r="I997">
            <v>2.95</v>
          </cell>
          <cell r="J997">
            <v>3.85</v>
          </cell>
          <cell r="K997">
            <v>4.2300000000000004</v>
          </cell>
          <cell r="L997">
            <v>4.05</v>
          </cell>
          <cell r="M997">
            <v>3.78</v>
          </cell>
          <cell r="N997">
            <v>2.2799999999999998</v>
          </cell>
        </row>
        <row r="998">
          <cell r="B998" t="str">
            <v xml:space="preserve">   Newmarket</v>
          </cell>
          <cell r="I998">
            <v>2.88</v>
          </cell>
          <cell r="J998">
            <v>2.97</v>
          </cell>
          <cell r="K998">
            <v>1.5</v>
          </cell>
        </row>
        <row r="1001">
          <cell r="B1001" t="str">
            <v>MEA Interpretation</v>
          </cell>
        </row>
        <row r="1002">
          <cell r="B1002" t="str">
            <v xml:space="preserve">  -  Absenteeism measured in the average incidents or number of times taken off is an indicator of employee </v>
          </cell>
        </row>
        <row r="1003">
          <cell r="B1003" t="str">
            <v xml:space="preserve">     satisfaction levels.</v>
          </cell>
        </row>
        <row r="1005">
          <cell r="B1005" t="str">
            <v>RESOURCE MANAGEMENT RATIOS (continued)</v>
          </cell>
          <cell r="G1005">
            <v>1996</v>
          </cell>
          <cell r="H1005">
            <v>1995</v>
          </cell>
          <cell r="I1005">
            <v>1994</v>
          </cell>
          <cell r="J1005">
            <v>1993</v>
          </cell>
          <cell r="K1005">
            <v>1992</v>
          </cell>
          <cell r="L1005">
            <v>1991</v>
          </cell>
          <cell r="M1005">
            <v>1990</v>
          </cell>
          <cell r="N1005">
            <v>1989</v>
          </cell>
          <cell r="O1005">
            <v>1988</v>
          </cell>
          <cell r="P1005">
            <v>1987</v>
          </cell>
          <cell r="Q1005">
            <v>1986</v>
          </cell>
        </row>
        <row r="1007">
          <cell r="B1007" t="str">
            <v>Ratio 26 - Short Term Absenteeism - Days per Employee</v>
          </cell>
        </row>
        <row r="1009">
          <cell r="B1009" t="str">
            <v>RHHEC Calculation</v>
          </cell>
        </row>
        <row r="1010">
          <cell r="B1010" t="str">
            <v xml:space="preserve">  W = # of Work days lost</v>
          </cell>
          <cell r="H1010">
            <v>343</v>
          </cell>
          <cell r="I1010">
            <v>323</v>
          </cell>
          <cell r="J1010">
            <v>343</v>
          </cell>
          <cell r="K1010">
            <v>332.52</v>
          </cell>
          <cell r="L1010">
            <v>548.35200000000009</v>
          </cell>
          <cell r="M1010">
            <v>584.42500000000007</v>
          </cell>
          <cell r="N1010">
            <v>551.67200000000003</v>
          </cell>
          <cell r="O1010">
            <v>437.48099999999999</v>
          </cell>
        </row>
        <row r="1011">
          <cell r="B1011" t="str">
            <v xml:space="preserve">  E = Average # of Employees</v>
          </cell>
          <cell r="H1011">
            <v>98</v>
          </cell>
          <cell r="I1011">
            <v>99</v>
          </cell>
          <cell r="J1011">
            <v>101</v>
          </cell>
          <cell r="K1011">
            <v>102</v>
          </cell>
          <cell r="L1011">
            <v>102</v>
          </cell>
          <cell r="M1011">
            <v>97</v>
          </cell>
          <cell r="N1011">
            <v>88</v>
          </cell>
          <cell r="O1011">
            <v>81</v>
          </cell>
          <cell r="P1011">
            <v>69</v>
          </cell>
          <cell r="Q1011">
            <v>0</v>
          </cell>
        </row>
        <row r="1012">
          <cell r="B1012" t="str">
            <v xml:space="preserve">  RHHEC Statistic</v>
          </cell>
          <cell r="H1012">
            <v>3.5</v>
          </cell>
          <cell r="I1012">
            <v>3.2626262626262625</v>
          </cell>
          <cell r="J1012">
            <v>3.3960396039603959</v>
          </cell>
          <cell r="K1012">
            <v>3.26</v>
          </cell>
          <cell r="L1012">
            <v>5.3760000000000003</v>
          </cell>
          <cell r="M1012">
            <v>6.0250000000000004</v>
          </cell>
          <cell r="N1012">
            <v>6.2690000000000001</v>
          </cell>
          <cell r="O1012">
            <v>5.4009999999999998</v>
          </cell>
        </row>
        <row r="1015">
          <cell r="B1015" t="str">
            <v>MEA Survey Results</v>
          </cell>
        </row>
        <row r="1016">
          <cell r="B1016" t="str">
            <v xml:space="preserve">   Average for all utilities</v>
          </cell>
          <cell r="I1016">
            <v>3.65</v>
          </cell>
          <cell r="J1016">
            <v>3.59</v>
          </cell>
          <cell r="K1016">
            <v>4.03</v>
          </cell>
          <cell r="L1016">
            <v>4.33</v>
          </cell>
          <cell r="M1016">
            <v>4.83</v>
          </cell>
          <cell r="N1016">
            <v>4.71</v>
          </cell>
        </row>
        <row r="1017">
          <cell r="B1017" t="str">
            <v xml:space="preserve">   Average for medium size utilities</v>
          </cell>
          <cell r="I1017">
            <v>4.1500000000000004</v>
          </cell>
          <cell r="J1017">
            <v>4.1100000000000003</v>
          </cell>
          <cell r="K1017">
            <v>4.54</v>
          </cell>
          <cell r="L1017">
            <v>4.75</v>
          </cell>
          <cell r="M1017">
            <v>4.62</v>
          </cell>
          <cell r="N1017">
            <v>4.58</v>
          </cell>
        </row>
        <row r="1018">
          <cell r="B1018" t="str">
            <v xml:space="preserve">   Brampton</v>
          </cell>
          <cell r="I1018">
            <v>2.4</v>
          </cell>
          <cell r="J1018">
            <v>2.9</v>
          </cell>
          <cell r="K1018">
            <v>2.58</v>
          </cell>
          <cell r="L1018">
            <v>3.25</v>
          </cell>
          <cell r="M1018">
            <v>2.82</v>
          </cell>
          <cell r="N1018">
            <v>3.28</v>
          </cell>
        </row>
        <row r="1019">
          <cell r="B1019" t="str">
            <v xml:space="preserve">   Markham</v>
          </cell>
          <cell r="I1019">
            <v>2.93</v>
          </cell>
          <cell r="J1019">
            <v>2.5499999999999998</v>
          </cell>
          <cell r="K1019">
            <v>2.41</v>
          </cell>
          <cell r="L1019">
            <v>2.79</v>
          </cell>
          <cell r="M1019">
            <v>3.06</v>
          </cell>
          <cell r="N1019">
            <v>3.2</v>
          </cell>
        </row>
        <row r="1020">
          <cell r="B1020" t="str">
            <v xml:space="preserve">   Vaughan</v>
          </cell>
          <cell r="I1020">
            <v>5.88</v>
          </cell>
          <cell r="J1020">
            <v>5.72</v>
          </cell>
        </row>
        <row r="1021">
          <cell r="B1021" t="str">
            <v xml:space="preserve">   Guelph</v>
          </cell>
          <cell r="I1021">
            <v>3.33</v>
          </cell>
          <cell r="J1021">
            <v>3.32</v>
          </cell>
          <cell r="K1021">
            <v>3.32</v>
          </cell>
          <cell r="L1021">
            <v>8.08</v>
          </cell>
          <cell r="M1021">
            <v>6.53</v>
          </cell>
          <cell r="N1021">
            <v>4.96</v>
          </cell>
        </row>
        <row r="1022">
          <cell r="B1022" t="str">
            <v xml:space="preserve">   Barrie</v>
          </cell>
          <cell r="I1022">
            <v>3.9</v>
          </cell>
          <cell r="J1022">
            <v>4.41</v>
          </cell>
          <cell r="K1022">
            <v>5.1100000000000003</v>
          </cell>
          <cell r="L1022">
            <v>4.26</v>
          </cell>
          <cell r="M1022">
            <v>3.7</v>
          </cell>
          <cell r="N1022">
            <v>2.62</v>
          </cell>
        </row>
        <row r="1023">
          <cell r="B1023" t="str">
            <v xml:space="preserve">   Newmarket</v>
          </cell>
          <cell r="I1023">
            <v>5.73</v>
          </cell>
          <cell r="J1023">
            <v>6</v>
          </cell>
          <cell r="K1023">
            <v>2.58</v>
          </cell>
        </row>
        <row r="1026">
          <cell r="B1026" t="str">
            <v>MEA Interpretation</v>
          </cell>
        </row>
        <row r="1027">
          <cell r="B1027" t="str">
            <v xml:space="preserve">  -  Absenteeism is a reasonable indication of employee satisfaction and may help indicate a utility's efforts to create a highly productive,</v>
          </cell>
        </row>
        <row r="1028">
          <cell r="B1028" t="str">
            <v xml:space="preserve">     satisfying work environment.</v>
          </cell>
        </row>
        <row r="1030">
          <cell r="B1030" t="str">
            <v>RESOURCE MANAGEMENT RATIOS (continued)</v>
          </cell>
          <cell r="G1030">
            <v>1996</v>
          </cell>
          <cell r="H1030">
            <v>1995</v>
          </cell>
          <cell r="I1030">
            <v>1994</v>
          </cell>
          <cell r="J1030">
            <v>1993</v>
          </cell>
          <cell r="K1030">
            <v>1992</v>
          </cell>
          <cell r="L1030">
            <v>1991</v>
          </cell>
          <cell r="M1030">
            <v>1990</v>
          </cell>
          <cell r="N1030">
            <v>1989</v>
          </cell>
          <cell r="O1030">
            <v>1988</v>
          </cell>
          <cell r="P1030">
            <v>1987</v>
          </cell>
          <cell r="Q1030">
            <v>1986</v>
          </cell>
        </row>
        <row r="1032">
          <cell r="B1032" t="str">
            <v>Ratio 27 - Overtime Hours as a % of Regular Hours Worked</v>
          </cell>
        </row>
        <row r="1034">
          <cell r="B1034" t="str">
            <v>RHHEC Calculation</v>
          </cell>
        </row>
        <row r="1035">
          <cell r="B1035" t="str">
            <v xml:space="preserve">  O = Overtime hours worked</v>
          </cell>
          <cell r="H1035">
            <v>3969</v>
          </cell>
          <cell r="I1035">
            <v>3734</v>
          </cell>
          <cell r="J1035">
            <v>4026</v>
          </cell>
        </row>
        <row r="1036">
          <cell r="B1036" t="str">
            <v xml:space="preserve">  P = Total paid regular hours worked [inc. vacation]</v>
          </cell>
          <cell r="H1036">
            <v>163838</v>
          </cell>
          <cell r="I1036">
            <v>193301</v>
          </cell>
          <cell r="J1036">
            <v>198929</v>
          </cell>
        </row>
        <row r="1037">
          <cell r="B1037" t="str">
            <v xml:space="preserve">  RHHEC Statistic</v>
          </cell>
          <cell r="H1037">
            <v>2.422514923277872</v>
          </cell>
          <cell r="I1037">
            <v>1.9317023709137564</v>
          </cell>
          <cell r="J1037">
            <v>2.0238376506190652</v>
          </cell>
          <cell r="K1037">
            <v>2.85</v>
          </cell>
          <cell r="L1037">
            <v>2.7</v>
          </cell>
          <cell r="M1037">
            <v>3.5</v>
          </cell>
          <cell r="N1037">
            <v>4.0999999999999996</v>
          </cell>
          <cell r="O1037">
            <v>3.34</v>
          </cell>
          <cell r="P1037">
            <v>4.2</v>
          </cell>
        </row>
        <row r="1040">
          <cell r="B1040" t="str">
            <v>MEA Survey Results</v>
          </cell>
        </row>
        <row r="1041">
          <cell r="B1041" t="str">
            <v xml:space="preserve">   Average for all utilities</v>
          </cell>
          <cell r="I1041">
            <v>2.58</v>
          </cell>
          <cell r="J1041">
            <v>2.34</v>
          </cell>
          <cell r="K1041">
            <v>2.85</v>
          </cell>
          <cell r="L1041">
            <v>3.06</v>
          </cell>
          <cell r="M1041">
            <v>3.26</v>
          </cell>
          <cell r="N1041">
            <v>3.51</v>
          </cell>
        </row>
        <row r="1042">
          <cell r="B1042" t="str">
            <v xml:space="preserve">   Average for medium size utilities</v>
          </cell>
          <cell r="I1042">
            <v>2.6</v>
          </cell>
          <cell r="J1042">
            <v>2.4</v>
          </cell>
          <cell r="K1042">
            <v>2.66</v>
          </cell>
          <cell r="L1042">
            <v>2.75</v>
          </cell>
          <cell r="M1042">
            <v>3.11</v>
          </cell>
          <cell r="N1042">
            <v>2.86</v>
          </cell>
        </row>
        <row r="1043">
          <cell r="B1043" t="str">
            <v xml:space="preserve">   Brampton</v>
          </cell>
          <cell r="I1043">
            <v>1.34</v>
          </cell>
          <cell r="J1043">
            <v>1.39</v>
          </cell>
          <cell r="K1043">
            <v>1.91</v>
          </cell>
          <cell r="L1043">
            <v>3.21</v>
          </cell>
          <cell r="M1043">
            <v>4.5</v>
          </cell>
          <cell r="N1043">
            <v>6.2</v>
          </cell>
        </row>
        <row r="1044">
          <cell r="B1044" t="str">
            <v xml:space="preserve">   Markham</v>
          </cell>
          <cell r="I1044">
            <v>1.91</v>
          </cell>
          <cell r="J1044">
            <v>1.87</v>
          </cell>
          <cell r="K1044">
            <v>2.71</v>
          </cell>
          <cell r="L1044">
            <v>2.84</v>
          </cell>
          <cell r="M1044">
            <v>4</v>
          </cell>
          <cell r="N1044">
            <v>5.04</v>
          </cell>
        </row>
        <row r="1045">
          <cell r="B1045" t="str">
            <v xml:space="preserve">   Vaughan</v>
          </cell>
          <cell r="I1045">
            <v>3.6</v>
          </cell>
          <cell r="J1045">
            <v>2.8</v>
          </cell>
          <cell r="K1045">
            <v>3.92</v>
          </cell>
        </row>
        <row r="1046">
          <cell r="B1046" t="str">
            <v xml:space="preserve">   Guelph</v>
          </cell>
          <cell r="I1046">
            <v>2</v>
          </cell>
          <cell r="J1046">
            <v>2.11</v>
          </cell>
          <cell r="K1046">
            <v>1.95</v>
          </cell>
          <cell r="L1046">
            <v>2.37</v>
          </cell>
          <cell r="M1046">
            <v>1.98</v>
          </cell>
          <cell r="N1046">
            <v>3.1</v>
          </cell>
        </row>
        <row r="1047">
          <cell r="B1047" t="str">
            <v xml:space="preserve">   Barrie</v>
          </cell>
          <cell r="I1047">
            <v>2.92</v>
          </cell>
          <cell r="J1047">
            <v>1.1000000000000001</v>
          </cell>
          <cell r="K1047">
            <v>1.0900000000000001</v>
          </cell>
          <cell r="L1047">
            <v>2.4</v>
          </cell>
          <cell r="M1047">
            <v>2.84</v>
          </cell>
          <cell r="N1047">
            <v>3.49</v>
          </cell>
        </row>
        <row r="1048">
          <cell r="B1048" t="str">
            <v xml:space="preserve">   Newmarket</v>
          </cell>
          <cell r="I1048">
            <v>5.56</v>
          </cell>
          <cell r="J1048">
            <v>5.67</v>
          </cell>
          <cell r="K1048">
            <v>1.35</v>
          </cell>
        </row>
        <row r="1051">
          <cell r="B1051" t="str">
            <v>MEA Interpretation</v>
          </cell>
        </row>
        <row r="1052">
          <cell r="B1052" t="str">
            <v xml:space="preserve">  -  This measure provides an indication of how utilities manage their workload.</v>
          </cell>
        </row>
        <row r="1054">
          <cell r="B1054" t="str">
            <v>RESOURCE MANAGEMENT RATIOS (continued)</v>
          </cell>
          <cell r="G1054">
            <v>1996</v>
          </cell>
          <cell r="H1054">
            <v>1995</v>
          </cell>
          <cell r="I1054">
            <v>1994</v>
          </cell>
          <cell r="J1054">
            <v>1993</v>
          </cell>
          <cell r="K1054">
            <v>1992</v>
          </cell>
          <cell r="L1054">
            <v>1991</v>
          </cell>
          <cell r="M1054">
            <v>1990</v>
          </cell>
          <cell r="N1054">
            <v>1989</v>
          </cell>
          <cell r="O1054">
            <v>1988</v>
          </cell>
          <cell r="P1054">
            <v>1987</v>
          </cell>
          <cell r="Q1054">
            <v>1986</v>
          </cell>
        </row>
        <row r="1056">
          <cell r="B1056" t="str">
            <v>Ratio 28 - Accidents - Frequency / 200,000 Hours</v>
          </cell>
        </row>
        <row r="1058">
          <cell r="B1058" t="str">
            <v>RHHEC Calculation</v>
          </cell>
        </row>
        <row r="1059">
          <cell r="B1059" t="str">
            <v xml:space="preserve">  C = # of compensable injuries</v>
          </cell>
          <cell r="H1059">
            <v>2</v>
          </cell>
          <cell r="I1059">
            <v>1</v>
          </cell>
          <cell r="J1059">
            <v>1</v>
          </cell>
        </row>
        <row r="1060">
          <cell r="B1060" t="str">
            <v xml:space="preserve">  H = Total number of hours worked [inc. vacation]</v>
          </cell>
          <cell r="H1060">
            <v>167807</v>
          </cell>
          <cell r="I1060">
            <v>197035</v>
          </cell>
          <cell r="J1060">
            <v>202955</v>
          </cell>
        </row>
        <row r="1061">
          <cell r="B1061" t="str">
            <v xml:space="preserve">  RHHEC Statistic</v>
          </cell>
          <cell r="H1061">
            <v>2.3836907876310285</v>
          </cell>
          <cell r="I1061">
            <v>1.0150480879031645</v>
          </cell>
          <cell r="J1061">
            <v>0.98544012219457511</v>
          </cell>
          <cell r="K1061">
            <v>1.05</v>
          </cell>
          <cell r="L1061">
            <v>1E-3</v>
          </cell>
          <cell r="M1061">
            <v>4.0000000000000002E-4</v>
          </cell>
          <cell r="N1061">
            <v>1.5E-3</v>
          </cell>
          <cell r="O1061">
            <v>9.0000000000000008E-4</v>
          </cell>
          <cell r="P1061">
            <v>3.4000000000000002E-3</v>
          </cell>
        </row>
        <row r="1064">
          <cell r="B1064" t="str">
            <v>MEA Survey Results</v>
          </cell>
        </row>
        <row r="1065">
          <cell r="B1065" t="str">
            <v xml:space="preserve">   Average for all utilities</v>
          </cell>
          <cell r="I1065">
            <v>2.97</v>
          </cell>
          <cell r="J1065">
            <v>3.21</v>
          </cell>
          <cell r="K1065">
            <v>3.8</v>
          </cell>
          <cell r="L1065">
            <v>3.09</v>
          </cell>
          <cell r="M1065">
            <v>4.1900000000000004</v>
          </cell>
          <cell r="N1065">
            <v>4.24</v>
          </cell>
        </row>
        <row r="1066">
          <cell r="B1066" t="str">
            <v xml:space="preserve">   Average for medium size utilities</v>
          </cell>
          <cell r="I1066">
            <v>3.37</v>
          </cell>
          <cell r="J1066">
            <v>4.13</v>
          </cell>
          <cell r="K1066">
            <v>5.23</v>
          </cell>
          <cell r="L1066">
            <v>3.43</v>
          </cell>
          <cell r="M1066">
            <v>4.8499999999999996</v>
          </cell>
          <cell r="N1066">
            <v>4.22</v>
          </cell>
        </row>
        <row r="1067">
          <cell r="B1067" t="str">
            <v xml:space="preserve">   Brampton</v>
          </cell>
          <cell r="I1067">
            <v>1.03</v>
          </cell>
          <cell r="J1067">
            <v>0</v>
          </cell>
          <cell r="K1067">
            <v>1.36</v>
          </cell>
          <cell r="L1067">
            <v>2.85</v>
          </cell>
          <cell r="M1067">
            <v>2.5</v>
          </cell>
          <cell r="N1067">
            <v>1.37</v>
          </cell>
        </row>
        <row r="1068">
          <cell r="B1068" t="str">
            <v xml:space="preserve">   Markham</v>
          </cell>
          <cell r="I1068">
            <v>6.79</v>
          </cell>
          <cell r="J1068">
            <v>3.29</v>
          </cell>
          <cell r="K1068">
            <v>4.5999999999999996</v>
          </cell>
          <cell r="L1068">
            <v>1.49</v>
          </cell>
          <cell r="M1068">
            <v>0.73</v>
          </cell>
          <cell r="N1068">
            <v>0.75</v>
          </cell>
        </row>
        <row r="1069">
          <cell r="B1069" t="str">
            <v xml:space="preserve">   Vaughan</v>
          </cell>
          <cell r="I1069">
            <v>3.3</v>
          </cell>
          <cell r="J1069">
            <v>4.38</v>
          </cell>
          <cell r="K1069">
            <v>5.64</v>
          </cell>
        </row>
        <row r="1070">
          <cell r="B1070" t="str">
            <v xml:space="preserve">   Guelph</v>
          </cell>
          <cell r="I1070">
            <v>3.56</v>
          </cell>
          <cell r="J1070">
            <v>5.56</v>
          </cell>
          <cell r="K1070">
            <v>2.14</v>
          </cell>
          <cell r="L1070">
            <v>5.67</v>
          </cell>
          <cell r="M1070">
            <v>6.68</v>
          </cell>
          <cell r="N1070">
            <v>5.4</v>
          </cell>
        </row>
        <row r="1071">
          <cell r="B1071" t="str">
            <v xml:space="preserve">   Barrie</v>
          </cell>
          <cell r="I1071">
            <v>14.65</v>
          </cell>
          <cell r="J1071">
            <v>3.21</v>
          </cell>
          <cell r="K1071">
            <v>10.23</v>
          </cell>
          <cell r="L1071">
            <v>5.17</v>
          </cell>
          <cell r="M1071">
            <v>2.84</v>
          </cell>
          <cell r="N1071">
            <v>3.49</v>
          </cell>
        </row>
        <row r="1072">
          <cell r="B1072" t="str">
            <v xml:space="preserve">   Newmarket</v>
          </cell>
          <cell r="I1072">
            <v>0</v>
          </cell>
          <cell r="J1072">
            <v>2.52</v>
          </cell>
          <cell r="K1072">
            <v>6.37</v>
          </cell>
          <cell r="L1072">
            <v>2.75</v>
          </cell>
          <cell r="M1072">
            <v>0</v>
          </cell>
          <cell r="N1072">
            <v>2.91</v>
          </cell>
        </row>
        <row r="1075">
          <cell r="B1075" t="str">
            <v>MEA Interpretation</v>
          </cell>
        </row>
        <row r="1076">
          <cell r="B1076" t="str">
            <v xml:space="preserve">  -  This ratio demonstrates the trend in the accident frequency of on-the-job accidents.</v>
          </cell>
        </row>
        <row r="1078">
          <cell r="B1078" t="str">
            <v>RESOURCE MANAGEMENT RATIOS (continued)</v>
          </cell>
          <cell r="G1078">
            <v>1996</v>
          </cell>
          <cell r="H1078">
            <v>1995</v>
          </cell>
          <cell r="I1078">
            <v>1994</v>
          </cell>
          <cell r="J1078">
            <v>1993</v>
          </cell>
          <cell r="K1078">
            <v>1992</v>
          </cell>
          <cell r="L1078">
            <v>1991</v>
          </cell>
          <cell r="M1078">
            <v>1990</v>
          </cell>
          <cell r="N1078">
            <v>1989</v>
          </cell>
          <cell r="O1078">
            <v>1988</v>
          </cell>
          <cell r="P1078">
            <v>1987</v>
          </cell>
          <cell r="Q1078">
            <v>1986</v>
          </cell>
        </row>
        <row r="1080">
          <cell r="B1080" t="str">
            <v>Ratio 29 - Accidents - Serverity Rate / 200,000 Hours</v>
          </cell>
        </row>
        <row r="1082">
          <cell r="B1082" t="str">
            <v>RHHEC Calculation</v>
          </cell>
        </row>
        <row r="1083">
          <cell r="B1083" t="str">
            <v xml:space="preserve">  C = # of calendar days lost + scheduled work days charged</v>
          </cell>
          <cell r="H1083">
            <v>6.5</v>
          </cell>
          <cell r="I1083">
            <v>60</v>
          </cell>
          <cell r="J1083">
            <v>1</v>
          </cell>
        </row>
        <row r="1084">
          <cell r="B1084" t="str">
            <v xml:space="preserve">  H = Total number of hours worked [inc. vacation]</v>
          </cell>
          <cell r="H1084">
            <v>167807</v>
          </cell>
          <cell r="I1084">
            <v>197035</v>
          </cell>
          <cell r="J1084">
            <v>202955</v>
          </cell>
        </row>
        <row r="1085">
          <cell r="B1085" t="str">
            <v xml:space="preserve">  RHHEC Statistic</v>
          </cell>
          <cell r="H1085">
            <v>7.7469950598008426</v>
          </cell>
          <cell r="I1085">
            <v>60.902885274189863</v>
          </cell>
          <cell r="J1085">
            <v>0.98544012219457511</v>
          </cell>
          <cell r="K1085">
            <v>1.05</v>
          </cell>
        </row>
        <row r="1088">
          <cell r="B1088" t="str">
            <v>MEA Survey Results</v>
          </cell>
        </row>
        <row r="1089">
          <cell r="B1089" t="str">
            <v xml:space="preserve">   Average for all utilities</v>
          </cell>
          <cell r="I1089">
            <v>32.729999999999997</v>
          </cell>
          <cell r="J1089">
            <v>66.27</v>
          </cell>
          <cell r="K1089">
            <v>66.86</v>
          </cell>
          <cell r="L1089">
            <v>59.11</v>
          </cell>
          <cell r="M1089">
            <v>89.48</v>
          </cell>
          <cell r="N1089">
            <v>106.55</v>
          </cell>
        </row>
        <row r="1090">
          <cell r="B1090" t="str">
            <v xml:space="preserve">   Average for medium size utilities</v>
          </cell>
          <cell r="I1090">
            <v>37.42</v>
          </cell>
          <cell r="J1090">
            <v>83.75</v>
          </cell>
          <cell r="K1090">
            <v>87.41</v>
          </cell>
          <cell r="L1090">
            <v>80.86</v>
          </cell>
          <cell r="M1090">
            <v>117.8</v>
          </cell>
          <cell r="N1090">
            <v>162.13</v>
          </cell>
        </row>
        <row r="1091">
          <cell r="B1091" t="str">
            <v xml:space="preserve">   Brampton</v>
          </cell>
          <cell r="I1091">
            <v>5.7</v>
          </cell>
          <cell r="J1091">
            <v>0</v>
          </cell>
          <cell r="K1091">
            <v>29.6</v>
          </cell>
          <cell r="L1091">
            <v>31.3</v>
          </cell>
          <cell r="M1091">
            <v>132</v>
          </cell>
          <cell r="N1091">
            <v>35.770000000000003</v>
          </cell>
        </row>
        <row r="1092">
          <cell r="B1092" t="str">
            <v xml:space="preserve">   Markham</v>
          </cell>
          <cell r="I1092">
            <v>39.049999999999997</v>
          </cell>
          <cell r="J1092">
            <v>22.18</v>
          </cell>
          <cell r="K1092">
            <v>95.11</v>
          </cell>
          <cell r="L1092">
            <v>5.2</v>
          </cell>
          <cell r="M1092">
            <v>4.3899999999999997</v>
          </cell>
          <cell r="N1092">
            <v>6</v>
          </cell>
        </row>
        <row r="1093">
          <cell r="B1093" t="str">
            <v xml:space="preserve">   Vaughan</v>
          </cell>
          <cell r="I1093">
            <v>0</v>
          </cell>
          <cell r="J1093">
            <v>54.13</v>
          </cell>
          <cell r="K1093">
            <v>59.95</v>
          </cell>
        </row>
        <row r="1094">
          <cell r="B1094" t="str">
            <v xml:space="preserve">   Guelph</v>
          </cell>
          <cell r="I1094">
            <v>14.23</v>
          </cell>
          <cell r="J1094">
            <v>75.069999999999993</v>
          </cell>
          <cell r="K1094">
            <v>5.97</v>
          </cell>
          <cell r="L1094">
            <v>55.76</v>
          </cell>
          <cell r="M1094">
            <v>160.22</v>
          </cell>
          <cell r="N1094">
            <v>33.47</v>
          </cell>
        </row>
        <row r="1095">
          <cell r="B1095" t="str">
            <v xml:space="preserve">   Barrie</v>
          </cell>
          <cell r="I1095">
            <v>56.97</v>
          </cell>
          <cell r="J1095">
            <v>68.92</v>
          </cell>
          <cell r="K1095">
            <v>78.010000000000005</v>
          </cell>
          <cell r="L1095">
            <v>53.59</v>
          </cell>
          <cell r="M1095">
            <v>5.17</v>
          </cell>
          <cell r="N1095">
            <v>0.95</v>
          </cell>
        </row>
        <row r="1096">
          <cell r="B1096" t="str">
            <v xml:space="preserve">   Newmarket</v>
          </cell>
          <cell r="I1096">
            <v>0</v>
          </cell>
          <cell r="J1096">
            <v>62.97</v>
          </cell>
          <cell r="K1096">
            <v>5.67</v>
          </cell>
        </row>
        <row r="1099">
          <cell r="B1099" t="str">
            <v>MEA Interpretation</v>
          </cell>
        </row>
        <row r="1100">
          <cell r="B1100" t="str">
            <v xml:space="preserve">  -  This ratio demonstrates the trend in severity of on the job accidents</v>
          </cell>
        </row>
      </sheetData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Calc Sort"/>
      <sheetName val="TSCalc  Sort (2)"/>
      <sheetName val="TSCalc (3)"/>
      <sheetName val="Sheet4"/>
      <sheetName val="TSCalc (2)"/>
      <sheetName val="MSCalc Sort"/>
      <sheetName val="MSCalc Sort (2)"/>
      <sheetName val="MSCalc (2)"/>
      <sheetName val="Db-MS Fdrs (2)"/>
      <sheetName val="Db-MS Fdrs"/>
      <sheetName val="Db-TS Fdrs (2)"/>
      <sheetName val="Db-TS Fdrs"/>
      <sheetName val="Projects"/>
      <sheetName val="RPCAP97"/>
      <sheetName val="Global"/>
      <sheetName val="Budget"/>
      <sheetName val="Sheet2"/>
      <sheetName val="Ite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4">
          <cell r="H14">
            <v>1</v>
          </cell>
          <cell r="I14">
            <v>1.29</v>
          </cell>
          <cell r="J14">
            <v>67</v>
          </cell>
          <cell r="K14">
            <v>111.49470000000001</v>
          </cell>
          <cell r="L14">
            <v>378488.29302144004</v>
          </cell>
          <cell r="M14">
            <v>33316.136255750404</v>
          </cell>
          <cell r="N14" t="str">
            <v>50F1</v>
          </cell>
          <cell r="O14">
            <v>240</v>
          </cell>
          <cell r="P14">
            <v>0</v>
          </cell>
          <cell r="Q14">
            <v>13.8</v>
          </cell>
          <cell r="R14">
            <v>3.2</v>
          </cell>
          <cell r="S14">
            <v>21.061140480000002</v>
          </cell>
          <cell r="T14">
            <v>71495.731271172117</v>
          </cell>
          <cell r="U14">
            <v>0.2</v>
          </cell>
          <cell r="V14">
            <v>6293.3558808910248</v>
          </cell>
          <cell r="W14" t="str">
            <v>58F1</v>
          </cell>
          <cell r="X14">
            <v>200</v>
          </cell>
          <cell r="Y14">
            <v>440</v>
          </cell>
          <cell r="Z14">
            <v>0</v>
          </cell>
          <cell r="AA14">
            <v>1.84</v>
          </cell>
          <cell r="AB14">
            <v>2.38</v>
          </cell>
          <cell r="AC14">
            <v>11</v>
          </cell>
          <cell r="AD14">
            <v>13.379999999999999</v>
          </cell>
          <cell r="AE14">
            <v>513</v>
          </cell>
          <cell r="AF14">
            <v>56635.200000000004</v>
          </cell>
        </row>
        <row r="15">
          <cell r="H15">
            <v>0</v>
          </cell>
          <cell r="M15">
            <v>0</v>
          </cell>
          <cell r="N15" t="str">
            <v>50F2</v>
          </cell>
          <cell r="O15">
            <v>170</v>
          </cell>
          <cell r="P15">
            <v>0</v>
          </cell>
          <cell r="Q15">
            <v>13.8</v>
          </cell>
          <cell r="R15">
            <v>3.2</v>
          </cell>
          <cell r="S15">
            <v>10.56713472</v>
          </cell>
          <cell r="T15">
            <v>35871.990169042947</v>
          </cell>
          <cell r="U15">
            <v>0.2</v>
          </cell>
          <cell r="V15">
            <v>3157.6039055165033</v>
          </cell>
          <cell r="W15" t="str">
            <v>30F7</v>
          </cell>
          <cell r="X15">
            <v>280</v>
          </cell>
          <cell r="Y15">
            <v>450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H16">
            <v>0</v>
          </cell>
          <cell r="M16">
            <v>0</v>
          </cell>
          <cell r="N16" t="str">
            <v>50F3</v>
          </cell>
          <cell r="O16">
            <v>375</v>
          </cell>
          <cell r="P16">
            <v>1</v>
          </cell>
          <cell r="Q16">
            <v>13.8</v>
          </cell>
          <cell r="R16">
            <v>3.2</v>
          </cell>
          <cell r="S16">
            <v>51.418800000000019</v>
          </cell>
          <cell r="T16">
            <v>174550.12517376005</v>
          </cell>
          <cell r="U16">
            <v>0.2</v>
          </cell>
          <cell r="V16">
            <v>15364.638381081606</v>
          </cell>
          <cell r="W16" t="str">
            <v>50F4</v>
          </cell>
          <cell r="X16">
            <v>440</v>
          </cell>
          <cell r="Y16">
            <v>815</v>
          </cell>
          <cell r="Z16">
            <v>1</v>
          </cell>
          <cell r="AA16">
            <v>0.51</v>
          </cell>
          <cell r="AB16">
            <v>1.03</v>
          </cell>
          <cell r="AC16">
            <v>1</v>
          </cell>
          <cell r="AD16">
            <v>2.0300000000000002</v>
          </cell>
          <cell r="AE16">
            <v>626</v>
          </cell>
          <cell r="AF16">
            <v>19155.599999999999</v>
          </cell>
        </row>
        <row r="17">
          <cell r="H17">
            <v>0</v>
          </cell>
          <cell r="M17">
            <v>0</v>
          </cell>
          <cell r="N17" t="str">
            <v>50F4</v>
          </cell>
          <cell r="O17">
            <v>440</v>
          </cell>
          <cell r="P17">
            <v>1</v>
          </cell>
          <cell r="Q17">
            <v>13.8</v>
          </cell>
          <cell r="R17">
            <v>3.2</v>
          </cell>
          <cell r="S17">
            <v>70.78883328000002</v>
          </cell>
          <cell r="T17">
            <v>240305.09677255075</v>
          </cell>
          <cell r="U17">
            <v>0.2</v>
          </cell>
          <cell r="V17">
            <v>21152.66837743928</v>
          </cell>
          <cell r="W17" t="str">
            <v>30F7</v>
          </cell>
          <cell r="X17">
            <v>280</v>
          </cell>
          <cell r="Y17">
            <v>720</v>
          </cell>
          <cell r="Z17">
            <v>1</v>
          </cell>
          <cell r="AA17">
            <v>0.09</v>
          </cell>
          <cell r="AB17">
            <v>0.1</v>
          </cell>
          <cell r="AC17">
            <v>2</v>
          </cell>
          <cell r="AD17">
            <v>2.1</v>
          </cell>
          <cell r="AE17">
            <v>1183</v>
          </cell>
          <cell r="AF17">
            <v>6388.2</v>
          </cell>
        </row>
        <row r="18">
          <cell r="H18">
            <v>0</v>
          </cell>
          <cell r="I18">
            <v>0.65</v>
          </cell>
          <cell r="J18">
            <v>67</v>
          </cell>
          <cell r="K18">
            <v>28.307500000000005</v>
          </cell>
          <cell r="L18">
            <v>96094.768224000029</v>
          </cell>
          <cell r="M18">
            <v>8458.6668878400014</v>
          </cell>
          <cell r="N18" t="str">
            <v>54F1</v>
          </cell>
          <cell r="O18">
            <v>330</v>
          </cell>
          <cell r="P18">
            <v>1</v>
          </cell>
          <cell r="Q18">
            <v>13.8</v>
          </cell>
          <cell r="R18">
            <v>3</v>
          </cell>
          <cell r="S18">
            <v>37.330048800000014</v>
          </cell>
          <cell r="T18">
            <v>126723.39087614982</v>
          </cell>
          <cell r="U18">
            <v>0.2</v>
          </cell>
          <cell r="V18">
            <v>11154.727464665248</v>
          </cell>
          <cell r="W18" t="str">
            <v>59F4</v>
          </cell>
          <cell r="X18">
            <v>300</v>
          </cell>
          <cell r="Y18">
            <v>630</v>
          </cell>
          <cell r="Z18">
            <v>1</v>
          </cell>
          <cell r="AA18">
            <v>0.11</v>
          </cell>
          <cell r="AB18">
            <v>0.13</v>
          </cell>
          <cell r="AC18">
            <v>0</v>
          </cell>
          <cell r="AD18">
            <v>0.13</v>
          </cell>
          <cell r="AE18">
            <v>8</v>
          </cell>
          <cell r="AF18">
            <v>52.8</v>
          </cell>
        </row>
        <row r="19">
          <cell r="H19">
            <v>0</v>
          </cell>
          <cell r="M19">
            <v>0</v>
          </cell>
          <cell r="N19" t="str">
            <v>54F2</v>
          </cell>
          <cell r="O19">
            <v>427</v>
          </cell>
          <cell r="P19">
            <v>1</v>
          </cell>
          <cell r="Q19">
            <v>13.8</v>
          </cell>
          <cell r="R19">
            <v>3</v>
          </cell>
          <cell r="S19">
            <v>62.500922568000007</v>
          </cell>
          <cell r="T19">
            <v>212170.33181870994</v>
          </cell>
          <cell r="U19">
            <v>0.2</v>
          </cell>
          <cell r="V19">
            <v>18676.127675894852</v>
          </cell>
          <cell r="W19" t="str">
            <v>57F2</v>
          </cell>
          <cell r="X19">
            <v>400</v>
          </cell>
          <cell r="Y19">
            <v>827</v>
          </cell>
          <cell r="Z19">
            <v>1</v>
          </cell>
          <cell r="AA19">
            <v>1.19</v>
          </cell>
          <cell r="AB19">
            <v>2</v>
          </cell>
          <cell r="AC19">
            <v>0</v>
          </cell>
          <cell r="AD19">
            <v>2</v>
          </cell>
          <cell r="AE19">
            <v>2634</v>
          </cell>
          <cell r="AF19">
            <v>188067.6</v>
          </cell>
        </row>
        <row r="20">
          <cell r="H20">
            <v>0</v>
          </cell>
          <cell r="M20">
            <v>0</v>
          </cell>
          <cell r="N20" t="str">
            <v>54F3</v>
          </cell>
          <cell r="O20">
            <v>180</v>
          </cell>
          <cell r="P20">
            <v>0</v>
          </cell>
          <cell r="Q20">
            <v>13.8</v>
          </cell>
          <cell r="R20">
            <v>3</v>
          </cell>
          <cell r="S20">
            <v>11.106460800000002</v>
          </cell>
          <cell r="T20">
            <v>37702.827037532174</v>
          </cell>
          <cell r="U20">
            <v>0.2</v>
          </cell>
          <cell r="V20">
            <v>3318.7618903136263</v>
          </cell>
          <cell r="W20" t="str">
            <v>58F1</v>
          </cell>
          <cell r="X20">
            <v>200</v>
          </cell>
          <cell r="Y20">
            <v>380</v>
          </cell>
          <cell r="Z20">
            <v>0</v>
          </cell>
          <cell r="AA20">
            <v>0.42</v>
          </cell>
          <cell r="AB20">
            <v>0.26</v>
          </cell>
          <cell r="AC20">
            <v>1</v>
          </cell>
          <cell r="AD20">
            <v>1.26</v>
          </cell>
          <cell r="AE20">
            <v>994</v>
          </cell>
          <cell r="AF20">
            <v>25048.799999999999</v>
          </cell>
        </row>
        <row r="21">
          <cell r="H21">
            <v>0</v>
          </cell>
          <cell r="I21">
            <v>0.75</v>
          </cell>
          <cell r="J21">
            <v>67</v>
          </cell>
          <cell r="K21">
            <v>37.6875</v>
          </cell>
          <cell r="L21">
            <v>127936.82160000001</v>
          </cell>
          <cell r="M21">
            <v>11261.538756000002</v>
          </cell>
          <cell r="N21" t="str">
            <v>54F4</v>
          </cell>
          <cell r="O21">
            <v>460</v>
          </cell>
          <cell r="P21">
            <v>1</v>
          </cell>
          <cell r="Q21">
            <v>13.8</v>
          </cell>
          <cell r="R21">
            <v>3</v>
          </cell>
          <cell r="S21">
            <v>72.534787199999997</v>
          </cell>
          <cell r="T21">
            <v>246232.04324511744</v>
          </cell>
          <cell r="U21">
            <v>0.2</v>
          </cell>
          <cell r="V21">
            <v>21674.383209579111</v>
          </cell>
          <cell r="W21" t="str">
            <v>58F1</v>
          </cell>
          <cell r="X21">
            <v>200</v>
          </cell>
          <cell r="Y21">
            <v>660</v>
          </cell>
          <cell r="Z21">
            <v>1</v>
          </cell>
          <cell r="AA21">
            <v>0.82</v>
          </cell>
          <cell r="AB21">
            <v>0.26</v>
          </cell>
          <cell r="AC21">
            <v>2</v>
          </cell>
          <cell r="AD21">
            <v>2.2599999999999998</v>
          </cell>
          <cell r="AE21">
            <v>1072</v>
          </cell>
          <cell r="AF21">
            <v>52742.399999999994</v>
          </cell>
        </row>
        <row r="22">
          <cell r="H22">
            <v>0</v>
          </cell>
          <cell r="M22">
            <v>0</v>
          </cell>
          <cell r="N22" t="str">
            <v>54F5</v>
          </cell>
          <cell r="O22">
            <v>250</v>
          </cell>
          <cell r="P22">
            <v>0</v>
          </cell>
          <cell r="Q22">
            <v>13.8</v>
          </cell>
          <cell r="R22">
            <v>3</v>
          </cell>
          <cell r="S22">
            <v>21.424500000000005</v>
          </cell>
          <cell r="T22">
            <v>72729.218822400027</v>
          </cell>
          <cell r="U22">
            <v>0.2</v>
          </cell>
          <cell r="V22">
            <v>6401.9326587840023</v>
          </cell>
          <cell r="W22" t="str">
            <v>59F4</v>
          </cell>
          <cell r="X22">
            <v>300</v>
          </cell>
          <cell r="Y22">
            <v>550</v>
          </cell>
          <cell r="Z22">
            <v>1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10</v>
          </cell>
          <cell r="AF22">
            <v>0</v>
          </cell>
        </row>
        <row r="23">
          <cell r="H23">
            <v>0</v>
          </cell>
          <cell r="M23">
            <v>0</v>
          </cell>
          <cell r="N23" t="str">
            <v>54F6</v>
          </cell>
          <cell r="O23">
            <v>330</v>
          </cell>
          <cell r="P23">
            <v>1</v>
          </cell>
          <cell r="Q23">
            <v>13.8</v>
          </cell>
          <cell r="R23">
            <v>3</v>
          </cell>
          <cell r="S23">
            <v>37.330048800000014</v>
          </cell>
          <cell r="T23">
            <v>126723.39087614982</v>
          </cell>
          <cell r="U23">
            <v>0.2</v>
          </cell>
          <cell r="V23">
            <v>11154.727464665248</v>
          </cell>
          <cell r="W23" t="str">
            <v>58F3</v>
          </cell>
          <cell r="X23">
            <v>130</v>
          </cell>
          <cell r="Y23">
            <v>460</v>
          </cell>
          <cell r="Z23">
            <v>0</v>
          </cell>
          <cell r="AA23">
            <v>0.03</v>
          </cell>
          <cell r="AB23">
            <v>0.47</v>
          </cell>
          <cell r="AC23">
            <v>3</v>
          </cell>
          <cell r="AD23">
            <v>3.4699999999999998</v>
          </cell>
          <cell r="AE23">
            <v>103</v>
          </cell>
          <cell r="AF23">
            <v>185.39999999999998</v>
          </cell>
        </row>
        <row r="24">
          <cell r="H24">
            <v>1</v>
          </cell>
          <cell r="I24">
            <v>1.405</v>
          </cell>
          <cell r="J24">
            <v>67</v>
          </cell>
          <cell r="K24">
            <v>132.25967500000002</v>
          </cell>
          <cell r="L24">
            <v>448978.63868256006</v>
          </cell>
          <cell r="M24">
            <v>39520.993853889609</v>
          </cell>
          <cell r="N24" t="str">
            <v>57F1</v>
          </cell>
          <cell r="O24">
            <v>280</v>
          </cell>
          <cell r="P24">
            <v>1</v>
          </cell>
          <cell r="Q24">
            <v>13.8</v>
          </cell>
          <cell r="R24">
            <v>2.7</v>
          </cell>
          <cell r="S24">
            <v>24.187403520000004</v>
          </cell>
          <cell r="T24">
            <v>82108.378881736717</v>
          </cell>
          <cell r="U24">
            <v>0.2</v>
          </cell>
          <cell r="V24">
            <v>7227.5258944607858</v>
          </cell>
          <cell r="W24" t="str">
            <v>57F4</v>
          </cell>
          <cell r="X24">
            <v>350</v>
          </cell>
          <cell r="Y24">
            <v>630</v>
          </cell>
          <cell r="Z24">
            <v>1</v>
          </cell>
          <cell r="AA24">
            <v>0.78</v>
          </cell>
          <cell r="AB24">
            <v>0.99</v>
          </cell>
          <cell r="AC24">
            <v>0</v>
          </cell>
          <cell r="AD24">
            <v>0.99</v>
          </cell>
          <cell r="AE24">
            <v>526</v>
          </cell>
          <cell r="AF24">
            <v>24616.800000000003</v>
          </cell>
        </row>
        <row r="25">
          <cell r="H25">
            <v>0</v>
          </cell>
          <cell r="M25">
            <v>0</v>
          </cell>
          <cell r="N25" t="str">
            <v>57F2</v>
          </cell>
          <cell r="O25">
            <v>400</v>
          </cell>
          <cell r="P25">
            <v>1</v>
          </cell>
          <cell r="Q25">
            <v>13.8</v>
          </cell>
          <cell r="R25">
            <v>2.7</v>
          </cell>
          <cell r="S25">
            <v>49.362048000000001</v>
          </cell>
          <cell r="T25">
            <v>167568.12016680962</v>
          </cell>
          <cell r="U25">
            <v>0.2</v>
          </cell>
          <cell r="V25">
            <v>14750.052845838338</v>
          </cell>
          <cell r="W25" t="str">
            <v>59F1</v>
          </cell>
          <cell r="X25">
            <v>200</v>
          </cell>
          <cell r="Y25">
            <v>600</v>
          </cell>
          <cell r="Z25">
            <v>1</v>
          </cell>
          <cell r="AA25">
            <v>3.76</v>
          </cell>
          <cell r="AB25">
            <v>3.57</v>
          </cell>
          <cell r="AC25">
            <v>1</v>
          </cell>
          <cell r="AD25">
            <v>4.57</v>
          </cell>
          <cell r="AE25">
            <v>485</v>
          </cell>
          <cell r="AF25">
            <v>109416</v>
          </cell>
        </row>
        <row r="26">
          <cell r="H26">
            <v>0</v>
          </cell>
          <cell r="M26">
            <v>0</v>
          </cell>
          <cell r="N26" t="str">
            <v>57F3</v>
          </cell>
          <cell r="O26">
            <v>430</v>
          </cell>
          <cell r="P26">
            <v>1</v>
          </cell>
          <cell r="Q26">
            <v>13.8</v>
          </cell>
          <cell r="R26">
            <v>2.7</v>
          </cell>
          <cell r="S26">
            <v>57.044016720000009</v>
          </cell>
          <cell r="T26">
            <v>193645.90886776938</v>
          </cell>
          <cell r="U26">
            <v>0.2</v>
          </cell>
          <cell r="V26">
            <v>17045.529819971929</v>
          </cell>
          <cell r="W26" t="str">
            <v>59F3</v>
          </cell>
          <cell r="X26">
            <v>350</v>
          </cell>
          <cell r="Y26">
            <v>780</v>
          </cell>
          <cell r="Z26">
            <v>1</v>
          </cell>
          <cell r="AA26">
            <v>0.02</v>
          </cell>
          <cell r="AB26">
            <v>0</v>
          </cell>
          <cell r="AC26">
            <v>0</v>
          </cell>
          <cell r="AD26">
            <v>0</v>
          </cell>
          <cell r="AE26">
            <v>1912</v>
          </cell>
          <cell r="AF26">
            <v>2294.4</v>
          </cell>
        </row>
        <row r="27">
          <cell r="H27">
            <v>0</v>
          </cell>
          <cell r="M27">
            <v>0</v>
          </cell>
          <cell r="N27" t="str">
            <v>57F4</v>
          </cell>
          <cell r="O27">
            <v>350</v>
          </cell>
          <cell r="P27">
            <v>1</v>
          </cell>
          <cell r="Q27">
            <v>13.8</v>
          </cell>
          <cell r="R27">
            <v>2.7</v>
          </cell>
          <cell r="S27">
            <v>37.792818000000004</v>
          </cell>
          <cell r="T27">
            <v>128294.34200271362</v>
          </cell>
          <cell r="U27">
            <v>0.2</v>
          </cell>
          <cell r="V27">
            <v>11293.009210094977</v>
          </cell>
          <cell r="W27" t="str">
            <v>54F1</v>
          </cell>
          <cell r="X27">
            <v>330</v>
          </cell>
          <cell r="Y27">
            <v>680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234</v>
          </cell>
          <cell r="AF27">
            <v>0</v>
          </cell>
        </row>
        <row r="28">
          <cell r="H28">
            <v>1</v>
          </cell>
          <cell r="I28">
            <v>1.25</v>
          </cell>
          <cell r="J28">
            <v>67</v>
          </cell>
          <cell r="K28">
            <v>104.6875</v>
          </cell>
          <cell r="L28">
            <v>355380.06000000006</v>
          </cell>
          <cell r="M28">
            <v>31282.052100000001</v>
          </cell>
          <cell r="N28" t="str">
            <v>58F1</v>
          </cell>
          <cell r="O28">
            <v>200</v>
          </cell>
          <cell r="P28">
            <v>0</v>
          </cell>
          <cell r="Q28">
            <v>13.8</v>
          </cell>
          <cell r="R28">
            <v>3.5</v>
          </cell>
          <cell r="S28">
            <v>15.99696</v>
          </cell>
          <cell r="T28">
            <v>54304.483387392007</v>
          </cell>
          <cell r="U28">
            <v>0.2</v>
          </cell>
          <cell r="V28">
            <v>4780.1097185587205</v>
          </cell>
          <cell r="W28" t="str">
            <v>50F1</v>
          </cell>
          <cell r="X28">
            <v>240</v>
          </cell>
          <cell r="Y28">
            <v>440</v>
          </cell>
          <cell r="Z28">
            <v>0</v>
          </cell>
          <cell r="AA28">
            <v>1.31</v>
          </cell>
          <cell r="AB28">
            <v>2.3199999999999998</v>
          </cell>
          <cell r="AC28">
            <v>9</v>
          </cell>
          <cell r="AD28">
            <v>11.32</v>
          </cell>
          <cell r="AE28">
            <v>1023</v>
          </cell>
          <cell r="AF28">
            <v>80407.8</v>
          </cell>
        </row>
        <row r="29">
          <cell r="H29">
            <v>0</v>
          </cell>
          <cell r="M29">
            <v>0</v>
          </cell>
          <cell r="N29" t="str">
            <v>58F2</v>
          </cell>
          <cell r="O29">
            <v>280</v>
          </cell>
          <cell r="P29">
            <v>1</v>
          </cell>
          <cell r="Q29">
            <v>13.8</v>
          </cell>
          <cell r="R29">
            <v>3.5</v>
          </cell>
          <cell r="S29">
            <v>31.354041600000002</v>
          </cell>
          <cell r="T29">
            <v>106436.78743928832</v>
          </cell>
          <cell r="U29">
            <v>0.2</v>
          </cell>
          <cell r="V29">
            <v>9369.0150483750913</v>
          </cell>
          <cell r="W29" t="str">
            <v>60F1</v>
          </cell>
          <cell r="X29">
            <v>100</v>
          </cell>
          <cell r="Y29">
            <v>380</v>
          </cell>
          <cell r="Z29">
            <v>0</v>
          </cell>
          <cell r="AA29">
            <v>0.38</v>
          </cell>
          <cell r="AB29">
            <v>0.15</v>
          </cell>
          <cell r="AC29">
            <v>1</v>
          </cell>
          <cell r="AD29">
            <v>1.1499999999999999</v>
          </cell>
          <cell r="AE29">
            <v>33</v>
          </cell>
          <cell r="AF29">
            <v>752.40000000000009</v>
          </cell>
        </row>
        <row r="30">
          <cell r="H30">
            <v>0</v>
          </cell>
          <cell r="M30">
            <v>0</v>
          </cell>
          <cell r="N30" t="str">
            <v>58F3</v>
          </cell>
          <cell r="O30">
            <v>130</v>
          </cell>
          <cell r="P30">
            <v>0</v>
          </cell>
          <cell r="Q30">
            <v>13.8</v>
          </cell>
          <cell r="R30">
            <v>3.5</v>
          </cell>
          <cell r="S30">
            <v>6.7587156000000022</v>
          </cell>
          <cell r="T30">
            <v>22943.64423117313</v>
          </cell>
          <cell r="U30">
            <v>0.2</v>
          </cell>
          <cell r="V30">
            <v>2019.59635609106</v>
          </cell>
          <cell r="W30" t="str">
            <v>54F6</v>
          </cell>
          <cell r="X30">
            <v>330</v>
          </cell>
          <cell r="Y30">
            <v>460</v>
          </cell>
          <cell r="Z30">
            <v>0</v>
          </cell>
          <cell r="AA30">
            <v>2.76</v>
          </cell>
          <cell r="AB30">
            <v>2.35</v>
          </cell>
          <cell r="AC30">
            <v>3</v>
          </cell>
          <cell r="AD30">
            <v>5.35</v>
          </cell>
          <cell r="AE30">
            <v>778</v>
          </cell>
          <cell r="AF30">
            <v>128836.79999999999</v>
          </cell>
        </row>
        <row r="31">
          <cell r="H31">
            <v>0</v>
          </cell>
          <cell r="M31">
            <v>0</v>
          </cell>
          <cell r="N31" t="str">
            <v>58F4</v>
          </cell>
          <cell r="O31">
            <v>55</v>
          </cell>
          <cell r="P31">
            <v>0</v>
          </cell>
          <cell r="Q31">
            <v>13.8</v>
          </cell>
          <cell r="R31">
            <v>3.5</v>
          </cell>
          <cell r="S31">
            <v>1.2097701000000003</v>
          </cell>
          <cell r="T31">
            <v>4106.7765561715214</v>
          </cell>
          <cell r="U31">
            <v>0.2</v>
          </cell>
          <cell r="V31">
            <v>361.4957974660033</v>
          </cell>
          <cell r="W31" t="str">
            <v>60F1</v>
          </cell>
          <cell r="X31">
            <v>100</v>
          </cell>
          <cell r="Y31">
            <v>155</v>
          </cell>
          <cell r="Z31">
            <v>0</v>
          </cell>
          <cell r="AA31">
            <v>2.58</v>
          </cell>
          <cell r="AB31">
            <v>1</v>
          </cell>
          <cell r="AC31">
            <v>0</v>
          </cell>
          <cell r="AD31">
            <v>1</v>
          </cell>
          <cell r="AE31">
            <v>7</v>
          </cell>
          <cell r="AF31">
            <v>1083.6000000000001</v>
          </cell>
        </row>
        <row r="32">
          <cell r="H32">
            <v>0</v>
          </cell>
          <cell r="I32">
            <v>0.93499999999999994</v>
          </cell>
          <cell r="J32">
            <v>67</v>
          </cell>
          <cell r="K32">
            <v>58.573074999999996</v>
          </cell>
          <cell r="L32">
            <v>198836.56509024001</v>
          </cell>
          <cell r="M32">
            <v>17502.433278158402</v>
          </cell>
          <cell r="N32" t="str">
            <v>59F1</v>
          </cell>
          <cell r="O32">
            <v>200</v>
          </cell>
          <cell r="P32">
            <v>0</v>
          </cell>
          <cell r="Q32">
            <v>13.8</v>
          </cell>
          <cell r="R32">
            <v>3.2</v>
          </cell>
          <cell r="S32">
            <v>14.625792000000002</v>
          </cell>
          <cell r="T32">
            <v>49649.813382758417</v>
          </cell>
          <cell r="U32">
            <v>0.2</v>
          </cell>
          <cell r="V32">
            <v>4370.386028396545</v>
          </cell>
          <cell r="W32" t="str">
            <v>82F2</v>
          </cell>
          <cell r="X32">
            <v>280</v>
          </cell>
          <cell r="Y32">
            <v>480</v>
          </cell>
          <cell r="Z32">
            <v>0</v>
          </cell>
          <cell r="AA32">
            <v>1.01</v>
          </cell>
          <cell r="AB32">
            <v>1.08</v>
          </cell>
          <cell r="AC32">
            <v>3</v>
          </cell>
          <cell r="AD32">
            <v>4.08</v>
          </cell>
          <cell r="AE32">
            <v>1611</v>
          </cell>
          <cell r="AF32">
            <v>97626.6</v>
          </cell>
        </row>
        <row r="33">
          <cell r="H33">
            <v>0</v>
          </cell>
          <cell r="M33">
            <v>0</v>
          </cell>
          <cell r="N33" t="str">
            <v>59F2</v>
          </cell>
          <cell r="O33">
            <v>275</v>
          </cell>
          <cell r="P33">
            <v>1</v>
          </cell>
          <cell r="Q33">
            <v>13.8</v>
          </cell>
          <cell r="R33">
            <v>3.2</v>
          </cell>
          <cell r="S33">
            <v>27.651888000000003</v>
          </cell>
          <cell r="T33">
            <v>93869.178426777624</v>
          </cell>
          <cell r="U33">
            <v>0.2</v>
          </cell>
          <cell r="V33">
            <v>8262.7610849372177</v>
          </cell>
          <cell r="W33" t="str">
            <v>54F6</v>
          </cell>
          <cell r="X33">
            <v>330</v>
          </cell>
          <cell r="Y33">
            <v>605</v>
          </cell>
          <cell r="Z33">
            <v>1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11</v>
          </cell>
          <cell r="AF33">
            <v>0</v>
          </cell>
        </row>
        <row r="34">
          <cell r="H34">
            <v>0</v>
          </cell>
          <cell r="M34">
            <v>0</v>
          </cell>
          <cell r="N34" t="str">
            <v>59F3</v>
          </cell>
          <cell r="O34">
            <v>350</v>
          </cell>
          <cell r="P34">
            <v>1</v>
          </cell>
          <cell r="Q34">
            <v>13.8</v>
          </cell>
          <cell r="R34">
            <v>3.2</v>
          </cell>
          <cell r="S34">
            <v>44.791488000000008</v>
          </cell>
          <cell r="T34">
            <v>152052.55348469765</v>
          </cell>
          <cell r="U34">
            <v>0.2</v>
          </cell>
          <cell r="V34">
            <v>13384.30721196442</v>
          </cell>
          <cell r="W34" t="str">
            <v>57F3</v>
          </cell>
          <cell r="X34">
            <v>430</v>
          </cell>
          <cell r="Y34">
            <v>780</v>
          </cell>
          <cell r="Z34">
            <v>1</v>
          </cell>
          <cell r="AA34">
            <v>2.33</v>
          </cell>
          <cell r="AB34">
            <v>3.34</v>
          </cell>
          <cell r="AC34">
            <v>0</v>
          </cell>
          <cell r="AD34">
            <v>3.34</v>
          </cell>
          <cell r="AE34">
            <v>481</v>
          </cell>
          <cell r="AF34">
            <v>67243.8</v>
          </cell>
        </row>
        <row r="35">
          <cell r="H35">
            <v>0</v>
          </cell>
          <cell r="M35">
            <v>0</v>
          </cell>
          <cell r="N35" t="str">
            <v>59F4</v>
          </cell>
          <cell r="O35">
            <v>300</v>
          </cell>
          <cell r="P35">
            <v>1</v>
          </cell>
          <cell r="Q35">
            <v>13.8</v>
          </cell>
          <cell r="R35">
            <v>3.2</v>
          </cell>
          <cell r="S35">
            <v>32.908032000000006</v>
          </cell>
          <cell r="T35">
            <v>111712.08011120642</v>
          </cell>
          <cell r="U35">
            <v>0.2</v>
          </cell>
          <cell r="V35">
            <v>9833.368563892227</v>
          </cell>
          <cell r="W35" t="str">
            <v>54F5</v>
          </cell>
          <cell r="X35">
            <v>250</v>
          </cell>
          <cell r="Y35">
            <v>550</v>
          </cell>
          <cell r="Z35">
            <v>1</v>
          </cell>
          <cell r="AA35">
            <v>0</v>
          </cell>
          <cell r="AB35">
            <v>0</v>
          </cell>
          <cell r="AC35">
            <v>3</v>
          </cell>
          <cell r="AD35">
            <v>3</v>
          </cell>
          <cell r="AE35">
            <v>23</v>
          </cell>
          <cell r="AF35">
            <v>0</v>
          </cell>
        </row>
        <row r="36">
          <cell r="H36">
            <v>0</v>
          </cell>
          <cell r="I36">
            <v>0.55000000000000004</v>
          </cell>
          <cell r="J36">
            <v>67</v>
          </cell>
          <cell r="K36">
            <v>20.267500000000002</v>
          </cell>
          <cell r="L36">
            <v>68801.579616000017</v>
          </cell>
          <cell r="M36">
            <v>6056.2052865600017</v>
          </cell>
          <cell r="N36" t="str">
            <v>60F1</v>
          </cell>
          <cell r="O36">
            <v>100</v>
          </cell>
          <cell r="P36">
            <v>0</v>
          </cell>
          <cell r="Q36">
            <v>13.8</v>
          </cell>
          <cell r="R36">
            <v>3.2</v>
          </cell>
          <cell r="S36">
            <v>3.6564480000000006</v>
          </cell>
          <cell r="T36">
            <v>12412.453345689604</v>
          </cell>
          <cell r="U36">
            <v>0.2</v>
          </cell>
          <cell r="V36">
            <v>1092.5965070991363</v>
          </cell>
          <cell r="W36" t="str">
            <v>58F4</v>
          </cell>
          <cell r="X36">
            <v>55</v>
          </cell>
          <cell r="Y36">
            <v>155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19</v>
          </cell>
          <cell r="AF36">
            <v>0</v>
          </cell>
        </row>
        <row r="37">
          <cell r="H37">
            <v>0</v>
          </cell>
          <cell r="M37">
            <v>0</v>
          </cell>
          <cell r="N37" t="str">
            <v>60F2</v>
          </cell>
          <cell r="O37">
            <v>100</v>
          </cell>
          <cell r="P37">
            <v>0</v>
          </cell>
          <cell r="Q37">
            <v>13.8</v>
          </cell>
          <cell r="R37">
            <v>3.2</v>
          </cell>
          <cell r="S37">
            <v>3.6564480000000006</v>
          </cell>
          <cell r="T37">
            <v>12412.453345689604</v>
          </cell>
          <cell r="U37">
            <v>0.2</v>
          </cell>
          <cell r="V37">
            <v>1092.5965070991363</v>
          </cell>
          <cell r="W37" t="str">
            <v>59F3</v>
          </cell>
          <cell r="X37">
            <v>350</v>
          </cell>
          <cell r="Y37">
            <v>450</v>
          </cell>
          <cell r="Z37">
            <v>0</v>
          </cell>
          <cell r="AA37">
            <v>2.1800000000000002</v>
          </cell>
          <cell r="AB37">
            <v>1.5</v>
          </cell>
          <cell r="AC37">
            <v>2</v>
          </cell>
          <cell r="AD37">
            <v>3.5</v>
          </cell>
          <cell r="AE37">
            <v>4</v>
          </cell>
          <cell r="AF37">
            <v>523.20000000000005</v>
          </cell>
        </row>
        <row r="38">
          <cell r="H38">
            <v>0</v>
          </cell>
          <cell r="M38">
            <v>0</v>
          </cell>
          <cell r="N38" t="str">
            <v>60F3</v>
          </cell>
          <cell r="O38">
            <v>260</v>
          </cell>
          <cell r="P38">
            <v>1</v>
          </cell>
          <cell r="Q38">
            <v>13.8</v>
          </cell>
          <cell r="R38">
            <v>3.2</v>
          </cell>
          <cell r="S38">
            <v>24.717588480000011</v>
          </cell>
          <cell r="T38">
            <v>83908.184616861749</v>
          </cell>
          <cell r="U38">
            <v>0.2</v>
          </cell>
          <cell r="V38">
            <v>7385.9523879901626</v>
          </cell>
          <cell r="W38" t="str">
            <v>59F3</v>
          </cell>
          <cell r="X38">
            <v>350</v>
          </cell>
          <cell r="Y38">
            <v>610</v>
          </cell>
          <cell r="Z38">
            <v>1</v>
          </cell>
          <cell r="AA38">
            <v>3.22</v>
          </cell>
          <cell r="AB38">
            <v>3.79</v>
          </cell>
          <cell r="AC38">
            <v>1</v>
          </cell>
          <cell r="AD38">
            <v>4.79</v>
          </cell>
          <cell r="AE38">
            <v>19</v>
          </cell>
          <cell r="AF38">
            <v>3670.8</v>
          </cell>
        </row>
        <row r="39">
          <cell r="H39">
            <v>0</v>
          </cell>
          <cell r="I39">
            <v>0.77</v>
          </cell>
          <cell r="J39">
            <v>67</v>
          </cell>
          <cell r="K39">
            <v>39.724299999999999</v>
          </cell>
          <cell r="L39">
            <v>134851.09604736001</v>
          </cell>
          <cell r="M39">
            <v>11870.1623616576</v>
          </cell>
          <cell r="N39" t="str">
            <v>82F1</v>
          </cell>
          <cell r="O39">
            <v>380</v>
          </cell>
          <cell r="P39">
            <v>1</v>
          </cell>
          <cell r="Q39">
            <v>13.8</v>
          </cell>
          <cell r="R39">
            <v>3.2</v>
          </cell>
          <cell r="S39">
            <v>52.799109120000026</v>
          </cell>
          <cell r="T39">
            <v>179235.82631175793</v>
          </cell>
          <cell r="U39">
            <v>0.2</v>
          </cell>
          <cell r="V39">
            <v>15777.093562511534</v>
          </cell>
          <cell r="W39" t="str">
            <v>82F2</v>
          </cell>
          <cell r="X39">
            <v>280</v>
          </cell>
          <cell r="Y39">
            <v>660</v>
          </cell>
          <cell r="Z39">
            <v>1</v>
          </cell>
          <cell r="AA39">
            <v>0.1</v>
          </cell>
          <cell r="AB39">
            <v>0.04</v>
          </cell>
          <cell r="AC39">
            <v>6</v>
          </cell>
          <cell r="AD39">
            <v>6.04</v>
          </cell>
          <cell r="AE39">
            <v>2122</v>
          </cell>
          <cell r="AF39">
            <v>12732.000000000002</v>
          </cell>
        </row>
        <row r="40">
          <cell r="H40">
            <v>0</v>
          </cell>
          <cell r="M40">
            <v>0</v>
          </cell>
          <cell r="N40" t="str">
            <v>82F2</v>
          </cell>
          <cell r="O40">
            <v>280</v>
          </cell>
          <cell r="P40">
            <v>1</v>
          </cell>
          <cell r="Q40">
            <v>13.8</v>
          </cell>
          <cell r="R40">
            <v>3.2</v>
          </cell>
          <cell r="S40">
            <v>28.666552320000005</v>
          </cell>
          <cell r="T40">
            <v>97313.634230206488</v>
          </cell>
          <cell r="U40">
            <v>0.2</v>
          </cell>
          <cell r="V40">
            <v>8565.9566156572273</v>
          </cell>
          <cell r="W40" t="str">
            <v>59F1</v>
          </cell>
          <cell r="X40">
            <v>200</v>
          </cell>
          <cell r="Y40">
            <v>480</v>
          </cell>
          <cell r="Z40">
            <v>0</v>
          </cell>
          <cell r="AA40">
            <v>0.01</v>
          </cell>
          <cell r="AB40">
            <v>0</v>
          </cell>
          <cell r="AC40">
            <v>8</v>
          </cell>
          <cell r="AD40">
            <v>8</v>
          </cell>
          <cell r="AE40">
            <v>1396</v>
          </cell>
          <cell r="AF40">
            <v>837.6</v>
          </cell>
        </row>
        <row r="41">
          <cell r="H41">
            <v>0</v>
          </cell>
          <cell r="M41">
            <v>0</v>
          </cell>
          <cell r="N41" t="str">
            <v>82F3</v>
          </cell>
          <cell r="O41">
            <v>40</v>
          </cell>
          <cell r="P41">
            <v>0</v>
          </cell>
          <cell r="Q41">
            <v>13.8</v>
          </cell>
          <cell r="R41">
            <v>3.2</v>
          </cell>
          <cell r="S41">
            <v>0.58503168000000016</v>
          </cell>
          <cell r="T41">
            <v>1985.9925353103365</v>
          </cell>
          <cell r="U41">
            <v>0.2</v>
          </cell>
          <cell r="V41">
            <v>174.81544113586182</v>
          </cell>
          <cell r="W41" t="str">
            <v>82F2</v>
          </cell>
          <cell r="X41">
            <v>280</v>
          </cell>
          <cell r="Y41">
            <v>320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1426</v>
          </cell>
          <cell r="AF41">
            <v>0</v>
          </cell>
        </row>
        <row r="42">
          <cell r="H42">
            <v>3</v>
          </cell>
          <cell r="J42">
            <v>67</v>
          </cell>
          <cell r="K42">
            <v>533.00175000000002</v>
          </cell>
          <cell r="L42">
            <v>1809367.8222816</v>
          </cell>
          <cell r="M42">
            <v>159268.18877985602</v>
          </cell>
          <cell r="N42">
            <v>28</v>
          </cell>
          <cell r="O42">
            <v>7612</v>
          </cell>
          <cell r="P42">
            <v>17</v>
          </cell>
          <cell r="R42">
            <v>3.1285714285714299</v>
          </cell>
          <cell r="S42">
            <v>853.82682778800006</v>
          </cell>
          <cell r="T42">
            <v>2898464.7573865945</v>
          </cell>
          <cell r="U42">
            <v>0.20000000000000009</v>
          </cell>
          <cell r="V42">
            <v>255135.09551037094</v>
          </cell>
          <cell r="X42">
            <v>7535</v>
          </cell>
          <cell r="Y42">
            <v>15147</v>
          </cell>
          <cell r="Z42">
            <v>15</v>
          </cell>
          <cell r="AA42">
            <v>0.76032981872954863</v>
          </cell>
          <cell r="AB42">
            <v>0.92524489689918465</v>
          </cell>
          <cell r="AD42">
            <v>3.6780106996312267</v>
          </cell>
          <cell r="AE42">
            <v>19253</v>
          </cell>
          <cell r="AF42">
            <v>878317.79999999993</v>
          </cell>
        </row>
        <row r="43">
          <cell r="H43">
            <v>0</v>
          </cell>
          <cell r="I43">
            <v>0.85</v>
          </cell>
          <cell r="J43">
            <v>67</v>
          </cell>
          <cell r="K43">
            <v>48.407499999999992</v>
          </cell>
          <cell r="L43">
            <v>164327.73974399999</v>
          </cell>
          <cell r="M43">
            <v>14464.820891039999</v>
          </cell>
          <cell r="N43" t="str">
            <v>13F1</v>
          </cell>
          <cell r="O43">
            <v>175</v>
          </cell>
          <cell r="P43">
            <v>0</v>
          </cell>
          <cell r="Q43">
            <v>13.8</v>
          </cell>
          <cell r="R43">
            <v>5.2</v>
          </cell>
          <cell r="S43">
            <v>18.196542000000001</v>
          </cell>
          <cell r="T43">
            <v>61771.349853158412</v>
          </cell>
          <cell r="U43">
            <v>0.2</v>
          </cell>
          <cell r="V43">
            <v>5437.3748048605448</v>
          </cell>
          <cell r="W43" t="str">
            <v>13F4</v>
          </cell>
          <cell r="X43">
            <v>360</v>
          </cell>
          <cell r="Y43">
            <v>535</v>
          </cell>
          <cell r="Z43">
            <v>1</v>
          </cell>
          <cell r="AA43">
            <v>1.1000000000000001</v>
          </cell>
          <cell r="AB43">
            <v>2.16</v>
          </cell>
          <cell r="AC43">
            <v>2</v>
          </cell>
          <cell r="AD43">
            <v>4.16</v>
          </cell>
          <cell r="AE43">
            <v>1208</v>
          </cell>
          <cell r="AF43">
            <v>79728.000000000015</v>
          </cell>
        </row>
        <row r="44">
          <cell r="H44">
            <v>0</v>
          </cell>
          <cell r="M44">
            <v>0</v>
          </cell>
          <cell r="N44" t="str">
            <v>13F2</v>
          </cell>
          <cell r="O44">
            <v>300</v>
          </cell>
          <cell r="P44">
            <v>1</v>
          </cell>
          <cell r="Q44">
            <v>13.8</v>
          </cell>
          <cell r="R44">
            <v>5.2</v>
          </cell>
          <cell r="S44">
            <v>53.475552</v>
          </cell>
          <cell r="T44">
            <v>181532.13018071043</v>
          </cell>
          <cell r="U44">
            <v>0.2</v>
          </cell>
          <cell r="V44">
            <v>15979.223916324867</v>
          </cell>
          <cell r="W44" t="str">
            <v>13F5</v>
          </cell>
          <cell r="X44">
            <v>330</v>
          </cell>
          <cell r="Y44">
            <v>630</v>
          </cell>
          <cell r="Z44">
            <v>1</v>
          </cell>
          <cell r="AA44">
            <v>0.74</v>
          </cell>
          <cell r="AB44">
            <v>1</v>
          </cell>
          <cell r="AC44">
            <v>0</v>
          </cell>
          <cell r="AD44">
            <v>1</v>
          </cell>
          <cell r="AE44">
            <v>836</v>
          </cell>
          <cell r="AF44">
            <v>37118.400000000001</v>
          </cell>
        </row>
        <row r="45">
          <cell r="H45">
            <v>0</v>
          </cell>
          <cell r="M45">
            <v>0</v>
          </cell>
          <cell r="N45" t="str">
            <v>13F3</v>
          </cell>
          <cell r="O45">
            <v>240</v>
          </cell>
          <cell r="P45">
            <v>0</v>
          </cell>
          <cell r="Q45">
            <v>13.8</v>
          </cell>
          <cell r="R45">
            <v>5.2</v>
          </cell>
          <cell r="S45">
            <v>34.224353280000003</v>
          </cell>
          <cell r="T45">
            <v>116180.56331565467</v>
          </cell>
          <cell r="U45">
            <v>0.2</v>
          </cell>
          <cell r="V45">
            <v>10226.703306447915</v>
          </cell>
          <cell r="W45" t="str">
            <v>68F4</v>
          </cell>
          <cell r="X45">
            <v>150</v>
          </cell>
          <cell r="Y45">
            <v>390</v>
          </cell>
          <cell r="Z45">
            <v>0</v>
          </cell>
          <cell r="AA45">
            <v>5.57</v>
          </cell>
          <cell r="AB45">
            <v>3.91</v>
          </cell>
          <cell r="AC45">
            <v>2</v>
          </cell>
          <cell r="AD45">
            <v>5.91</v>
          </cell>
          <cell r="AE45">
            <v>280</v>
          </cell>
          <cell r="AF45">
            <v>93576.000000000015</v>
          </cell>
        </row>
        <row r="46">
          <cell r="H46">
            <v>0</v>
          </cell>
          <cell r="I46">
            <v>0.8</v>
          </cell>
          <cell r="J46">
            <v>67</v>
          </cell>
          <cell r="K46">
            <v>42.88000000000001</v>
          </cell>
          <cell r="L46">
            <v>145563.67257600004</v>
          </cell>
          <cell r="M46">
            <v>12813.128540160003</v>
          </cell>
          <cell r="N46" t="str">
            <v>13F4</v>
          </cell>
          <cell r="O46">
            <v>360</v>
          </cell>
          <cell r="P46">
            <v>1</v>
          </cell>
          <cell r="Q46">
            <v>13.8</v>
          </cell>
          <cell r="R46">
            <v>5.2</v>
          </cell>
          <cell r="S46">
            <v>77.004794880000006</v>
          </cell>
          <cell r="T46">
            <v>261406.267460223</v>
          </cell>
          <cell r="U46">
            <v>0.2</v>
          </cell>
          <cell r="V46">
            <v>23010.082439507809</v>
          </cell>
          <cell r="W46" t="str">
            <v>20F2</v>
          </cell>
          <cell r="X46">
            <v>200</v>
          </cell>
          <cell r="Y46">
            <v>560</v>
          </cell>
          <cell r="Z46">
            <v>1</v>
          </cell>
          <cell r="AA46">
            <v>0.86</v>
          </cell>
          <cell r="AB46">
            <v>4.0599999999999996</v>
          </cell>
          <cell r="AC46">
            <v>4</v>
          </cell>
          <cell r="AD46">
            <v>8.0599999999999987</v>
          </cell>
          <cell r="AE46">
            <v>954</v>
          </cell>
          <cell r="AF46">
            <v>49226.399999999994</v>
          </cell>
        </row>
        <row r="47">
          <cell r="H47">
            <v>0</v>
          </cell>
          <cell r="M47">
            <v>0</v>
          </cell>
          <cell r="N47" t="str">
            <v>13F5</v>
          </cell>
          <cell r="O47">
            <v>330</v>
          </cell>
          <cell r="P47">
            <v>1</v>
          </cell>
          <cell r="Q47">
            <v>13.8</v>
          </cell>
          <cell r="R47">
            <v>5.2</v>
          </cell>
          <cell r="S47">
            <v>64.705417920000016</v>
          </cell>
          <cell r="T47">
            <v>219653.87751865969</v>
          </cell>
          <cell r="U47">
            <v>0.2</v>
          </cell>
          <cell r="V47">
            <v>19334.860938753092</v>
          </cell>
          <cell r="W47" t="str">
            <v>68F3</v>
          </cell>
          <cell r="X47">
            <v>300</v>
          </cell>
          <cell r="Y47">
            <v>630</v>
          </cell>
          <cell r="Z47">
            <v>1</v>
          </cell>
          <cell r="AA47">
            <v>0.12</v>
          </cell>
          <cell r="AB47">
            <v>1.1100000000000001</v>
          </cell>
          <cell r="AC47">
            <v>3</v>
          </cell>
          <cell r="AD47">
            <v>4.1100000000000003</v>
          </cell>
          <cell r="AE47">
            <v>1418</v>
          </cell>
          <cell r="AF47">
            <v>10209.6</v>
          </cell>
        </row>
        <row r="48">
          <cell r="H48">
            <v>0</v>
          </cell>
          <cell r="M48">
            <v>0</v>
          </cell>
          <cell r="N48" t="str">
            <v>13F6</v>
          </cell>
          <cell r="O48">
            <v>425</v>
          </cell>
          <cell r="P48">
            <v>1</v>
          </cell>
          <cell r="Q48">
            <v>13.8</v>
          </cell>
          <cell r="R48">
            <v>5.2</v>
          </cell>
          <cell r="S48">
            <v>107.322462</v>
          </cell>
          <cell r="T48">
            <v>364324.90015434241</v>
          </cell>
          <cell r="U48">
            <v>0.2</v>
          </cell>
          <cell r="V48">
            <v>32069.414665401986</v>
          </cell>
          <cell r="W48" t="str">
            <v>68F4</v>
          </cell>
          <cell r="X48">
            <v>150</v>
          </cell>
          <cell r="Y48">
            <v>575</v>
          </cell>
          <cell r="Z48">
            <v>1</v>
          </cell>
          <cell r="AA48">
            <v>0.46</v>
          </cell>
          <cell r="AB48">
            <v>0.15</v>
          </cell>
          <cell r="AC48">
            <v>1</v>
          </cell>
          <cell r="AD48">
            <v>1.1499999999999999</v>
          </cell>
          <cell r="AE48">
            <v>342</v>
          </cell>
          <cell r="AF48">
            <v>9439.1999999999989</v>
          </cell>
        </row>
        <row r="49">
          <cell r="H49">
            <v>0</v>
          </cell>
          <cell r="I49">
            <v>0.78</v>
          </cell>
          <cell r="J49">
            <v>67</v>
          </cell>
          <cell r="K49">
            <v>40.762800000000006</v>
          </cell>
          <cell r="L49">
            <v>138376.46624256001</v>
          </cell>
          <cell r="M49">
            <v>12180.480318489601</v>
          </cell>
          <cell r="N49" t="str">
            <v>14F1</v>
          </cell>
          <cell r="O49">
            <v>220</v>
          </cell>
          <cell r="P49">
            <v>0</v>
          </cell>
          <cell r="Q49">
            <v>13.8</v>
          </cell>
          <cell r="R49">
            <v>2.8</v>
          </cell>
          <cell r="S49">
            <v>15.485057279999999</v>
          </cell>
          <cell r="T49">
            <v>52566.739918995459</v>
          </cell>
          <cell r="U49">
            <v>0.2</v>
          </cell>
          <cell r="V49">
            <v>4627.1462075648415</v>
          </cell>
          <cell r="W49" t="str">
            <v>14F4</v>
          </cell>
          <cell r="X49">
            <v>200</v>
          </cell>
          <cell r="Y49">
            <v>420</v>
          </cell>
          <cell r="Z49">
            <v>0</v>
          </cell>
          <cell r="AA49">
            <v>0.84</v>
          </cell>
          <cell r="AB49">
            <v>0.42</v>
          </cell>
          <cell r="AC49">
            <v>1</v>
          </cell>
          <cell r="AD49">
            <v>1.42</v>
          </cell>
          <cell r="AE49">
            <v>12</v>
          </cell>
          <cell r="AF49">
            <v>604.79999999999995</v>
          </cell>
        </row>
        <row r="50">
          <cell r="H50">
            <v>0</v>
          </cell>
          <cell r="M50">
            <v>0</v>
          </cell>
          <cell r="N50" t="str">
            <v>14F2</v>
          </cell>
          <cell r="O50">
            <v>70</v>
          </cell>
          <cell r="P50">
            <v>0</v>
          </cell>
          <cell r="Q50">
            <v>13.8</v>
          </cell>
          <cell r="R50">
            <v>2.8</v>
          </cell>
          <cell r="S50">
            <v>1.5677020799999999</v>
          </cell>
          <cell r="T50">
            <v>5321.8393719644155</v>
          </cell>
          <cell r="U50">
            <v>0.2</v>
          </cell>
          <cell r="V50">
            <v>468.45075241875452</v>
          </cell>
          <cell r="W50" t="str">
            <v>14F5</v>
          </cell>
          <cell r="X50">
            <v>190</v>
          </cell>
          <cell r="Y50">
            <v>260</v>
          </cell>
          <cell r="Z50">
            <v>0</v>
          </cell>
          <cell r="AA50">
            <v>1.01</v>
          </cell>
          <cell r="AB50">
            <v>0.33</v>
          </cell>
          <cell r="AC50">
            <v>1</v>
          </cell>
          <cell r="AD50">
            <v>1.33</v>
          </cell>
          <cell r="AE50">
            <v>3</v>
          </cell>
          <cell r="AF50">
            <v>181.8</v>
          </cell>
        </row>
        <row r="51">
          <cell r="H51">
            <v>1</v>
          </cell>
          <cell r="I51">
            <v>1.1099999999999999</v>
          </cell>
          <cell r="J51">
            <v>67</v>
          </cell>
          <cell r="K51">
            <v>82.550699999999978</v>
          </cell>
          <cell r="L51">
            <v>280232.8140326399</v>
          </cell>
          <cell r="M51">
            <v>24667.274491142394</v>
          </cell>
          <cell r="N51" t="str">
            <v>14F4</v>
          </cell>
          <cell r="O51">
            <v>200</v>
          </cell>
          <cell r="P51">
            <v>0</v>
          </cell>
          <cell r="Q51">
            <v>13.8</v>
          </cell>
          <cell r="R51">
            <v>2.8</v>
          </cell>
          <cell r="S51">
            <v>12.797567999999998</v>
          </cell>
          <cell r="T51">
            <v>43443.586709913601</v>
          </cell>
          <cell r="U51">
            <v>0.2</v>
          </cell>
          <cell r="V51">
            <v>3824.0877748469757</v>
          </cell>
          <cell r="W51" t="str">
            <v>14F1</v>
          </cell>
          <cell r="X51">
            <v>220</v>
          </cell>
          <cell r="Y51">
            <v>420</v>
          </cell>
          <cell r="Z51">
            <v>0</v>
          </cell>
          <cell r="AA51">
            <v>15.68</v>
          </cell>
          <cell r="AB51">
            <v>3</v>
          </cell>
          <cell r="AC51">
            <v>1</v>
          </cell>
          <cell r="AD51">
            <v>4</v>
          </cell>
          <cell r="AE51">
            <v>3</v>
          </cell>
          <cell r="AF51">
            <v>2822.4</v>
          </cell>
        </row>
        <row r="52">
          <cell r="H52">
            <v>0</v>
          </cell>
          <cell r="M52">
            <v>0</v>
          </cell>
          <cell r="N52" t="str">
            <v>14F5</v>
          </cell>
          <cell r="O52">
            <v>190</v>
          </cell>
          <cell r="P52">
            <v>0</v>
          </cell>
          <cell r="Q52">
            <v>13.8</v>
          </cell>
          <cell r="R52">
            <v>2.8</v>
          </cell>
          <cell r="S52">
            <v>11.549805120000002</v>
          </cell>
          <cell r="T52">
            <v>39207.837005697038</v>
          </cell>
          <cell r="U52">
            <v>0.2</v>
          </cell>
          <cell r="V52">
            <v>3451.2392167993967</v>
          </cell>
          <cell r="W52" t="str">
            <v>14F2</v>
          </cell>
          <cell r="X52">
            <v>70</v>
          </cell>
          <cell r="Y52">
            <v>260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3</v>
          </cell>
          <cell r="AF52">
            <v>0</v>
          </cell>
        </row>
        <row r="53">
          <cell r="H53">
            <v>0</v>
          </cell>
          <cell r="I53">
            <v>0.80999999999999994</v>
          </cell>
          <cell r="J53">
            <v>67</v>
          </cell>
          <cell r="K53">
            <v>43.958699999999993</v>
          </cell>
          <cell r="L53">
            <v>149225.50871423999</v>
          </cell>
          <cell r="M53">
            <v>13135.458804998398</v>
          </cell>
          <cell r="N53" t="str">
            <v>20F1</v>
          </cell>
          <cell r="O53">
            <v>350</v>
          </cell>
          <cell r="P53">
            <v>1</v>
          </cell>
          <cell r="Q53">
            <v>13.8</v>
          </cell>
          <cell r="R53">
            <v>3.8</v>
          </cell>
          <cell r="S53">
            <v>53.189892</v>
          </cell>
          <cell r="T53">
            <v>180562.40726307841</v>
          </cell>
          <cell r="U53">
            <v>0.2</v>
          </cell>
          <cell r="V53">
            <v>15893.864814207745</v>
          </cell>
          <cell r="W53" t="str">
            <v>13F4</v>
          </cell>
          <cell r="X53">
            <v>360</v>
          </cell>
          <cell r="Y53">
            <v>710</v>
          </cell>
          <cell r="Z53">
            <v>1</v>
          </cell>
          <cell r="AA53">
            <v>1.79</v>
          </cell>
          <cell r="AB53">
            <v>1.05</v>
          </cell>
          <cell r="AC53">
            <v>5</v>
          </cell>
          <cell r="AD53">
            <v>6.05</v>
          </cell>
          <cell r="AE53">
            <v>1032</v>
          </cell>
          <cell r="AF53">
            <v>110836.8</v>
          </cell>
        </row>
        <row r="54">
          <cell r="H54">
            <v>0</v>
          </cell>
          <cell r="M54">
            <v>0</v>
          </cell>
          <cell r="N54" t="str">
            <v>20F2</v>
          </cell>
          <cell r="O54">
            <v>200</v>
          </cell>
          <cell r="P54">
            <v>0</v>
          </cell>
          <cell r="Q54">
            <v>13.8</v>
          </cell>
          <cell r="R54">
            <v>3.8</v>
          </cell>
          <cell r="S54">
            <v>17.368127999999999</v>
          </cell>
          <cell r="T54">
            <v>58959.153392025597</v>
          </cell>
          <cell r="U54">
            <v>0.2</v>
          </cell>
          <cell r="V54">
            <v>5189.8334087208959</v>
          </cell>
          <cell r="W54" t="str">
            <v>30F5</v>
          </cell>
          <cell r="X54">
            <v>120</v>
          </cell>
          <cell r="Y54">
            <v>320</v>
          </cell>
          <cell r="Z54">
            <v>0</v>
          </cell>
          <cell r="AA54">
            <v>0.02</v>
          </cell>
          <cell r="AB54">
            <v>0.03</v>
          </cell>
          <cell r="AC54">
            <v>1</v>
          </cell>
          <cell r="AD54">
            <v>1.03</v>
          </cell>
          <cell r="AE54">
            <v>727</v>
          </cell>
          <cell r="AF54">
            <v>872.40000000000009</v>
          </cell>
        </row>
        <row r="55">
          <cell r="H55">
            <v>0</v>
          </cell>
          <cell r="M55">
            <v>0</v>
          </cell>
          <cell r="N55" t="str">
            <v>20F3</v>
          </cell>
          <cell r="O55">
            <v>270</v>
          </cell>
          <cell r="P55">
            <v>1</v>
          </cell>
          <cell r="Q55">
            <v>13.8</v>
          </cell>
          <cell r="R55">
            <v>3.8</v>
          </cell>
          <cell r="S55">
            <v>31.653413280000002</v>
          </cell>
          <cell r="T55">
            <v>107453.05705696666</v>
          </cell>
          <cell r="U55">
            <v>0.2</v>
          </cell>
          <cell r="V55">
            <v>9458.4713873938344</v>
          </cell>
          <cell r="W55" t="str">
            <v>49F2</v>
          </cell>
          <cell r="X55">
            <v>280</v>
          </cell>
          <cell r="Y55">
            <v>550</v>
          </cell>
          <cell r="Z55">
            <v>1</v>
          </cell>
          <cell r="AA55">
            <v>0.53</v>
          </cell>
          <cell r="AB55">
            <v>1</v>
          </cell>
          <cell r="AC55">
            <v>0</v>
          </cell>
          <cell r="AD55">
            <v>1</v>
          </cell>
          <cell r="AE55">
            <v>205</v>
          </cell>
          <cell r="AF55">
            <v>6519</v>
          </cell>
        </row>
        <row r="56">
          <cell r="H56">
            <v>0</v>
          </cell>
          <cell r="I56">
            <v>0.875</v>
          </cell>
          <cell r="J56">
            <v>67</v>
          </cell>
          <cell r="K56">
            <v>51.296875</v>
          </cell>
          <cell r="L56">
            <v>174136.22940000001</v>
          </cell>
          <cell r="M56">
            <v>15328.205529000001</v>
          </cell>
          <cell r="N56" t="str">
            <v>20F4</v>
          </cell>
          <cell r="O56">
            <v>450</v>
          </cell>
          <cell r="P56">
            <v>1</v>
          </cell>
          <cell r="Q56">
            <v>13.8</v>
          </cell>
          <cell r="R56">
            <v>3.8</v>
          </cell>
          <cell r="S56">
            <v>87.926148000000026</v>
          </cell>
          <cell r="T56">
            <v>298480.71404712973</v>
          </cell>
          <cell r="U56">
            <v>0.2</v>
          </cell>
          <cell r="V56">
            <v>26273.531631649545</v>
          </cell>
          <cell r="W56" t="str">
            <v>30F7</v>
          </cell>
          <cell r="X56">
            <v>280</v>
          </cell>
          <cell r="Y56">
            <v>730</v>
          </cell>
          <cell r="Z56">
            <v>1</v>
          </cell>
          <cell r="AA56">
            <v>0.88</v>
          </cell>
          <cell r="AB56">
            <v>2.78</v>
          </cell>
          <cell r="AC56">
            <v>4</v>
          </cell>
          <cell r="AD56">
            <v>6.7799999999999994</v>
          </cell>
          <cell r="AE56">
            <v>610</v>
          </cell>
          <cell r="AF56">
            <v>32207.999999999996</v>
          </cell>
        </row>
        <row r="57">
          <cell r="H57">
            <v>0</v>
          </cell>
          <cell r="M57">
            <v>0</v>
          </cell>
          <cell r="N57" t="str">
            <v>20F5</v>
          </cell>
          <cell r="O57">
            <v>450</v>
          </cell>
          <cell r="P57">
            <v>1</v>
          </cell>
          <cell r="Q57">
            <v>13.8</v>
          </cell>
          <cell r="R57">
            <v>3.8</v>
          </cell>
          <cell r="S57">
            <v>87.926148000000026</v>
          </cell>
          <cell r="T57">
            <v>298480.71404712973</v>
          </cell>
          <cell r="U57">
            <v>0.2</v>
          </cell>
          <cell r="V57">
            <v>26273.531631649545</v>
          </cell>
          <cell r="W57" t="str">
            <v>20F2</v>
          </cell>
          <cell r="X57">
            <v>200</v>
          </cell>
          <cell r="Y57">
            <v>650</v>
          </cell>
          <cell r="Z57">
            <v>1</v>
          </cell>
          <cell r="AA57">
            <v>0.46</v>
          </cell>
          <cell r="AB57">
            <v>0.15</v>
          </cell>
          <cell r="AC57">
            <v>0</v>
          </cell>
          <cell r="AD57">
            <v>0.15</v>
          </cell>
          <cell r="AE57">
            <v>328</v>
          </cell>
          <cell r="AF57">
            <v>9052.7999999999993</v>
          </cell>
        </row>
        <row r="58">
          <cell r="H58">
            <v>0</v>
          </cell>
          <cell r="M58">
            <v>0</v>
          </cell>
          <cell r="N58" t="str">
            <v>20F6</v>
          </cell>
          <cell r="O58">
            <v>300</v>
          </cell>
          <cell r="P58">
            <v>1</v>
          </cell>
          <cell r="Q58">
            <v>13.8</v>
          </cell>
          <cell r="R58">
            <v>3.8</v>
          </cell>
          <cell r="S58">
            <v>39.078288000000001</v>
          </cell>
          <cell r="T58">
            <v>132658.09513205761</v>
          </cell>
          <cell r="U58">
            <v>0.2</v>
          </cell>
          <cell r="V58">
            <v>11677.125169622017</v>
          </cell>
          <cell r="W58" t="str">
            <v>20F2</v>
          </cell>
          <cell r="X58">
            <v>200</v>
          </cell>
          <cell r="Y58">
            <v>500</v>
          </cell>
          <cell r="Z58">
            <v>0</v>
          </cell>
          <cell r="AA58">
            <v>0.21</v>
          </cell>
          <cell r="AB58">
            <v>1.1399999999999999</v>
          </cell>
          <cell r="AC58">
            <v>4</v>
          </cell>
          <cell r="AD58">
            <v>5.14</v>
          </cell>
          <cell r="AE58">
            <v>573</v>
          </cell>
          <cell r="AF58">
            <v>7219.8</v>
          </cell>
        </row>
        <row r="59">
          <cell r="H59">
            <v>1</v>
          </cell>
          <cell r="I59">
            <v>1.35</v>
          </cell>
          <cell r="J59">
            <v>67</v>
          </cell>
          <cell r="K59">
            <v>122.10750000000002</v>
          </cell>
          <cell r="L59">
            <v>414515.30198400008</v>
          </cell>
          <cell r="M59">
            <v>36487.385569440004</v>
          </cell>
          <cell r="N59" t="str">
            <v>24F1</v>
          </cell>
          <cell r="O59">
            <v>160</v>
          </cell>
          <cell r="P59">
            <v>0</v>
          </cell>
          <cell r="Q59">
            <v>13.8</v>
          </cell>
          <cell r="R59">
            <v>3.1</v>
          </cell>
          <cell r="S59">
            <v>9.0679910400000026</v>
          </cell>
          <cell r="T59">
            <v>30782.884297310222</v>
          </cell>
          <cell r="U59">
            <v>0.2</v>
          </cell>
          <cell r="V59">
            <v>2709.6393376058586</v>
          </cell>
          <cell r="W59" t="str">
            <v>13F3</v>
          </cell>
          <cell r="X59">
            <v>240</v>
          </cell>
          <cell r="Y59">
            <v>400</v>
          </cell>
          <cell r="Z59">
            <v>0</v>
          </cell>
          <cell r="AA59">
            <v>0.4</v>
          </cell>
          <cell r="AB59">
            <v>0.44</v>
          </cell>
          <cell r="AC59">
            <v>4</v>
          </cell>
          <cell r="AD59">
            <v>4.4400000000000004</v>
          </cell>
          <cell r="AE59">
            <v>222</v>
          </cell>
          <cell r="AF59">
            <v>5328.0000000000009</v>
          </cell>
        </row>
        <row r="60">
          <cell r="H60">
            <v>0</v>
          </cell>
          <cell r="M60">
            <v>0</v>
          </cell>
          <cell r="N60" t="str">
            <v>24F2</v>
          </cell>
          <cell r="O60">
            <v>100</v>
          </cell>
          <cell r="P60">
            <v>0</v>
          </cell>
          <cell r="Q60">
            <v>13.8</v>
          </cell>
          <cell r="R60">
            <v>3.1</v>
          </cell>
          <cell r="S60">
            <v>3.5421840000000002</v>
          </cell>
          <cell r="T60">
            <v>12024.564178636801</v>
          </cell>
          <cell r="U60">
            <v>0.2</v>
          </cell>
          <cell r="V60">
            <v>1058.452866252288</v>
          </cell>
          <cell r="W60" t="str">
            <v>39F4</v>
          </cell>
          <cell r="X60">
            <v>340</v>
          </cell>
          <cell r="Y60">
            <v>440</v>
          </cell>
          <cell r="Z60">
            <v>0</v>
          </cell>
          <cell r="AA60">
            <v>0.49</v>
          </cell>
          <cell r="AB60">
            <v>1</v>
          </cell>
          <cell r="AC60">
            <v>0</v>
          </cell>
          <cell r="AD60">
            <v>1</v>
          </cell>
          <cell r="AE60">
            <v>435</v>
          </cell>
          <cell r="AF60">
            <v>12789</v>
          </cell>
        </row>
        <row r="61">
          <cell r="H61">
            <v>0</v>
          </cell>
          <cell r="M61">
            <v>0</v>
          </cell>
          <cell r="N61" t="str">
            <v>24F3</v>
          </cell>
          <cell r="O61">
            <v>330</v>
          </cell>
          <cell r="P61">
            <v>1</v>
          </cell>
          <cell r="Q61">
            <v>13.8</v>
          </cell>
          <cell r="R61">
            <v>3.1</v>
          </cell>
          <cell r="S61">
            <v>38.574383760000011</v>
          </cell>
          <cell r="T61">
            <v>130947.50390535481</v>
          </cell>
          <cell r="U61">
            <v>0.2</v>
          </cell>
          <cell r="V61">
            <v>11526.551713487421</v>
          </cell>
          <cell r="W61" t="str">
            <v>13F4</v>
          </cell>
          <cell r="X61">
            <v>360</v>
          </cell>
          <cell r="Y61">
            <v>690</v>
          </cell>
          <cell r="Z61">
            <v>1</v>
          </cell>
          <cell r="AA61">
            <v>0.25</v>
          </cell>
          <cell r="AB61">
            <v>2.09</v>
          </cell>
          <cell r="AC61">
            <v>3</v>
          </cell>
          <cell r="AD61">
            <v>5.09</v>
          </cell>
          <cell r="AE61">
            <v>1599</v>
          </cell>
          <cell r="AF61">
            <v>23985</v>
          </cell>
        </row>
        <row r="62">
          <cell r="H62">
            <v>0</v>
          </cell>
          <cell r="I62">
            <v>0.64500000000000002</v>
          </cell>
          <cell r="J62">
            <v>67</v>
          </cell>
          <cell r="K62">
            <v>27.873675000000002</v>
          </cell>
          <cell r="L62">
            <v>94622.07325536001</v>
          </cell>
          <cell r="M62">
            <v>8329.0340639376009</v>
          </cell>
          <cell r="N62" t="str">
            <v>30F1</v>
          </cell>
          <cell r="O62">
            <v>280</v>
          </cell>
          <cell r="P62">
            <v>1</v>
          </cell>
          <cell r="Q62">
            <v>13.8</v>
          </cell>
          <cell r="R62">
            <v>4.4000000000000004</v>
          </cell>
          <cell r="S62">
            <v>39.416509440000006</v>
          </cell>
          <cell r="T62">
            <v>133806.24706653392</v>
          </cell>
          <cell r="U62">
            <v>0.2</v>
          </cell>
          <cell r="V62">
            <v>11778.190346528689</v>
          </cell>
          <cell r="W62" t="str">
            <v>30F7</v>
          </cell>
          <cell r="X62">
            <v>280</v>
          </cell>
          <cell r="Y62">
            <v>560</v>
          </cell>
          <cell r="Z62">
            <v>1</v>
          </cell>
          <cell r="AA62">
            <v>0</v>
          </cell>
          <cell r="AB62">
            <v>0.01</v>
          </cell>
          <cell r="AC62">
            <v>2</v>
          </cell>
          <cell r="AD62">
            <v>2.0099999999999998</v>
          </cell>
          <cell r="AE62">
            <v>2842</v>
          </cell>
          <cell r="AF62">
            <v>0</v>
          </cell>
        </row>
        <row r="63">
          <cell r="H63">
            <v>0</v>
          </cell>
          <cell r="M63">
            <v>0</v>
          </cell>
          <cell r="N63" t="str">
            <v>30F2</v>
          </cell>
          <cell r="O63">
            <v>110</v>
          </cell>
          <cell r="P63">
            <v>0</v>
          </cell>
          <cell r="Q63">
            <v>13.8</v>
          </cell>
          <cell r="R63">
            <v>4.4000000000000004</v>
          </cell>
          <cell r="S63">
            <v>6.0834153600000018</v>
          </cell>
          <cell r="T63">
            <v>20651.219253891082</v>
          </cell>
          <cell r="U63">
            <v>0.2</v>
          </cell>
          <cell r="V63">
            <v>1817.8074386861883</v>
          </cell>
          <cell r="W63" t="str">
            <v>20F3</v>
          </cell>
          <cell r="X63">
            <v>270</v>
          </cell>
          <cell r="Y63">
            <v>380</v>
          </cell>
          <cell r="Z63">
            <v>0</v>
          </cell>
          <cell r="AA63">
            <v>0.03</v>
          </cell>
          <cell r="AB63">
            <v>0.01</v>
          </cell>
          <cell r="AC63">
            <v>0</v>
          </cell>
          <cell r="AD63">
            <v>0.01</v>
          </cell>
          <cell r="AE63">
            <v>2274</v>
          </cell>
          <cell r="AF63">
            <v>4093.2</v>
          </cell>
        </row>
        <row r="64">
          <cell r="H64">
            <v>0</v>
          </cell>
          <cell r="M64">
            <v>0</v>
          </cell>
          <cell r="N64" t="str">
            <v>30F3</v>
          </cell>
          <cell r="O64">
            <v>150</v>
          </cell>
          <cell r="P64">
            <v>0</v>
          </cell>
          <cell r="Q64">
            <v>13.8</v>
          </cell>
          <cell r="R64">
            <v>4.4000000000000004</v>
          </cell>
          <cell r="S64">
            <v>11.312136000000001</v>
          </cell>
          <cell r="T64">
            <v>38401.027538227208</v>
          </cell>
          <cell r="U64">
            <v>0.2</v>
          </cell>
          <cell r="V64">
            <v>3380.2204438379526</v>
          </cell>
          <cell r="W64" t="str">
            <v>20F3</v>
          </cell>
          <cell r="X64">
            <v>270</v>
          </cell>
          <cell r="Y64">
            <v>420</v>
          </cell>
          <cell r="Z64">
            <v>0</v>
          </cell>
          <cell r="AA64">
            <v>5.39</v>
          </cell>
          <cell r="AB64">
            <v>8.42</v>
          </cell>
          <cell r="AC64">
            <v>2</v>
          </cell>
          <cell r="AD64">
            <v>10.42</v>
          </cell>
          <cell r="AE64">
            <v>292</v>
          </cell>
          <cell r="AF64">
            <v>94432.799999999988</v>
          </cell>
        </row>
        <row r="65">
          <cell r="H65">
            <v>0</v>
          </cell>
          <cell r="I65">
            <v>0.74</v>
          </cell>
          <cell r="J65">
            <v>67</v>
          </cell>
          <cell r="K65">
            <v>36.6892</v>
          </cell>
          <cell r="L65">
            <v>124547.91734784</v>
          </cell>
          <cell r="M65">
            <v>10963.233107174401</v>
          </cell>
          <cell r="N65" t="str">
            <v>30F4</v>
          </cell>
          <cell r="O65">
            <v>380</v>
          </cell>
          <cell r="P65">
            <v>1</v>
          </cell>
          <cell r="Q65">
            <v>13.8</v>
          </cell>
          <cell r="R65">
            <v>4.4000000000000004</v>
          </cell>
          <cell r="S65">
            <v>72.598775040000021</v>
          </cell>
          <cell r="T65">
            <v>246449.2611786671</v>
          </cell>
          <cell r="U65">
            <v>0.2</v>
          </cell>
          <cell r="V65">
            <v>21693.503648453356</v>
          </cell>
          <cell r="W65" t="str">
            <v>30F3</v>
          </cell>
          <cell r="X65">
            <v>150</v>
          </cell>
          <cell r="Y65">
            <v>530</v>
          </cell>
          <cell r="Z65">
            <v>1</v>
          </cell>
          <cell r="AA65">
            <v>0.46</v>
          </cell>
          <cell r="AB65">
            <v>1.01</v>
          </cell>
          <cell r="AC65">
            <v>2</v>
          </cell>
          <cell r="AD65">
            <v>3.01</v>
          </cell>
          <cell r="AE65">
            <v>326</v>
          </cell>
          <cell r="AF65">
            <v>8997.6</v>
          </cell>
        </row>
        <row r="66">
          <cell r="H66">
            <v>0</v>
          </cell>
          <cell r="M66">
            <v>0</v>
          </cell>
          <cell r="N66" t="str">
            <v>30F5</v>
          </cell>
          <cell r="O66">
            <v>120</v>
          </cell>
          <cell r="P66">
            <v>0</v>
          </cell>
          <cell r="Q66">
            <v>13.8</v>
          </cell>
          <cell r="R66">
            <v>4.4000000000000004</v>
          </cell>
          <cell r="S66">
            <v>7.2397670400000003</v>
          </cell>
          <cell r="T66">
            <v>24576.65762446541</v>
          </cell>
          <cell r="U66">
            <v>0.2</v>
          </cell>
          <cell r="V66">
            <v>2163.3410840562892</v>
          </cell>
          <cell r="W66" t="str">
            <v>20F2</v>
          </cell>
          <cell r="X66">
            <v>200</v>
          </cell>
          <cell r="Y66">
            <v>320</v>
          </cell>
          <cell r="Z66">
            <v>0</v>
          </cell>
          <cell r="AA66">
            <v>0.28999999999999998</v>
          </cell>
          <cell r="AB66">
            <v>0.13</v>
          </cell>
          <cell r="AC66">
            <v>2</v>
          </cell>
          <cell r="AD66">
            <v>2.13</v>
          </cell>
          <cell r="AE66">
            <v>1180</v>
          </cell>
          <cell r="AF66">
            <v>20532</v>
          </cell>
        </row>
        <row r="67">
          <cell r="H67">
            <v>0</v>
          </cell>
          <cell r="M67">
            <v>0</v>
          </cell>
          <cell r="N67" t="str">
            <v>30F6</v>
          </cell>
          <cell r="O67">
            <v>230</v>
          </cell>
          <cell r="P67">
            <v>0</v>
          </cell>
          <cell r="Q67">
            <v>13.8</v>
          </cell>
          <cell r="R67">
            <v>4.4000000000000004</v>
          </cell>
          <cell r="S67">
            <v>26.596088640000001</v>
          </cell>
          <cell r="T67">
            <v>90285.082523209741</v>
          </cell>
          <cell r="U67">
            <v>0.2</v>
          </cell>
          <cell r="V67">
            <v>7947.273843512341</v>
          </cell>
          <cell r="W67" t="str">
            <v>49F4</v>
          </cell>
          <cell r="X67">
            <v>355</v>
          </cell>
          <cell r="Y67">
            <v>585</v>
          </cell>
          <cell r="Z67">
            <v>1</v>
          </cell>
          <cell r="AA67">
            <v>0</v>
          </cell>
          <cell r="AB67">
            <v>0</v>
          </cell>
          <cell r="AC67">
            <v>4</v>
          </cell>
          <cell r="AD67">
            <v>4</v>
          </cell>
          <cell r="AE67">
            <v>0</v>
          </cell>
          <cell r="AF67">
            <v>0</v>
          </cell>
        </row>
        <row r="68">
          <cell r="H68">
            <v>0</v>
          </cell>
          <cell r="M68">
            <v>0</v>
          </cell>
          <cell r="N68" t="str">
            <v>30F7</v>
          </cell>
          <cell r="O68">
            <v>280</v>
          </cell>
          <cell r="P68">
            <v>1</v>
          </cell>
          <cell r="Q68">
            <v>13.8</v>
          </cell>
          <cell r="R68">
            <v>4.4000000000000004</v>
          </cell>
          <cell r="S68">
            <v>39.416509440000006</v>
          </cell>
          <cell r="T68">
            <v>133806.24706653392</v>
          </cell>
          <cell r="U68">
            <v>0.2</v>
          </cell>
          <cell r="V68">
            <v>11778.190346528689</v>
          </cell>
          <cell r="W68" t="str">
            <v>30F1</v>
          </cell>
          <cell r="X68">
            <v>280</v>
          </cell>
          <cell r="Y68">
            <v>560</v>
          </cell>
          <cell r="Z68">
            <v>1</v>
          </cell>
          <cell r="AA68">
            <v>3.76</v>
          </cell>
          <cell r="AB68">
            <v>7.48</v>
          </cell>
          <cell r="AC68">
            <v>4</v>
          </cell>
          <cell r="AD68">
            <v>11.48</v>
          </cell>
          <cell r="AE68">
            <v>1334</v>
          </cell>
          <cell r="AF68">
            <v>300950.40000000002</v>
          </cell>
        </row>
        <row r="69">
          <cell r="H69">
            <v>0</v>
          </cell>
          <cell r="I69">
            <v>0.70499999999999996</v>
          </cell>
          <cell r="J69">
            <v>67</v>
          </cell>
          <cell r="K69">
            <v>33.300674999999998</v>
          </cell>
          <cell r="L69">
            <v>113044.97556576</v>
          </cell>
          <cell r="M69">
            <v>9950.695644801599</v>
          </cell>
          <cell r="N69" t="str">
            <v>47F1</v>
          </cell>
          <cell r="O69">
            <v>235</v>
          </cell>
          <cell r="P69">
            <v>0</v>
          </cell>
          <cell r="Q69">
            <v>13.8</v>
          </cell>
          <cell r="R69">
            <v>3</v>
          </cell>
          <cell r="S69">
            <v>18.930688200000002</v>
          </cell>
          <cell r="T69">
            <v>64263.53775147265</v>
          </cell>
          <cell r="U69">
            <v>0.2</v>
          </cell>
          <cell r="V69">
            <v>5656.7476973015437</v>
          </cell>
          <cell r="W69" t="str">
            <v>61F3</v>
          </cell>
          <cell r="X69">
            <v>170</v>
          </cell>
          <cell r="Y69">
            <v>405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H70">
            <v>0</v>
          </cell>
          <cell r="M70">
            <v>0</v>
          </cell>
          <cell r="N70" t="str">
            <v>47F2</v>
          </cell>
          <cell r="O70">
            <v>155</v>
          </cell>
          <cell r="P70">
            <v>0</v>
          </cell>
          <cell r="Q70">
            <v>13.8</v>
          </cell>
          <cell r="R70">
            <v>3</v>
          </cell>
          <cell r="S70">
            <v>8.2355778000000015</v>
          </cell>
          <cell r="T70">
            <v>27957.111715330568</v>
          </cell>
          <cell r="U70">
            <v>0.2</v>
          </cell>
          <cell r="V70">
            <v>2460.9029140365701</v>
          </cell>
          <cell r="W70" t="str">
            <v>47F5</v>
          </cell>
          <cell r="X70">
            <v>90</v>
          </cell>
          <cell r="Y70">
            <v>245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3</v>
          </cell>
          <cell r="AF70">
            <v>0</v>
          </cell>
        </row>
        <row r="71">
          <cell r="H71">
            <v>0</v>
          </cell>
          <cell r="M71">
            <v>0</v>
          </cell>
          <cell r="N71" t="str">
            <v>47F3</v>
          </cell>
          <cell r="O71">
            <v>195</v>
          </cell>
          <cell r="P71">
            <v>0</v>
          </cell>
          <cell r="Q71">
            <v>13.8</v>
          </cell>
          <cell r="R71">
            <v>3</v>
          </cell>
          <cell r="S71">
            <v>13.034665800000001</v>
          </cell>
          <cell r="T71">
            <v>44248.456731548169</v>
          </cell>
          <cell r="U71">
            <v>0.2</v>
          </cell>
          <cell r="V71">
            <v>3894.9358296041864</v>
          </cell>
          <cell r="W71" t="str">
            <v>61F2</v>
          </cell>
          <cell r="X71">
            <v>180</v>
          </cell>
          <cell r="Y71">
            <v>375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473</v>
          </cell>
          <cell r="AF71">
            <v>0</v>
          </cell>
        </row>
        <row r="72">
          <cell r="H72">
            <v>0</v>
          </cell>
          <cell r="I72">
            <v>0.63</v>
          </cell>
          <cell r="J72">
            <v>67</v>
          </cell>
          <cell r="K72">
            <v>26.592300000000002</v>
          </cell>
          <cell r="L72">
            <v>90272.221320960016</v>
          </cell>
          <cell r="M72">
            <v>7946.1417462336012</v>
          </cell>
          <cell r="N72" t="str">
            <v>47F4</v>
          </cell>
          <cell r="O72">
            <v>250</v>
          </cell>
          <cell r="P72">
            <v>0</v>
          </cell>
          <cell r="Q72">
            <v>13.8</v>
          </cell>
          <cell r="R72">
            <v>3</v>
          </cell>
          <cell r="S72">
            <v>21.424500000000005</v>
          </cell>
          <cell r="T72">
            <v>72729.218822400027</v>
          </cell>
          <cell r="U72">
            <v>0.2</v>
          </cell>
          <cell r="V72">
            <v>6401.9326587840023</v>
          </cell>
          <cell r="W72" t="str">
            <v>47F5</v>
          </cell>
          <cell r="X72">
            <v>90</v>
          </cell>
          <cell r="Y72">
            <v>340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6</v>
          </cell>
          <cell r="AF72">
            <v>0</v>
          </cell>
        </row>
        <row r="73">
          <cell r="H73">
            <v>0</v>
          </cell>
          <cell r="M73">
            <v>0</v>
          </cell>
          <cell r="N73" t="str">
            <v>47F5</v>
          </cell>
          <cell r="O73">
            <v>90</v>
          </cell>
          <cell r="P73">
            <v>0</v>
          </cell>
          <cell r="Q73">
            <v>13.8</v>
          </cell>
          <cell r="R73">
            <v>3</v>
          </cell>
          <cell r="S73">
            <v>2.7766152000000006</v>
          </cell>
          <cell r="T73">
            <v>9425.7067593830434</v>
          </cell>
          <cell r="U73">
            <v>0.2</v>
          </cell>
          <cell r="V73">
            <v>829.69047257840657</v>
          </cell>
          <cell r="W73" t="str">
            <v>47F2</v>
          </cell>
          <cell r="X73">
            <v>155</v>
          </cell>
          <cell r="Y73">
            <v>245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2</v>
          </cell>
          <cell r="AF73">
            <v>0</v>
          </cell>
        </row>
        <row r="74">
          <cell r="H74">
            <v>0</v>
          </cell>
          <cell r="M74">
            <v>0</v>
          </cell>
          <cell r="N74" t="str">
            <v>47F6</v>
          </cell>
          <cell r="O74">
            <v>285</v>
          </cell>
          <cell r="P74">
            <v>1</v>
          </cell>
          <cell r="Q74">
            <v>13.8</v>
          </cell>
          <cell r="R74">
            <v>3</v>
          </cell>
          <cell r="S74">
            <v>27.843280200000006</v>
          </cell>
          <cell r="T74">
            <v>94518.892781591072</v>
          </cell>
          <cell r="U74">
            <v>0.2</v>
          </cell>
          <cell r="V74">
            <v>8319.9516833556881</v>
          </cell>
          <cell r="W74" t="str">
            <v>10F4</v>
          </cell>
          <cell r="X74">
            <v>310</v>
          </cell>
          <cell r="Y74">
            <v>595</v>
          </cell>
          <cell r="Z74">
            <v>1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175</v>
          </cell>
          <cell r="AF74">
            <v>0</v>
          </cell>
        </row>
        <row r="75">
          <cell r="H75">
            <v>0</v>
          </cell>
          <cell r="M75">
            <v>0</v>
          </cell>
          <cell r="N75" t="str">
            <v>49F1</v>
          </cell>
          <cell r="O75">
            <v>160</v>
          </cell>
          <cell r="P75">
            <v>0</v>
          </cell>
          <cell r="Q75">
            <v>13.8</v>
          </cell>
          <cell r="R75">
            <v>3.5</v>
          </cell>
          <cell r="S75">
            <v>10.238054400000003</v>
          </cell>
          <cell r="T75">
            <v>34754.869367930893</v>
          </cell>
          <cell r="U75">
            <v>0.2</v>
          </cell>
          <cell r="V75">
            <v>3059.2702198775819</v>
          </cell>
          <cell r="W75" t="str">
            <v>49F4</v>
          </cell>
          <cell r="X75">
            <v>355</v>
          </cell>
          <cell r="Y75">
            <v>515</v>
          </cell>
          <cell r="Z75">
            <v>1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1212</v>
          </cell>
          <cell r="AF75">
            <v>0</v>
          </cell>
        </row>
        <row r="76">
          <cell r="H76">
            <v>0</v>
          </cell>
          <cell r="M76">
            <v>0</v>
          </cell>
          <cell r="N76" t="str">
            <v>49F2</v>
          </cell>
          <cell r="O76">
            <v>280</v>
          </cell>
          <cell r="P76">
            <v>1</v>
          </cell>
          <cell r="Q76">
            <v>13.8</v>
          </cell>
          <cell r="R76">
            <v>3.5</v>
          </cell>
          <cell r="S76">
            <v>31.354041600000002</v>
          </cell>
          <cell r="T76">
            <v>106436.78743928832</v>
          </cell>
          <cell r="U76">
            <v>0.2</v>
          </cell>
          <cell r="V76">
            <v>9369.0150483750913</v>
          </cell>
          <cell r="W76" t="str">
            <v>30F3</v>
          </cell>
          <cell r="X76">
            <v>150</v>
          </cell>
          <cell r="Y76">
            <v>430</v>
          </cell>
          <cell r="Z76">
            <v>0</v>
          </cell>
          <cell r="AA76">
            <v>0</v>
          </cell>
          <cell r="AB76">
            <v>0</v>
          </cell>
          <cell r="AC76">
            <v>4</v>
          </cell>
          <cell r="AD76">
            <v>4</v>
          </cell>
          <cell r="AE76">
            <v>1942</v>
          </cell>
          <cell r="AF76">
            <v>0</v>
          </cell>
        </row>
        <row r="77">
          <cell r="H77">
            <v>0</v>
          </cell>
          <cell r="M77">
            <v>0</v>
          </cell>
          <cell r="N77" t="str">
            <v>49F3</v>
          </cell>
          <cell r="O77">
            <v>200</v>
          </cell>
          <cell r="P77">
            <v>0</v>
          </cell>
          <cell r="Q77">
            <v>13.8</v>
          </cell>
          <cell r="R77">
            <v>3.5</v>
          </cell>
          <cell r="S77">
            <v>15.99696</v>
          </cell>
          <cell r="T77">
            <v>54304.483387392007</v>
          </cell>
          <cell r="U77">
            <v>0.2</v>
          </cell>
          <cell r="V77">
            <v>4780.1097185587205</v>
          </cell>
          <cell r="W77" t="str">
            <v>49F6</v>
          </cell>
          <cell r="X77">
            <v>180</v>
          </cell>
          <cell r="Y77">
            <v>380</v>
          </cell>
          <cell r="Z77">
            <v>0</v>
          </cell>
          <cell r="AA77">
            <v>0.74</v>
          </cell>
          <cell r="AB77">
            <v>2</v>
          </cell>
          <cell r="AC77">
            <v>0</v>
          </cell>
          <cell r="AD77">
            <v>2</v>
          </cell>
          <cell r="AE77">
            <v>1356</v>
          </cell>
          <cell r="AF77">
            <v>60206.399999999994</v>
          </cell>
        </row>
        <row r="78">
          <cell r="H78">
            <v>1</v>
          </cell>
          <cell r="I78">
            <v>1.0050000000000001</v>
          </cell>
          <cell r="J78">
            <v>67</v>
          </cell>
          <cell r="K78">
            <v>67.671675000000008</v>
          </cell>
          <cell r="L78">
            <v>229723.35686496002</v>
          </cell>
          <cell r="M78">
            <v>20221.218990273603</v>
          </cell>
          <cell r="N78" t="str">
            <v>49F4</v>
          </cell>
          <cell r="O78">
            <v>355</v>
          </cell>
          <cell r="P78">
            <v>1</v>
          </cell>
          <cell r="Q78">
            <v>13.8</v>
          </cell>
          <cell r="R78">
            <v>3.5</v>
          </cell>
          <cell r="S78">
            <v>50.400422100000014</v>
          </cell>
          <cell r="T78">
            <v>171093.06297240197</v>
          </cell>
          <cell r="U78">
            <v>0.2</v>
          </cell>
          <cell r="V78">
            <v>15060.333182034072</v>
          </cell>
          <cell r="W78" t="str">
            <v>20F3</v>
          </cell>
          <cell r="X78">
            <v>270</v>
          </cell>
          <cell r="Y78">
            <v>625</v>
          </cell>
          <cell r="Z78">
            <v>1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H79">
            <v>0</v>
          </cell>
          <cell r="M79">
            <v>0</v>
          </cell>
          <cell r="N79" t="str">
            <v>49F5</v>
          </cell>
          <cell r="O79">
            <v>60</v>
          </cell>
          <cell r="P79">
            <v>0</v>
          </cell>
          <cell r="Q79">
            <v>13.8</v>
          </cell>
          <cell r="R79">
            <v>3.5</v>
          </cell>
          <cell r="S79">
            <v>1.4397264000000001</v>
          </cell>
          <cell r="T79">
            <v>4887.4035048652804</v>
          </cell>
          <cell r="U79">
            <v>0.2</v>
          </cell>
          <cell r="V79">
            <v>430.20987467028488</v>
          </cell>
          <cell r="W79" t="str">
            <v>30F3</v>
          </cell>
          <cell r="X79">
            <v>150</v>
          </cell>
          <cell r="Y79">
            <v>210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H80">
            <v>0</v>
          </cell>
          <cell r="M80">
            <v>0</v>
          </cell>
          <cell r="N80" t="str">
            <v>49F6</v>
          </cell>
          <cell r="O80">
            <v>180</v>
          </cell>
          <cell r="P80">
            <v>0</v>
          </cell>
          <cell r="Q80">
            <v>13.8</v>
          </cell>
          <cell r="R80">
            <v>3.5</v>
          </cell>
          <cell r="S80">
            <v>12.957537600000002</v>
          </cell>
          <cell r="T80">
            <v>43986.631543787531</v>
          </cell>
          <cell r="U80">
            <v>0.2</v>
          </cell>
          <cell r="V80">
            <v>3871.888872032564</v>
          </cell>
          <cell r="W80" t="str">
            <v>49F3</v>
          </cell>
          <cell r="X80">
            <v>200</v>
          </cell>
          <cell r="Y80">
            <v>380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H81">
            <v>0</v>
          </cell>
          <cell r="I81">
            <v>0.8</v>
          </cell>
          <cell r="J81">
            <v>67</v>
          </cell>
          <cell r="K81">
            <v>42.88000000000001</v>
          </cell>
          <cell r="L81">
            <v>145563.67257600004</v>
          </cell>
          <cell r="M81">
            <v>12813.128540160003</v>
          </cell>
          <cell r="N81" t="str">
            <v>61F1</v>
          </cell>
          <cell r="O81">
            <v>50</v>
          </cell>
          <cell r="P81">
            <v>0</v>
          </cell>
          <cell r="Q81">
            <v>13.8</v>
          </cell>
          <cell r="R81">
            <v>3</v>
          </cell>
          <cell r="S81">
            <v>0.85698000000000008</v>
          </cell>
          <cell r="T81">
            <v>2909.1687528960006</v>
          </cell>
          <cell r="U81">
            <v>0.2</v>
          </cell>
          <cell r="V81">
            <v>256.07730635136005</v>
          </cell>
          <cell r="W81" t="str">
            <v>47F3</v>
          </cell>
          <cell r="X81">
            <v>195</v>
          </cell>
          <cell r="Y81">
            <v>245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325</v>
          </cell>
          <cell r="AF81">
            <v>0</v>
          </cell>
        </row>
        <row r="82">
          <cell r="H82">
            <v>0</v>
          </cell>
          <cell r="M82">
            <v>0</v>
          </cell>
          <cell r="N82" t="str">
            <v>61F2</v>
          </cell>
          <cell r="O82">
            <v>180</v>
          </cell>
          <cell r="P82">
            <v>0</v>
          </cell>
          <cell r="Q82">
            <v>13.8</v>
          </cell>
          <cell r="R82">
            <v>3</v>
          </cell>
          <cell r="S82">
            <v>11.106460800000002</v>
          </cell>
          <cell r="T82">
            <v>37702.827037532174</v>
          </cell>
          <cell r="U82">
            <v>0.2</v>
          </cell>
          <cell r="V82">
            <v>3318.7618903136263</v>
          </cell>
          <cell r="W82" t="str">
            <v>47F3</v>
          </cell>
          <cell r="X82">
            <v>195</v>
          </cell>
          <cell r="Y82">
            <v>375</v>
          </cell>
          <cell r="Z82">
            <v>0</v>
          </cell>
          <cell r="AA82">
            <v>0.14000000000000001</v>
          </cell>
          <cell r="AB82">
            <v>0.04</v>
          </cell>
          <cell r="AC82">
            <v>0</v>
          </cell>
          <cell r="AD82">
            <v>0.04</v>
          </cell>
          <cell r="AE82">
            <v>36</v>
          </cell>
          <cell r="AF82">
            <v>302.40000000000003</v>
          </cell>
        </row>
        <row r="83">
          <cell r="H83">
            <v>0</v>
          </cell>
          <cell r="M83">
            <v>0</v>
          </cell>
          <cell r="N83" t="str">
            <v>61F3</v>
          </cell>
          <cell r="O83">
            <v>170</v>
          </cell>
          <cell r="P83">
            <v>0</v>
          </cell>
          <cell r="Q83">
            <v>13.8</v>
          </cell>
          <cell r="R83">
            <v>3</v>
          </cell>
          <cell r="S83">
            <v>9.9066888000000013</v>
          </cell>
          <cell r="T83">
            <v>33629.99078347777</v>
          </cell>
          <cell r="U83">
            <v>0.2</v>
          </cell>
          <cell r="V83">
            <v>2960.2536614217224</v>
          </cell>
          <cell r="W83" t="str">
            <v>47F1</v>
          </cell>
          <cell r="X83">
            <v>235</v>
          </cell>
          <cell r="Y83">
            <v>405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9</v>
          </cell>
          <cell r="AF83">
            <v>0</v>
          </cell>
        </row>
        <row r="84">
          <cell r="H84">
            <v>0</v>
          </cell>
          <cell r="M84">
            <v>0</v>
          </cell>
          <cell r="N84" t="str">
            <v>61F4</v>
          </cell>
          <cell r="O84">
            <v>190</v>
          </cell>
          <cell r="P84">
            <v>0</v>
          </cell>
          <cell r="Q84">
            <v>13.8</v>
          </cell>
          <cell r="R84">
            <v>3</v>
          </cell>
          <cell r="S84">
            <v>12.374791200000004</v>
          </cell>
          <cell r="T84">
            <v>42008.396791818253</v>
          </cell>
          <cell r="U84">
            <v>0.2</v>
          </cell>
          <cell r="V84">
            <v>3697.7563037136397</v>
          </cell>
          <cell r="W84" t="str">
            <v>10F2</v>
          </cell>
          <cell r="X84">
            <v>300</v>
          </cell>
          <cell r="Y84">
            <v>490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3</v>
          </cell>
          <cell r="AF84">
            <v>0</v>
          </cell>
        </row>
        <row r="85">
          <cell r="H85">
            <v>3</v>
          </cell>
          <cell r="J85">
            <v>67</v>
          </cell>
          <cell r="K85">
            <v>666.97159999999997</v>
          </cell>
          <cell r="L85">
            <v>2264151.94962432</v>
          </cell>
          <cell r="M85">
            <v>199300.20623685123</v>
          </cell>
          <cell r="N85">
            <v>42</v>
          </cell>
          <cell r="O85">
            <v>9705</v>
          </cell>
          <cell r="P85">
            <v>16</v>
          </cell>
          <cell r="R85">
            <v>3.7214285714285715</v>
          </cell>
          <cell r="S85">
            <v>1216.1960217000001</v>
          </cell>
          <cell r="T85">
            <v>4128590.4732036539</v>
          </cell>
          <cell r="U85">
            <v>0.20000000000000004</v>
          </cell>
          <cell r="V85">
            <v>363415.95046812796</v>
          </cell>
          <cell r="X85">
            <v>9580</v>
          </cell>
          <cell r="Y85">
            <v>19285</v>
          </cell>
          <cell r="Z85">
            <v>17</v>
          </cell>
          <cell r="AA85">
            <v>0.66533238405207495</v>
          </cell>
          <cell r="AB85">
            <v>1.3556171684296177</v>
          </cell>
          <cell r="AD85">
            <v>3.393615541090317</v>
          </cell>
          <cell r="AE85">
            <v>24580</v>
          </cell>
          <cell r="AF85">
            <v>981232.20000000007</v>
          </cell>
        </row>
        <row r="86">
          <cell r="H86">
            <v>0</v>
          </cell>
          <cell r="I86">
            <v>1</v>
          </cell>
          <cell r="J86">
            <v>32</v>
          </cell>
          <cell r="K86">
            <v>32</v>
          </cell>
          <cell r="L86">
            <v>108629.6064</v>
          </cell>
          <cell r="M86">
            <v>9562.0362239999995</v>
          </cell>
          <cell r="N86" t="str">
            <v>5F1</v>
          </cell>
          <cell r="O86">
            <v>80</v>
          </cell>
          <cell r="P86">
            <v>0</v>
          </cell>
          <cell r="Q86">
            <v>4.16</v>
          </cell>
          <cell r="R86">
            <v>1.5</v>
          </cell>
          <cell r="S86">
            <v>1.9936051200000007</v>
          </cell>
          <cell r="T86">
            <v>6767.6418594570268</v>
          </cell>
          <cell r="U86">
            <v>4</v>
          </cell>
          <cell r="V86">
            <v>595.71638668099604</v>
          </cell>
          <cell r="W86" t="str">
            <v>26F3</v>
          </cell>
          <cell r="X86">
            <v>220</v>
          </cell>
          <cell r="Y86">
            <v>300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123</v>
          </cell>
          <cell r="AF86">
            <v>0</v>
          </cell>
        </row>
        <row r="87">
          <cell r="H87">
            <v>0</v>
          </cell>
          <cell r="M87">
            <v>0</v>
          </cell>
          <cell r="N87" t="str">
            <v>5F2</v>
          </cell>
          <cell r="O87">
            <v>310</v>
          </cell>
          <cell r="P87">
            <v>1</v>
          </cell>
          <cell r="Q87">
            <v>4.16</v>
          </cell>
          <cell r="R87">
            <v>1.5</v>
          </cell>
          <cell r="S87">
            <v>29.935226879999998</v>
          </cell>
          <cell r="T87">
            <v>101620.37229590937</v>
          </cell>
          <cell r="U87">
            <v>4</v>
          </cell>
          <cell r="V87">
            <v>8945.0538687568278</v>
          </cell>
          <cell r="W87" t="str">
            <v>67F4</v>
          </cell>
          <cell r="X87">
            <v>310</v>
          </cell>
          <cell r="Y87">
            <v>620</v>
          </cell>
          <cell r="Z87">
            <v>1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405</v>
          </cell>
          <cell r="AF87">
            <v>0</v>
          </cell>
        </row>
        <row r="88">
          <cell r="H88">
            <v>0</v>
          </cell>
          <cell r="M88">
            <v>0</v>
          </cell>
          <cell r="N88" t="str">
            <v>5F3</v>
          </cell>
          <cell r="O88">
            <v>260</v>
          </cell>
          <cell r="P88">
            <v>1</v>
          </cell>
          <cell r="Q88">
            <v>4.16</v>
          </cell>
          <cell r="R88">
            <v>1.5</v>
          </cell>
          <cell r="S88">
            <v>21.057454079999999</v>
          </cell>
          <cell r="T88">
            <v>71483.217140514811</v>
          </cell>
          <cell r="U88">
            <v>4</v>
          </cell>
          <cell r="V88">
            <v>6292.2543343180187</v>
          </cell>
          <cell r="W88" t="str">
            <v>67F3</v>
          </cell>
          <cell r="X88">
            <v>250</v>
          </cell>
          <cell r="Y88">
            <v>510</v>
          </cell>
          <cell r="Z88">
            <v>1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360</v>
          </cell>
          <cell r="AF88">
            <v>0</v>
          </cell>
        </row>
        <row r="89">
          <cell r="H89">
            <v>0</v>
          </cell>
          <cell r="I89">
            <v>0.84000000000000008</v>
          </cell>
          <cell r="J89">
            <v>32</v>
          </cell>
          <cell r="K89">
            <v>22.579200000000004</v>
          </cell>
          <cell r="L89">
            <v>76649.050275840025</v>
          </cell>
          <cell r="M89">
            <v>6746.9727596544017</v>
          </cell>
          <cell r="N89" t="str">
            <v>8F1</v>
          </cell>
          <cell r="O89">
            <v>230</v>
          </cell>
          <cell r="P89">
            <v>0</v>
          </cell>
          <cell r="Q89">
            <v>4.16</v>
          </cell>
          <cell r="R89">
            <v>1.5</v>
          </cell>
          <cell r="S89">
            <v>16.478392319999998</v>
          </cell>
          <cell r="T89">
            <v>55938.789744574467</v>
          </cell>
          <cell r="U89">
            <v>4</v>
          </cell>
          <cell r="V89">
            <v>4923.9682586601057</v>
          </cell>
          <cell r="W89" t="str">
            <v>23F1</v>
          </cell>
          <cell r="X89">
            <v>390</v>
          </cell>
          <cell r="Y89">
            <v>620</v>
          </cell>
          <cell r="Z89">
            <v>1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335</v>
          </cell>
          <cell r="AF89">
            <v>0</v>
          </cell>
        </row>
        <row r="90">
          <cell r="H90">
            <v>0</v>
          </cell>
          <cell r="M90">
            <v>0</v>
          </cell>
          <cell r="N90" t="str">
            <v>8F2</v>
          </cell>
          <cell r="O90">
            <v>30</v>
          </cell>
          <cell r="P90">
            <v>0</v>
          </cell>
          <cell r="Q90">
            <v>4.16</v>
          </cell>
          <cell r="R90">
            <v>1.5</v>
          </cell>
          <cell r="S90">
            <v>0.28035072</v>
          </cell>
          <cell r="T90">
            <v>951.69963648614396</v>
          </cell>
          <cell r="U90">
            <v>4</v>
          </cell>
          <cell r="V90">
            <v>83.772616877015054</v>
          </cell>
          <cell r="W90" t="str">
            <v>41F3</v>
          </cell>
          <cell r="X90">
            <v>250</v>
          </cell>
          <cell r="Y90">
            <v>280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67</v>
          </cell>
          <cell r="AF90">
            <v>0</v>
          </cell>
        </row>
        <row r="91">
          <cell r="H91">
            <v>0</v>
          </cell>
          <cell r="M91">
            <v>0</v>
          </cell>
          <cell r="N91" t="str">
            <v>8F3</v>
          </cell>
          <cell r="O91">
            <v>330</v>
          </cell>
          <cell r="P91">
            <v>1</v>
          </cell>
          <cell r="Q91">
            <v>4.16</v>
          </cell>
          <cell r="R91">
            <v>1.5</v>
          </cell>
          <cell r="S91">
            <v>33.922437119999998</v>
          </cell>
          <cell r="T91">
            <v>115155.65601482341</v>
          </cell>
          <cell r="U91">
            <v>4</v>
          </cell>
          <cell r="V91">
            <v>10136.48664211882</v>
          </cell>
          <cell r="W91" t="str">
            <v>66F3</v>
          </cell>
          <cell r="X91">
            <v>180</v>
          </cell>
          <cell r="Y91">
            <v>510</v>
          </cell>
          <cell r="Z91">
            <v>1</v>
          </cell>
          <cell r="AA91">
            <v>0</v>
          </cell>
          <cell r="AB91">
            <v>0</v>
          </cell>
          <cell r="AC91">
            <v>2</v>
          </cell>
          <cell r="AD91">
            <v>2</v>
          </cell>
          <cell r="AE91">
            <v>351</v>
          </cell>
          <cell r="AF91">
            <v>0</v>
          </cell>
        </row>
        <row r="92">
          <cell r="H92">
            <v>0</v>
          </cell>
          <cell r="I92">
            <v>0.64</v>
          </cell>
          <cell r="J92">
            <v>32</v>
          </cell>
          <cell r="K92">
            <v>13.107200000000001</v>
          </cell>
          <cell r="L92">
            <v>44494.686781440003</v>
          </cell>
          <cell r="M92">
            <v>3916.6100373504005</v>
          </cell>
          <cell r="N92" t="str">
            <v>8F4</v>
          </cell>
          <cell r="O92">
            <v>0</v>
          </cell>
          <cell r="P92">
            <v>0</v>
          </cell>
          <cell r="Q92">
            <v>4.16</v>
          </cell>
          <cell r="R92">
            <v>1.5</v>
          </cell>
          <cell r="S92">
            <v>0</v>
          </cell>
          <cell r="T92">
            <v>0</v>
          </cell>
          <cell r="U92">
            <v>4</v>
          </cell>
          <cell r="V92">
            <v>0</v>
          </cell>
          <cell r="W92" t="str">
            <v>23F1</v>
          </cell>
          <cell r="X92">
            <v>390</v>
          </cell>
          <cell r="Y92">
            <v>390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113</v>
          </cell>
          <cell r="AF92">
            <v>0</v>
          </cell>
        </row>
        <row r="93">
          <cell r="H93">
            <v>0</v>
          </cell>
          <cell r="M93">
            <v>0</v>
          </cell>
          <cell r="N93" t="str">
            <v>8F5</v>
          </cell>
          <cell r="O93">
            <v>350</v>
          </cell>
          <cell r="P93">
            <v>1</v>
          </cell>
          <cell r="Q93">
            <v>4.16</v>
          </cell>
          <cell r="R93">
            <v>1.5</v>
          </cell>
          <cell r="S93">
            <v>38.158848000000006</v>
          </cell>
          <cell r="T93">
            <v>129536.89496616964</v>
          </cell>
          <cell r="U93">
            <v>4</v>
          </cell>
          <cell r="V93">
            <v>11402.383963815939</v>
          </cell>
          <cell r="W93" t="str">
            <v>66F2</v>
          </cell>
          <cell r="X93">
            <v>180</v>
          </cell>
          <cell r="Y93">
            <v>530</v>
          </cell>
          <cell r="Z93">
            <v>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204</v>
          </cell>
          <cell r="AF93">
            <v>0</v>
          </cell>
        </row>
        <row r="94">
          <cell r="H94">
            <v>0</v>
          </cell>
          <cell r="M94">
            <v>0</v>
          </cell>
          <cell r="N94" t="str">
            <v>8F6</v>
          </cell>
          <cell r="O94">
            <v>100</v>
          </cell>
          <cell r="P94">
            <v>0</v>
          </cell>
          <cell r="Q94">
            <v>4.16</v>
          </cell>
          <cell r="R94">
            <v>1.5</v>
          </cell>
          <cell r="S94">
            <v>3.1150080000000004</v>
          </cell>
          <cell r="T94">
            <v>10574.440405401601</v>
          </cell>
          <cell r="U94">
            <v>4</v>
          </cell>
          <cell r="V94">
            <v>930.80685418905614</v>
          </cell>
          <cell r="W94" t="str">
            <v>66F3</v>
          </cell>
          <cell r="X94">
            <v>180</v>
          </cell>
          <cell r="Y94">
            <v>280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146</v>
          </cell>
          <cell r="AF94">
            <v>0</v>
          </cell>
        </row>
        <row r="95">
          <cell r="H95">
            <v>1</v>
          </cell>
          <cell r="I95">
            <v>1.28</v>
          </cell>
          <cell r="J95">
            <v>32</v>
          </cell>
          <cell r="K95">
            <v>52.428800000000003</v>
          </cell>
          <cell r="L95">
            <v>177978.74712576001</v>
          </cell>
          <cell r="M95">
            <v>15666.440149401602</v>
          </cell>
          <cell r="N95" t="str">
            <v>12F1</v>
          </cell>
          <cell r="O95">
            <v>300</v>
          </cell>
          <cell r="P95">
            <v>1</v>
          </cell>
          <cell r="Q95">
            <v>4.16</v>
          </cell>
          <cell r="R95">
            <v>1.6</v>
          </cell>
          <cell r="S95">
            <v>29.904076800000009</v>
          </cell>
          <cell r="T95">
            <v>101514.6278918554</v>
          </cell>
          <cell r="U95">
            <v>4</v>
          </cell>
          <cell r="V95">
            <v>8935.7458002149415</v>
          </cell>
          <cell r="W95" t="str">
            <v>12F4</v>
          </cell>
          <cell r="X95">
            <v>375</v>
          </cell>
          <cell r="Y95">
            <v>675</v>
          </cell>
          <cell r="Z95">
            <v>1</v>
          </cell>
          <cell r="AA95">
            <v>0.13</v>
          </cell>
          <cell r="AB95">
            <v>0.06</v>
          </cell>
          <cell r="AC95">
            <v>0</v>
          </cell>
          <cell r="AD95">
            <v>0.06</v>
          </cell>
          <cell r="AE95">
            <v>185</v>
          </cell>
          <cell r="AF95">
            <v>1443</v>
          </cell>
        </row>
        <row r="96">
          <cell r="H96">
            <v>0</v>
          </cell>
          <cell r="M96">
            <v>0</v>
          </cell>
          <cell r="N96" t="str">
            <v>12F2</v>
          </cell>
          <cell r="O96">
            <v>375</v>
          </cell>
          <cell r="P96">
            <v>1</v>
          </cell>
          <cell r="Q96">
            <v>4.16</v>
          </cell>
          <cell r="R96">
            <v>1.6</v>
          </cell>
          <cell r="S96">
            <v>46.725120000000004</v>
          </cell>
          <cell r="T96">
            <v>158616.60608102402</v>
          </cell>
          <cell r="U96">
            <v>4</v>
          </cell>
          <cell r="V96">
            <v>13962.102812835841</v>
          </cell>
          <cell r="W96" t="str">
            <v>41F3</v>
          </cell>
          <cell r="X96">
            <v>250</v>
          </cell>
          <cell r="Y96">
            <v>625</v>
          </cell>
          <cell r="Z96">
            <v>1</v>
          </cell>
          <cell r="AA96">
            <v>0.35</v>
          </cell>
          <cell r="AB96">
            <v>0.02</v>
          </cell>
          <cell r="AC96">
            <v>0</v>
          </cell>
          <cell r="AD96">
            <v>0.02</v>
          </cell>
          <cell r="AE96">
            <v>374</v>
          </cell>
          <cell r="AF96">
            <v>7854</v>
          </cell>
        </row>
        <row r="97">
          <cell r="H97">
            <v>0</v>
          </cell>
          <cell r="M97">
            <v>0</v>
          </cell>
          <cell r="N97" t="str">
            <v>12F3</v>
          </cell>
          <cell r="O97">
            <v>200</v>
          </cell>
          <cell r="P97">
            <v>0</v>
          </cell>
          <cell r="Q97">
            <v>4.16</v>
          </cell>
          <cell r="R97">
            <v>1.6</v>
          </cell>
          <cell r="S97">
            <v>13.290700800000003</v>
          </cell>
          <cell r="T97">
            <v>45117.61239638018</v>
          </cell>
          <cell r="U97">
            <v>4</v>
          </cell>
          <cell r="V97">
            <v>3971.4425778733071</v>
          </cell>
          <cell r="W97" t="str">
            <v>23F1</v>
          </cell>
          <cell r="X97">
            <v>390</v>
          </cell>
          <cell r="Y97">
            <v>590</v>
          </cell>
          <cell r="Z97">
            <v>1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345</v>
          </cell>
          <cell r="AF97">
            <v>0</v>
          </cell>
        </row>
        <row r="98">
          <cell r="H98">
            <v>0</v>
          </cell>
          <cell r="I98">
            <v>0.72</v>
          </cell>
          <cell r="J98">
            <v>32</v>
          </cell>
          <cell r="K98">
            <v>16.588799999999999</v>
          </cell>
          <cell r="L98">
            <v>56313.587957760006</v>
          </cell>
          <cell r="M98">
            <v>4956.9595785216006</v>
          </cell>
          <cell r="N98" t="str">
            <v>12F4</v>
          </cell>
          <cell r="O98">
            <v>375</v>
          </cell>
          <cell r="P98">
            <v>1</v>
          </cell>
          <cell r="Q98">
            <v>4.16</v>
          </cell>
          <cell r="R98">
            <v>1.6</v>
          </cell>
          <cell r="S98">
            <v>46.725120000000004</v>
          </cell>
          <cell r="T98">
            <v>158616.60608102402</v>
          </cell>
          <cell r="U98">
            <v>4</v>
          </cell>
          <cell r="V98">
            <v>13962.102812835841</v>
          </cell>
          <cell r="W98" t="str">
            <v>40F2</v>
          </cell>
          <cell r="X98">
            <v>130</v>
          </cell>
          <cell r="Y98">
            <v>505</v>
          </cell>
          <cell r="Z98">
            <v>1</v>
          </cell>
          <cell r="AA98">
            <v>0.12</v>
          </cell>
          <cell r="AB98">
            <v>0.01</v>
          </cell>
          <cell r="AC98">
            <v>0</v>
          </cell>
          <cell r="AD98">
            <v>0.01</v>
          </cell>
          <cell r="AE98">
            <v>684</v>
          </cell>
          <cell r="AF98">
            <v>4924.8</v>
          </cell>
        </row>
        <row r="99">
          <cell r="H99">
            <v>0</v>
          </cell>
          <cell r="M99">
            <v>0</v>
          </cell>
          <cell r="N99" t="str">
            <v>12F5</v>
          </cell>
          <cell r="O99">
            <v>130</v>
          </cell>
          <cell r="P99">
            <v>0</v>
          </cell>
          <cell r="Q99">
            <v>4.16</v>
          </cell>
          <cell r="R99">
            <v>1.6</v>
          </cell>
          <cell r="S99">
            <v>5.6153210880000008</v>
          </cell>
          <cell r="T99">
            <v>19062.191237470623</v>
          </cell>
          <cell r="U99">
            <v>4</v>
          </cell>
          <cell r="V99">
            <v>1677.934489151472</v>
          </cell>
          <cell r="W99" t="str">
            <v>41F2</v>
          </cell>
          <cell r="X99">
            <v>200</v>
          </cell>
          <cell r="Y99">
            <v>330</v>
          </cell>
          <cell r="Z99">
            <v>0</v>
          </cell>
          <cell r="AA99">
            <v>0.18</v>
          </cell>
          <cell r="AB99">
            <v>0.24</v>
          </cell>
          <cell r="AC99">
            <v>0</v>
          </cell>
          <cell r="AD99">
            <v>0.24</v>
          </cell>
          <cell r="AE99">
            <v>423</v>
          </cell>
          <cell r="AF99">
            <v>4568.3999999999996</v>
          </cell>
        </row>
        <row r="100">
          <cell r="H100">
            <v>0</v>
          </cell>
          <cell r="I100">
            <v>0.65999999999999992</v>
          </cell>
          <cell r="J100">
            <v>32</v>
          </cell>
          <cell r="K100">
            <v>13.939199999999996</v>
          </cell>
          <cell r="L100">
            <v>47319.056547839988</v>
          </cell>
          <cell r="M100">
            <v>4165.2229791743994</v>
          </cell>
          <cell r="N100" t="str">
            <v>22F1</v>
          </cell>
          <cell r="O100">
            <v>280</v>
          </cell>
          <cell r="P100">
            <v>1</v>
          </cell>
          <cell r="Q100">
            <v>4.16</v>
          </cell>
          <cell r="R100">
            <v>1.8</v>
          </cell>
          <cell r="S100">
            <v>29.305995264</v>
          </cell>
          <cell r="T100">
            <v>99484.335334018266</v>
          </cell>
          <cell r="U100">
            <v>4</v>
          </cell>
          <cell r="V100">
            <v>8757.0308842106406</v>
          </cell>
          <cell r="W100" t="str">
            <v>66F3</v>
          </cell>
          <cell r="X100">
            <v>180</v>
          </cell>
          <cell r="Y100">
            <v>460</v>
          </cell>
          <cell r="Z100">
            <v>0</v>
          </cell>
          <cell r="AA100">
            <v>0.56000000000000005</v>
          </cell>
          <cell r="AB100">
            <v>0.28999999999999998</v>
          </cell>
          <cell r="AC100">
            <v>1</v>
          </cell>
          <cell r="AD100">
            <v>1.29</v>
          </cell>
          <cell r="AE100">
            <v>275</v>
          </cell>
          <cell r="AF100">
            <v>9240.0000000000018</v>
          </cell>
        </row>
        <row r="101">
          <cell r="H101">
            <v>0</v>
          </cell>
          <cell r="M101">
            <v>0</v>
          </cell>
          <cell r="N101" t="str">
            <v>22F2</v>
          </cell>
          <cell r="O101">
            <v>250</v>
          </cell>
          <cell r="P101">
            <v>0</v>
          </cell>
          <cell r="Q101">
            <v>4.16</v>
          </cell>
          <cell r="R101">
            <v>1.8</v>
          </cell>
          <cell r="S101">
            <v>23.362560000000002</v>
          </cell>
          <cell r="T101">
            <v>79308.303040512008</v>
          </cell>
          <cell r="U101">
            <v>4</v>
          </cell>
          <cell r="V101">
            <v>6981.0514064179206</v>
          </cell>
          <cell r="W101" t="str">
            <v>66F2</v>
          </cell>
          <cell r="X101">
            <v>180</v>
          </cell>
          <cell r="Y101">
            <v>430</v>
          </cell>
          <cell r="Z101">
            <v>0</v>
          </cell>
          <cell r="AA101">
            <v>1.48</v>
          </cell>
          <cell r="AB101">
            <v>1.19</v>
          </cell>
          <cell r="AC101">
            <v>2</v>
          </cell>
          <cell r="AD101">
            <v>3.19</v>
          </cell>
          <cell r="AE101">
            <v>408</v>
          </cell>
          <cell r="AF101">
            <v>36230.400000000001</v>
          </cell>
        </row>
        <row r="102">
          <cell r="H102">
            <v>0</v>
          </cell>
          <cell r="M102">
            <v>0</v>
          </cell>
          <cell r="N102" t="str">
            <v>22F3</v>
          </cell>
          <cell r="O102">
            <v>210</v>
          </cell>
          <cell r="P102">
            <v>0</v>
          </cell>
          <cell r="Q102">
            <v>4.16</v>
          </cell>
          <cell r="R102">
            <v>1.8</v>
          </cell>
          <cell r="S102">
            <v>16.484622336000005</v>
          </cell>
          <cell r="T102">
            <v>55959.938625385294</v>
          </cell>
          <cell r="U102">
            <v>4</v>
          </cell>
          <cell r="V102">
            <v>4925.8298723684857</v>
          </cell>
          <cell r="W102" t="str">
            <v>40F2</v>
          </cell>
          <cell r="X102">
            <v>130</v>
          </cell>
          <cell r="Y102">
            <v>340</v>
          </cell>
          <cell r="Z102">
            <v>0</v>
          </cell>
          <cell r="AA102">
            <v>1.23</v>
          </cell>
          <cell r="AB102">
            <v>1.1000000000000001</v>
          </cell>
          <cell r="AC102">
            <v>0</v>
          </cell>
          <cell r="AD102">
            <v>1.1000000000000001</v>
          </cell>
          <cell r="AE102">
            <v>40</v>
          </cell>
          <cell r="AF102">
            <v>2952</v>
          </cell>
        </row>
        <row r="103">
          <cell r="H103">
            <v>0</v>
          </cell>
          <cell r="M103">
            <v>0</v>
          </cell>
          <cell r="N103" t="str">
            <v>22F4</v>
          </cell>
          <cell r="O103">
            <v>285</v>
          </cell>
          <cell r="P103">
            <v>1</v>
          </cell>
          <cell r="Q103">
            <v>4.16</v>
          </cell>
          <cell r="R103">
            <v>1.8</v>
          </cell>
          <cell r="S103">
            <v>30.361982976</v>
          </cell>
          <cell r="T103">
            <v>103069.07063144942</v>
          </cell>
          <cell r="U103">
            <v>4</v>
          </cell>
          <cell r="V103">
            <v>9072.5744077807303</v>
          </cell>
          <cell r="W103" t="str">
            <v>22F3</v>
          </cell>
          <cell r="X103">
            <v>210</v>
          </cell>
          <cell r="Y103">
            <v>495</v>
          </cell>
          <cell r="Z103">
            <v>0</v>
          </cell>
          <cell r="AA103">
            <v>0.09</v>
          </cell>
          <cell r="AB103">
            <v>0.31</v>
          </cell>
          <cell r="AC103">
            <v>0</v>
          </cell>
          <cell r="AD103">
            <v>0.31</v>
          </cell>
          <cell r="AE103">
            <v>447</v>
          </cell>
          <cell r="AF103">
            <v>2413.7999999999997</v>
          </cell>
        </row>
        <row r="104">
          <cell r="H104">
            <v>0</v>
          </cell>
          <cell r="I104">
            <v>0.94000000000000006</v>
          </cell>
          <cell r="J104">
            <v>32</v>
          </cell>
          <cell r="K104">
            <v>28.275200000000005</v>
          </cell>
          <cell r="L104">
            <v>95985.12021504002</v>
          </cell>
          <cell r="M104">
            <v>8449.0152075264014</v>
          </cell>
          <cell r="N104" t="str">
            <v>23F1</v>
          </cell>
          <cell r="O104">
            <v>390</v>
          </cell>
          <cell r="P104">
            <v>1</v>
          </cell>
          <cell r="Q104">
            <v>4.16</v>
          </cell>
          <cell r="R104">
            <v>2.2000000000000002</v>
          </cell>
          <cell r="S104">
            <v>69.489598463999997</v>
          </cell>
          <cell r="T104">
            <v>235894.61656369892</v>
          </cell>
          <cell r="U104">
            <v>4</v>
          </cell>
          <cell r="V104">
            <v>20764.439303249463</v>
          </cell>
          <cell r="W104" t="str">
            <v>12F3</v>
          </cell>
          <cell r="X104">
            <v>200</v>
          </cell>
          <cell r="Y104">
            <v>590</v>
          </cell>
          <cell r="Z104">
            <v>1</v>
          </cell>
          <cell r="AA104">
            <v>0.1</v>
          </cell>
          <cell r="AB104">
            <v>0.06</v>
          </cell>
          <cell r="AC104">
            <v>0</v>
          </cell>
          <cell r="AD104">
            <v>0.06</v>
          </cell>
          <cell r="AE104">
            <v>281</v>
          </cell>
          <cell r="AF104">
            <v>1686</v>
          </cell>
        </row>
        <row r="105">
          <cell r="H105">
            <v>0</v>
          </cell>
          <cell r="M105">
            <v>0</v>
          </cell>
          <cell r="N105" t="str">
            <v>23F2</v>
          </cell>
          <cell r="O105">
            <v>90</v>
          </cell>
          <cell r="P105">
            <v>0</v>
          </cell>
          <cell r="Q105">
            <v>4.16</v>
          </cell>
          <cell r="R105">
            <v>2.2000000000000002</v>
          </cell>
          <cell r="S105">
            <v>3.7006295040000001</v>
          </cell>
          <cell r="T105">
            <v>12562.435201617101</v>
          </cell>
          <cell r="U105">
            <v>4</v>
          </cell>
          <cell r="V105">
            <v>1105.7985427765987</v>
          </cell>
          <cell r="W105" t="str">
            <v>67F2</v>
          </cell>
          <cell r="X105">
            <v>250</v>
          </cell>
          <cell r="Y105">
            <v>340</v>
          </cell>
          <cell r="Z105">
            <v>0</v>
          </cell>
          <cell r="AA105">
            <v>0.34</v>
          </cell>
          <cell r="AB105">
            <v>0.37</v>
          </cell>
          <cell r="AC105">
            <v>1</v>
          </cell>
          <cell r="AD105">
            <v>1.37</v>
          </cell>
          <cell r="AE105">
            <v>150</v>
          </cell>
          <cell r="AF105">
            <v>3060.0000000000005</v>
          </cell>
        </row>
        <row r="106">
          <cell r="H106">
            <v>0</v>
          </cell>
          <cell r="M106">
            <v>0</v>
          </cell>
          <cell r="N106" t="str">
            <v>23F3</v>
          </cell>
          <cell r="O106">
            <v>270</v>
          </cell>
          <cell r="P106">
            <v>1</v>
          </cell>
          <cell r="Q106">
            <v>4.16</v>
          </cell>
          <cell r="R106">
            <v>2.2000000000000002</v>
          </cell>
          <cell r="S106">
            <v>33.305665536000006</v>
          </cell>
          <cell r="T106">
            <v>113061.91681455393</v>
          </cell>
          <cell r="U106">
            <v>4</v>
          </cell>
          <cell r="V106">
            <v>9952.186884989389</v>
          </cell>
          <cell r="W106" t="str">
            <v>23F1</v>
          </cell>
          <cell r="X106">
            <v>390</v>
          </cell>
          <cell r="Y106">
            <v>660</v>
          </cell>
          <cell r="Z106">
            <v>1</v>
          </cell>
          <cell r="AA106">
            <v>0.18</v>
          </cell>
          <cell r="AB106">
            <v>0.12</v>
          </cell>
          <cell r="AC106">
            <v>1</v>
          </cell>
          <cell r="AD106">
            <v>1.1200000000000001</v>
          </cell>
          <cell r="AE106">
            <v>202</v>
          </cell>
          <cell r="AF106">
            <v>2181.6</v>
          </cell>
        </row>
        <row r="107">
          <cell r="H107">
            <v>0</v>
          </cell>
          <cell r="I107">
            <v>0.48</v>
          </cell>
          <cell r="J107">
            <v>32</v>
          </cell>
          <cell r="K107">
            <v>7.3727999999999998</v>
          </cell>
          <cell r="L107">
            <v>25028.261314560001</v>
          </cell>
          <cell r="M107">
            <v>2203.0931460095999</v>
          </cell>
          <cell r="N107" t="str">
            <v>26F1</v>
          </cell>
          <cell r="O107">
            <v>75</v>
          </cell>
          <cell r="P107">
            <v>0</v>
          </cell>
          <cell r="Q107">
            <v>4.16</v>
          </cell>
          <cell r="R107">
            <v>1.3</v>
          </cell>
          <cell r="S107">
            <v>1.5185664000000003</v>
          </cell>
          <cell r="T107">
            <v>5155.0396976332813</v>
          </cell>
          <cell r="U107">
            <v>4</v>
          </cell>
          <cell r="V107">
            <v>453.76834141716495</v>
          </cell>
          <cell r="W107" t="str">
            <v>66F2</v>
          </cell>
          <cell r="X107">
            <v>180</v>
          </cell>
          <cell r="Y107">
            <v>255</v>
          </cell>
          <cell r="Z107">
            <v>0</v>
          </cell>
          <cell r="AA107">
            <v>0.24</v>
          </cell>
          <cell r="AB107">
            <v>0.08</v>
          </cell>
          <cell r="AC107">
            <v>0</v>
          </cell>
          <cell r="AD107">
            <v>0.08</v>
          </cell>
          <cell r="AE107">
            <v>131</v>
          </cell>
          <cell r="AF107">
            <v>1886.3999999999999</v>
          </cell>
        </row>
        <row r="108">
          <cell r="H108">
            <v>0</v>
          </cell>
          <cell r="M108">
            <v>0</v>
          </cell>
          <cell r="N108" t="str">
            <v>26F2</v>
          </cell>
          <cell r="O108">
            <v>230</v>
          </cell>
          <cell r="P108">
            <v>0</v>
          </cell>
          <cell r="Q108">
            <v>4.16</v>
          </cell>
          <cell r="R108">
            <v>1.3</v>
          </cell>
          <cell r="S108">
            <v>14.281273343999999</v>
          </cell>
          <cell r="T108">
            <v>48480.284445297868</v>
          </cell>
          <cell r="U108">
            <v>4</v>
          </cell>
          <cell r="V108">
            <v>4267.4391575054251</v>
          </cell>
          <cell r="W108" t="str">
            <v>5F2</v>
          </cell>
          <cell r="X108">
            <v>310</v>
          </cell>
          <cell r="Y108">
            <v>540</v>
          </cell>
          <cell r="Z108">
            <v>1</v>
          </cell>
          <cell r="AA108">
            <v>0.56000000000000005</v>
          </cell>
          <cell r="AB108">
            <v>0.18</v>
          </cell>
          <cell r="AC108">
            <v>2</v>
          </cell>
          <cell r="AD108">
            <v>2.1800000000000002</v>
          </cell>
          <cell r="AE108">
            <v>523</v>
          </cell>
          <cell r="AF108">
            <v>17572.800000000003</v>
          </cell>
        </row>
        <row r="109">
          <cell r="H109">
            <v>0</v>
          </cell>
          <cell r="M109">
            <v>0</v>
          </cell>
          <cell r="N109" t="str">
            <v>26F3</v>
          </cell>
          <cell r="O109">
            <v>220</v>
          </cell>
          <cell r="P109">
            <v>0</v>
          </cell>
          <cell r="Q109">
            <v>4.16</v>
          </cell>
          <cell r="R109">
            <v>1.3</v>
          </cell>
          <cell r="S109">
            <v>13.066420224000002</v>
          </cell>
          <cell r="T109">
            <v>44356.252687191256</v>
          </cell>
          <cell r="U109">
            <v>4</v>
          </cell>
          <cell r="V109">
            <v>3904.4244843716942</v>
          </cell>
          <cell r="W109" t="str">
            <v>79F3</v>
          </cell>
          <cell r="X109">
            <v>190</v>
          </cell>
          <cell r="Y109">
            <v>410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199</v>
          </cell>
          <cell r="AF109">
            <v>0</v>
          </cell>
        </row>
        <row r="110">
          <cell r="H110">
            <v>0</v>
          </cell>
          <cell r="I110">
            <v>0.72</v>
          </cell>
          <cell r="J110">
            <v>32</v>
          </cell>
          <cell r="K110">
            <v>16.588799999999999</v>
          </cell>
          <cell r="L110">
            <v>56313.587957760006</v>
          </cell>
          <cell r="M110">
            <v>4956.9595785216006</v>
          </cell>
          <cell r="N110" t="str">
            <v>29F1</v>
          </cell>
          <cell r="O110">
            <v>195</v>
          </cell>
          <cell r="P110">
            <v>0</v>
          </cell>
          <cell r="Q110">
            <v>4.16</v>
          </cell>
          <cell r="R110">
            <v>1</v>
          </cell>
          <cell r="S110">
            <v>7.8965452799999989</v>
          </cell>
          <cell r="T110">
            <v>26806.206427693051</v>
          </cell>
          <cell r="U110">
            <v>4</v>
          </cell>
          <cell r="V110">
            <v>2359.5953753692565</v>
          </cell>
          <cell r="W110" t="str">
            <v>40F2</v>
          </cell>
          <cell r="X110">
            <v>130</v>
          </cell>
          <cell r="Y110">
            <v>325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21</v>
          </cell>
          <cell r="AF110">
            <v>0</v>
          </cell>
        </row>
        <row r="111">
          <cell r="H111">
            <v>0</v>
          </cell>
          <cell r="M111">
            <v>0</v>
          </cell>
          <cell r="N111" t="str">
            <v>29F2</v>
          </cell>
          <cell r="O111">
            <v>260</v>
          </cell>
          <cell r="P111">
            <v>1</v>
          </cell>
          <cell r="Q111">
            <v>4.16</v>
          </cell>
          <cell r="R111">
            <v>1</v>
          </cell>
          <cell r="S111">
            <v>14.038302720000001</v>
          </cell>
          <cell r="T111">
            <v>47655.478093676546</v>
          </cell>
          <cell r="U111">
            <v>4</v>
          </cell>
          <cell r="V111">
            <v>4194.8362228786791</v>
          </cell>
          <cell r="W111" t="str">
            <v>22F4</v>
          </cell>
          <cell r="X111">
            <v>285</v>
          </cell>
          <cell r="Y111">
            <v>545</v>
          </cell>
          <cell r="Z111">
            <v>1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95</v>
          </cell>
          <cell r="AF111">
            <v>0</v>
          </cell>
        </row>
        <row r="112">
          <cell r="H112">
            <v>0</v>
          </cell>
          <cell r="M112">
            <v>0</v>
          </cell>
          <cell r="N112" t="str">
            <v>29F3</v>
          </cell>
          <cell r="O112">
            <v>100</v>
          </cell>
          <cell r="P112">
            <v>0</v>
          </cell>
          <cell r="Q112">
            <v>4.16</v>
          </cell>
          <cell r="R112">
            <v>1</v>
          </cell>
          <cell r="S112">
            <v>2.0766720000000003</v>
          </cell>
          <cell r="T112">
            <v>7049.6269369344018</v>
          </cell>
          <cell r="U112">
            <v>4</v>
          </cell>
          <cell r="V112">
            <v>620.53790279270413</v>
          </cell>
          <cell r="W112" t="str">
            <v>41F2</v>
          </cell>
          <cell r="X112">
            <v>200</v>
          </cell>
          <cell r="Y112">
            <v>300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16</v>
          </cell>
          <cell r="AF112">
            <v>0</v>
          </cell>
        </row>
        <row r="113">
          <cell r="H113">
            <v>0</v>
          </cell>
          <cell r="I113">
            <v>0.48</v>
          </cell>
          <cell r="J113">
            <v>32</v>
          </cell>
          <cell r="K113">
            <v>7.3727999999999998</v>
          </cell>
          <cell r="L113">
            <v>25028.261314560001</v>
          </cell>
          <cell r="M113">
            <v>2203.0931460095999</v>
          </cell>
          <cell r="N113" t="str">
            <v>40F1</v>
          </cell>
          <cell r="O113">
            <v>273</v>
          </cell>
          <cell r="P113">
            <v>1</v>
          </cell>
          <cell r="Q113">
            <v>4.16</v>
          </cell>
          <cell r="R113">
            <v>2</v>
          </cell>
          <cell r="S113">
            <v>30.9544574976</v>
          </cell>
          <cell r="T113">
            <v>105080.32919655681</v>
          </cell>
          <cell r="U113">
            <v>4</v>
          </cell>
          <cell r="V113">
            <v>9249.6138714474891</v>
          </cell>
          <cell r="W113" t="str">
            <v>41F3</v>
          </cell>
          <cell r="X113">
            <v>250</v>
          </cell>
          <cell r="Y113">
            <v>523</v>
          </cell>
          <cell r="Z113">
            <v>1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594</v>
          </cell>
          <cell r="AF113">
            <v>0</v>
          </cell>
        </row>
        <row r="114">
          <cell r="H114">
            <v>0</v>
          </cell>
          <cell r="M114">
            <v>0</v>
          </cell>
          <cell r="N114" t="str">
            <v>40F2</v>
          </cell>
          <cell r="O114">
            <v>130</v>
          </cell>
          <cell r="P114">
            <v>0</v>
          </cell>
          <cell r="Q114">
            <v>4.16</v>
          </cell>
          <cell r="R114">
            <v>2</v>
          </cell>
          <cell r="S114">
            <v>7.0191513600000004</v>
          </cell>
          <cell r="T114">
            <v>23827.739046838273</v>
          </cell>
          <cell r="U114">
            <v>4</v>
          </cell>
          <cell r="V114">
            <v>2097.4181114393396</v>
          </cell>
          <cell r="W114" t="str">
            <v>22F3</v>
          </cell>
          <cell r="X114">
            <v>210</v>
          </cell>
          <cell r="Y114">
            <v>340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10</v>
          </cell>
          <cell r="AF114">
            <v>0</v>
          </cell>
        </row>
        <row r="115">
          <cell r="H115">
            <v>0</v>
          </cell>
          <cell r="M115">
            <v>0</v>
          </cell>
          <cell r="N115" t="str">
            <v>40F3</v>
          </cell>
          <cell r="O115">
            <v>100</v>
          </cell>
          <cell r="P115">
            <v>0</v>
          </cell>
          <cell r="Q115">
            <v>4.16</v>
          </cell>
          <cell r="R115">
            <v>2</v>
          </cell>
          <cell r="S115">
            <v>4.1533440000000006</v>
          </cell>
          <cell r="T115">
            <v>14099.253873868804</v>
          </cell>
          <cell r="U115">
            <v>4</v>
          </cell>
          <cell r="V115">
            <v>1241.0758055854083</v>
          </cell>
          <cell r="W115" t="str">
            <v>41F3</v>
          </cell>
          <cell r="X115">
            <v>250</v>
          </cell>
          <cell r="Y115">
            <v>350</v>
          </cell>
          <cell r="Z115">
            <v>0</v>
          </cell>
          <cell r="AA115">
            <v>0.35</v>
          </cell>
          <cell r="AB115">
            <v>0.41</v>
          </cell>
          <cell r="AC115">
            <v>0</v>
          </cell>
          <cell r="AD115">
            <v>0.41</v>
          </cell>
          <cell r="AE115">
            <v>185</v>
          </cell>
          <cell r="AF115">
            <v>3885</v>
          </cell>
        </row>
        <row r="116">
          <cell r="H116">
            <v>0</v>
          </cell>
          <cell r="I116">
            <v>0.45</v>
          </cell>
          <cell r="J116">
            <v>32</v>
          </cell>
          <cell r="K116">
            <v>6.48</v>
          </cell>
          <cell r="L116">
            <v>21997.495296000005</v>
          </cell>
          <cell r="M116">
            <v>1936.3123353600004</v>
          </cell>
          <cell r="N116" t="str">
            <v>41F1</v>
          </cell>
          <cell r="O116">
            <v>170</v>
          </cell>
          <cell r="P116">
            <v>0</v>
          </cell>
          <cell r="Q116">
            <v>4.16</v>
          </cell>
          <cell r="R116">
            <v>1</v>
          </cell>
          <cell r="S116">
            <v>6.0015820799999995</v>
          </cell>
          <cell r="T116">
            <v>20373.421847740417</v>
          </cell>
          <cell r="U116">
            <v>4</v>
          </cell>
          <cell r="V116">
            <v>1793.3545390709146</v>
          </cell>
          <cell r="W116" t="str">
            <v>12F3</v>
          </cell>
          <cell r="X116">
            <v>200</v>
          </cell>
          <cell r="Y116">
            <v>370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243</v>
          </cell>
          <cell r="AF116">
            <v>0</v>
          </cell>
        </row>
        <row r="117">
          <cell r="H117">
            <v>0</v>
          </cell>
          <cell r="M117">
            <v>0</v>
          </cell>
          <cell r="N117" t="str">
            <v>41F2</v>
          </cell>
          <cell r="O117">
            <v>200</v>
          </cell>
          <cell r="P117">
            <v>0</v>
          </cell>
          <cell r="Q117">
            <v>4.16</v>
          </cell>
          <cell r="R117">
            <v>1</v>
          </cell>
          <cell r="S117">
            <v>8.3066880000000012</v>
          </cell>
          <cell r="T117">
            <v>28198.507747737607</v>
          </cell>
          <cell r="U117">
            <v>4</v>
          </cell>
          <cell r="V117">
            <v>2482.1516111708165</v>
          </cell>
          <cell r="W117" t="str">
            <v>8F2</v>
          </cell>
          <cell r="X117">
            <v>30</v>
          </cell>
          <cell r="Y117">
            <v>230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257</v>
          </cell>
          <cell r="AF117">
            <v>0</v>
          </cell>
        </row>
        <row r="118">
          <cell r="H118">
            <v>0</v>
          </cell>
          <cell r="M118">
            <v>0</v>
          </cell>
          <cell r="N118" t="str">
            <v>41F3</v>
          </cell>
          <cell r="O118">
            <v>250</v>
          </cell>
          <cell r="P118">
            <v>0</v>
          </cell>
          <cell r="Q118">
            <v>4.16</v>
          </cell>
          <cell r="R118">
            <v>1</v>
          </cell>
          <cell r="S118">
            <v>12.979200000000001</v>
          </cell>
          <cell r="T118">
            <v>44060.168355840004</v>
          </cell>
          <cell r="U118">
            <v>4</v>
          </cell>
          <cell r="V118">
            <v>3878.3618924544007</v>
          </cell>
          <cell r="W118" t="str">
            <v>40F3</v>
          </cell>
          <cell r="X118">
            <v>100</v>
          </cell>
          <cell r="Y118">
            <v>350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465</v>
          </cell>
          <cell r="AF118">
            <v>0</v>
          </cell>
        </row>
        <row r="119">
          <cell r="H119">
            <v>0</v>
          </cell>
          <cell r="I119">
            <v>0.27</v>
          </cell>
          <cell r="J119">
            <v>32</v>
          </cell>
          <cell r="K119">
            <v>2.3328000000000002</v>
          </cell>
          <cell r="L119">
            <v>7919.0983065600012</v>
          </cell>
          <cell r="M119">
            <v>697.0724407296002</v>
          </cell>
          <cell r="N119" t="str">
            <v>66F1</v>
          </cell>
          <cell r="O119">
            <v>135</v>
          </cell>
          <cell r="P119">
            <v>0</v>
          </cell>
          <cell r="Q119">
            <v>4.16</v>
          </cell>
          <cell r="R119">
            <v>2</v>
          </cell>
          <cell r="S119">
            <v>7.5694694400000007</v>
          </cell>
          <cell r="T119">
            <v>25695.890185125896</v>
          </cell>
          <cell r="U119">
            <v>4</v>
          </cell>
          <cell r="V119">
            <v>2261.8606556794066</v>
          </cell>
          <cell r="W119" t="str">
            <v>66F2</v>
          </cell>
          <cell r="X119">
            <v>180</v>
          </cell>
          <cell r="Y119">
            <v>315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238</v>
          </cell>
          <cell r="AF119">
            <v>0</v>
          </cell>
        </row>
        <row r="120">
          <cell r="H120">
            <v>0</v>
          </cell>
          <cell r="M120">
            <v>0</v>
          </cell>
          <cell r="N120" t="str">
            <v>66F2</v>
          </cell>
          <cell r="O120">
            <v>180</v>
          </cell>
          <cell r="P120">
            <v>0</v>
          </cell>
          <cell r="Q120">
            <v>4.16</v>
          </cell>
          <cell r="R120">
            <v>2</v>
          </cell>
          <cell r="S120">
            <v>13.456834559999999</v>
          </cell>
          <cell r="T120">
            <v>45681.582551334912</v>
          </cell>
          <cell r="U120">
            <v>4</v>
          </cell>
          <cell r="V120">
            <v>4021.0856100967217</v>
          </cell>
          <cell r="W120" t="str">
            <v>26F1</v>
          </cell>
          <cell r="X120">
            <v>75</v>
          </cell>
          <cell r="Y120">
            <v>255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170</v>
          </cell>
          <cell r="AF120">
            <v>0</v>
          </cell>
        </row>
        <row r="121">
          <cell r="H121">
            <v>0</v>
          </cell>
          <cell r="M121">
            <v>0</v>
          </cell>
          <cell r="N121" t="str">
            <v>66F3</v>
          </cell>
          <cell r="O121">
            <v>180</v>
          </cell>
          <cell r="P121">
            <v>0</v>
          </cell>
          <cell r="Q121">
            <v>4.16</v>
          </cell>
          <cell r="R121">
            <v>2</v>
          </cell>
          <cell r="S121">
            <v>13.456834559999999</v>
          </cell>
          <cell r="T121">
            <v>45681.582551334912</v>
          </cell>
          <cell r="U121">
            <v>4</v>
          </cell>
          <cell r="V121">
            <v>4021.0856100967217</v>
          </cell>
          <cell r="W121" t="str">
            <v>8F3</v>
          </cell>
          <cell r="X121">
            <v>330</v>
          </cell>
          <cell r="Y121">
            <v>510</v>
          </cell>
          <cell r="Z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214</v>
          </cell>
          <cell r="AF121">
            <v>0</v>
          </cell>
        </row>
        <row r="122">
          <cell r="H122">
            <v>1</v>
          </cell>
          <cell r="I122">
            <v>1.1599999999999999</v>
          </cell>
          <cell r="J122">
            <v>32</v>
          </cell>
          <cell r="K122">
            <v>43.059199999999997</v>
          </cell>
          <cell r="L122">
            <v>146171.99837183999</v>
          </cell>
          <cell r="M122">
            <v>12866.675943014399</v>
          </cell>
          <cell r="N122" t="str">
            <v>67F1</v>
          </cell>
          <cell r="O122">
            <v>75</v>
          </cell>
          <cell r="P122">
            <v>0</v>
          </cell>
          <cell r="Q122">
            <v>4.16</v>
          </cell>
          <cell r="R122">
            <v>2.5</v>
          </cell>
          <cell r="S122">
            <v>2.9203200000000007</v>
          </cell>
          <cell r="T122">
            <v>9913.5378800640028</v>
          </cell>
          <cell r="U122">
            <v>4</v>
          </cell>
          <cell r="V122">
            <v>872.6314258022403</v>
          </cell>
          <cell r="W122" t="str">
            <v>25F3</v>
          </cell>
          <cell r="X122">
            <v>350</v>
          </cell>
          <cell r="Y122">
            <v>425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2</v>
          </cell>
          <cell r="AF122">
            <v>0</v>
          </cell>
        </row>
        <row r="123">
          <cell r="H123">
            <v>0</v>
          </cell>
          <cell r="M123">
            <v>0</v>
          </cell>
          <cell r="N123" t="str">
            <v>67F2</v>
          </cell>
          <cell r="O123">
            <v>250</v>
          </cell>
          <cell r="P123">
            <v>0</v>
          </cell>
          <cell r="Q123">
            <v>4.16</v>
          </cell>
          <cell r="R123">
            <v>2.5</v>
          </cell>
          <cell r="S123">
            <v>32.448</v>
          </cell>
          <cell r="T123">
            <v>110150.42088960001</v>
          </cell>
          <cell r="U123">
            <v>4</v>
          </cell>
          <cell r="V123">
            <v>9695.9047311360009</v>
          </cell>
          <cell r="W123" t="str">
            <v>23F2</v>
          </cell>
          <cell r="X123">
            <v>90</v>
          </cell>
          <cell r="Y123">
            <v>340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383</v>
          </cell>
          <cell r="AF123">
            <v>0</v>
          </cell>
        </row>
        <row r="124">
          <cell r="H124">
            <v>0</v>
          </cell>
          <cell r="M124">
            <v>0</v>
          </cell>
          <cell r="N124" t="str">
            <v>67F3</v>
          </cell>
          <cell r="O124">
            <v>250</v>
          </cell>
          <cell r="P124">
            <v>0</v>
          </cell>
          <cell r="Q124">
            <v>4.16</v>
          </cell>
          <cell r="R124">
            <v>2.5</v>
          </cell>
          <cell r="S124">
            <v>32.448</v>
          </cell>
          <cell r="T124">
            <v>110150.42088960001</v>
          </cell>
          <cell r="U124">
            <v>4</v>
          </cell>
          <cell r="V124">
            <v>9695.9047311360009</v>
          </cell>
          <cell r="W124" t="str">
            <v>5F3</v>
          </cell>
          <cell r="X124">
            <v>260</v>
          </cell>
          <cell r="Y124">
            <v>510</v>
          </cell>
          <cell r="Z124">
            <v>1</v>
          </cell>
          <cell r="AA124">
            <v>1.33</v>
          </cell>
          <cell r="AB124">
            <v>1.1200000000000001</v>
          </cell>
          <cell r="AC124">
            <v>1</v>
          </cell>
          <cell r="AD124">
            <v>2.12</v>
          </cell>
          <cell r="AE124">
            <v>351</v>
          </cell>
          <cell r="AF124">
            <v>28009.800000000003</v>
          </cell>
        </row>
        <row r="125">
          <cell r="H125">
            <v>0</v>
          </cell>
          <cell r="M125">
            <v>0</v>
          </cell>
          <cell r="N125" t="str">
            <v>67F4</v>
          </cell>
          <cell r="O125">
            <v>310</v>
          </cell>
          <cell r="P125">
            <v>1</v>
          </cell>
          <cell r="Q125">
            <v>4.16</v>
          </cell>
          <cell r="R125">
            <v>2.5</v>
          </cell>
          <cell r="S125">
            <v>49.892044799999994</v>
          </cell>
          <cell r="T125">
            <v>169367.28715984896</v>
          </cell>
          <cell r="U125">
            <v>4</v>
          </cell>
          <cell r="V125">
            <v>14908.423114594712</v>
          </cell>
          <cell r="W125" t="str">
            <v>23F1</v>
          </cell>
          <cell r="X125">
            <v>390</v>
          </cell>
          <cell r="Y125">
            <v>700</v>
          </cell>
          <cell r="Z125">
            <v>1</v>
          </cell>
          <cell r="AA125">
            <v>0.36</v>
          </cell>
          <cell r="AB125">
            <v>0.21</v>
          </cell>
          <cell r="AC125">
            <v>2</v>
          </cell>
          <cell r="AD125">
            <v>2.21</v>
          </cell>
          <cell r="AE125">
            <v>295</v>
          </cell>
          <cell r="AF125">
            <v>6372</v>
          </cell>
        </row>
        <row r="126">
          <cell r="H126">
            <v>0</v>
          </cell>
          <cell r="I126">
            <v>0.98000000000000009</v>
          </cell>
          <cell r="J126">
            <v>32</v>
          </cell>
          <cell r="K126">
            <v>30.732800000000005</v>
          </cell>
          <cell r="L126">
            <v>104327.87398656002</v>
          </cell>
          <cell r="M126">
            <v>9183.3795895296025</v>
          </cell>
          <cell r="N126" t="str">
            <v>79F1</v>
          </cell>
          <cell r="O126">
            <v>320</v>
          </cell>
          <cell r="P126">
            <v>1</v>
          </cell>
          <cell r="Q126">
            <v>4.16</v>
          </cell>
          <cell r="R126">
            <v>1.5</v>
          </cell>
          <cell r="S126">
            <v>31.897681920000011</v>
          </cell>
          <cell r="T126">
            <v>108282.26975131243</v>
          </cell>
          <cell r="U126">
            <v>4</v>
          </cell>
          <cell r="V126">
            <v>9531.4621868959366</v>
          </cell>
          <cell r="W126" t="str">
            <v>65F1</v>
          </cell>
          <cell r="X126">
            <v>0</v>
          </cell>
          <cell r="Y126">
            <v>320</v>
          </cell>
          <cell r="Z126">
            <v>0</v>
          </cell>
          <cell r="AA126">
            <v>0.18</v>
          </cell>
          <cell r="AB126">
            <v>0.12</v>
          </cell>
          <cell r="AC126">
            <v>2</v>
          </cell>
          <cell r="AD126">
            <v>2.12</v>
          </cell>
          <cell r="AE126">
            <v>410</v>
          </cell>
          <cell r="AF126">
            <v>4428</v>
          </cell>
        </row>
        <row r="127">
          <cell r="H127">
            <v>0</v>
          </cell>
          <cell r="M127">
            <v>0</v>
          </cell>
          <cell r="N127" t="str">
            <v>79F2</v>
          </cell>
          <cell r="O127">
            <v>250</v>
          </cell>
          <cell r="P127">
            <v>0</v>
          </cell>
          <cell r="Q127">
            <v>4.16</v>
          </cell>
          <cell r="R127">
            <v>1.5</v>
          </cell>
          <cell r="S127">
            <v>19.468800000000002</v>
          </cell>
          <cell r="T127">
            <v>66090.252533760009</v>
          </cell>
          <cell r="U127">
            <v>4</v>
          </cell>
          <cell r="V127">
            <v>5817.5428386816011</v>
          </cell>
          <cell r="W127" t="str">
            <v>5F1</v>
          </cell>
          <cell r="X127">
            <v>80</v>
          </cell>
          <cell r="Y127">
            <v>330</v>
          </cell>
          <cell r="Z127">
            <v>0</v>
          </cell>
          <cell r="AA127">
            <v>0.22</v>
          </cell>
          <cell r="AB127">
            <v>0.05</v>
          </cell>
          <cell r="AC127">
            <v>2</v>
          </cell>
          <cell r="AD127">
            <v>2.0499999999999998</v>
          </cell>
          <cell r="AE127">
            <v>439</v>
          </cell>
          <cell r="AF127">
            <v>5794.8</v>
          </cell>
        </row>
        <row r="128">
          <cell r="H128">
            <v>0</v>
          </cell>
          <cell r="M128">
            <v>0</v>
          </cell>
          <cell r="N128" t="str">
            <v>79F3</v>
          </cell>
          <cell r="O128">
            <v>190</v>
          </cell>
          <cell r="P128">
            <v>0</v>
          </cell>
          <cell r="Q128">
            <v>4.16</v>
          </cell>
          <cell r="R128">
            <v>1.5</v>
          </cell>
          <cell r="S128">
            <v>11.245178879999999</v>
          </cell>
          <cell r="T128">
            <v>38173.729863499779</v>
          </cell>
          <cell r="U128">
            <v>4</v>
          </cell>
          <cell r="V128">
            <v>3360.2127436224923</v>
          </cell>
          <cell r="W128" t="str">
            <v>26F3</v>
          </cell>
          <cell r="X128">
            <v>220</v>
          </cell>
          <cell r="Y128">
            <v>410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432</v>
          </cell>
          <cell r="AF128">
            <v>0</v>
          </cell>
        </row>
        <row r="129">
          <cell r="H129">
            <v>2</v>
          </cell>
          <cell r="J129">
            <v>32</v>
          </cell>
          <cell r="K129">
            <v>292.85759999999999</v>
          </cell>
          <cell r="L129">
            <v>994156.43185151997</v>
          </cell>
          <cell r="M129">
            <v>87509.84311480321</v>
          </cell>
          <cell r="N129">
            <v>43</v>
          </cell>
          <cell r="O129">
            <v>9188</v>
          </cell>
          <cell r="P129">
            <v>15</v>
          </cell>
          <cell r="R129">
            <v>1.6674418604651164</v>
          </cell>
          <cell r="S129">
            <v>830.30808207359985</v>
          </cell>
          <cell r="T129">
            <v>2818626.2545748157</v>
          </cell>
          <cell r="U129">
            <v>4</v>
          </cell>
          <cell r="V129">
            <v>248107.37368336652</v>
          </cell>
          <cell r="X129">
            <v>9545</v>
          </cell>
          <cell r="Y129">
            <v>18733</v>
          </cell>
          <cell r="Z129">
            <v>17</v>
          </cell>
          <cell r="AA129">
            <v>0.20778017427314294</v>
          </cell>
          <cell r="AB129">
            <v>0.14477353118799069</v>
          </cell>
          <cell r="AD129">
            <v>0.73945906306617204</v>
          </cell>
          <cell r="AE129">
            <v>11591</v>
          </cell>
          <cell r="AF129">
            <v>144502.79999999999</v>
          </cell>
        </row>
        <row r="130">
          <cell r="H130">
            <v>0</v>
          </cell>
          <cell r="I130">
            <v>0</v>
          </cell>
          <cell r="J130">
            <v>32</v>
          </cell>
          <cell r="K130">
            <v>0</v>
          </cell>
          <cell r="L130">
            <v>0</v>
          </cell>
          <cell r="M130">
            <v>0</v>
          </cell>
          <cell r="N130" t="str">
            <v>44F1</v>
          </cell>
          <cell r="O130">
            <v>0</v>
          </cell>
          <cell r="P130">
            <v>0</v>
          </cell>
          <cell r="Q130">
            <v>4.16</v>
          </cell>
          <cell r="R130">
            <v>2</v>
          </cell>
          <cell r="S130">
            <v>0</v>
          </cell>
          <cell r="T130">
            <v>0</v>
          </cell>
          <cell r="U130">
            <v>4</v>
          </cell>
          <cell r="V130">
            <v>0</v>
          </cell>
          <cell r="W130" t="str">
            <v>44F2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H131">
            <v>0</v>
          </cell>
          <cell r="M131">
            <v>0</v>
          </cell>
          <cell r="N131" t="str">
            <v>44F2</v>
          </cell>
          <cell r="O131">
            <v>0</v>
          </cell>
          <cell r="P131">
            <v>0</v>
          </cell>
          <cell r="Q131">
            <v>4.16</v>
          </cell>
          <cell r="R131">
            <v>2</v>
          </cell>
          <cell r="S131">
            <v>0</v>
          </cell>
          <cell r="T131">
            <v>0</v>
          </cell>
          <cell r="U131">
            <v>4</v>
          </cell>
          <cell r="V131">
            <v>0</v>
          </cell>
          <cell r="W131" t="str">
            <v>44F1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H132">
            <v>0</v>
          </cell>
          <cell r="I132">
            <v>0.16</v>
          </cell>
          <cell r="J132">
            <v>32</v>
          </cell>
          <cell r="K132">
            <v>0.81920000000000004</v>
          </cell>
          <cell r="L132">
            <v>2780.9179238400002</v>
          </cell>
          <cell r="M132">
            <v>244.78812733440003</v>
          </cell>
          <cell r="N132" t="str">
            <v>80F1</v>
          </cell>
          <cell r="O132">
            <v>0</v>
          </cell>
          <cell r="P132">
            <v>0</v>
          </cell>
          <cell r="Q132">
            <v>4.16</v>
          </cell>
          <cell r="R132">
            <v>2</v>
          </cell>
          <cell r="S132">
            <v>0</v>
          </cell>
          <cell r="T132">
            <v>0</v>
          </cell>
          <cell r="U132">
            <v>4</v>
          </cell>
          <cell r="V132">
            <v>0</v>
          </cell>
          <cell r="W132" t="str">
            <v>81F1</v>
          </cell>
          <cell r="X132">
            <v>280</v>
          </cell>
          <cell r="Y132">
            <v>280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H133">
            <v>0</v>
          </cell>
          <cell r="M133">
            <v>0</v>
          </cell>
          <cell r="N133" t="str">
            <v>80F2</v>
          </cell>
          <cell r="O133">
            <v>200</v>
          </cell>
          <cell r="P133">
            <v>0</v>
          </cell>
          <cell r="Q133">
            <v>4.16</v>
          </cell>
          <cell r="R133">
            <v>2</v>
          </cell>
          <cell r="S133">
            <v>16.613376000000002</v>
          </cell>
          <cell r="T133">
            <v>56397.015495475214</v>
          </cell>
          <cell r="U133">
            <v>4</v>
          </cell>
          <cell r="V133">
            <v>4964.303222341633</v>
          </cell>
          <cell r="W133" t="str">
            <v>81F1</v>
          </cell>
          <cell r="X133">
            <v>280</v>
          </cell>
          <cell r="Y133">
            <v>480</v>
          </cell>
          <cell r="Z133">
            <v>0</v>
          </cell>
          <cell r="AA133">
            <v>2.5499999999999998</v>
          </cell>
          <cell r="AB133">
            <v>0.4</v>
          </cell>
          <cell r="AC133">
            <v>0</v>
          </cell>
          <cell r="AD133">
            <v>0.4</v>
          </cell>
          <cell r="AE133">
            <v>50</v>
          </cell>
          <cell r="AF133">
            <v>7649.9999999999991</v>
          </cell>
        </row>
        <row r="134">
          <cell r="H134">
            <v>0</v>
          </cell>
          <cell r="M134">
            <v>0</v>
          </cell>
          <cell r="N134" t="str">
            <v>80F3</v>
          </cell>
          <cell r="O134">
            <v>120</v>
          </cell>
          <cell r="P134">
            <v>0</v>
          </cell>
          <cell r="Q134">
            <v>4.16</v>
          </cell>
          <cell r="R134">
            <v>2</v>
          </cell>
          <cell r="S134">
            <v>5.9808153600000002</v>
          </cell>
          <cell r="T134">
            <v>20302.925578371076</v>
          </cell>
          <cell r="U134">
            <v>4</v>
          </cell>
          <cell r="V134">
            <v>1787.1491600429879</v>
          </cell>
          <cell r="W134" t="str">
            <v>81F3</v>
          </cell>
          <cell r="X134">
            <v>400</v>
          </cell>
          <cell r="Y134">
            <v>520</v>
          </cell>
          <cell r="Z134">
            <v>1</v>
          </cell>
          <cell r="AA134">
            <v>2.42</v>
          </cell>
          <cell r="AB134">
            <v>0.33</v>
          </cell>
          <cell r="AC134">
            <v>0</v>
          </cell>
          <cell r="AD134">
            <v>0.33</v>
          </cell>
          <cell r="AE134">
            <v>52</v>
          </cell>
          <cell r="AF134">
            <v>7550.4000000000005</v>
          </cell>
        </row>
        <row r="135">
          <cell r="H135">
            <v>0</v>
          </cell>
          <cell r="I135">
            <v>0.33999999999999997</v>
          </cell>
          <cell r="J135">
            <v>32</v>
          </cell>
          <cell r="K135">
            <v>3.6991999999999994</v>
          </cell>
          <cell r="L135">
            <v>12557.582499839998</v>
          </cell>
          <cell r="M135">
            <v>1105.3713874943999</v>
          </cell>
          <cell r="N135" t="str">
            <v>81F1</v>
          </cell>
          <cell r="O135">
            <v>280</v>
          </cell>
          <cell r="P135">
            <v>1</v>
          </cell>
          <cell r="Q135">
            <v>4.16</v>
          </cell>
          <cell r="R135">
            <v>2</v>
          </cell>
          <cell r="S135">
            <v>32.562216960000001</v>
          </cell>
          <cell r="T135">
            <v>110538.1503711314</v>
          </cell>
          <cell r="U135">
            <v>4</v>
          </cell>
          <cell r="V135">
            <v>9730.0343157896004</v>
          </cell>
          <cell r="W135" t="str">
            <v>80F2</v>
          </cell>
          <cell r="X135">
            <v>200</v>
          </cell>
          <cell r="Y135">
            <v>480</v>
          </cell>
          <cell r="Z135">
            <v>0</v>
          </cell>
          <cell r="AA135">
            <v>0.03</v>
          </cell>
          <cell r="AB135">
            <v>0.03</v>
          </cell>
          <cell r="AC135">
            <v>0</v>
          </cell>
          <cell r="AD135">
            <v>0.03</v>
          </cell>
          <cell r="AE135">
            <v>444</v>
          </cell>
          <cell r="AF135">
            <v>799.2</v>
          </cell>
        </row>
        <row r="136">
          <cell r="H136">
            <v>0</v>
          </cell>
          <cell r="M136">
            <v>0</v>
          </cell>
          <cell r="N136" t="str">
            <v>81F2</v>
          </cell>
          <cell r="O136">
            <v>0</v>
          </cell>
          <cell r="P136">
            <v>0</v>
          </cell>
          <cell r="Q136">
            <v>4.16</v>
          </cell>
          <cell r="R136">
            <v>2</v>
          </cell>
          <cell r="S136">
            <v>0</v>
          </cell>
          <cell r="T136">
            <v>0</v>
          </cell>
          <cell r="U136">
            <v>4</v>
          </cell>
          <cell r="V136">
            <v>0</v>
          </cell>
          <cell r="W136" t="str">
            <v>81F3</v>
          </cell>
          <cell r="X136">
            <v>200</v>
          </cell>
          <cell r="Y136">
            <v>200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H137">
            <v>0</v>
          </cell>
          <cell r="M137">
            <v>0</v>
          </cell>
          <cell r="N137" t="str">
            <v>81F3</v>
          </cell>
          <cell r="O137">
            <v>200</v>
          </cell>
          <cell r="P137">
            <v>0</v>
          </cell>
          <cell r="Q137">
            <v>4.16</v>
          </cell>
          <cell r="R137">
            <v>2</v>
          </cell>
          <cell r="S137">
            <v>16.613376000000002</v>
          </cell>
          <cell r="T137">
            <v>56397.015495475214</v>
          </cell>
          <cell r="U137">
            <v>4</v>
          </cell>
          <cell r="V137">
            <v>4964.303222341633</v>
          </cell>
          <cell r="W137" t="str">
            <v>80F3</v>
          </cell>
          <cell r="X137">
            <v>120</v>
          </cell>
          <cell r="Y137">
            <v>320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147</v>
          </cell>
          <cell r="AF137">
            <v>0</v>
          </cell>
        </row>
        <row r="138">
          <cell r="H138">
            <v>0</v>
          </cell>
          <cell r="J138">
            <v>32</v>
          </cell>
          <cell r="K138">
            <v>4.5183999999999997</v>
          </cell>
          <cell r="L138">
            <v>15338.500423679998</v>
          </cell>
          <cell r="M138">
            <v>1350.1595148288</v>
          </cell>
          <cell r="N138">
            <v>8</v>
          </cell>
          <cell r="O138">
            <v>800</v>
          </cell>
          <cell r="P138">
            <v>1</v>
          </cell>
          <cell r="R138">
            <v>2</v>
          </cell>
          <cell r="S138">
            <v>71.769784320000014</v>
          </cell>
          <cell r="T138">
            <v>243635.10694045288</v>
          </cell>
          <cell r="U138">
            <v>4</v>
          </cell>
          <cell r="V138">
            <v>21445.789920515857</v>
          </cell>
          <cell r="X138">
            <v>1480</v>
          </cell>
          <cell r="Y138">
            <v>2280</v>
          </cell>
          <cell r="Z138">
            <v>1</v>
          </cell>
          <cell r="AA138">
            <v>0.38479076479076479</v>
          </cell>
          <cell r="AB138">
            <v>7.2842712842712834E-2</v>
          </cell>
          <cell r="AD138">
            <v>7.2842712842712834E-2</v>
          </cell>
          <cell r="AE138">
            <v>693</v>
          </cell>
          <cell r="AF138">
            <v>15999.6</v>
          </cell>
        </row>
        <row r="139">
          <cell r="H139">
            <v>0</v>
          </cell>
          <cell r="I139">
            <v>0.26</v>
          </cell>
          <cell r="J139">
            <v>67</v>
          </cell>
          <cell r="K139">
            <v>4.5292000000000003</v>
          </cell>
          <cell r="L139">
            <v>15375.162915840001</v>
          </cell>
          <cell r="M139">
            <v>1353.3867020544003</v>
          </cell>
          <cell r="N139" t="str">
            <v>10F1</v>
          </cell>
          <cell r="O139">
            <v>0</v>
          </cell>
          <cell r="P139">
            <v>0</v>
          </cell>
          <cell r="Q139">
            <v>13.8</v>
          </cell>
          <cell r="R139">
            <v>3.4</v>
          </cell>
          <cell r="S139">
            <v>0</v>
          </cell>
          <cell r="T139">
            <v>0</v>
          </cell>
          <cell r="U139">
            <v>0.2</v>
          </cell>
          <cell r="V139">
            <v>0</v>
          </cell>
          <cell r="W139" t="str">
            <v>68F4</v>
          </cell>
          <cell r="X139">
            <v>150</v>
          </cell>
          <cell r="Y139">
            <v>150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H140">
            <v>0</v>
          </cell>
          <cell r="M140">
            <v>0</v>
          </cell>
          <cell r="N140" t="str">
            <v>10F2</v>
          </cell>
          <cell r="O140">
            <v>300</v>
          </cell>
          <cell r="P140">
            <v>1</v>
          </cell>
          <cell r="Q140">
            <v>13.8</v>
          </cell>
          <cell r="R140">
            <v>3.4</v>
          </cell>
          <cell r="S140">
            <v>34.964784000000002</v>
          </cell>
          <cell r="T140">
            <v>118694.08511815683</v>
          </cell>
          <cell r="U140">
            <v>0.2</v>
          </cell>
          <cell r="V140">
            <v>10447.95409913549</v>
          </cell>
          <cell r="W140" t="str">
            <v>61F4</v>
          </cell>
          <cell r="X140">
            <v>190</v>
          </cell>
          <cell r="Y140">
            <v>490</v>
          </cell>
          <cell r="Z140">
            <v>0</v>
          </cell>
          <cell r="AA140">
            <v>0.41</v>
          </cell>
          <cell r="AB140">
            <v>1.1100000000000001</v>
          </cell>
          <cell r="AC140">
            <v>0</v>
          </cell>
          <cell r="AD140">
            <v>1.1100000000000001</v>
          </cell>
          <cell r="AE140">
            <v>9</v>
          </cell>
          <cell r="AF140">
            <v>221.4</v>
          </cell>
        </row>
        <row r="141">
          <cell r="H141">
            <v>0</v>
          </cell>
          <cell r="I141">
            <v>0.86</v>
          </cell>
          <cell r="J141">
            <v>67</v>
          </cell>
          <cell r="K141">
            <v>49.553199999999997</v>
          </cell>
          <cell r="L141">
            <v>168217.01912064</v>
          </cell>
          <cell r="M141">
            <v>14807.1716692224</v>
          </cell>
          <cell r="N141" t="str">
            <v>10F4</v>
          </cell>
          <cell r="O141">
            <v>310</v>
          </cell>
          <cell r="P141">
            <v>1</v>
          </cell>
          <cell r="Q141">
            <v>13.8</v>
          </cell>
          <cell r="R141">
            <v>3.4</v>
          </cell>
          <cell r="S141">
            <v>37.334619360000005</v>
          </cell>
          <cell r="T141">
            <v>126738.9064428319</v>
          </cell>
          <cell r="U141">
            <v>0.2</v>
          </cell>
          <cell r="V141">
            <v>11156.093210299117</v>
          </cell>
          <cell r="W141" t="str">
            <v>39F4</v>
          </cell>
          <cell r="X141">
            <v>340</v>
          </cell>
          <cell r="Y141">
            <v>650</v>
          </cell>
          <cell r="Z141">
            <v>1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354</v>
          </cell>
          <cell r="AF141">
            <v>0</v>
          </cell>
        </row>
        <row r="142">
          <cell r="H142">
            <v>0</v>
          </cell>
          <cell r="M142">
            <v>0</v>
          </cell>
          <cell r="N142" t="str">
            <v>10F5</v>
          </cell>
          <cell r="O142">
            <v>50</v>
          </cell>
          <cell r="P142">
            <v>0</v>
          </cell>
          <cell r="Q142">
            <v>13.8</v>
          </cell>
          <cell r="R142">
            <v>3.4</v>
          </cell>
          <cell r="S142">
            <v>0.971244</v>
          </cell>
          <cell r="T142">
            <v>3297.0579199488002</v>
          </cell>
          <cell r="U142">
            <v>0.2</v>
          </cell>
          <cell r="V142">
            <v>290.22094719820802</v>
          </cell>
          <cell r="W142" t="str">
            <v>68F1</v>
          </cell>
          <cell r="X142">
            <v>360</v>
          </cell>
          <cell r="Y142">
            <v>410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H143">
            <v>0</v>
          </cell>
          <cell r="I143">
            <v>0.69000000000000006</v>
          </cell>
          <cell r="J143">
            <v>67</v>
          </cell>
          <cell r="K143">
            <v>31.898700000000005</v>
          </cell>
          <cell r="L143">
            <v>108285.72580224002</v>
          </cell>
          <cell r="M143">
            <v>9531.7664030784017</v>
          </cell>
          <cell r="N143" t="str">
            <v>15F1</v>
          </cell>
          <cell r="O143">
            <v>340</v>
          </cell>
          <cell r="P143">
            <v>1</v>
          </cell>
          <cell r="Q143">
            <v>13.8</v>
          </cell>
          <cell r="R143">
            <v>3.4</v>
          </cell>
          <cell r="S143">
            <v>44.910322559999997</v>
          </cell>
          <cell r="T143">
            <v>152455.95821843253</v>
          </cell>
          <cell r="U143">
            <v>0.2</v>
          </cell>
          <cell r="V143">
            <v>13419.816598445137</v>
          </cell>
          <cell r="W143" t="str">
            <v>15F4</v>
          </cell>
          <cell r="X143">
            <v>100</v>
          </cell>
          <cell r="Y143">
            <v>440</v>
          </cell>
          <cell r="Z143">
            <v>0</v>
          </cell>
          <cell r="AA143">
            <v>0.46</v>
          </cell>
          <cell r="AB143">
            <v>0.16</v>
          </cell>
          <cell r="AC143">
            <v>3</v>
          </cell>
          <cell r="AD143">
            <v>3.16</v>
          </cell>
          <cell r="AE143">
            <v>200</v>
          </cell>
          <cell r="AF143">
            <v>5520</v>
          </cell>
        </row>
        <row r="144">
          <cell r="H144">
            <v>0</v>
          </cell>
          <cell r="M144">
            <v>0</v>
          </cell>
          <cell r="N144" t="str">
            <v>15F2</v>
          </cell>
          <cell r="O144">
            <v>170</v>
          </cell>
          <cell r="P144">
            <v>0</v>
          </cell>
          <cell r="Q144">
            <v>13.8</v>
          </cell>
          <cell r="R144">
            <v>3.4</v>
          </cell>
          <cell r="S144">
            <v>11.227580639999999</v>
          </cell>
          <cell r="T144">
            <v>38113.989554608132</v>
          </cell>
          <cell r="U144">
            <v>0.2</v>
          </cell>
          <cell r="V144">
            <v>3354.9541496112843</v>
          </cell>
          <cell r="W144" t="str">
            <v>19F1</v>
          </cell>
          <cell r="X144">
            <v>210</v>
          </cell>
          <cell r="Y144">
            <v>380</v>
          </cell>
          <cell r="Z144">
            <v>0</v>
          </cell>
          <cell r="AA144">
            <v>0.02</v>
          </cell>
          <cell r="AB144">
            <v>0.01</v>
          </cell>
          <cell r="AC144">
            <v>0</v>
          </cell>
          <cell r="AD144">
            <v>0.01</v>
          </cell>
          <cell r="AE144">
            <v>79</v>
          </cell>
          <cell r="AF144">
            <v>94.800000000000011</v>
          </cell>
        </row>
        <row r="145">
          <cell r="H145">
            <v>0</v>
          </cell>
          <cell r="I145">
            <v>0.65</v>
          </cell>
          <cell r="J145">
            <v>67</v>
          </cell>
          <cell r="K145">
            <v>28.307500000000005</v>
          </cell>
          <cell r="L145">
            <v>96094.768224000029</v>
          </cell>
          <cell r="M145">
            <v>8458.6668878400014</v>
          </cell>
          <cell r="N145" t="str">
            <v>15F4</v>
          </cell>
          <cell r="O145">
            <v>100</v>
          </cell>
          <cell r="P145">
            <v>0</v>
          </cell>
          <cell r="Q145">
            <v>13.8</v>
          </cell>
          <cell r="R145">
            <v>3.4</v>
          </cell>
          <cell r="S145">
            <v>3.884976</v>
          </cell>
          <cell r="T145">
            <v>13188.231679795201</v>
          </cell>
          <cell r="U145">
            <v>0.2</v>
          </cell>
          <cell r="V145">
            <v>1160.8837887928321</v>
          </cell>
          <cell r="W145" t="str">
            <v>15F1</v>
          </cell>
          <cell r="X145">
            <v>340</v>
          </cell>
          <cell r="Y145">
            <v>440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89</v>
          </cell>
          <cell r="AF145">
            <v>0</v>
          </cell>
        </row>
        <row r="146">
          <cell r="H146">
            <v>0</v>
          </cell>
          <cell r="M146">
            <v>0</v>
          </cell>
          <cell r="N146" t="str">
            <v>15F5</v>
          </cell>
          <cell r="O146">
            <v>175</v>
          </cell>
          <cell r="P146">
            <v>0</v>
          </cell>
          <cell r="Q146">
            <v>13.8</v>
          </cell>
          <cell r="R146">
            <v>3.4</v>
          </cell>
          <cell r="S146">
            <v>11.897739000000001</v>
          </cell>
          <cell r="T146">
            <v>40388.959519372809</v>
          </cell>
          <cell r="U146">
            <v>0.2</v>
          </cell>
          <cell r="V146">
            <v>3555.2066031780487</v>
          </cell>
          <cell r="W146" t="str">
            <v>45F4</v>
          </cell>
          <cell r="X146">
            <v>250</v>
          </cell>
          <cell r="Y146">
            <v>425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315</v>
          </cell>
          <cell r="AF146">
            <v>0</v>
          </cell>
        </row>
        <row r="147">
          <cell r="H147">
            <v>1</v>
          </cell>
          <cell r="I147">
            <v>1.0249999999999999</v>
          </cell>
          <cell r="J147">
            <v>67</v>
          </cell>
          <cell r="K147">
            <v>70.391874999999999</v>
          </cell>
          <cell r="L147">
            <v>238957.552344</v>
          </cell>
          <cell r="M147">
            <v>21034.051832040001</v>
          </cell>
          <cell r="N147" t="str">
            <v>17F1</v>
          </cell>
          <cell r="O147">
            <v>270</v>
          </cell>
          <cell r="P147">
            <v>1</v>
          </cell>
          <cell r="Q147">
            <v>13.8</v>
          </cell>
          <cell r="R147">
            <v>4</v>
          </cell>
          <cell r="S147">
            <v>33.319382400000002</v>
          </cell>
          <cell r="T147">
            <v>113108.48111259651</v>
          </cell>
          <cell r="U147">
            <v>0.2</v>
          </cell>
          <cell r="V147">
            <v>9956.285670940877</v>
          </cell>
          <cell r="W147" t="str">
            <v>27F2</v>
          </cell>
          <cell r="X147">
            <v>140</v>
          </cell>
          <cell r="Y147">
            <v>410</v>
          </cell>
          <cell r="Z147">
            <v>0</v>
          </cell>
          <cell r="AA147">
            <v>0</v>
          </cell>
          <cell r="AB147">
            <v>0</v>
          </cell>
          <cell r="AC147">
            <v>3</v>
          </cell>
          <cell r="AD147">
            <v>3</v>
          </cell>
          <cell r="AE147">
            <v>172</v>
          </cell>
          <cell r="AF147">
            <v>0</v>
          </cell>
        </row>
        <row r="148">
          <cell r="H148">
            <v>0</v>
          </cell>
          <cell r="M148">
            <v>0</v>
          </cell>
          <cell r="N148" t="str">
            <v>17F2</v>
          </cell>
          <cell r="O148">
            <v>250</v>
          </cell>
          <cell r="P148">
            <v>0</v>
          </cell>
          <cell r="Q148">
            <v>13.8</v>
          </cell>
          <cell r="R148">
            <v>4</v>
          </cell>
          <cell r="S148">
            <v>28.566000000000003</v>
          </cell>
          <cell r="T148">
            <v>96972.291763200017</v>
          </cell>
          <cell r="U148">
            <v>0.2</v>
          </cell>
          <cell r="V148">
            <v>8535.9102117120019</v>
          </cell>
          <cell r="W148" t="str">
            <v>34F3</v>
          </cell>
          <cell r="X148">
            <v>0</v>
          </cell>
          <cell r="Y148">
            <v>250</v>
          </cell>
          <cell r="Z148">
            <v>0</v>
          </cell>
          <cell r="AA148">
            <v>1.8</v>
          </cell>
          <cell r="AB148">
            <v>3.25</v>
          </cell>
          <cell r="AC148">
            <v>6</v>
          </cell>
          <cell r="AD148">
            <v>9.25</v>
          </cell>
          <cell r="AE148">
            <v>44</v>
          </cell>
          <cell r="AF148">
            <v>4752</v>
          </cell>
        </row>
        <row r="149">
          <cell r="H149">
            <v>0</v>
          </cell>
          <cell r="M149">
            <v>0</v>
          </cell>
          <cell r="N149" t="str">
            <v>17F3</v>
          </cell>
          <cell r="O149">
            <v>130</v>
          </cell>
          <cell r="P149">
            <v>0</v>
          </cell>
          <cell r="Q149">
            <v>13.8</v>
          </cell>
          <cell r="R149">
            <v>4</v>
          </cell>
          <cell r="S149">
            <v>7.724246400000002</v>
          </cell>
          <cell r="T149">
            <v>26221.307692769285</v>
          </cell>
          <cell r="U149">
            <v>0.2</v>
          </cell>
          <cell r="V149">
            <v>2308.1101212469252</v>
          </cell>
          <cell r="W149" t="str">
            <v>27F6</v>
          </cell>
          <cell r="X149">
            <v>310</v>
          </cell>
          <cell r="Y149">
            <v>440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22</v>
          </cell>
          <cell r="AF149">
            <v>0</v>
          </cell>
        </row>
        <row r="150">
          <cell r="H150">
            <v>0</v>
          </cell>
          <cell r="M150">
            <v>0</v>
          </cell>
          <cell r="N150" t="str">
            <v>17F4</v>
          </cell>
          <cell r="O150">
            <v>460</v>
          </cell>
          <cell r="P150">
            <v>1</v>
          </cell>
          <cell r="Q150">
            <v>13.8</v>
          </cell>
          <cell r="R150">
            <v>4</v>
          </cell>
          <cell r="S150">
            <v>96.713049599999991</v>
          </cell>
          <cell r="T150">
            <v>328309.39099348994</v>
          </cell>
          <cell r="U150">
            <v>0.2</v>
          </cell>
          <cell r="V150">
            <v>28899.177612772146</v>
          </cell>
          <cell r="W150" t="str">
            <v>43F6</v>
          </cell>
          <cell r="X150">
            <v>270</v>
          </cell>
          <cell r="Y150">
            <v>730</v>
          </cell>
          <cell r="Z150">
            <v>1</v>
          </cell>
          <cell r="AA150">
            <v>0.4</v>
          </cell>
          <cell r="AB150">
            <v>0.06</v>
          </cell>
          <cell r="AC150">
            <v>5</v>
          </cell>
          <cell r="AD150">
            <v>5.0599999999999996</v>
          </cell>
          <cell r="AE150">
            <v>36</v>
          </cell>
          <cell r="AF150">
            <v>864</v>
          </cell>
        </row>
        <row r="151">
          <cell r="H151">
            <v>0</v>
          </cell>
          <cell r="I151">
            <v>0.94000000000000006</v>
          </cell>
          <cell r="J151">
            <v>67</v>
          </cell>
          <cell r="K151">
            <v>59.201200000000014</v>
          </cell>
          <cell r="L151">
            <v>200968.84545024007</v>
          </cell>
          <cell r="M151">
            <v>17690.125590758405</v>
          </cell>
          <cell r="N151" t="str">
            <v>19F1</v>
          </cell>
          <cell r="O151">
            <v>120</v>
          </cell>
          <cell r="P151">
            <v>0</v>
          </cell>
          <cell r="Q151">
            <v>13.8</v>
          </cell>
          <cell r="R151">
            <v>3.8</v>
          </cell>
          <cell r="S151">
            <v>6.25252608</v>
          </cell>
          <cell r="T151">
            <v>21225.295221129218</v>
          </cell>
          <cell r="U151">
            <v>0.2</v>
          </cell>
          <cell r="V151">
            <v>1868.3400271395228</v>
          </cell>
          <cell r="W151" t="str">
            <v>19F2</v>
          </cell>
          <cell r="X151">
            <v>350</v>
          </cell>
          <cell r="Y151">
            <v>470</v>
          </cell>
          <cell r="Z151">
            <v>0</v>
          </cell>
          <cell r="AA151">
            <v>0.41</v>
          </cell>
          <cell r="AB151">
            <v>0.11</v>
          </cell>
          <cell r="AC151">
            <v>2</v>
          </cell>
          <cell r="AD151">
            <v>2.11</v>
          </cell>
          <cell r="AE151">
            <v>872</v>
          </cell>
          <cell r="AF151">
            <v>21451.199999999997</v>
          </cell>
        </row>
        <row r="152">
          <cell r="H152">
            <v>0</v>
          </cell>
          <cell r="M152">
            <v>0</v>
          </cell>
          <cell r="N152" t="str">
            <v>19F2</v>
          </cell>
          <cell r="O152">
            <v>350</v>
          </cell>
          <cell r="P152">
            <v>1</v>
          </cell>
          <cell r="Q152">
            <v>13.8</v>
          </cell>
          <cell r="R152">
            <v>3.8</v>
          </cell>
          <cell r="S152">
            <v>53.189892</v>
          </cell>
          <cell r="T152">
            <v>180562.40726307841</v>
          </cell>
          <cell r="U152">
            <v>0.2</v>
          </cell>
          <cell r="V152">
            <v>15893.864814207745</v>
          </cell>
          <cell r="W152" t="str">
            <v>19F5</v>
          </cell>
          <cell r="X152">
            <v>280</v>
          </cell>
          <cell r="Y152">
            <v>630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706</v>
          </cell>
          <cell r="AF152">
            <v>0</v>
          </cell>
        </row>
        <row r="153">
          <cell r="H153">
            <v>0</v>
          </cell>
          <cell r="I153">
            <v>0.83000000000000007</v>
          </cell>
          <cell r="J153">
            <v>67</v>
          </cell>
          <cell r="K153">
            <v>46.156300000000002</v>
          </cell>
          <cell r="L153">
            <v>156685.64693376003</v>
          </cell>
          <cell r="M153">
            <v>13792.131642681601</v>
          </cell>
          <cell r="N153" t="str">
            <v>19F4</v>
          </cell>
          <cell r="O153">
            <v>360</v>
          </cell>
          <cell r="P153">
            <v>1</v>
          </cell>
          <cell r="Q153">
            <v>13.8</v>
          </cell>
          <cell r="R153">
            <v>3.8</v>
          </cell>
          <cell r="S153">
            <v>56.27273472000001</v>
          </cell>
          <cell r="T153">
            <v>191027.656990163</v>
          </cell>
          <cell r="U153">
            <v>0.2</v>
          </cell>
          <cell r="V153">
            <v>16815.060244255706</v>
          </cell>
          <cell r="W153" t="str">
            <v>69F3</v>
          </cell>
          <cell r="X153">
            <v>250</v>
          </cell>
          <cell r="Y153">
            <v>610</v>
          </cell>
          <cell r="Z153">
            <v>1</v>
          </cell>
          <cell r="AA153">
            <v>1.04</v>
          </cell>
          <cell r="AB153">
            <v>1.46</v>
          </cell>
          <cell r="AC153">
            <v>4</v>
          </cell>
          <cell r="AD153">
            <v>5.46</v>
          </cell>
          <cell r="AE153">
            <v>692</v>
          </cell>
          <cell r="AF153">
            <v>43180.800000000003</v>
          </cell>
        </row>
        <row r="154">
          <cell r="H154">
            <v>0</v>
          </cell>
          <cell r="M154">
            <v>0</v>
          </cell>
          <cell r="N154" t="str">
            <v>19F5</v>
          </cell>
          <cell r="O154">
            <v>280</v>
          </cell>
          <cell r="P154">
            <v>1</v>
          </cell>
          <cell r="Q154">
            <v>13.8</v>
          </cell>
          <cell r="R154">
            <v>3.8</v>
          </cell>
          <cell r="S154">
            <v>34.041530880000003</v>
          </cell>
          <cell r="T154">
            <v>115559.9406483702</v>
          </cell>
          <cell r="U154">
            <v>0.2</v>
          </cell>
          <cell r="V154">
            <v>10172.073481092957</v>
          </cell>
          <cell r="W154" t="str">
            <v>45F4</v>
          </cell>
          <cell r="X154">
            <v>250</v>
          </cell>
          <cell r="Y154">
            <v>530</v>
          </cell>
          <cell r="Z154">
            <v>1</v>
          </cell>
          <cell r="AA154">
            <v>0.01</v>
          </cell>
          <cell r="AB154">
            <v>0.01</v>
          </cell>
          <cell r="AC154">
            <v>0</v>
          </cell>
          <cell r="AD154">
            <v>0.01</v>
          </cell>
          <cell r="AE154">
            <v>480</v>
          </cell>
          <cell r="AF154">
            <v>288</v>
          </cell>
        </row>
        <row r="155">
          <cell r="H155">
            <v>0</v>
          </cell>
          <cell r="I155">
            <v>0.56500000000000006</v>
          </cell>
          <cell r="J155">
            <v>67</v>
          </cell>
          <cell r="K155">
            <v>21.388075000000008</v>
          </cell>
          <cell r="L155">
            <v>72605.567778240031</v>
          </cell>
          <cell r="M155">
            <v>6391.0483722384033</v>
          </cell>
          <cell r="N155" t="str">
            <v>27F1</v>
          </cell>
          <cell r="O155">
            <v>270</v>
          </cell>
          <cell r="P155">
            <v>1</v>
          </cell>
          <cell r="Q155">
            <v>13.8</v>
          </cell>
          <cell r="R155">
            <v>3.2</v>
          </cell>
          <cell r="S155">
            <v>26.655505920000007</v>
          </cell>
          <cell r="T155">
            <v>90486.784890077208</v>
          </cell>
          <cell r="U155">
            <v>0.2</v>
          </cell>
          <cell r="V155">
            <v>7965.0285367527031</v>
          </cell>
          <cell r="W155" t="str">
            <v>69F4</v>
          </cell>
          <cell r="X155">
            <v>340</v>
          </cell>
          <cell r="Y155">
            <v>610</v>
          </cell>
          <cell r="Z155">
            <v>1</v>
          </cell>
          <cell r="AA155">
            <v>0.04</v>
          </cell>
          <cell r="AB155">
            <v>0.02</v>
          </cell>
          <cell r="AC155">
            <v>1</v>
          </cell>
          <cell r="AD155">
            <v>1.02</v>
          </cell>
          <cell r="AE155">
            <v>66</v>
          </cell>
          <cell r="AF155">
            <v>158.4</v>
          </cell>
        </row>
        <row r="156">
          <cell r="H156">
            <v>0</v>
          </cell>
          <cell r="M156">
            <v>0</v>
          </cell>
          <cell r="N156" t="str">
            <v>27F2</v>
          </cell>
          <cell r="O156">
            <v>140</v>
          </cell>
          <cell r="P156">
            <v>0</v>
          </cell>
          <cell r="Q156">
            <v>13.8</v>
          </cell>
          <cell r="R156">
            <v>3.2</v>
          </cell>
          <cell r="S156">
            <v>7.1666380800000011</v>
          </cell>
          <cell r="T156">
            <v>24328.408557551622</v>
          </cell>
          <cell r="U156">
            <v>0.2</v>
          </cell>
          <cell r="V156">
            <v>2141.4891539143068</v>
          </cell>
          <cell r="W156" t="str">
            <v>17F1</v>
          </cell>
          <cell r="X156">
            <v>270</v>
          </cell>
          <cell r="Y156">
            <v>410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13</v>
          </cell>
          <cell r="AF156">
            <v>0</v>
          </cell>
        </row>
        <row r="157">
          <cell r="H157">
            <v>0</v>
          </cell>
          <cell r="M157">
            <v>0</v>
          </cell>
          <cell r="N157" t="str">
            <v>27F3</v>
          </cell>
          <cell r="O157">
            <v>50</v>
          </cell>
          <cell r="P157">
            <v>0</v>
          </cell>
          <cell r="Q157">
            <v>13.8</v>
          </cell>
          <cell r="R157">
            <v>3.2</v>
          </cell>
          <cell r="S157">
            <v>0.91411200000000015</v>
          </cell>
          <cell r="T157">
            <v>3103.1133364224011</v>
          </cell>
          <cell r="U157">
            <v>0.2</v>
          </cell>
          <cell r="V157">
            <v>273.14912677478407</v>
          </cell>
          <cell r="W157" t="str">
            <v>71F3</v>
          </cell>
          <cell r="X157">
            <v>475</v>
          </cell>
          <cell r="Y157">
            <v>525</v>
          </cell>
          <cell r="Z157">
            <v>1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4</v>
          </cell>
          <cell r="AF157">
            <v>0</v>
          </cell>
        </row>
        <row r="158">
          <cell r="H158">
            <v>0</v>
          </cell>
          <cell r="I158">
            <v>0.8</v>
          </cell>
          <cell r="J158">
            <v>67</v>
          </cell>
          <cell r="K158">
            <v>42.88000000000001</v>
          </cell>
          <cell r="L158">
            <v>145563.67257600004</v>
          </cell>
          <cell r="M158">
            <v>12813.128540160003</v>
          </cell>
          <cell r="N158" t="str">
            <v>27F4</v>
          </cell>
          <cell r="O158">
            <v>270</v>
          </cell>
          <cell r="P158">
            <v>1</v>
          </cell>
          <cell r="Q158">
            <v>13.8</v>
          </cell>
          <cell r="R158">
            <v>3.2</v>
          </cell>
          <cell r="S158">
            <v>26.655505920000007</v>
          </cell>
          <cell r="T158">
            <v>90486.784890077208</v>
          </cell>
          <cell r="U158">
            <v>0.2</v>
          </cell>
          <cell r="V158">
            <v>7965.0285367527031</v>
          </cell>
          <cell r="W158" t="str">
            <v>27F2</v>
          </cell>
          <cell r="X158">
            <v>140</v>
          </cell>
          <cell r="Y158">
            <v>410</v>
          </cell>
          <cell r="Z158">
            <v>0</v>
          </cell>
          <cell r="AA158">
            <v>1.1399999999999999</v>
          </cell>
          <cell r="AB158">
            <v>2.04</v>
          </cell>
          <cell r="AC158">
            <v>2</v>
          </cell>
          <cell r="AD158">
            <v>4.04</v>
          </cell>
          <cell r="AE158">
            <v>99</v>
          </cell>
          <cell r="AF158">
            <v>6771.5999999999995</v>
          </cell>
        </row>
        <row r="159">
          <cell r="H159">
            <v>0</v>
          </cell>
          <cell r="M159">
            <v>0</v>
          </cell>
          <cell r="N159" t="str">
            <v>27F5</v>
          </cell>
          <cell r="O159">
            <v>370</v>
          </cell>
          <cell r="P159">
            <v>1</v>
          </cell>
          <cell r="Q159">
            <v>13.8</v>
          </cell>
          <cell r="R159">
            <v>3.2</v>
          </cell>
          <cell r="S159">
            <v>50.056773120000017</v>
          </cell>
          <cell r="T159">
            <v>169926.4863024907</v>
          </cell>
          <cell r="U159">
            <v>0.2</v>
          </cell>
          <cell r="V159">
            <v>14957.646182187178</v>
          </cell>
          <cell r="W159" t="str">
            <v>43F1</v>
          </cell>
          <cell r="X159">
            <v>0</v>
          </cell>
          <cell r="Y159">
            <v>370</v>
          </cell>
          <cell r="Z159">
            <v>0</v>
          </cell>
          <cell r="AA159">
            <v>0.04</v>
          </cell>
          <cell r="AB159">
            <v>0.02</v>
          </cell>
          <cell r="AC159">
            <v>5</v>
          </cell>
          <cell r="AD159">
            <v>5.0199999999999996</v>
          </cell>
          <cell r="AE159">
            <v>160</v>
          </cell>
          <cell r="AF159">
            <v>384</v>
          </cell>
        </row>
        <row r="160">
          <cell r="H160">
            <v>0</v>
          </cell>
          <cell r="M160">
            <v>0</v>
          </cell>
          <cell r="N160" t="str">
            <v>27F6</v>
          </cell>
          <cell r="O160">
            <v>310</v>
          </cell>
          <cell r="P160">
            <v>1</v>
          </cell>
          <cell r="Q160">
            <v>13.8</v>
          </cell>
          <cell r="R160">
            <v>3.2</v>
          </cell>
          <cell r="S160">
            <v>35.138465280000005</v>
          </cell>
          <cell r="T160">
            <v>119283.67665207709</v>
          </cell>
          <cell r="U160">
            <v>0.2</v>
          </cell>
          <cell r="V160">
            <v>10499.852433222699</v>
          </cell>
          <cell r="W160" t="str">
            <v>17F3</v>
          </cell>
          <cell r="X160">
            <v>130</v>
          </cell>
          <cell r="Y160">
            <v>440</v>
          </cell>
          <cell r="Z160">
            <v>0</v>
          </cell>
          <cell r="AA160">
            <v>0.35</v>
          </cell>
          <cell r="AB160">
            <v>1.06</v>
          </cell>
          <cell r="AC160">
            <v>4</v>
          </cell>
          <cell r="AD160">
            <v>5.0600000000000005</v>
          </cell>
          <cell r="AE160">
            <v>70</v>
          </cell>
          <cell r="AF160">
            <v>1470</v>
          </cell>
        </row>
        <row r="161">
          <cell r="H161">
            <v>0</v>
          </cell>
          <cell r="I161">
            <v>0.45</v>
          </cell>
          <cell r="J161">
            <v>67</v>
          </cell>
          <cell r="K161">
            <v>13.567500000000001</v>
          </cell>
          <cell r="L161">
            <v>46057.255776000005</v>
          </cell>
          <cell r="M161">
            <v>4054.1539521600007</v>
          </cell>
          <cell r="N161" t="str">
            <v>38F1</v>
          </cell>
          <cell r="O161">
            <v>80</v>
          </cell>
          <cell r="P161">
            <v>0</v>
          </cell>
          <cell r="Q161">
            <v>13.8</v>
          </cell>
          <cell r="R161">
            <v>3.6</v>
          </cell>
          <cell r="S161">
            <v>2.6326425600000007</v>
          </cell>
          <cell r="T161">
            <v>8936.9664088965164</v>
          </cell>
          <cell r="U161">
            <v>0.2</v>
          </cell>
          <cell r="V161">
            <v>786.66948511137821</v>
          </cell>
          <cell r="W161" t="str">
            <v>39F1</v>
          </cell>
          <cell r="X161">
            <v>170</v>
          </cell>
          <cell r="Y161">
            <v>250</v>
          </cell>
          <cell r="Z161">
            <v>0</v>
          </cell>
          <cell r="AA161">
            <v>0.23</v>
          </cell>
          <cell r="AB161">
            <v>0.28999999999999998</v>
          </cell>
          <cell r="AC161">
            <v>2</v>
          </cell>
          <cell r="AD161">
            <v>2.29</v>
          </cell>
          <cell r="AE161">
            <v>582</v>
          </cell>
          <cell r="AF161">
            <v>8031.6</v>
          </cell>
        </row>
        <row r="162">
          <cell r="H162">
            <v>0</v>
          </cell>
          <cell r="M162">
            <v>0</v>
          </cell>
          <cell r="N162" t="str">
            <v>38F2</v>
          </cell>
          <cell r="O162">
            <v>66</v>
          </cell>
          <cell r="P162">
            <v>0</v>
          </cell>
          <cell r="Q162">
            <v>13.8</v>
          </cell>
          <cell r="R162">
            <v>3.6</v>
          </cell>
          <cell r="S162">
            <v>1.7918423424000003</v>
          </cell>
          <cell r="T162">
            <v>6082.7227620551903</v>
          </cell>
          <cell r="U162">
            <v>0.2</v>
          </cell>
          <cell r="V162">
            <v>535.42691830393176</v>
          </cell>
          <cell r="W162" t="str">
            <v>47F6</v>
          </cell>
          <cell r="X162">
            <v>285</v>
          </cell>
          <cell r="Y162">
            <v>351</v>
          </cell>
          <cell r="Z162">
            <v>0</v>
          </cell>
          <cell r="AA162">
            <v>0</v>
          </cell>
          <cell r="AB162">
            <v>0</v>
          </cell>
          <cell r="AC162">
            <v>4</v>
          </cell>
          <cell r="AD162">
            <v>4</v>
          </cell>
          <cell r="AE162">
            <v>172</v>
          </cell>
          <cell r="AF162">
            <v>0</v>
          </cell>
        </row>
        <row r="163">
          <cell r="H163">
            <v>0</v>
          </cell>
          <cell r="M163">
            <v>0</v>
          </cell>
          <cell r="N163" t="str">
            <v>38F3</v>
          </cell>
          <cell r="O163">
            <v>330</v>
          </cell>
          <cell r="P163">
            <v>1</v>
          </cell>
          <cell r="Q163">
            <v>13.8</v>
          </cell>
          <cell r="R163">
            <v>3.6</v>
          </cell>
          <cell r="S163">
            <v>44.796058560000013</v>
          </cell>
          <cell r="T163">
            <v>152068.06905137977</v>
          </cell>
          <cell r="U163">
            <v>0.2</v>
          </cell>
          <cell r="V163">
            <v>13385.672957598295</v>
          </cell>
          <cell r="W163" t="str">
            <v>71F1</v>
          </cell>
          <cell r="X163">
            <v>280</v>
          </cell>
          <cell r="Y163">
            <v>610</v>
          </cell>
          <cell r="Z163">
            <v>1</v>
          </cell>
          <cell r="AA163">
            <v>3.54</v>
          </cell>
          <cell r="AB163">
            <v>3.84</v>
          </cell>
          <cell r="AC163">
            <v>4</v>
          </cell>
          <cell r="AD163">
            <v>7.84</v>
          </cell>
          <cell r="AE163">
            <v>444</v>
          </cell>
          <cell r="AF163">
            <v>94305.600000000006</v>
          </cell>
        </row>
        <row r="164">
          <cell r="H164">
            <v>0</v>
          </cell>
          <cell r="I164">
            <v>0.45</v>
          </cell>
          <cell r="J164">
            <v>67</v>
          </cell>
          <cell r="K164">
            <v>13.567500000000001</v>
          </cell>
          <cell r="L164">
            <v>46057.255776000005</v>
          </cell>
          <cell r="M164">
            <v>4054.1539521600007</v>
          </cell>
          <cell r="N164" t="str">
            <v>38F4</v>
          </cell>
          <cell r="O164">
            <v>100</v>
          </cell>
          <cell r="P164">
            <v>0</v>
          </cell>
          <cell r="Q164">
            <v>13.8</v>
          </cell>
          <cell r="R164">
            <v>3.6</v>
          </cell>
          <cell r="S164">
            <v>4.1135039999999998</v>
          </cell>
          <cell r="T164">
            <v>13964.010013900801</v>
          </cell>
          <cell r="U164">
            <v>0.2</v>
          </cell>
          <cell r="V164">
            <v>1229.1710704865282</v>
          </cell>
          <cell r="W164" t="str">
            <v>45F2</v>
          </cell>
          <cell r="X164">
            <v>400</v>
          </cell>
          <cell r="Y164">
            <v>500</v>
          </cell>
          <cell r="Z164">
            <v>0</v>
          </cell>
          <cell r="AA164">
            <v>0.59</v>
          </cell>
          <cell r="AB164">
            <v>0.48</v>
          </cell>
          <cell r="AC164">
            <v>3</v>
          </cell>
          <cell r="AD164">
            <v>3.48</v>
          </cell>
          <cell r="AE164">
            <v>385</v>
          </cell>
          <cell r="AF164">
            <v>13628.999999999998</v>
          </cell>
        </row>
        <row r="165">
          <cell r="H165">
            <v>0</v>
          </cell>
          <cell r="M165">
            <v>0</v>
          </cell>
          <cell r="N165" t="str">
            <v>38F5</v>
          </cell>
          <cell r="O165">
            <v>290</v>
          </cell>
          <cell r="P165">
            <v>1</v>
          </cell>
          <cell r="Q165">
            <v>13.8</v>
          </cell>
          <cell r="R165">
            <v>3.6</v>
          </cell>
          <cell r="S165">
            <v>34.594568640000006</v>
          </cell>
          <cell r="T165">
            <v>117437.32421690576</v>
          </cell>
          <cell r="U165">
            <v>0.2</v>
          </cell>
          <cell r="V165">
            <v>10337.328702791703</v>
          </cell>
          <cell r="W165" t="str">
            <v>38F2</v>
          </cell>
          <cell r="X165">
            <v>66</v>
          </cell>
          <cell r="Y165">
            <v>356</v>
          </cell>
          <cell r="Z165">
            <v>0</v>
          </cell>
          <cell r="AA165">
            <v>0.64</v>
          </cell>
          <cell r="AB165">
            <v>1.2</v>
          </cell>
          <cell r="AC165">
            <v>1</v>
          </cell>
          <cell r="AD165">
            <v>2.2000000000000002</v>
          </cell>
          <cell r="AE165">
            <v>611</v>
          </cell>
          <cell r="AF165">
            <v>23462.400000000001</v>
          </cell>
        </row>
        <row r="166">
          <cell r="H166">
            <v>0</v>
          </cell>
          <cell r="M166">
            <v>0</v>
          </cell>
          <cell r="N166" t="str">
            <v>38F6</v>
          </cell>
          <cell r="O166">
            <v>0</v>
          </cell>
          <cell r="P166">
            <v>0</v>
          </cell>
          <cell r="Q166">
            <v>13.8</v>
          </cell>
          <cell r="R166">
            <v>3.6</v>
          </cell>
          <cell r="S166">
            <v>0</v>
          </cell>
          <cell r="T166">
            <v>0</v>
          </cell>
          <cell r="U166">
            <v>0.2</v>
          </cell>
          <cell r="V166">
            <v>0</v>
          </cell>
          <cell r="W166" t="str">
            <v>39F3</v>
          </cell>
          <cell r="X166">
            <v>420</v>
          </cell>
          <cell r="Y166">
            <v>420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376</v>
          </cell>
          <cell r="AF166">
            <v>0</v>
          </cell>
        </row>
        <row r="167">
          <cell r="H167">
            <v>1</v>
          </cell>
          <cell r="I167">
            <v>1.335</v>
          </cell>
          <cell r="J167">
            <v>67</v>
          </cell>
          <cell r="K167">
            <v>119.409075</v>
          </cell>
          <cell r="L167">
            <v>405355.02555744001</v>
          </cell>
          <cell r="M167">
            <v>35681.059394510405</v>
          </cell>
          <cell r="N167" t="str">
            <v>39F1</v>
          </cell>
          <cell r="O167">
            <v>170</v>
          </cell>
          <cell r="P167">
            <v>0</v>
          </cell>
          <cell r="Q167">
            <v>13.8</v>
          </cell>
          <cell r="R167">
            <v>3.3</v>
          </cell>
          <cell r="S167">
            <v>10.897357679999999</v>
          </cell>
          <cell r="T167">
            <v>36992.989861825532</v>
          </cell>
          <cell r="U167">
            <v>0.2</v>
          </cell>
          <cell r="V167">
            <v>3256.2790275638936</v>
          </cell>
          <cell r="W167" t="str">
            <v>38F1</v>
          </cell>
          <cell r="X167">
            <v>80</v>
          </cell>
          <cell r="Y167">
            <v>250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760</v>
          </cell>
          <cell r="AF167">
            <v>0</v>
          </cell>
        </row>
        <row r="168">
          <cell r="H168">
            <v>0</v>
          </cell>
          <cell r="M168">
            <v>0</v>
          </cell>
          <cell r="N168" t="str">
            <v>39F2</v>
          </cell>
          <cell r="O168">
            <v>315</v>
          </cell>
          <cell r="P168">
            <v>1</v>
          </cell>
          <cell r="Q168">
            <v>13.8</v>
          </cell>
          <cell r="R168">
            <v>3.3</v>
          </cell>
          <cell r="S168">
            <v>37.414889820000006</v>
          </cell>
          <cell r="T168">
            <v>127011.3985826865</v>
          </cell>
          <cell r="U168">
            <v>0.2</v>
          </cell>
          <cell r="V168">
            <v>11180.079117994028</v>
          </cell>
          <cell r="W168" t="str">
            <v>38F4</v>
          </cell>
          <cell r="X168">
            <v>100</v>
          </cell>
          <cell r="Y168">
            <v>415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230</v>
          </cell>
          <cell r="AF168">
            <v>0</v>
          </cell>
        </row>
        <row r="169">
          <cell r="H169">
            <v>0</v>
          </cell>
          <cell r="M169">
            <v>0</v>
          </cell>
          <cell r="N169" t="str">
            <v>39F3</v>
          </cell>
          <cell r="O169">
            <v>420</v>
          </cell>
          <cell r="P169">
            <v>1</v>
          </cell>
          <cell r="Q169">
            <v>13.8</v>
          </cell>
          <cell r="R169">
            <v>3.3</v>
          </cell>
          <cell r="S169">
            <v>66.515359680000003</v>
          </cell>
          <cell r="T169">
            <v>225798.04192477599</v>
          </cell>
          <cell r="U169">
            <v>0.2</v>
          </cell>
          <cell r="V169">
            <v>19875.69620976716</v>
          </cell>
          <cell r="W169" t="str">
            <v>38F6</v>
          </cell>
          <cell r="X169">
            <v>0</v>
          </cell>
          <cell r="Y169">
            <v>420</v>
          </cell>
          <cell r="Z169">
            <v>0</v>
          </cell>
          <cell r="AA169">
            <v>0.33</v>
          </cell>
          <cell r="AB169">
            <v>0.2</v>
          </cell>
          <cell r="AC169">
            <v>2</v>
          </cell>
          <cell r="AD169">
            <v>2.2000000000000002</v>
          </cell>
          <cell r="AE169">
            <v>806</v>
          </cell>
          <cell r="AF169">
            <v>15958.800000000001</v>
          </cell>
        </row>
        <row r="170">
          <cell r="H170">
            <v>0</v>
          </cell>
          <cell r="M170">
            <v>0</v>
          </cell>
          <cell r="N170" t="str">
            <v>39F4</v>
          </cell>
          <cell r="O170">
            <v>340</v>
          </cell>
          <cell r="P170">
            <v>1</v>
          </cell>
          <cell r="Q170">
            <v>13.8</v>
          </cell>
          <cell r="R170">
            <v>3.3</v>
          </cell>
          <cell r="S170">
            <v>43.589430719999996</v>
          </cell>
          <cell r="T170">
            <v>147971.95944730213</v>
          </cell>
          <cell r="U170">
            <v>0.2</v>
          </cell>
          <cell r="V170">
            <v>13025.116110255574</v>
          </cell>
          <cell r="W170" t="str">
            <v>68F2</v>
          </cell>
          <cell r="X170">
            <v>200</v>
          </cell>
          <cell r="Y170">
            <v>540</v>
          </cell>
          <cell r="Z170">
            <v>1</v>
          </cell>
          <cell r="AA170">
            <v>0.28000000000000003</v>
          </cell>
          <cell r="AB170">
            <v>0.19</v>
          </cell>
          <cell r="AC170">
            <v>0</v>
          </cell>
          <cell r="AD170">
            <v>0.19</v>
          </cell>
          <cell r="AE170">
            <v>499</v>
          </cell>
          <cell r="AF170">
            <v>8383.2000000000007</v>
          </cell>
        </row>
        <row r="171">
          <cell r="H171">
            <v>0</v>
          </cell>
          <cell r="I171">
            <v>0.85</v>
          </cell>
          <cell r="J171">
            <v>67</v>
          </cell>
          <cell r="K171">
            <v>48.407499999999992</v>
          </cell>
          <cell r="L171">
            <v>164327.73974399999</v>
          </cell>
          <cell r="M171">
            <v>14464.820891039999</v>
          </cell>
          <cell r="N171" t="str">
            <v>43F1</v>
          </cell>
          <cell r="O171">
            <v>0</v>
          </cell>
          <cell r="P171">
            <v>0</v>
          </cell>
          <cell r="Q171">
            <v>13.8</v>
          </cell>
          <cell r="R171">
            <v>3.8</v>
          </cell>
          <cell r="S171">
            <v>0</v>
          </cell>
          <cell r="T171">
            <v>0</v>
          </cell>
          <cell r="U171">
            <v>0.2</v>
          </cell>
          <cell r="V171">
            <v>0</v>
          </cell>
          <cell r="W171" t="str">
            <v>89F1</v>
          </cell>
          <cell r="X171">
            <v>230</v>
          </cell>
          <cell r="Y171">
            <v>230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30</v>
          </cell>
          <cell r="AF171">
            <v>0</v>
          </cell>
        </row>
        <row r="172">
          <cell r="H172">
            <v>0</v>
          </cell>
          <cell r="M172">
            <v>0</v>
          </cell>
          <cell r="N172" t="str">
            <v>43F2</v>
          </cell>
          <cell r="O172">
            <v>460</v>
          </cell>
          <cell r="P172">
            <v>1</v>
          </cell>
          <cell r="Q172">
            <v>13.8</v>
          </cell>
          <cell r="R172">
            <v>3.8</v>
          </cell>
          <cell r="S172">
            <v>91.877397119999983</v>
          </cell>
          <cell r="T172">
            <v>311893.9214438154</v>
          </cell>
          <cell r="U172">
            <v>0.2</v>
          </cell>
          <cell r="V172">
            <v>27454.218732133537</v>
          </cell>
          <cell r="W172" t="str">
            <v>43F1</v>
          </cell>
          <cell r="X172">
            <v>0</v>
          </cell>
          <cell r="Y172">
            <v>460</v>
          </cell>
          <cell r="Z172">
            <v>0</v>
          </cell>
          <cell r="AA172">
            <v>0.2</v>
          </cell>
          <cell r="AB172">
            <v>1</v>
          </cell>
          <cell r="AC172">
            <v>4</v>
          </cell>
          <cell r="AD172">
            <v>5</v>
          </cell>
          <cell r="AE172">
            <v>106</v>
          </cell>
          <cell r="AF172">
            <v>1272.0000000000002</v>
          </cell>
        </row>
        <row r="173">
          <cell r="H173">
            <v>0</v>
          </cell>
          <cell r="M173">
            <v>0</v>
          </cell>
          <cell r="N173" t="str">
            <v>43F3</v>
          </cell>
          <cell r="O173">
            <v>430</v>
          </cell>
          <cell r="P173">
            <v>1</v>
          </cell>
          <cell r="Q173">
            <v>13.8</v>
          </cell>
          <cell r="R173">
            <v>3.8</v>
          </cell>
          <cell r="S173">
            <v>80.284171680000014</v>
          </cell>
          <cell r="T173">
            <v>272538.68655463838</v>
          </cell>
          <cell r="U173">
            <v>0.2</v>
          </cell>
          <cell r="V173">
            <v>23990.004931812349</v>
          </cell>
          <cell r="W173" t="str">
            <v>46F6</v>
          </cell>
          <cell r="X173">
            <v>270</v>
          </cell>
          <cell r="Y173">
            <v>700</v>
          </cell>
          <cell r="Z173">
            <v>1</v>
          </cell>
          <cell r="AA173">
            <v>0.06</v>
          </cell>
          <cell r="AB173">
            <v>0.01</v>
          </cell>
          <cell r="AC173">
            <v>2</v>
          </cell>
          <cell r="AD173">
            <v>2.0099999999999998</v>
          </cell>
          <cell r="AE173">
            <v>96</v>
          </cell>
          <cell r="AF173">
            <v>345.59999999999997</v>
          </cell>
        </row>
        <row r="174">
          <cell r="H174">
            <v>0</v>
          </cell>
          <cell r="I174">
            <v>0.77500000000000002</v>
          </cell>
          <cell r="J174">
            <v>67</v>
          </cell>
          <cell r="K174">
            <v>40.241875000000007</v>
          </cell>
          <cell r="L174">
            <v>136608.09506400005</v>
          </cell>
          <cell r="M174">
            <v>12024.820827240004</v>
          </cell>
          <cell r="N174" t="str">
            <v>43F4</v>
          </cell>
          <cell r="O174">
            <v>230</v>
          </cell>
          <cell r="P174">
            <v>0</v>
          </cell>
          <cell r="Q174">
            <v>13.8</v>
          </cell>
          <cell r="R174">
            <v>3.8</v>
          </cell>
          <cell r="S174">
            <v>22.969349279999996</v>
          </cell>
          <cell r="T174">
            <v>77973.48036095385</v>
          </cell>
          <cell r="U174">
            <v>0.2</v>
          </cell>
          <cell r="V174">
            <v>6863.5546830333842</v>
          </cell>
          <cell r="W174" t="str">
            <v>17F1</v>
          </cell>
          <cell r="X174">
            <v>270</v>
          </cell>
          <cell r="Y174">
            <v>500</v>
          </cell>
          <cell r="Z174">
            <v>0</v>
          </cell>
          <cell r="AA174">
            <v>0.01</v>
          </cell>
          <cell r="AB174">
            <v>0.01</v>
          </cell>
          <cell r="AC174">
            <v>0</v>
          </cell>
          <cell r="AD174">
            <v>0.01</v>
          </cell>
          <cell r="AE174">
            <v>132</v>
          </cell>
          <cell r="AF174">
            <v>79.2</v>
          </cell>
        </row>
        <row r="175">
          <cell r="H175">
            <v>0</v>
          </cell>
          <cell r="M175">
            <v>0</v>
          </cell>
          <cell r="N175" t="str">
            <v>43F5</v>
          </cell>
          <cell r="O175">
            <v>250</v>
          </cell>
          <cell r="P175">
            <v>0</v>
          </cell>
          <cell r="Q175">
            <v>13.8</v>
          </cell>
          <cell r="R175">
            <v>3.8</v>
          </cell>
          <cell r="S175">
            <v>27.137700000000002</v>
          </cell>
          <cell r="T175">
            <v>92123.677175040008</v>
          </cell>
          <cell r="U175">
            <v>0.2</v>
          </cell>
          <cell r="V175">
            <v>8109.1147011264002</v>
          </cell>
          <cell r="W175" t="str">
            <v>43F2</v>
          </cell>
          <cell r="X175">
            <v>460</v>
          </cell>
          <cell r="Y175">
            <v>710</v>
          </cell>
          <cell r="Z175">
            <v>1</v>
          </cell>
          <cell r="AA175">
            <v>0.18</v>
          </cell>
          <cell r="AB175">
            <v>0.08</v>
          </cell>
          <cell r="AC175">
            <v>4</v>
          </cell>
          <cell r="AD175">
            <v>4.08</v>
          </cell>
          <cell r="AE175">
            <v>51</v>
          </cell>
          <cell r="AF175">
            <v>550.79999999999995</v>
          </cell>
        </row>
        <row r="176">
          <cell r="H176">
            <v>0</v>
          </cell>
          <cell r="M176">
            <v>0</v>
          </cell>
          <cell r="N176" t="str">
            <v>43F6</v>
          </cell>
          <cell r="O176">
            <v>270</v>
          </cell>
          <cell r="P176">
            <v>1</v>
          </cell>
          <cell r="Q176">
            <v>13.8</v>
          </cell>
          <cell r="R176">
            <v>3.8</v>
          </cell>
          <cell r="S176">
            <v>31.653413280000002</v>
          </cell>
          <cell r="T176">
            <v>107453.05705696666</v>
          </cell>
          <cell r="U176">
            <v>0.2</v>
          </cell>
          <cell r="V176">
            <v>9458.4713873938344</v>
          </cell>
          <cell r="W176" t="str">
            <v>89F6</v>
          </cell>
          <cell r="X176">
            <v>100</v>
          </cell>
          <cell r="Y176">
            <v>370</v>
          </cell>
          <cell r="Z176">
            <v>0</v>
          </cell>
          <cell r="AA176">
            <v>4.12</v>
          </cell>
          <cell r="AB176">
            <v>1</v>
          </cell>
          <cell r="AC176">
            <v>0</v>
          </cell>
          <cell r="AD176">
            <v>1</v>
          </cell>
          <cell r="AE176">
            <v>1</v>
          </cell>
          <cell r="AF176">
            <v>247.20000000000002</v>
          </cell>
        </row>
        <row r="177">
          <cell r="H177">
            <v>0</v>
          </cell>
          <cell r="I177">
            <v>0.65</v>
          </cell>
          <cell r="J177">
            <v>67</v>
          </cell>
          <cell r="K177">
            <v>28.307500000000005</v>
          </cell>
          <cell r="L177">
            <v>96094.768224000029</v>
          </cell>
          <cell r="M177">
            <v>8458.6668878400014</v>
          </cell>
          <cell r="N177" t="str">
            <v>45F1</v>
          </cell>
          <cell r="O177">
            <v>350</v>
          </cell>
          <cell r="P177">
            <v>1</v>
          </cell>
          <cell r="Q177">
            <v>13.8</v>
          </cell>
          <cell r="R177">
            <v>3.6</v>
          </cell>
          <cell r="S177">
            <v>50.390424000000003</v>
          </cell>
          <cell r="T177">
            <v>171059.12267028482</v>
          </cell>
          <cell r="U177">
            <v>0.2</v>
          </cell>
          <cell r="V177">
            <v>15057.345613459969</v>
          </cell>
          <cell r="W177" t="str">
            <v>19F4</v>
          </cell>
          <cell r="X177">
            <v>360</v>
          </cell>
          <cell r="Y177">
            <v>710</v>
          </cell>
          <cell r="Z177">
            <v>1</v>
          </cell>
          <cell r="AA177">
            <v>3.99</v>
          </cell>
          <cell r="AB177">
            <v>4.38</v>
          </cell>
          <cell r="AC177">
            <v>0</v>
          </cell>
          <cell r="AD177">
            <v>4.38</v>
          </cell>
          <cell r="AE177">
            <v>814</v>
          </cell>
          <cell r="AF177">
            <v>194871.6</v>
          </cell>
        </row>
        <row r="178">
          <cell r="H178">
            <v>0</v>
          </cell>
          <cell r="M178">
            <v>0</v>
          </cell>
          <cell r="N178" t="str">
            <v>45F2</v>
          </cell>
          <cell r="O178">
            <v>400</v>
          </cell>
          <cell r="P178">
            <v>1</v>
          </cell>
          <cell r="Q178">
            <v>13.8</v>
          </cell>
          <cell r="R178">
            <v>3.6</v>
          </cell>
          <cell r="S178">
            <v>65.816063999999997</v>
          </cell>
          <cell r="T178">
            <v>223424.16022241281</v>
          </cell>
          <cell r="U178">
            <v>0.2</v>
          </cell>
          <cell r="V178">
            <v>19666.73712778445</v>
          </cell>
          <cell r="W178" t="str">
            <v>38F4</v>
          </cell>
          <cell r="X178">
            <v>100</v>
          </cell>
          <cell r="Y178">
            <v>500</v>
          </cell>
          <cell r="Z178">
            <v>0</v>
          </cell>
          <cell r="AA178">
            <v>0.89</v>
          </cell>
          <cell r="AB178">
            <v>1.79</v>
          </cell>
          <cell r="AC178">
            <v>0</v>
          </cell>
          <cell r="AD178">
            <v>1.79</v>
          </cell>
          <cell r="AE178">
            <v>38</v>
          </cell>
          <cell r="AF178">
            <v>2029.2</v>
          </cell>
        </row>
        <row r="179">
          <cell r="H179">
            <v>0</v>
          </cell>
          <cell r="M179">
            <v>0</v>
          </cell>
          <cell r="N179" t="str">
            <v>45F3</v>
          </cell>
          <cell r="O179">
            <v>400</v>
          </cell>
          <cell r="P179">
            <v>1</v>
          </cell>
          <cell r="Q179">
            <v>13.8</v>
          </cell>
          <cell r="R179">
            <v>3.6</v>
          </cell>
          <cell r="S179">
            <v>65.816063999999997</v>
          </cell>
          <cell r="T179">
            <v>223424.16022241281</v>
          </cell>
          <cell r="U179">
            <v>0.2</v>
          </cell>
          <cell r="V179">
            <v>19666.73712778445</v>
          </cell>
          <cell r="W179" t="str">
            <v>15F2</v>
          </cell>
          <cell r="X179">
            <v>170</v>
          </cell>
          <cell r="Y179">
            <v>570</v>
          </cell>
          <cell r="Z179">
            <v>1</v>
          </cell>
          <cell r="AA179">
            <v>0.18</v>
          </cell>
          <cell r="AB179">
            <v>1.1100000000000001</v>
          </cell>
          <cell r="AC179">
            <v>4</v>
          </cell>
          <cell r="AD179">
            <v>5.1100000000000003</v>
          </cell>
          <cell r="AE179">
            <v>1354</v>
          </cell>
          <cell r="AF179">
            <v>14623.2</v>
          </cell>
        </row>
        <row r="180">
          <cell r="H180">
            <v>0</v>
          </cell>
          <cell r="I180">
            <v>0.55000000000000004</v>
          </cell>
          <cell r="J180">
            <v>67</v>
          </cell>
          <cell r="K180">
            <v>20.267500000000002</v>
          </cell>
          <cell r="L180">
            <v>68801.579616000017</v>
          </cell>
          <cell r="M180">
            <v>6056.2052865600017</v>
          </cell>
          <cell r="N180" t="str">
            <v>45F4</v>
          </cell>
          <cell r="O180">
            <v>250</v>
          </cell>
          <cell r="P180">
            <v>0</v>
          </cell>
          <cell r="Q180">
            <v>13.8</v>
          </cell>
          <cell r="R180">
            <v>3.6</v>
          </cell>
          <cell r="S180">
            <v>25.709400000000006</v>
          </cell>
          <cell r="T180">
            <v>87275.062586880027</v>
          </cell>
          <cell r="U180">
            <v>0.2</v>
          </cell>
          <cell r="V180">
            <v>7682.3191905408021</v>
          </cell>
          <cell r="W180" t="str">
            <v>19F5</v>
          </cell>
          <cell r="X180">
            <v>280</v>
          </cell>
          <cell r="Y180">
            <v>530</v>
          </cell>
          <cell r="Z180">
            <v>1</v>
          </cell>
          <cell r="AA180">
            <v>0.08</v>
          </cell>
          <cell r="AB180">
            <v>2.02</v>
          </cell>
          <cell r="AC180">
            <v>0</v>
          </cell>
          <cell r="AD180">
            <v>2.02</v>
          </cell>
          <cell r="AE180">
            <v>563</v>
          </cell>
          <cell r="AF180">
            <v>2702.4</v>
          </cell>
        </row>
        <row r="181">
          <cell r="H181">
            <v>0</v>
          </cell>
          <cell r="M181">
            <v>0</v>
          </cell>
          <cell r="N181" t="str">
            <v>45F5</v>
          </cell>
          <cell r="O181">
            <v>450</v>
          </cell>
          <cell r="P181">
            <v>1</v>
          </cell>
          <cell r="Q181">
            <v>13.8</v>
          </cell>
          <cell r="R181">
            <v>3.6</v>
          </cell>
          <cell r="S181">
            <v>83.29845600000003</v>
          </cell>
          <cell r="T181">
            <v>282771.20278149133</v>
          </cell>
          <cell r="U181">
            <v>0.2</v>
          </cell>
          <cell r="V181">
            <v>24890.714177352202</v>
          </cell>
          <cell r="W181" t="str">
            <v>71F3</v>
          </cell>
          <cell r="X181">
            <v>475</v>
          </cell>
          <cell r="Y181">
            <v>925</v>
          </cell>
          <cell r="Z181">
            <v>1</v>
          </cell>
          <cell r="AA181">
            <v>0.09</v>
          </cell>
          <cell r="AB181">
            <v>0.01</v>
          </cell>
          <cell r="AC181">
            <v>1</v>
          </cell>
          <cell r="AD181">
            <v>1.01</v>
          </cell>
          <cell r="AE181">
            <v>779</v>
          </cell>
          <cell r="AF181">
            <v>4206.6000000000004</v>
          </cell>
        </row>
        <row r="182">
          <cell r="H182">
            <v>0</v>
          </cell>
          <cell r="M182">
            <v>0</v>
          </cell>
          <cell r="N182" t="str">
            <v>45F6</v>
          </cell>
          <cell r="O182">
            <v>80</v>
          </cell>
          <cell r="P182">
            <v>0</v>
          </cell>
          <cell r="Q182">
            <v>13.8</v>
          </cell>
          <cell r="R182">
            <v>3.6</v>
          </cell>
          <cell r="S182">
            <v>2.6326425600000007</v>
          </cell>
          <cell r="T182">
            <v>8936.9664088965164</v>
          </cell>
          <cell r="U182">
            <v>0.2</v>
          </cell>
          <cell r="V182">
            <v>786.66948511137821</v>
          </cell>
          <cell r="W182" t="str">
            <v>45F4</v>
          </cell>
          <cell r="X182">
            <v>250</v>
          </cell>
          <cell r="Y182">
            <v>330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H183">
            <v>1</v>
          </cell>
          <cell r="I183">
            <v>1.0649999999999999</v>
          </cell>
          <cell r="J183">
            <v>67</v>
          </cell>
          <cell r="K183">
            <v>75.99307499999999</v>
          </cell>
          <cell r="L183">
            <v>257971.80707424</v>
          </cell>
          <cell r="M183">
            <v>22707.766747598398</v>
          </cell>
          <cell r="N183" t="str">
            <v>68F1</v>
          </cell>
          <cell r="O183">
            <v>360</v>
          </cell>
          <cell r="P183">
            <v>1</v>
          </cell>
          <cell r="Q183">
            <v>13.8</v>
          </cell>
          <cell r="R183">
            <v>3.9</v>
          </cell>
          <cell r="S183">
            <v>57.753596160000008</v>
          </cell>
          <cell r="T183">
            <v>196054.70059516726</v>
          </cell>
          <cell r="U183">
            <v>0.2</v>
          </cell>
          <cell r="V183">
            <v>17257.561829630857</v>
          </cell>
          <cell r="W183" t="str">
            <v>10F4</v>
          </cell>
          <cell r="X183">
            <v>310</v>
          </cell>
          <cell r="Y183">
            <v>670</v>
          </cell>
          <cell r="Z183">
            <v>1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415</v>
          </cell>
          <cell r="AF183">
            <v>0</v>
          </cell>
        </row>
        <row r="184">
          <cell r="H184">
            <v>0</v>
          </cell>
          <cell r="M184">
            <v>0</v>
          </cell>
          <cell r="N184" t="str">
            <v>68F2</v>
          </cell>
          <cell r="O184">
            <v>200</v>
          </cell>
          <cell r="P184">
            <v>0</v>
          </cell>
          <cell r="Q184">
            <v>13.8</v>
          </cell>
          <cell r="R184">
            <v>3.9</v>
          </cell>
          <cell r="S184">
            <v>17.825184</v>
          </cell>
          <cell r="T184">
            <v>60510.710060236801</v>
          </cell>
          <cell r="U184">
            <v>0.2</v>
          </cell>
          <cell r="V184">
            <v>5326.407972108289</v>
          </cell>
          <cell r="W184" t="str">
            <v>10F4</v>
          </cell>
          <cell r="X184">
            <v>310</v>
          </cell>
          <cell r="Y184">
            <v>510</v>
          </cell>
          <cell r="Z184">
            <v>1</v>
          </cell>
          <cell r="AA184">
            <v>0.59</v>
          </cell>
          <cell r="AB184">
            <v>0.31</v>
          </cell>
          <cell r="AC184">
            <v>2</v>
          </cell>
          <cell r="AD184">
            <v>2.31</v>
          </cell>
          <cell r="AE184">
            <v>392</v>
          </cell>
          <cell r="AF184">
            <v>13876.8</v>
          </cell>
        </row>
        <row r="185">
          <cell r="H185">
            <v>0</v>
          </cell>
          <cell r="M185">
            <v>0</v>
          </cell>
          <cell r="N185" t="str">
            <v>68F3</v>
          </cell>
          <cell r="O185">
            <v>300</v>
          </cell>
          <cell r="P185">
            <v>1</v>
          </cell>
          <cell r="Q185">
            <v>13.8</v>
          </cell>
          <cell r="R185">
            <v>3.9</v>
          </cell>
          <cell r="S185">
            <v>40.106664000000002</v>
          </cell>
          <cell r="T185">
            <v>136149.09763553282</v>
          </cell>
          <cell r="U185">
            <v>0.2</v>
          </cell>
          <cell r="V185">
            <v>11984.417937243648</v>
          </cell>
          <cell r="W185" t="str">
            <v>13F5</v>
          </cell>
          <cell r="X185">
            <v>330</v>
          </cell>
          <cell r="Y185">
            <v>630</v>
          </cell>
          <cell r="Z185">
            <v>1</v>
          </cell>
          <cell r="AA185">
            <v>0.06</v>
          </cell>
          <cell r="AB185">
            <v>2E-3</v>
          </cell>
          <cell r="AC185">
            <v>0</v>
          </cell>
          <cell r="AD185">
            <v>2E-3</v>
          </cell>
          <cell r="AE185">
            <v>1853</v>
          </cell>
          <cell r="AF185">
            <v>6670.7999999999993</v>
          </cell>
        </row>
        <row r="186">
          <cell r="H186">
            <v>0</v>
          </cell>
          <cell r="M186">
            <v>0</v>
          </cell>
          <cell r="N186" t="str">
            <v>68F4</v>
          </cell>
          <cell r="O186">
            <v>150</v>
          </cell>
          <cell r="P186">
            <v>0</v>
          </cell>
          <cell r="Q186">
            <v>13.8</v>
          </cell>
          <cell r="R186">
            <v>3.9</v>
          </cell>
          <cell r="S186">
            <v>10.026666000000001</v>
          </cell>
          <cell r="T186">
            <v>34037.274408883204</v>
          </cell>
          <cell r="U186">
            <v>0.2</v>
          </cell>
          <cell r="V186">
            <v>2996.1044843109121</v>
          </cell>
          <cell r="W186" t="str">
            <v>13F5</v>
          </cell>
          <cell r="X186">
            <v>330</v>
          </cell>
          <cell r="Y186">
            <v>480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22</v>
          </cell>
          <cell r="AF186">
            <v>0</v>
          </cell>
        </row>
        <row r="187">
          <cell r="H187">
            <v>1</v>
          </cell>
          <cell r="I187">
            <v>1.125</v>
          </cell>
          <cell r="J187">
            <v>67</v>
          </cell>
          <cell r="K187">
            <v>84.796875</v>
          </cell>
          <cell r="L187">
            <v>287857.84860000003</v>
          </cell>
          <cell r="M187">
            <v>25338.462201000002</v>
          </cell>
          <cell r="N187" t="str">
            <v>69F1</v>
          </cell>
          <cell r="O187">
            <v>350</v>
          </cell>
          <cell r="P187">
            <v>1</v>
          </cell>
          <cell r="Q187">
            <v>13.8</v>
          </cell>
          <cell r="R187">
            <v>4</v>
          </cell>
          <cell r="S187">
            <v>55.989360000000005</v>
          </cell>
          <cell r="T187">
            <v>190065.69185587202</v>
          </cell>
          <cell r="U187">
            <v>0.2</v>
          </cell>
          <cell r="V187">
            <v>16730.384014955522</v>
          </cell>
          <cell r="W187" t="str">
            <v>71F4</v>
          </cell>
          <cell r="X187">
            <v>300</v>
          </cell>
          <cell r="Y187">
            <v>650</v>
          </cell>
          <cell r="Z187">
            <v>1</v>
          </cell>
          <cell r="AA187">
            <v>1.8</v>
          </cell>
          <cell r="AB187">
            <v>3</v>
          </cell>
          <cell r="AC187">
            <v>1</v>
          </cell>
          <cell r="AD187">
            <v>4</v>
          </cell>
          <cell r="AE187">
            <v>1350</v>
          </cell>
          <cell r="AF187">
            <v>145800</v>
          </cell>
        </row>
        <row r="188">
          <cell r="H188">
            <v>0</v>
          </cell>
          <cell r="M188">
            <v>0</v>
          </cell>
          <cell r="N188" t="str">
            <v>69F2</v>
          </cell>
          <cell r="O188">
            <v>360</v>
          </cell>
          <cell r="P188">
            <v>1</v>
          </cell>
          <cell r="Q188">
            <v>13.8</v>
          </cell>
          <cell r="R188">
            <v>4</v>
          </cell>
          <cell r="S188">
            <v>59.234457600000013</v>
          </cell>
          <cell r="T188">
            <v>201081.74420017158</v>
          </cell>
          <cell r="U188">
            <v>0.2</v>
          </cell>
          <cell r="V188">
            <v>17700.063415006007</v>
          </cell>
          <cell r="W188" t="str">
            <v>19F2</v>
          </cell>
          <cell r="X188">
            <v>350</v>
          </cell>
          <cell r="Y188">
            <v>710</v>
          </cell>
          <cell r="Z188">
            <v>1</v>
          </cell>
          <cell r="AA188">
            <v>0.57999999999999996</v>
          </cell>
          <cell r="AB188">
            <v>1</v>
          </cell>
          <cell r="AC188">
            <v>0</v>
          </cell>
          <cell r="AD188">
            <v>1</v>
          </cell>
          <cell r="AE188">
            <v>31</v>
          </cell>
          <cell r="AF188">
            <v>1078.8</v>
          </cell>
        </row>
        <row r="189">
          <cell r="H189">
            <v>0</v>
          </cell>
          <cell r="M189">
            <v>0</v>
          </cell>
          <cell r="N189" t="str">
            <v>69F3</v>
          </cell>
          <cell r="O189">
            <v>250</v>
          </cell>
          <cell r="P189">
            <v>0</v>
          </cell>
          <cell r="Q189">
            <v>13.8</v>
          </cell>
          <cell r="R189">
            <v>4</v>
          </cell>
          <cell r="S189">
            <v>28.566000000000003</v>
          </cell>
          <cell r="T189">
            <v>96972.291763200017</v>
          </cell>
          <cell r="U189">
            <v>0.2</v>
          </cell>
          <cell r="V189">
            <v>8535.9102117120019</v>
          </cell>
          <cell r="W189" t="str">
            <v>19F4</v>
          </cell>
          <cell r="X189">
            <v>360</v>
          </cell>
          <cell r="Y189">
            <v>610</v>
          </cell>
          <cell r="Z189">
            <v>1</v>
          </cell>
          <cell r="AA189">
            <v>0.78</v>
          </cell>
          <cell r="AB189">
            <v>0.38</v>
          </cell>
          <cell r="AC189">
            <v>4</v>
          </cell>
          <cell r="AD189">
            <v>4.38</v>
          </cell>
          <cell r="AE189">
            <v>1787</v>
          </cell>
          <cell r="AF189">
            <v>83631.600000000006</v>
          </cell>
        </row>
        <row r="190">
          <cell r="H190">
            <v>0</v>
          </cell>
          <cell r="M190">
            <v>0</v>
          </cell>
          <cell r="N190" t="str">
            <v>69F4</v>
          </cell>
          <cell r="O190">
            <v>340</v>
          </cell>
          <cell r="P190">
            <v>1</v>
          </cell>
          <cell r="Q190">
            <v>13.8</v>
          </cell>
          <cell r="R190">
            <v>4</v>
          </cell>
          <cell r="S190">
            <v>52.8356736</v>
          </cell>
          <cell r="T190">
            <v>179359.95084521474</v>
          </cell>
          <cell r="U190">
            <v>0.2</v>
          </cell>
          <cell r="V190">
            <v>15788.019527582517</v>
          </cell>
          <cell r="W190" t="str">
            <v>89F6</v>
          </cell>
          <cell r="X190">
            <v>100</v>
          </cell>
          <cell r="Y190">
            <v>440</v>
          </cell>
          <cell r="Z190">
            <v>0</v>
          </cell>
          <cell r="AA190">
            <v>0.79</v>
          </cell>
          <cell r="AB190">
            <v>0.72</v>
          </cell>
          <cell r="AC190">
            <v>3</v>
          </cell>
          <cell r="AD190">
            <v>3.7199999999999998</v>
          </cell>
          <cell r="AE190">
            <v>110</v>
          </cell>
          <cell r="AF190">
            <v>5214</v>
          </cell>
        </row>
        <row r="191">
          <cell r="H191">
            <v>1</v>
          </cell>
          <cell r="I191">
            <v>1.0550000000000002</v>
          </cell>
          <cell r="J191">
            <v>67</v>
          </cell>
          <cell r="K191">
            <v>74.572675000000032</v>
          </cell>
          <cell r="L191">
            <v>253150.01042016014</v>
          </cell>
          <cell r="M191">
            <v>22283.331864705611</v>
          </cell>
          <cell r="N191" t="str">
            <v>71F1</v>
          </cell>
          <cell r="O191">
            <v>280</v>
          </cell>
          <cell r="P191">
            <v>1</v>
          </cell>
          <cell r="Q191">
            <v>13.8</v>
          </cell>
          <cell r="R191">
            <v>4</v>
          </cell>
          <cell r="S191">
            <v>35.833190399999999</v>
          </cell>
          <cell r="T191">
            <v>121642.04278775808</v>
          </cell>
          <cell r="U191">
            <v>0.2</v>
          </cell>
          <cell r="V191">
            <v>10707.445769571532</v>
          </cell>
          <cell r="W191" t="str">
            <v>10F2</v>
          </cell>
          <cell r="X191">
            <v>300</v>
          </cell>
          <cell r="Y191">
            <v>580</v>
          </cell>
          <cell r="Z191">
            <v>1</v>
          </cell>
          <cell r="AA191">
            <v>0.22</v>
          </cell>
          <cell r="AB191">
            <v>0.21</v>
          </cell>
          <cell r="AC191">
            <v>3</v>
          </cell>
          <cell r="AD191">
            <v>3.21</v>
          </cell>
          <cell r="AE191">
            <v>857</v>
          </cell>
          <cell r="AF191">
            <v>11312.4</v>
          </cell>
        </row>
        <row r="192">
          <cell r="H192">
            <v>0</v>
          </cell>
          <cell r="M192">
            <v>0</v>
          </cell>
          <cell r="N192" t="str">
            <v>71F2</v>
          </cell>
          <cell r="O192">
            <v>270</v>
          </cell>
          <cell r="P192">
            <v>1</v>
          </cell>
          <cell r="Q192">
            <v>13.8</v>
          </cell>
          <cell r="R192">
            <v>4</v>
          </cell>
          <cell r="S192">
            <v>33.319382400000002</v>
          </cell>
          <cell r="T192">
            <v>113108.48111259651</v>
          </cell>
          <cell r="U192">
            <v>0.2</v>
          </cell>
          <cell r="V192">
            <v>9956.285670940877</v>
          </cell>
          <cell r="W192" t="str">
            <v>71F1</v>
          </cell>
          <cell r="X192">
            <v>280</v>
          </cell>
          <cell r="Y192">
            <v>550</v>
          </cell>
          <cell r="Z192">
            <v>1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1196</v>
          </cell>
          <cell r="AF192">
            <v>0</v>
          </cell>
        </row>
        <row r="193">
          <cell r="H193">
            <v>0</v>
          </cell>
          <cell r="M193">
            <v>0</v>
          </cell>
          <cell r="N193" t="str">
            <v>71F3</v>
          </cell>
          <cell r="O193">
            <v>475</v>
          </cell>
          <cell r="P193">
            <v>1</v>
          </cell>
          <cell r="Q193">
            <v>13.8</v>
          </cell>
          <cell r="R193">
            <v>4</v>
          </cell>
          <cell r="S193">
            <v>103.12326000000002</v>
          </cell>
          <cell r="T193">
            <v>350069.97326515208</v>
          </cell>
          <cell r="U193">
            <v>0.2</v>
          </cell>
          <cell r="V193">
            <v>30814.635864280324</v>
          </cell>
          <cell r="W193" t="str">
            <v>27F3</v>
          </cell>
          <cell r="X193">
            <v>50</v>
          </cell>
          <cell r="Y193">
            <v>525</v>
          </cell>
          <cell r="Z193">
            <v>1</v>
          </cell>
          <cell r="AA193">
            <v>0.84</v>
          </cell>
          <cell r="AB193">
            <v>1.21</v>
          </cell>
          <cell r="AC193">
            <v>3</v>
          </cell>
          <cell r="AD193">
            <v>4.21</v>
          </cell>
          <cell r="AE193">
            <v>1240</v>
          </cell>
          <cell r="AF193">
            <v>62495.999999999993</v>
          </cell>
        </row>
        <row r="194">
          <cell r="H194">
            <v>0</v>
          </cell>
          <cell r="M194">
            <v>0</v>
          </cell>
          <cell r="N194" t="str">
            <v>71F4</v>
          </cell>
          <cell r="O194">
            <v>300</v>
          </cell>
          <cell r="P194">
            <v>1</v>
          </cell>
          <cell r="Q194">
            <v>13.8</v>
          </cell>
          <cell r="R194">
            <v>4</v>
          </cell>
          <cell r="S194">
            <v>41.135040000000004</v>
          </cell>
          <cell r="T194">
            <v>139640.10013900802</v>
          </cell>
          <cell r="U194">
            <v>0.2</v>
          </cell>
          <cell r="V194">
            <v>12291.710704865283</v>
          </cell>
          <cell r="W194" t="str">
            <v>69F1</v>
          </cell>
          <cell r="X194">
            <v>350</v>
          </cell>
          <cell r="Y194">
            <v>650</v>
          </cell>
          <cell r="Z194">
            <v>1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0</v>
          </cell>
          <cell r="AF194">
            <v>0</v>
          </cell>
        </row>
        <row r="195">
          <cell r="H195">
            <v>0</v>
          </cell>
          <cell r="I195">
            <v>0.67500000000000004</v>
          </cell>
          <cell r="J195">
            <v>67</v>
          </cell>
          <cell r="K195">
            <v>30.526875000000004</v>
          </cell>
          <cell r="L195">
            <v>103628.82549600002</v>
          </cell>
          <cell r="M195">
            <v>9121.8463923600011</v>
          </cell>
          <cell r="N195" t="str">
            <v>89F1</v>
          </cell>
          <cell r="O195">
            <v>230</v>
          </cell>
          <cell r="P195">
            <v>0</v>
          </cell>
          <cell r="Q195">
            <v>13.8</v>
          </cell>
          <cell r="R195">
            <v>4</v>
          </cell>
          <cell r="S195">
            <v>24.178262399999998</v>
          </cell>
          <cell r="T195">
            <v>82077.347748372486</v>
          </cell>
          <cell r="U195">
            <v>0.2</v>
          </cell>
          <cell r="V195">
            <v>7224.7944031930365</v>
          </cell>
          <cell r="W195" t="str">
            <v>27F1</v>
          </cell>
          <cell r="X195">
            <v>270</v>
          </cell>
          <cell r="Y195">
            <v>500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52</v>
          </cell>
          <cell r="AF195">
            <v>0</v>
          </cell>
        </row>
        <row r="196">
          <cell r="H196">
            <v>0</v>
          </cell>
          <cell r="M196">
            <v>0</v>
          </cell>
          <cell r="N196" t="str">
            <v>89F2</v>
          </cell>
          <cell r="O196">
            <v>65</v>
          </cell>
          <cell r="P196">
            <v>0</v>
          </cell>
          <cell r="Q196">
            <v>13.8</v>
          </cell>
          <cell r="R196">
            <v>4</v>
          </cell>
          <cell r="S196">
            <v>1.9310616000000005</v>
          </cell>
          <cell r="T196">
            <v>6555.3269231923214</v>
          </cell>
          <cell r="U196">
            <v>0.2</v>
          </cell>
          <cell r="V196">
            <v>577.02753031173131</v>
          </cell>
          <cell r="W196" t="str">
            <v>89F5</v>
          </cell>
          <cell r="X196">
            <v>430</v>
          </cell>
          <cell r="Y196">
            <v>495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39</v>
          </cell>
          <cell r="AF196">
            <v>0</v>
          </cell>
        </row>
        <row r="197">
          <cell r="H197">
            <v>0</v>
          </cell>
          <cell r="M197">
            <v>0</v>
          </cell>
          <cell r="N197" t="str">
            <v>89F3</v>
          </cell>
          <cell r="O197">
            <v>350</v>
          </cell>
          <cell r="P197">
            <v>1</v>
          </cell>
          <cell r="Q197">
            <v>13.8</v>
          </cell>
          <cell r="R197">
            <v>4</v>
          </cell>
          <cell r="S197">
            <v>55.989360000000005</v>
          </cell>
          <cell r="T197">
            <v>190065.69185587202</v>
          </cell>
          <cell r="U197">
            <v>0.2</v>
          </cell>
          <cell r="V197">
            <v>16730.384014955522</v>
          </cell>
          <cell r="W197" t="str">
            <v>89F5</v>
          </cell>
          <cell r="X197">
            <v>430</v>
          </cell>
          <cell r="Y197">
            <v>780</v>
          </cell>
          <cell r="Z197">
            <v>1</v>
          </cell>
          <cell r="AA197">
            <v>0</v>
          </cell>
          <cell r="AB197">
            <v>0</v>
          </cell>
          <cell r="AC197">
            <v>4</v>
          </cell>
          <cell r="AD197">
            <v>4</v>
          </cell>
          <cell r="AE197">
            <v>0</v>
          </cell>
          <cell r="AF197">
            <v>0</v>
          </cell>
        </row>
        <row r="198">
          <cell r="H198">
            <v>0</v>
          </cell>
          <cell r="I198">
            <v>0.6</v>
          </cell>
          <cell r="J198">
            <v>67</v>
          </cell>
          <cell r="K198">
            <v>24.119999999999997</v>
          </cell>
          <cell r="L198">
            <v>81879.565824000005</v>
          </cell>
          <cell r="M198">
            <v>7207.3848038399992</v>
          </cell>
          <cell r="N198" t="str">
            <v>89F4</v>
          </cell>
          <cell r="O198">
            <v>130</v>
          </cell>
          <cell r="P198">
            <v>0</v>
          </cell>
          <cell r="Q198">
            <v>13.8</v>
          </cell>
          <cell r="R198">
            <v>4</v>
          </cell>
          <cell r="S198">
            <v>7.724246400000002</v>
          </cell>
          <cell r="T198">
            <v>26221.307692769285</v>
          </cell>
          <cell r="U198">
            <v>0.2</v>
          </cell>
          <cell r="V198">
            <v>2308.1101212469252</v>
          </cell>
          <cell r="W198" t="str">
            <v>43F1</v>
          </cell>
          <cell r="X198">
            <v>0</v>
          </cell>
          <cell r="Y198">
            <v>130</v>
          </cell>
          <cell r="Z198">
            <v>0</v>
          </cell>
          <cell r="AA198">
            <v>0.48</v>
          </cell>
          <cell r="AB198">
            <v>0.37</v>
          </cell>
          <cell r="AC198">
            <v>0</v>
          </cell>
          <cell r="AD198">
            <v>0.37</v>
          </cell>
          <cell r="AE198">
            <v>30</v>
          </cell>
          <cell r="AF198">
            <v>863.99999999999989</v>
          </cell>
        </row>
        <row r="199">
          <cell r="H199">
            <v>0</v>
          </cell>
          <cell r="M199">
            <v>0</v>
          </cell>
          <cell r="N199" t="str">
            <v>89F5</v>
          </cell>
          <cell r="O199">
            <v>430</v>
          </cell>
          <cell r="P199">
            <v>1</v>
          </cell>
          <cell r="Q199">
            <v>13.8</v>
          </cell>
          <cell r="R199">
            <v>4</v>
          </cell>
          <cell r="S199">
            <v>84.509654400000016</v>
          </cell>
          <cell r="T199">
            <v>286882.82795225095</v>
          </cell>
          <cell r="U199">
            <v>0.2</v>
          </cell>
          <cell r="V199">
            <v>25252.636770328791</v>
          </cell>
          <cell r="W199" t="str">
            <v>27F1</v>
          </cell>
          <cell r="X199">
            <v>270</v>
          </cell>
          <cell r="Y199">
            <v>700</v>
          </cell>
          <cell r="Z199">
            <v>1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H200">
            <v>0</v>
          </cell>
          <cell r="M200">
            <v>0</v>
          </cell>
          <cell r="N200" t="str">
            <v>89F6</v>
          </cell>
          <cell r="O200">
            <v>100</v>
          </cell>
          <cell r="P200">
            <v>0</v>
          </cell>
          <cell r="Q200">
            <v>13.8</v>
          </cell>
          <cell r="R200">
            <v>4</v>
          </cell>
          <cell r="S200">
            <v>4.5705599999999995</v>
          </cell>
          <cell r="T200">
            <v>15515.566682111999</v>
          </cell>
          <cell r="U200">
            <v>0.2</v>
          </cell>
          <cell r="V200">
            <v>1365.74563387392</v>
          </cell>
          <cell r="W200" t="str">
            <v>69F4</v>
          </cell>
          <cell r="X200">
            <v>340</v>
          </cell>
          <cell r="Y200">
            <v>440</v>
          </cell>
          <cell r="Z200">
            <v>0</v>
          </cell>
          <cell r="AA200">
            <v>0.75</v>
          </cell>
          <cell r="AB200">
            <v>1</v>
          </cell>
          <cell r="AC200">
            <v>1</v>
          </cell>
          <cell r="AD200">
            <v>2</v>
          </cell>
          <cell r="AE200">
            <v>26</v>
          </cell>
          <cell r="AF200">
            <v>1170</v>
          </cell>
        </row>
        <row r="201">
          <cell r="H201">
            <v>5</v>
          </cell>
          <cell r="J201">
            <v>67</v>
          </cell>
          <cell r="K201">
            <v>928.08400000000017</v>
          </cell>
          <cell r="L201">
            <v>3150543.7383168004</v>
          </cell>
          <cell r="M201">
            <v>277324.15084108803</v>
          </cell>
          <cell r="N201">
            <v>62</v>
          </cell>
          <cell r="O201">
            <v>15696</v>
          </cell>
          <cell r="P201">
            <v>35</v>
          </cell>
          <cell r="R201">
            <v>3.6838709677419348</v>
          </cell>
          <cell r="S201">
            <v>2116.4399828424002</v>
          </cell>
          <cell r="T201">
            <v>7184626.3220435232</v>
          </cell>
          <cell r="U201">
            <v>0.19999999999999982</v>
          </cell>
          <cell r="V201">
            <v>632421.11818315531</v>
          </cell>
          <cell r="X201">
            <v>15221</v>
          </cell>
          <cell r="Y201">
            <v>30917</v>
          </cell>
          <cell r="Z201">
            <v>27</v>
          </cell>
          <cell r="AA201">
            <v>0.58853198890405534</v>
          </cell>
          <cell r="AB201">
            <v>0.77953661221434545</v>
          </cell>
          <cell r="AD201">
            <v>2.4257873277266522</v>
          </cell>
          <cell r="AE201">
            <v>22711</v>
          </cell>
          <cell r="AF201">
            <v>801969.00000000012</v>
          </cell>
        </row>
        <row r="202">
          <cell r="H202">
            <v>0</v>
          </cell>
          <cell r="I202">
            <v>0.52</v>
          </cell>
          <cell r="J202">
            <v>32</v>
          </cell>
          <cell r="K202">
            <v>8.6528000000000009</v>
          </cell>
          <cell r="L202">
            <v>29373.445570560005</v>
          </cell>
          <cell r="M202">
            <v>2585.5745949696002</v>
          </cell>
          <cell r="N202" t="str">
            <v>1F1</v>
          </cell>
          <cell r="O202">
            <v>140</v>
          </cell>
          <cell r="P202">
            <v>0</v>
          </cell>
          <cell r="Q202">
            <v>4.16</v>
          </cell>
          <cell r="R202">
            <v>1.6</v>
          </cell>
          <cell r="S202">
            <v>6.5124433920000007</v>
          </cell>
          <cell r="T202">
            <v>22107.630074226283</v>
          </cell>
          <cell r="U202">
            <v>4</v>
          </cell>
          <cell r="V202">
            <v>1946.00686315792</v>
          </cell>
          <cell r="W202" t="str">
            <v>25F2</v>
          </cell>
          <cell r="X202">
            <v>430</v>
          </cell>
          <cell r="Y202">
            <v>570</v>
          </cell>
          <cell r="Z202">
            <v>1</v>
          </cell>
          <cell r="AC202">
            <v>0</v>
          </cell>
          <cell r="AD202">
            <v>0</v>
          </cell>
          <cell r="AE202">
            <v>172</v>
          </cell>
          <cell r="AF202">
            <v>0</v>
          </cell>
        </row>
        <row r="203">
          <cell r="H203">
            <v>0</v>
          </cell>
          <cell r="M203">
            <v>0</v>
          </cell>
          <cell r="N203" t="str">
            <v>1F2</v>
          </cell>
          <cell r="O203">
            <v>100</v>
          </cell>
          <cell r="P203">
            <v>0</v>
          </cell>
          <cell r="Q203">
            <v>4.16</v>
          </cell>
          <cell r="R203">
            <v>1.6</v>
          </cell>
          <cell r="S203">
            <v>3.3226752000000008</v>
          </cell>
          <cell r="T203">
            <v>11279.403099095045</v>
          </cell>
          <cell r="U203">
            <v>4</v>
          </cell>
          <cell r="V203">
            <v>992.86064446832677</v>
          </cell>
          <cell r="W203" t="str">
            <v>42F3</v>
          </cell>
          <cell r="X203">
            <v>0</v>
          </cell>
          <cell r="Y203">
            <v>100</v>
          </cell>
          <cell r="Z203">
            <v>0</v>
          </cell>
          <cell r="AA203">
            <v>0.43</v>
          </cell>
          <cell r="AB203">
            <v>1</v>
          </cell>
          <cell r="AC203">
            <v>1</v>
          </cell>
          <cell r="AD203">
            <v>2</v>
          </cell>
          <cell r="AE203">
            <v>172</v>
          </cell>
          <cell r="AF203">
            <v>4437.5999999999995</v>
          </cell>
        </row>
        <row r="204">
          <cell r="H204">
            <v>0</v>
          </cell>
          <cell r="M204">
            <v>0</v>
          </cell>
          <cell r="N204" t="str">
            <v>1F3</v>
          </cell>
          <cell r="O204">
            <v>130</v>
          </cell>
          <cell r="P204">
            <v>0</v>
          </cell>
          <cell r="Q204">
            <v>4.16</v>
          </cell>
          <cell r="R204">
            <v>1.6</v>
          </cell>
          <cell r="S204">
            <v>5.6153210880000008</v>
          </cell>
          <cell r="T204">
            <v>19062.191237470623</v>
          </cell>
          <cell r="U204">
            <v>4</v>
          </cell>
          <cell r="V204">
            <v>1677.934489151472</v>
          </cell>
          <cell r="W204" t="str">
            <v>78F2</v>
          </cell>
          <cell r="X204">
            <v>170</v>
          </cell>
          <cell r="Y204">
            <v>300</v>
          </cell>
          <cell r="Z204">
            <v>0</v>
          </cell>
          <cell r="AA204">
            <v>2.58</v>
          </cell>
          <cell r="AB204">
            <v>1.41</v>
          </cell>
          <cell r="AC204">
            <v>0</v>
          </cell>
          <cell r="AD204">
            <v>1.41</v>
          </cell>
          <cell r="AE204">
            <v>238</v>
          </cell>
          <cell r="AF204">
            <v>36842.399999999994</v>
          </cell>
        </row>
        <row r="205">
          <cell r="H205">
            <v>0</v>
          </cell>
          <cell r="I205">
            <v>0.82</v>
          </cell>
          <cell r="J205">
            <v>32</v>
          </cell>
          <cell r="K205">
            <v>21.516799999999996</v>
          </cell>
          <cell r="L205">
            <v>73042.547343359998</v>
          </cell>
          <cell r="M205">
            <v>6429.5131570176</v>
          </cell>
          <cell r="N205" t="str">
            <v>1F4</v>
          </cell>
          <cell r="O205">
            <v>140</v>
          </cell>
          <cell r="P205">
            <v>0</v>
          </cell>
          <cell r="Q205">
            <v>4.16</v>
          </cell>
          <cell r="R205">
            <v>1.6</v>
          </cell>
          <cell r="S205">
            <v>6.5124433920000007</v>
          </cell>
          <cell r="T205">
            <v>22107.630074226283</v>
          </cell>
          <cell r="U205">
            <v>4</v>
          </cell>
          <cell r="V205">
            <v>1946.00686315792</v>
          </cell>
          <cell r="W205" t="str">
            <v>25F2</v>
          </cell>
          <cell r="X205">
            <v>430</v>
          </cell>
          <cell r="Y205">
            <v>570</v>
          </cell>
          <cell r="Z205">
            <v>1</v>
          </cell>
          <cell r="AA205">
            <v>0.11</v>
          </cell>
          <cell r="AB205">
            <v>1.08</v>
          </cell>
          <cell r="AC205">
            <v>0</v>
          </cell>
          <cell r="AD205">
            <v>1.08</v>
          </cell>
          <cell r="AE205">
            <v>150</v>
          </cell>
          <cell r="AF205">
            <v>990</v>
          </cell>
        </row>
        <row r="206">
          <cell r="H206">
            <v>0</v>
          </cell>
          <cell r="M206">
            <v>0</v>
          </cell>
          <cell r="N206" t="str">
            <v>1F5</v>
          </cell>
          <cell r="O206">
            <v>230</v>
          </cell>
          <cell r="P206">
            <v>0</v>
          </cell>
          <cell r="Q206">
            <v>4.16</v>
          </cell>
          <cell r="R206">
            <v>1.6</v>
          </cell>
          <cell r="S206">
            <v>17.576951808</v>
          </cell>
          <cell r="T206">
            <v>59668.042394212767</v>
          </cell>
          <cell r="U206">
            <v>4</v>
          </cell>
          <cell r="V206">
            <v>5252.2328092374464</v>
          </cell>
          <cell r="W206" t="str">
            <v>9F4</v>
          </cell>
          <cell r="X206">
            <v>286</v>
          </cell>
          <cell r="Y206">
            <v>516</v>
          </cell>
          <cell r="Z206">
            <v>1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346</v>
          </cell>
          <cell r="AF206">
            <v>0</v>
          </cell>
        </row>
        <row r="207">
          <cell r="H207">
            <v>0</v>
          </cell>
          <cell r="M207">
            <v>0</v>
          </cell>
          <cell r="N207" t="str">
            <v>1F6</v>
          </cell>
          <cell r="O207">
            <v>200</v>
          </cell>
          <cell r="P207">
            <v>0</v>
          </cell>
          <cell r="Q207">
            <v>4.16</v>
          </cell>
          <cell r="R207">
            <v>1.6</v>
          </cell>
          <cell r="S207">
            <v>13.290700800000003</v>
          </cell>
          <cell r="T207">
            <v>45117.61239638018</v>
          </cell>
          <cell r="U207">
            <v>4</v>
          </cell>
          <cell r="V207">
            <v>3971.4425778733071</v>
          </cell>
          <cell r="W207" t="str">
            <v>9F1</v>
          </cell>
          <cell r="X207">
            <v>320</v>
          </cell>
          <cell r="Y207">
            <v>520</v>
          </cell>
          <cell r="Z207">
            <v>1</v>
          </cell>
          <cell r="AA207">
            <v>0.46</v>
          </cell>
          <cell r="AB207">
            <v>0.14000000000000001</v>
          </cell>
          <cell r="AC207">
            <v>0</v>
          </cell>
          <cell r="AD207">
            <v>0.14000000000000001</v>
          </cell>
          <cell r="AE207">
            <v>139</v>
          </cell>
          <cell r="AF207">
            <v>3836.4</v>
          </cell>
        </row>
        <row r="208">
          <cell r="H208">
            <v>0</v>
          </cell>
          <cell r="M208">
            <v>0</v>
          </cell>
          <cell r="N208" t="str">
            <v>2F4</v>
          </cell>
          <cell r="O208">
            <v>260</v>
          </cell>
          <cell r="P208">
            <v>1</v>
          </cell>
          <cell r="Q208">
            <v>4.16</v>
          </cell>
          <cell r="R208">
            <v>2</v>
          </cell>
          <cell r="S208">
            <v>28.076605440000002</v>
          </cell>
          <cell r="T208">
            <v>95310.956187353091</v>
          </cell>
          <cell r="U208">
            <v>4</v>
          </cell>
          <cell r="V208">
            <v>8389.6724457573582</v>
          </cell>
          <cell r="W208" t="str">
            <v>7F3</v>
          </cell>
          <cell r="X208">
            <v>100</v>
          </cell>
          <cell r="Y208">
            <v>360</v>
          </cell>
          <cell r="Z208">
            <v>0</v>
          </cell>
          <cell r="AA208">
            <v>0.57999999999999996</v>
          </cell>
          <cell r="AB208">
            <v>0.17</v>
          </cell>
          <cell r="AC208">
            <v>0</v>
          </cell>
          <cell r="AD208">
            <v>0.17</v>
          </cell>
          <cell r="AE208">
            <v>433</v>
          </cell>
          <cell r="AF208">
            <v>15068.4</v>
          </cell>
        </row>
        <row r="209">
          <cell r="H209">
            <v>0</v>
          </cell>
          <cell r="I209">
            <v>0.78</v>
          </cell>
          <cell r="J209">
            <v>32</v>
          </cell>
          <cell r="K209">
            <v>19.468800000000002</v>
          </cell>
          <cell r="L209">
            <v>66090.252533760009</v>
          </cell>
          <cell r="M209">
            <v>5817.5428386816011</v>
          </cell>
          <cell r="N209" t="str">
            <v>3F2</v>
          </cell>
          <cell r="O209">
            <v>200</v>
          </cell>
          <cell r="P209">
            <v>0</v>
          </cell>
          <cell r="Q209">
            <v>4.16</v>
          </cell>
          <cell r="R209">
            <v>1.5</v>
          </cell>
          <cell r="S209">
            <v>12.460032000000002</v>
          </cell>
          <cell r="T209">
            <v>42297.761621606405</v>
          </cell>
          <cell r="U209">
            <v>4</v>
          </cell>
          <cell r="V209">
            <v>3723.2274167562246</v>
          </cell>
          <cell r="W209" t="str">
            <v>36F4</v>
          </cell>
          <cell r="X209">
            <v>158</v>
          </cell>
          <cell r="Y209">
            <v>358</v>
          </cell>
          <cell r="Z209">
            <v>0</v>
          </cell>
          <cell r="AA209">
            <v>0.52</v>
          </cell>
          <cell r="AB209">
            <v>0.14000000000000001</v>
          </cell>
          <cell r="AC209">
            <v>0</v>
          </cell>
          <cell r="AD209">
            <v>0.14000000000000001</v>
          </cell>
          <cell r="AE209">
            <v>14</v>
          </cell>
          <cell r="AF209">
            <v>436.8</v>
          </cell>
        </row>
        <row r="210">
          <cell r="H210">
            <v>0</v>
          </cell>
          <cell r="M210">
            <v>0</v>
          </cell>
          <cell r="N210" t="str">
            <v>3F3</v>
          </cell>
          <cell r="O210">
            <v>350</v>
          </cell>
          <cell r="P210">
            <v>1</v>
          </cell>
          <cell r="Q210">
            <v>4.16</v>
          </cell>
          <cell r="R210">
            <v>1.5</v>
          </cell>
          <cell r="S210">
            <v>38.158848000000006</v>
          </cell>
          <cell r="T210">
            <v>129536.89496616964</v>
          </cell>
          <cell r="U210">
            <v>4</v>
          </cell>
          <cell r="V210">
            <v>11402.383963815939</v>
          </cell>
          <cell r="W210" t="str">
            <v>25F3</v>
          </cell>
          <cell r="X210">
            <v>350</v>
          </cell>
          <cell r="Y210">
            <v>700</v>
          </cell>
          <cell r="Z210">
            <v>1</v>
          </cell>
          <cell r="AA210">
            <v>1.1499999999999999</v>
          </cell>
          <cell r="AB210">
            <v>0.92</v>
          </cell>
          <cell r="AC210">
            <v>0</v>
          </cell>
          <cell r="AD210">
            <v>0.92</v>
          </cell>
          <cell r="AE210">
            <v>12</v>
          </cell>
          <cell r="AF210">
            <v>827.99999999999989</v>
          </cell>
        </row>
        <row r="211">
          <cell r="H211">
            <v>0</v>
          </cell>
          <cell r="I211">
            <v>0.91999999999999993</v>
          </cell>
          <cell r="J211">
            <v>32</v>
          </cell>
          <cell r="K211">
            <v>27.084799999999994</v>
          </cell>
          <cell r="L211">
            <v>91944.098856959987</v>
          </cell>
          <cell r="M211">
            <v>8093.307459993599</v>
          </cell>
          <cell r="N211" t="str">
            <v>3F4</v>
          </cell>
          <cell r="O211">
            <v>330</v>
          </cell>
          <cell r="P211">
            <v>1</v>
          </cell>
          <cell r="Q211">
            <v>4.16</v>
          </cell>
          <cell r="R211">
            <v>1.5</v>
          </cell>
          <cell r="S211">
            <v>33.922437119999998</v>
          </cell>
          <cell r="T211">
            <v>115155.65601482341</v>
          </cell>
          <cell r="U211">
            <v>4</v>
          </cell>
          <cell r="V211">
            <v>10136.48664211882</v>
          </cell>
          <cell r="W211" t="str">
            <v>36F4</v>
          </cell>
          <cell r="X211">
            <v>158</v>
          </cell>
          <cell r="Y211">
            <v>488</v>
          </cell>
          <cell r="Z211">
            <v>0</v>
          </cell>
          <cell r="AA211">
            <v>0.17</v>
          </cell>
          <cell r="AB211">
            <v>7.0000000000000007E-2</v>
          </cell>
          <cell r="AC211">
            <v>1</v>
          </cell>
          <cell r="AD211">
            <v>1.07</v>
          </cell>
          <cell r="AE211">
            <v>319</v>
          </cell>
          <cell r="AF211">
            <v>3253.8</v>
          </cell>
        </row>
        <row r="212">
          <cell r="H212">
            <v>0</v>
          </cell>
          <cell r="M212">
            <v>0</v>
          </cell>
          <cell r="N212" t="str">
            <v>3F5</v>
          </cell>
          <cell r="O212">
            <v>270</v>
          </cell>
          <cell r="P212">
            <v>1</v>
          </cell>
          <cell r="Q212">
            <v>4.16</v>
          </cell>
          <cell r="R212">
            <v>1.5</v>
          </cell>
          <cell r="S212">
            <v>22.708408320000004</v>
          </cell>
          <cell r="T212">
            <v>77087.670555377685</v>
          </cell>
          <cell r="U212">
            <v>4</v>
          </cell>
          <cell r="V212">
            <v>6785.5819670382207</v>
          </cell>
          <cell r="W212" t="str">
            <v>35F2</v>
          </cell>
          <cell r="X212">
            <v>230</v>
          </cell>
          <cell r="Y212">
            <v>500</v>
          </cell>
          <cell r="Z212">
            <v>0</v>
          </cell>
          <cell r="AA212">
            <v>0.73</v>
          </cell>
          <cell r="AB212">
            <v>0.55000000000000004</v>
          </cell>
          <cell r="AC212">
            <v>1</v>
          </cell>
          <cell r="AD212">
            <v>1.55</v>
          </cell>
          <cell r="AE212">
            <v>251</v>
          </cell>
          <cell r="AF212">
            <v>10993.8</v>
          </cell>
        </row>
        <row r="213">
          <cell r="H213">
            <v>0</v>
          </cell>
          <cell r="M213">
            <v>0</v>
          </cell>
          <cell r="N213" t="str">
            <v>3F6</v>
          </cell>
          <cell r="O213">
            <v>40</v>
          </cell>
          <cell r="P213">
            <v>0</v>
          </cell>
          <cell r="Q213">
            <v>4.16</v>
          </cell>
          <cell r="R213">
            <v>1.5</v>
          </cell>
          <cell r="S213">
            <v>0.49840128000000017</v>
          </cell>
          <cell r="T213">
            <v>1691.9104648642567</v>
          </cell>
          <cell r="U213">
            <v>4</v>
          </cell>
          <cell r="V213">
            <v>148.92909667024901</v>
          </cell>
          <cell r="W213" t="str">
            <v>36F1</v>
          </cell>
          <cell r="X213">
            <v>123</v>
          </cell>
          <cell r="Y213">
            <v>163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3</v>
          </cell>
          <cell r="AF213">
            <v>0</v>
          </cell>
        </row>
        <row r="214">
          <cell r="H214">
            <v>0</v>
          </cell>
          <cell r="I214">
            <v>0.96</v>
          </cell>
          <cell r="J214">
            <v>32</v>
          </cell>
          <cell r="K214">
            <v>29.491199999999999</v>
          </cell>
          <cell r="L214">
            <v>100113.04525824</v>
          </cell>
          <cell r="M214">
            <v>8812.3725840383995</v>
          </cell>
          <cell r="N214" t="str">
            <v>4F1</v>
          </cell>
          <cell r="O214">
            <v>275</v>
          </cell>
          <cell r="P214">
            <v>1</v>
          </cell>
          <cell r="Q214">
            <v>4.16</v>
          </cell>
          <cell r="R214">
            <v>1.5</v>
          </cell>
          <cell r="S214">
            <v>23.557248000000001</v>
          </cell>
          <cell r="T214">
            <v>79969.20556584961</v>
          </cell>
          <cell r="U214">
            <v>4</v>
          </cell>
          <cell r="V214">
            <v>7039.2268348047364</v>
          </cell>
          <cell r="W214" t="str">
            <v>7F4</v>
          </cell>
          <cell r="X214">
            <v>0</v>
          </cell>
          <cell r="Y214">
            <v>275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416</v>
          </cell>
          <cell r="AF214">
            <v>0</v>
          </cell>
        </row>
        <row r="215">
          <cell r="H215">
            <v>0</v>
          </cell>
          <cell r="M215">
            <v>0</v>
          </cell>
          <cell r="N215" t="str">
            <v>4F2</v>
          </cell>
          <cell r="O215">
            <v>175</v>
          </cell>
          <cell r="P215">
            <v>0</v>
          </cell>
          <cell r="Q215">
            <v>4.16</v>
          </cell>
          <cell r="R215">
            <v>1.5</v>
          </cell>
          <cell r="S215">
            <v>9.5397120000000015</v>
          </cell>
          <cell r="T215">
            <v>32384.22374154241</v>
          </cell>
          <cell r="U215">
            <v>4</v>
          </cell>
          <cell r="V215">
            <v>2850.5959909539847</v>
          </cell>
          <cell r="W215" t="str">
            <v>7F1</v>
          </cell>
          <cell r="X215">
            <v>0</v>
          </cell>
          <cell r="Y215">
            <v>175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209</v>
          </cell>
          <cell r="AF215">
            <v>0</v>
          </cell>
        </row>
        <row r="216">
          <cell r="H216">
            <v>0</v>
          </cell>
          <cell r="M216">
            <v>0</v>
          </cell>
          <cell r="N216" t="str">
            <v>4F3</v>
          </cell>
          <cell r="O216">
            <v>220</v>
          </cell>
          <cell r="P216">
            <v>0</v>
          </cell>
          <cell r="Q216">
            <v>4.16</v>
          </cell>
          <cell r="R216">
            <v>1.5</v>
          </cell>
          <cell r="S216">
            <v>15.076638720000002</v>
          </cell>
          <cell r="T216">
            <v>51180.29156214375</v>
          </cell>
          <cell r="U216">
            <v>4</v>
          </cell>
          <cell r="V216">
            <v>4505.1051742750315</v>
          </cell>
          <cell r="W216" t="str">
            <v>9F3</v>
          </cell>
          <cell r="X216">
            <v>154</v>
          </cell>
          <cell r="Y216">
            <v>374</v>
          </cell>
          <cell r="Z216">
            <v>0</v>
          </cell>
          <cell r="AA216">
            <v>0.05</v>
          </cell>
          <cell r="AB216">
            <v>0.04</v>
          </cell>
          <cell r="AC216">
            <v>0</v>
          </cell>
          <cell r="AD216">
            <v>0.04</v>
          </cell>
          <cell r="AE216">
            <v>611</v>
          </cell>
          <cell r="AF216">
            <v>1833</v>
          </cell>
        </row>
        <row r="217">
          <cell r="H217">
            <v>0</v>
          </cell>
          <cell r="I217">
            <v>0.72</v>
          </cell>
          <cell r="J217">
            <v>32</v>
          </cell>
          <cell r="K217">
            <v>16.588799999999999</v>
          </cell>
          <cell r="L217">
            <v>56313.587957760006</v>
          </cell>
          <cell r="M217">
            <v>4956.9595785216006</v>
          </cell>
          <cell r="N217" t="str">
            <v>4F4</v>
          </cell>
          <cell r="O217">
            <v>220</v>
          </cell>
          <cell r="P217">
            <v>0</v>
          </cell>
          <cell r="Q217">
            <v>4.16</v>
          </cell>
          <cell r="R217">
            <v>1.5</v>
          </cell>
          <cell r="S217">
            <v>15.076638720000002</v>
          </cell>
          <cell r="T217">
            <v>51180.29156214375</v>
          </cell>
          <cell r="U217">
            <v>4</v>
          </cell>
          <cell r="V217">
            <v>4505.1051742750315</v>
          </cell>
          <cell r="W217" t="str">
            <v>4F5</v>
          </cell>
          <cell r="X217">
            <v>285</v>
          </cell>
          <cell r="Y217">
            <v>505</v>
          </cell>
          <cell r="Z217">
            <v>1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29</v>
          </cell>
          <cell r="AF217">
            <v>0</v>
          </cell>
        </row>
        <row r="218">
          <cell r="H218">
            <v>0</v>
          </cell>
          <cell r="M218">
            <v>0</v>
          </cell>
          <cell r="N218" t="str">
            <v>4F5</v>
          </cell>
          <cell r="O218">
            <v>285</v>
          </cell>
          <cell r="P218">
            <v>1</v>
          </cell>
          <cell r="Q218">
            <v>4.16</v>
          </cell>
          <cell r="R218">
            <v>1.5</v>
          </cell>
          <cell r="S218">
            <v>25.301652480000001</v>
          </cell>
          <cell r="T218">
            <v>85890.892192874511</v>
          </cell>
          <cell r="U218">
            <v>4</v>
          </cell>
          <cell r="V218">
            <v>7560.4786731506083</v>
          </cell>
          <cell r="W218" t="str">
            <v>9F2</v>
          </cell>
          <cell r="X218">
            <v>276</v>
          </cell>
          <cell r="Y218">
            <v>561</v>
          </cell>
          <cell r="Z218">
            <v>1</v>
          </cell>
          <cell r="AA218">
            <v>1.25</v>
          </cell>
          <cell r="AB218">
            <v>0.61</v>
          </cell>
          <cell r="AC218">
            <v>3</v>
          </cell>
          <cell r="AD218">
            <v>3.61</v>
          </cell>
          <cell r="AE218">
            <v>242</v>
          </cell>
          <cell r="AF218">
            <v>18150</v>
          </cell>
        </row>
        <row r="219">
          <cell r="H219">
            <v>0</v>
          </cell>
          <cell r="I219">
            <v>0.81333333333333324</v>
          </cell>
          <cell r="J219">
            <v>32</v>
          </cell>
          <cell r="K219">
            <v>21.16835555555555</v>
          </cell>
          <cell r="L219">
            <v>71859.691629226654</v>
          </cell>
          <cell r="M219">
            <v>6325.393207022933</v>
          </cell>
          <cell r="N219" t="str">
            <v>7F1</v>
          </cell>
          <cell r="O219">
            <v>0</v>
          </cell>
          <cell r="P219">
            <v>0</v>
          </cell>
          <cell r="Q219">
            <v>4.16</v>
          </cell>
          <cell r="R219">
            <v>3</v>
          </cell>
          <cell r="S219">
            <v>0</v>
          </cell>
          <cell r="T219">
            <v>0</v>
          </cell>
          <cell r="U219">
            <v>4</v>
          </cell>
          <cell r="V219">
            <v>0</v>
          </cell>
          <cell r="W219" t="str">
            <v>4F2</v>
          </cell>
          <cell r="X219">
            <v>175</v>
          </cell>
          <cell r="Y219">
            <v>175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H220">
            <v>0</v>
          </cell>
          <cell r="M220">
            <v>0</v>
          </cell>
          <cell r="N220" t="str">
            <v>7F2</v>
          </cell>
          <cell r="O220">
            <v>240</v>
          </cell>
          <cell r="P220">
            <v>0</v>
          </cell>
          <cell r="Q220">
            <v>4.16</v>
          </cell>
          <cell r="R220">
            <v>3</v>
          </cell>
          <cell r="S220">
            <v>35.88489216</v>
          </cell>
          <cell r="T220">
            <v>121817.55347022643</v>
          </cell>
          <cell r="U220">
            <v>4</v>
          </cell>
          <cell r="V220">
            <v>10722.894960257927</v>
          </cell>
          <cell r="W220" t="str">
            <v>9F5</v>
          </cell>
          <cell r="X220">
            <v>230</v>
          </cell>
          <cell r="Y220">
            <v>470</v>
          </cell>
          <cell r="Z220">
            <v>0</v>
          </cell>
          <cell r="AA220">
            <v>1.1599999999999999</v>
          </cell>
          <cell r="AB220">
            <v>2.12</v>
          </cell>
          <cell r="AC220">
            <v>1</v>
          </cell>
          <cell r="AD220">
            <v>3.12</v>
          </cell>
          <cell r="AE220">
            <v>611</v>
          </cell>
          <cell r="AF220">
            <v>42525.599999999999</v>
          </cell>
        </row>
        <row r="221">
          <cell r="H221">
            <v>0</v>
          </cell>
          <cell r="M221">
            <v>0</v>
          </cell>
          <cell r="N221" t="str">
            <v>7F3</v>
          </cell>
          <cell r="O221">
            <v>100</v>
          </cell>
          <cell r="P221">
            <v>0</v>
          </cell>
          <cell r="Q221">
            <v>4.16</v>
          </cell>
          <cell r="R221">
            <v>3</v>
          </cell>
          <cell r="S221">
            <v>6.2300160000000009</v>
          </cell>
          <cell r="T221">
            <v>21148.880810803203</v>
          </cell>
          <cell r="U221">
            <v>4</v>
          </cell>
          <cell r="V221">
            <v>1861.6137083781123</v>
          </cell>
          <cell r="W221" t="str">
            <v>4F2</v>
          </cell>
          <cell r="X221">
            <v>175</v>
          </cell>
          <cell r="Y221">
            <v>275</v>
          </cell>
          <cell r="Z221">
            <v>0</v>
          </cell>
          <cell r="AA221">
            <v>0.02</v>
          </cell>
          <cell r="AB221">
            <v>0.03</v>
          </cell>
          <cell r="AC221">
            <v>0</v>
          </cell>
          <cell r="AD221">
            <v>0.03</v>
          </cell>
          <cell r="AE221">
            <v>368</v>
          </cell>
          <cell r="AF221">
            <v>441.6</v>
          </cell>
        </row>
        <row r="222">
          <cell r="H222">
            <v>0</v>
          </cell>
          <cell r="M222">
            <v>0</v>
          </cell>
          <cell r="N222" t="str">
            <v>7F4</v>
          </cell>
          <cell r="O222">
            <v>0</v>
          </cell>
          <cell r="P222">
            <v>0</v>
          </cell>
          <cell r="Q222">
            <v>4.16</v>
          </cell>
          <cell r="R222">
            <v>3</v>
          </cell>
          <cell r="S222">
            <v>0</v>
          </cell>
          <cell r="T222">
            <v>0</v>
          </cell>
          <cell r="U222">
            <v>4</v>
          </cell>
          <cell r="V222">
            <v>0</v>
          </cell>
          <cell r="W222" t="str">
            <v>4F1</v>
          </cell>
          <cell r="X222">
            <v>275</v>
          </cell>
          <cell r="Y222">
            <v>275</v>
          </cell>
          <cell r="Z222">
            <v>0</v>
          </cell>
          <cell r="AA222">
            <v>0.02</v>
          </cell>
          <cell r="AB222">
            <v>1</v>
          </cell>
          <cell r="AC222">
            <v>0</v>
          </cell>
          <cell r="AD222">
            <v>1</v>
          </cell>
          <cell r="AE222">
            <v>2</v>
          </cell>
          <cell r="AF222">
            <v>2.4</v>
          </cell>
        </row>
        <row r="223">
          <cell r="H223">
            <v>0</v>
          </cell>
          <cell r="M223">
            <v>0</v>
          </cell>
          <cell r="N223" t="str">
            <v>7F5</v>
          </cell>
          <cell r="O223">
            <v>140</v>
          </cell>
          <cell r="P223">
            <v>0</v>
          </cell>
          <cell r="Q223">
            <v>4.16</v>
          </cell>
          <cell r="R223">
            <v>3</v>
          </cell>
          <cell r="S223">
            <v>12.21083136</v>
          </cell>
          <cell r="T223">
            <v>41451.806389174279</v>
          </cell>
          <cell r="U223">
            <v>4</v>
          </cell>
          <cell r="V223">
            <v>3648.7628684210999</v>
          </cell>
          <cell r="W223" t="str">
            <v>9F5</v>
          </cell>
          <cell r="X223">
            <v>230</v>
          </cell>
          <cell r="Y223">
            <v>370</v>
          </cell>
          <cell r="Z223">
            <v>0</v>
          </cell>
          <cell r="AA223">
            <v>2.59</v>
          </cell>
          <cell r="AB223">
            <v>2</v>
          </cell>
          <cell r="AC223">
            <v>0</v>
          </cell>
          <cell r="AD223">
            <v>2</v>
          </cell>
          <cell r="AE223">
            <v>217</v>
          </cell>
          <cell r="AF223">
            <v>33721.799999999996</v>
          </cell>
        </row>
        <row r="224">
          <cell r="H224">
            <v>0</v>
          </cell>
          <cell r="I224">
            <v>0</v>
          </cell>
          <cell r="J224">
            <v>32</v>
          </cell>
          <cell r="K224">
            <v>0</v>
          </cell>
          <cell r="L224">
            <v>0</v>
          </cell>
          <cell r="M224">
            <v>0</v>
          </cell>
          <cell r="N224" t="str">
            <v>7F6</v>
          </cell>
          <cell r="O224">
            <v>0</v>
          </cell>
          <cell r="P224">
            <v>0</v>
          </cell>
          <cell r="Q224">
            <v>4.16</v>
          </cell>
          <cell r="R224">
            <v>3</v>
          </cell>
          <cell r="S224">
            <v>0</v>
          </cell>
          <cell r="T224">
            <v>0</v>
          </cell>
          <cell r="U224">
            <v>4</v>
          </cell>
          <cell r="V224">
            <v>0</v>
          </cell>
          <cell r="W224" t="str">
            <v>2F4</v>
          </cell>
          <cell r="X224">
            <v>260</v>
          </cell>
          <cell r="Y224">
            <v>260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H225">
            <v>0</v>
          </cell>
          <cell r="M225">
            <v>0</v>
          </cell>
          <cell r="N225" t="str">
            <v>7F7</v>
          </cell>
          <cell r="O225">
            <v>0</v>
          </cell>
          <cell r="P225">
            <v>0</v>
          </cell>
          <cell r="Q225">
            <v>4.16</v>
          </cell>
          <cell r="R225">
            <v>3</v>
          </cell>
          <cell r="S225">
            <v>0</v>
          </cell>
          <cell r="T225">
            <v>0</v>
          </cell>
          <cell r="U225">
            <v>4</v>
          </cell>
          <cell r="V225">
            <v>0</v>
          </cell>
          <cell r="W225" t="str">
            <v>2F4</v>
          </cell>
          <cell r="X225">
            <v>260</v>
          </cell>
          <cell r="Y225">
            <v>260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H226">
            <v>0</v>
          </cell>
          <cell r="M226">
            <v>0</v>
          </cell>
          <cell r="N226" t="str">
            <v>7F8</v>
          </cell>
          <cell r="O226">
            <v>0</v>
          </cell>
          <cell r="P226">
            <v>0</v>
          </cell>
          <cell r="Q226">
            <v>4.16</v>
          </cell>
          <cell r="R226">
            <v>3</v>
          </cell>
          <cell r="S226">
            <v>0</v>
          </cell>
          <cell r="T226">
            <v>0</v>
          </cell>
          <cell r="U226">
            <v>4</v>
          </cell>
          <cell r="V226">
            <v>0</v>
          </cell>
          <cell r="W226" t="str">
            <v>7F5</v>
          </cell>
          <cell r="X226">
            <v>140</v>
          </cell>
          <cell r="Y226">
            <v>140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H227">
            <v>0</v>
          </cell>
          <cell r="I227">
            <v>0.82</v>
          </cell>
          <cell r="J227">
            <v>32</v>
          </cell>
          <cell r="K227">
            <v>21.516799999999996</v>
          </cell>
          <cell r="L227">
            <v>73042.547343359998</v>
          </cell>
          <cell r="M227">
            <v>6429.5131570176</v>
          </cell>
          <cell r="N227" t="str">
            <v>9F1</v>
          </cell>
          <cell r="O227">
            <v>145</v>
          </cell>
          <cell r="P227">
            <v>0</v>
          </cell>
          <cell r="Q227">
            <v>4.16</v>
          </cell>
          <cell r="R227">
            <v>2</v>
          </cell>
          <cell r="S227">
            <v>8.7324057599999989</v>
          </cell>
          <cell r="T227">
            <v>29643.681269809149</v>
          </cell>
          <cell r="U227">
            <v>4</v>
          </cell>
          <cell r="V227">
            <v>2609.3618812433201</v>
          </cell>
          <cell r="W227" t="str">
            <v>1F6</v>
          </cell>
          <cell r="X227">
            <v>200</v>
          </cell>
          <cell r="Y227">
            <v>345</v>
          </cell>
          <cell r="Z227">
            <v>0</v>
          </cell>
          <cell r="AA227">
            <v>0.16</v>
          </cell>
          <cell r="AB227">
            <v>0.03</v>
          </cell>
          <cell r="AC227">
            <v>1</v>
          </cell>
          <cell r="AD227">
            <v>1.03</v>
          </cell>
          <cell r="AE227">
            <v>328</v>
          </cell>
          <cell r="AF227">
            <v>3148.8</v>
          </cell>
        </row>
        <row r="228">
          <cell r="H228">
            <v>0</v>
          </cell>
          <cell r="M228">
            <v>0</v>
          </cell>
          <cell r="N228" t="str">
            <v>9F2</v>
          </cell>
          <cell r="O228">
            <v>276</v>
          </cell>
          <cell r="P228">
            <v>1</v>
          </cell>
          <cell r="Q228">
            <v>4.16</v>
          </cell>
          <cell r="R228">
            <v>2</v>
          </cell>
          <cell r="S228">
            <v>31.638513254400003</v>
          </cell>
          <cell r="T228">
            <v>107402.47630958298</v>
          </cell>
          <cell r="U228">
            <v>4</v>
          </cell>
          <cell r="V228">
            <v>9454.019056627405</v>
          </cell>
          <cell r="W228" t="str">
            <v>4F5</v>
          </cell>
          <cell r="X228">
            <v>285</v>
          </cell>
          <cell r="Y228">
            <v>561</v>
          </cell>
          <cell r="Z228">
            <v>1</v>
          </cell>
          <cell r="AA228">
            <v>0.31</v>
          </cell>
          <cell r="AB228">
            <v>0.41</v>
          </cell>
          <cell r="AC228">
            <v>0</v>
          </cell>
          <cell r="AD228">
            <v>0.41</v>
          </cell>
          <cell r="AE228">
            <v>74</v>
          </cell>
          <cell r="AF228">
            <v>1376.4</v>
          </cell>
        </row>
        <row r="229">
          <cell r="H229">
            <v>0</v>
          </cell>
          <cell r="M229">
            <v>0</v>
          </cell>
          <cell r="N229" t="str">
            <v>9F3</v>
          </cell>
          <cell r="O229">
            <v>154</v>
          </cell>
          <cell r="P229">
            <v>0</v>
          </cell>
          <cell r="Q229">
            <v>4.16</v>
          </cell>
          <cell r="R229">
            <v>2</v>
          </cell>
          <cell r="S229">
            <v>9.8500706304000012</v>
          </cell>
          <cell r="T229">
            <v>33437.790487267252</v>
          </cell>
          <cell r="U229">
            <v>4</v>
          </cell>
          <cell r="V229">
            <v>2943.3353805263541</v>
          </cell>
          <cell r="W229" t="str">
            <v>4F3</v>
          </cell>
          <cell r="X229">
            <v>220</v>
          </cell>
          <cell r="Y229">
            <v>374</v>
          </cell>
          <cell r="Z229">
            <v>0</v>
          </cell>
          <cell r="AA229">
            <v>0.11</v>
          </cell>
          <cell r="AB229">
            <v>0.12</v>
          </cell>
          <cell r="AC229">
            <v>0</v>
          </cell>
          <cell r="AD229">
            <v>0.12</v>
          </cell>
          <cell r="AE229">
            <v>346</v>
          </cell>
          <cell r="AF229">
            <v>2283.6000000000004</v>
          </cell>
        </row>
        <row r="230">
          <cell r="H230">
            <v>0</v>
          </cell>
          <cell r="I230">
            <v>0.86</v>
          </cell>
          <cell r="J230">
            <v>32</v>
          </cell>
          <cell r="K230">
            <v>23.667199999999998</v>
          </cell>
          <cell r="L230">
            <v>80342.456893440001</v>
          </cell>
          <cell r="M230">
            <v>7072.0819912704001</v>
          </cell>
          <cell r="N230" t="str">
            <v>9F4</v>
          </cell>
          <cell r="O230">
            <v>286</v>
          </cell>
          <cell r="P230">
            <v>1</v>
          </cell>
          <cell r="Q230">
            <v>4.16</v>
          </cell>
          <cell r="R230">
            <v>2</v>
          </cell>
          <cell r="S230">
            <v>33.972692582400001</v>
          </cell>
          <cell r="T230">
            <v>115326.25698669723</v>
          </cell>
          <cell r="U230">
            <v>4</v>
          </cell>
          <cell r="V230">
            <v>10151.503659366404</v>
          </cell>
          <cell r="W230" t="str">
            <v>35F2</v>
          </cell>
          <cell r="X230">
            <v>230</v>
          </cell>
          <cell r="Y230">
            <v>516</v>
          </cell>
          <cell r="Z230">
            <v>1</v>
          </cell>
          <cell r="AA230">
            <v>7.0000000000000007E-2</v>
          </cell>
          <cell r="AB230">
            <v>0.04</v>
          </cell>
          <cell r="AC230">
            <v>2</v>
          </cell>
          <cell r="AD230">
            <v>2.04</v>
          </cell>
          <cell r="AE230">
            <v>707</v>
          </cell>
          <cell r="AF230">
            <v>2969.4</v>
          </cell>
        </row>
        <row r="231">
          <cell r="H231">
            <v>0</v>
          </cell>
          <cell r="M231">
            <v>0</v>
          </cell>
          <cell r="N231" t="str">
            <v>9F5</v>
          </cell>
          <cell r="O231">
            <v>230</v>
          </cell>
          <cell r="P231">
            <v>0</v>
          </cell>
          <cell r="Q231">
            <v>4.16</v>
          </cell>
          <cell r="R231">
            <v>2</v>
          </cell>
          <cell r="S231">
            <v>21.971189759999998</v>
          </cell>
          <cell r="T231">
            <v>74585.052992765952</v>
          </cell>
          <cell r="U231">
            <v>4</v>
          </cell>
          <cell r="V231">
            <v>6565.2910115468076</v>
          </cell>
          <cell r="W231" t="str">
            <v>7F5</v>
          </cell>
          <cell r="X231">
            <v>140</v>
          </cell>
          <cell r="Y231">
            <v>370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606</v>
          </cell>
          <cell r="AF231">
            <v>0</v>
          </cell>
        </row>
        <row r="232">
          <cell r="H232">
            <v>0</v>
          </cell>
          <cell r="I232">
            <v>0.76</v>
          </cell>
          <cell r="J232">
            <v>32</v>
          </cell>
          <cell r="K232">
            <v>18.4832</v>
          </cell>
          <cell r="L232">
            <v>62744.460656640003</v>
          </cell>
          <cell r="M232">
            <v>5523.0321229824003</v>
          </cell>
          <cell r="N232" t="str">
            <v>11F1</v>
          </cell>
          <cell r="O232">
            <v>0</v>
          </cell>
          <cell r="P232">
            <v>0</v>
          </cell>
          <cell r="Q232">
            <v>4.16</v>
          </cell>
          <cell r="R232">
            <v>1.6</v>
          </cell>
          <cell r="S232">
            <v>0</v>
          </cell>
          <cell r="T232">
            <v>0</v>
          </cell>
          <cell r="U232">
            <v>4</v>
          </cell>
          <cell r="V232">
            <v>0</v>
          </cell>
          <cell r="W232" t="str">
            <v>11F5</v>
          </cell>
          <cell r="X232">
            <v>170</v>
          </cell>
          <cell r="Y232">
            <v>170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39</v>
          </cell>
          <cell r="AF232">
            <v>0</v>
          </cell>
        </row>
        <row r="233">
          <cell r="H233">
            <v>0</v>
          </cell>
          <cell r="M233">
            <v>0</v>
          </cell>
          <cell r="N233" t="str">
            <v>11F2</v>
          </cell>
          <cell r="O233">
            <v>290</v>
          </cell>
          <cell r="P233">
            <v>1</v>
          </cell>
          <cell r="Q233">
            <v>4.16</v>
          </cell>
          <cell r="R233">
            <v>1.6</v>
          </cell>
          <cell r="S233">
            <v>27.943698431999998</v>
          </cell>
          <cell r="T233">
            <v>94859.780063389291</v>
          </cell>
          <cell r="U233">
            <v>4</v>
          </cell>
          <cell r="V233">
            <v>8349.9580199786251</v>
          </cell>
          <cell r="W233" t="str">
            <v>3F4</v>
          </cell>
          <cell r="X233">
            <v>330</v>
          </cell>
          <cell r="Y233">
            <v>620</v>
          </cell>
          <cell r="Z233">
            <v>1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320</v>
          </cell>
          <cell r="AF233">
            <v>0</v>
          </cell>
        </row>
        <row r="234">
          <cell r="H234">
            <v>0</v>
          </cell>
          <cell r="M234">
            <v>0</v>
          </cell>
          <cell r="N234" t="str">
            <v>11F3</v>
          </cell>
          <cell r="O234">
            <v>220</v>
          </cell>
          <cell r="P234">
            <v>0</v>
          </cell>
          <cell r="Q234">
            <v>4.16</v>
          </cell>
          <cell r="R234">
            <v>1.6</v>
          </cell>
          <cell r="S234">
            <v>16.081747968000002</v>
          </cell>
          <cell r="T234">
            <v>54592.31099962</v>
          </cell>
          <cell r="U234">
            <v>4</v>
          </cell>
          <cell r="V234">
            <v>4805.4455192267005</v>
          </cell>
          <cell r="W234" t="str">
            <v>35F2</v>
          </cell>
          <cell r="X234">
            <v>230</v>
          </cell>
          <cell r="Y234">
            <v>450</v>
          </cell>
          <cell r="Z234">
            <v>0</v>
          </cell>
          <cell r="AA234">
            <v>0.9</v>
          </cell>
          <cell r="AB234">
            <v>0.34</v>
          </cell>
          <cell r="AC234">
            <v>1</v>
          </cell>
          <cell r="AD234">
            <v>1.34</v>
          </cell>
          <cell r="AE234">
            <v>424</v>
          </cell>
          <cell r="AF234">
            <v>22896</v>
          </cell>
        </row>
        <row r="235">
          <cell r="H235">
            <v>0</v>
          </cell>
          <cell r="I235">
            <v>0.86</v>
          </cell>
          <cell r="J235">
            <v>32</v>
          </cell>
          <cell r="K235">
            <v>23.667199999999998</v>
          </cell>
          <cell r="L235">
            <v>80342.456893440001</v>
          </cell>
          <cell r="M235">
            <v>7072.0819912704001</v>
          </cell>
          <cell r="N235" t="str">
            <v>11F4</v>
          </cell>
          <cell r="O235">
            <v>270</v>
          </cell>
          <cell r="P235">
            <v>1</v>
          </cell>
          <cell r="Q235">
            <v>4.16</v>
          </cell>
          <cell r="R235">
            <v>1.6</v>
          </cell>
          <cell r="S235">
            <v>24.222302208000002</v>
          </cell>
          <cell r="T235">
            <v>82226.84859240285</v>
          </cell>
          <cell r="U235">
            <v>4</v>
          </cell>
          <cell r="V235">
            <v>7237.9540981741011</v>
          </cell>
          <cell r="W235" t="str">
            <v>35F1</v>
          </cell>
          <cell r="X235">
            <v>175</v>
          </cell>
          <cell r="Y235">
            <v>445</v>
          </cell>
          <cell r="Z235">
            <v>0</v>
          </cell>
          <cell r="AA235">
            <v>0.01</v>
          </cell>
          <cell r="AB235">
            <v>0.02</v>
          </cell>
          <cell r="AC235">
            <v>0</v>
          </cell>
          <cell r="AD235">
            <v>0.02</v>
          </cell>
          <cell r="AE235">
            <v>383</v>
          </cell>
          <cell r="AF235">
            <v>229.8</v>
          </cell>
        </row>
        <row r="236">
          <cell r="H236">
            <v>0</v>
          </cell>
          <cell r="M236">
            <v>0</v>
          </cell>
          <cell r="N236" t="str">
            <v>11F5</v>
          </cell>
          <cell r="O236">
            <v>170</v>
          </cell>
          <cell r="P236">
            <v>0</v>
          </cell>
          <cell r="Q236">
            <v>4.16</v>
          </cell>
          <cell r="R236">
            <v>1.6</v>
          </cell>
          <cell r="S236">
            <v>9.6025313279999995</v>
          </cell>
          <cell r="T236">
            <v>32597.474956384667</v>
          </cell>
          <cell r="U236">
            <v>4</v>
          </cell>
          <cell r="V236">
            <v>2869.3672625134632</v>
          </cell>
          <cell r="W236" t="str">
            <v>11F1</v>
          </cell>
          <cell r="X236">
            <v>0</v>
          </cell>
          <cell r="Y236">
            <v>170</v>
          </cell>
          <cell r="Z236">
            <v>0</v>
          </cell>
          <cell r="AA236">
            <v>0.17</v>
          </cell>
          <cell r="AB236">
            <v>0.21</v>
          </cell>
          <cell r="AC236">
            <v>0</v>
          </cell>
          <cell r="AD236">
            <v>0.21</v>
          </cell>
          <cell r="AE236">
            <v>39</v>
          </cell>
          <cell r="AF236">
            <v>397.80000000000007</v>
          </cell>
        </row>
        <row r="237">
          <cell r="H237">
            <v>0</v>
          </cell>
          <cell r="I237">
            <v>0.78</v>
          </cell>
          <cell r="J237">
            <v>32</v>
          </cell>
          <cell r="K237">
            <v>19.468800000000002</v>
          </cell>
          <cell r="L237">
            <v>66090.252533760009</v>
          </cell>
          <cell r="M237">
            <v>5817.5428386816011</v>
          </cell>
          <cell r="N237" t="str">
            <v>25F1</v>
          </cell>
          <cell r="O237">
            <v>250</v>
          </cell>
          <cell r="P237">
            <v>0</v>
          </cell>
          <cell r="Q237">
            <v>4.16</v>
          </cell>
          <cell r="R237">
            <v>1.8</v>
          </cell>
          <cell r="S237">
            <v>23.362560000000002</v>
          </cell>
          <cell r="T237">
            <v>79308.303040512008</v>
          </cell>
          <cell r="U237">
            <v>4</v>
          </cell>
          <cell r="V237">
            <v>6981.0514064179206</v>
          </cell>
          <cell r="W237" t="str">
            <v>67F2</v>
          </cell>
          <cell r="X237">
            <v>250</v>
          </cell>
          <cell r="Y237">
            <v>500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194</v>
          </cell>
          <cell r="AF237">
            <v>0</v>
          </cell>
        </row>
        <row r="238">
          <cell r="H238">
            <v>0</v>
          </cell>
          <cell r="M238">
            <v>0</v>
          </cell>
          <cell r="N238" t="str">
            <v>25F2</v>
          </cell>
          <cell r="O238">
            <v>430</v>
          </cell>
          <cell r="P238">
            <v>1</v>
          </cell>
          <cell r="Q238">
            <v>4.16</v>
          </cell>
          <cell r="R238">
            <v>1.8</v>
          </cell>
          <cell r="S238">
            <v>69.115797504</v>
          </cell>
          <cell r="T238">
            <v>234625.68371505072</v>
          </cell>
          <cell r="U238">
            <v>4</v>
          </cell>
          <cell r="V238">
            <v>20652.742480746776</v>
          </cell>
          <cell r="W238" t="str">
            <v>1F4</v>
          </cell>
          <cell r="X238">
            <v>140</v>
          </cell>
          <cell r="Y238">
            <v>570</v>
          </cell>
          <cell r="Z238">
            <v>1</v>
          </cell>
          <cell r="AA238">
            <v>0.13</v>
          </cell>
          <cell r="AB238">
            <v>0.1</v>
          </cell>
          <cell r="AC238">
            <v>4</v>
          </cell>
          <cell r="AD238">
            <v>4.0999999999999996</v>
          </cell>
          <cell r="AE238">
            <v>326</v>
          </cell>
          <cell r="AF238">
            <v>2542.8000000000002</v>
          </cell>
        </row>
        <row r="239">
          <cell r="H239">
            <v>0</v>
          </cell>
          <cell r="M239">
            <v>0</v>
          </cell>
          <cell r="N239" t="str">
            <v>25F3</v>
          </cell>
          <cell r="O239">
            <v>350</v>
          </cell>
          <cell r="P239">
            <v>1</v>
          </cell>
          <cell r="Q239">
            <v>4.16</v>
          </cell>
          <cell r="R239">
            <v>1.8</v>
          </cell>
          <cell r="S239">
            <v>45.790617600000012</v>
          </cell>
          <cell r="T239">
            <v>155444.27395940357</v>
          </cell>
          <cell r="U239">
            <v>4</v>
          </cell>
          <cell r="V239">
            <v>13682.860756579128</v>
          </cell>
          <cell r="W239" t="str">
            <v>1F4</v>
          </cell>
          <cell r="X239">
            <v>140</v>
          </cell>
          <cell r="Y239">
            <v>490</v>
          </cell>
          <cell r="Z239">
            <v>0</v>
          </cell>
          <cell r="AA239">
            <v>0.02</v>
          </cell>
          <cell r="AB239">
            <v>0.05</v>
          </cell>
          <cell r="AC239">
            <v>0</v>
          </cell>
          <cell r="AD239">
            <v>0.05</v>
          </cell>
          <cell r="AE239">
            <v>346</v>
          </cell>
          <cell r="AF239">
            <v>415.2</v>
          </cell>
        </row>
        <row r="240">
          <cell r="H240">
            <v>0</v>
          </cell>
          <cell r="I240">
            <v>0.7</v>
          </cell>
          <cell r="J240">
            <v>32</v>
          </cell>
          <cell r="K240">
            <v>15.679999999999998</v>
          </cell>
          <cell r="L240">
            <v>53228.507136</v>
          </cell>
          <cell r="M240">
            <v>4685.3977497599999</v>
          </cell>
          <cell r="N240" t="str">
            <v>35F1</v>
          </cell>
          <cell r="O240">
            <v>175</v>
          </cell>
          <cell r="P240">
            <v>0</v>
          </cell>
          <cell r="Q240">
            <v>4.16</v>
          </cell>
          <cell r="R240">
            <v>2</v>
          </cell>
          <cell r="S240">
            <v>12.719616000000002</v>
          </cell>
          <cell r="T240">
            <v>43178.964988723208</v>
          </cell>
          <cell r="U240">
            <v>4</v>
          </cell>
          <cell r="V240">
            <v>3800.7946546053126</v>
          </cell>
          <cell r="W240" t="str">
            <v>11F4</v>
          </cell>
          <cell r="X240">
            <v>270</v>
          </cell>
          <cell r="Y240">
            <v>445</v>
          </cell>
          <cell r="Z240">
            <v>0</v>
          </cell>
          <cell r="AA240">
            <v>0.04</v>
          </cell>
          <cell r="AB240">
            <v>0.04</v>
          </cell>
          <cell r="AC240">
            <v>1</v>
          </cell>
          <cell r="AD240">
            <v>1.04</v>
          </cell>
          <cell r="AE240">
            <v>744</v>
          </cell>
          <cell r="AF240">
            <v>1785.6000000000001</v>
          </cell>
        </row>
        <row r="241">
          <cell r="H241">
            <v>0</v>
          </cell>
          <cell r="M241">
            <v>0</v>
          </cell>
          <cell r="N241" t="str">
            <v>35F2</v>
          </cell>
          <cell r="O241">
            <v>230</v>
          </cell>
          <cell r="P241">
            <v>0</v>
          </cell>
          <cell r="Q241">
            <v>4.16</v>
          </cell>
          <cell r="R241">
            <v>2</v>
          </cell>
          <cell r="S241">
            <v>21.971189759999998</v>
          </cell>
          <cell r="T241">
            <v>74585.052992765952</v>
          </cell>
          <cell r="U241">
            <v>4</v>
          </cell>
          <cell r="V241">
            <v>6565.2910115468076</v>
          </cell>
          <cell r="W241" t="str">
            <v>11F3</v>
          </cell>
          <cell r="X241">
            <v>220</v>
          </cell>
          <cell r="Y241">
            <v>450</v>
          </cell>
          <cell r="Z241">
            <v>0</v>
          </cell>
          <cell r="AA241">
            <v>0</v>
          </cell>
          <cell r="AB241">
            <v>0.01</v>
          </cell>
          <cell r="AC241">
            <v>0</v>
          </cell>
          <cell r="AD241">
            <v>0.01</v>
          </cell>
          <cell r="AE241">
            <v>184</v>
          </cell>
          <cell r="AF241">
            <v>0</v>
          </cell>
        </row>
        <row r="242">
          <cell r="H242">
            <v>0</v>
          </cell>
          <cell r="I242">
            <v>0.67</v>
          </cell>
          <cell r="J242">
            <v>32</v>
          </cell>
          <cell r="K242">
            <v>14.364800000000002</v>
          </cell>
          <cell r="L242">
            <v>48763.83031296001</v>
          </cell>
          <cell r="M242">
            <v>4292.3980609536011</v>
          </cell>
          <cell r="N242" t="str">
            <v>36F1</v>
          </cell>
          <cell r="O242">
            <v>123</v>
          </cell>
          <cell r="P242">
            <v>0</v>
          </cell>
          <cell r="Q242">
            <v>4.16</v>
          </cell>
          <cell r="R242">
            <v>2</v>
          </cell>
          <cell r="S242">
            <v>6.2835941375999997</v>
          </cell>
          <cell r="T242">
            <v>21330.761185776108</v>
          </cell>
          <cell r="U242">
            <v>4</v>
          </cell>
          <cell r="V242">
            <v>1877.6235862701637</v>
          </cell>
          <cell r="W242" t="str">
            <v>3F6</v>
          </cell>
          <cell r="X242">
            <v>40</v>
          </cell>
          <cell r="Y242">
            <v>163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23</v>
          </cell>
          <cell r="AF242">
            <v>0</v>
          </cell>
        </row>
        <row r="243">
          <cell r="H243">
            <v>0</v>
          </cell>
          <cell r="M243">
            <v>0</v>
          </cell>
          <cell r="N243" t="str">
            <v>36F2</v>
          </cell>
          <cell r="O243">
            <v>117</v>
          </cell>
          <cell r="P243">
            <v>0</v>
          </cell>
          <cell r="Q243">
            <v>4.16</v>
          </cell>
          <cell r="R243">
            <v>2</v>
          </cell>
          <cell r="S243">
            <v>5.6855126015999993</v>
          </cell>
          <cell r="T243">
            <v>19300.468627938997</v>
          </cell>
          <cell r="U243">
            <v>4</v>
          </cell>
          <cell r="V243">
            <v>1698.9086702658647</v>
          </cell>
          <cell r="W243" t="str">
            <v>36F1</v>
          </cell>
          <cell r="X243">
            <v>123</v>
          </cell>
          <cell r="Y243">
            <v>240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118</v>
          </cell>
          <cell r="AF243">
            <v>0</v>
          </cell>
        </row>
        <row r="244">
          <cell r="H244">
            <v>0</v>
          </cell>
          <cell r="M244">
            <v>0</v>
          </cell>
          <cell r="N244" t="str">
            <v>36F3</v>
          </cell>
          <cell r="O244">
            <v>280</v>
          </cell>
          <cell r="P244">
            <v>1</v>
          </cell>
          <cell r="Q244">
            <v>4.16</v>
          </cell>
          <cell r="R244">
            <v>2</v>
          </cell>
          <cell r="S244">
            <v>32.562216960000001</v>
          </cell>
          <cell r="T244">
            <v>110538.1503711314</v>
          </cell>
          <cell r="U244">
            <v>4</v>
          </cell>
          <cell r="V244">
            <v>9730.0343157896004</v>
          </cell>
          <cell r="W244" t="str">
            <v>36F2</v>
          </cell>
          <cell r="X244">
            <v>117</v>
          </cell>
          <cell r="Y244">
            <v>397</v>
          </cell>
          <cell r="Z244">
            <v>0</v>
          </cell>
          <cell r="AA244">
            <v>0.1</v>
          </cell>
          <cell r="AB244">
            <v>0.04</v>
          </cell>
          <cell r="AC244">
            <v>1</v>
          </cell>
          <cell r="AD244">
            <v>1.04</v>
          </cell>
          <cell r="AE244">
            <v>57</v>
          </cell>
          <cell r="AF244">
            <v>342</v>
          </cell>
        </row>
        <row r="245">
          <cell r="H245">
            <v>0</v>
          </cell>
          <cell r="M245">
            <v>0</v>
          </cell>
          <cell r="N245" t="str">
            <v>36F4</v>
          </cell>
          <cell r="O245">
            <v>158</v>
          </cell>
          <cell r="P245">
            <v>0</v>
          </cell>
          <cell r="Q245">
            <v>4.16</v>
          </cell>
          <cell r="R245">
            <v>2</v>
          </cell>
          <cell r="S245">
            <v>10.368407961600003</v>
          </cell>
          <cell r="T245">
            <v>35197.377370726084</v>
          </cell>
          <cell r="U245">
            <v>4</v>
          </cell>
          <cell r="V245">
            <v>3098.2216410634137</v>
          </cell>
          <cell r="W245" t="str">
            <v>3F2</v>
          </cell>
          <cell r="X245">
            <v>200</v>
          </cell>
          <cell r="Y245">
            <v>358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99</v>
          </cell>
          <cell r="AF245">
            <v>0</v>
          </cell>
        </row>
        <row r="246">
          <cell r="H246">
            <v>0</v>
          </cell>
          <cell r="I246">
            <v>0.8</v>
          </cell>
          <cell r="J246">
            <v>32</v>
          </cell>
          <cell r="K246">
            <v>20.480000000000004</v>
          </cell>
          <cell r="L246">
            <v>69522.948096000022</v>
          </cell>
          <cell r="M246">
            <v>6119.7031833600013</v>
          </cell>
          <cell r="N246" t="str">
            <v>42F1</v>
          </cell>
          <cell r="O246">
            <v>300</v>
          </cell>
          <cell r="P246">
            <v>1</v>
          </cell>
          <cell r="Q246">
            <v>4.16</v>
          </cell>
          <cell r="R246">
            <v>2</v>
          </cell>
          <cell r="S246">
            <v>37.380096000000009</v>
          </cell>
          <cell r="T246">
            <v>126893.28486481924</v>
          </cell>
          <cell r="U246">
            <v>4</v>
          </cell>
          <cell r="V246">
            <v>11169.682250268675</v>
          </cell>
          <cell r="W246" t="str">
            <v>78F5</v>
          </cell>
          <cell r="X246">
            <v>180</v>
          </cell>
          <cell r="Y246">
            <v>480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H247">
            <v>0</v>
          </cell>
          <cell r="M247">
            <v>0</v>
          </cell>
          <cell r="N247" t="str">
            <v>42F2</v>
          </cell>
          <cell r="O247">
            <v>360</v>
          </cell>
          <cell r="P247">
            <v>1</v>
          </cell>
          <cell r="Q247">
            <v>4.16</v>
          </cell>
          <cell r="R247">
            <v>2</v>
          </cell>
          <cell r="S247">
            <v>53.827338239999996</v>
          </cell>
          <cell r="T247">
            <v>182726.33020533965</v>
          </cell>
          <cell r="U247">
            <v>4</v>
          </cell>
          <cell r="V247">
            <v>16084.342440386887</v>
          </cell>
          <cell r="W247" t="str">
            <v>78F4</v>
          </cell>
          <cell r="X247">
            <v>390</v>
          </cell>
          <cell r="Y247">
            <v>750</v>
          </cell>
          <cell r="Z247">
            <v>1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H248">
            <v>0</v>
          </cell>
          <cell r="M248">
            <v>0</v>
          </cell>
          <cell r="N248" t="str">
            <v>42F3</v>
          </cell>
          <cell r="O248">
            <v>0</v>
          </cell>
          <cell r="P248">
            <v>0</v>
          </cell>
          <cell r="Q248">
            <v>4.16</v>
          </cell>
          <cell r="R248">
            <v>2</v>
          </cell>
          <cell r="S248">
            <v>0</v>
          </cell>
          <cell r="T248">
            <v>0</v>
          </cell>
          <cell r="U248">
            <v>4</v>
          </cell>
          <cell r="V248">
            <v>0</v>
          </cell>
          <cell r="W248" t="str">
            <v>1F2</v>
          </cell>
          <cell r="X248">
            <v>100</v>
          </cell>
          <cell r="Y248">
            <v>100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H249">
            <v>0</v>
          </cell>
          <cell r="I249">
            <v>1</v>
          </cell>
          <cell r="J249">
            <v>32</v>
          </cell>
          <cell r="K249">
            <v>32</v>
          </cell>
          <cell r="L249">
            <v>108629.6064</v>
          </cell>
          <cell r="M249">
            <v>9562.0362239999995</v>
          </cell>
          <cell r="N249" t="str">
            <v>65F1</v>
          </cell>
          <cell r="O249">
            <v>0</v>
          </cell>
          <cell r="P249">
            <v>0</v>
          </cell>
          <cell r="Q249">
            <v>4.16</v>
          </cell>
          <cell r="R249">
            <v>2</v>
          </cell>
          <cell r="S249">
            <v>0</v>
          </cell>
          <cell r="T249">
            <v>0</v>
          </cell>
          <cell r="U249">
            <v>4</v>
          </cell>
          <cell r="V249">
            <v>0</v>
          </cell>
          <cell r="W249" t="str">
            <v>79F1</v>
          </cell>
          <cell r="X249">
            <v>320</v>
          </cell>
          <cell r="Y249">
            <v>320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</row>
        <row r="250">
          <cell r="H250">
            <v>0</v>
          </cell>
          <cell r="M250">
            <v>0</v>
          </cell>
          <cell r="N250" t="str">
            <v>65F2</v>
          </cell>
          <cell r="O250">
            <v>250</v>
          </cell>
          <cell r="P250">
            <v>0</v>
          </cell>
          <cell r="Q250">
            <v>4.16</v>
          </cell>
          <cell r="R250">
            <v>2</v>
          </cell>
          <cell r="S250">
            <v>25.958400000000001</v>
          </cell>
          <cell r="T250">
            <v>88120.336711680007</v>
          </cell>
          <cell r="U250">
            <v>4</v>
          </cell>
          <cell r="V250">
            <v>7756.7237849088015</v>
          </cell>
          <cell r="W250" t="str">
            <v>78F1</v>
          </cell>
          <cell r="X250">
            <v>80</v>
          </cell>
          <cell r="Y250">
            <v>330</v>
          </cell>
          <cell r="Z250">
            <v>0</v>
          </cell>
          <cell r="AA250">
            <v>0.41</v>
          </cell>
          <cell r="AB250">
            <v>0.24</v>
          </cell>
          <cell r="AC250">
            <v>1</v>
          </cell>
          <cell r="AD250">
            <v>1.24</v>
          </cell>
          <cell r="AE250">
            <v>129</v>
          </cell>
          <cell r="AF250">
            <v>3173.3999999999996</v>
          </cell>
        </row>
        <row r="251">
          <cell r="H251">
            <v>0</v>
          </cell>
          <cell r="M251">
            <v>0</v>
          </cell>
          <cell r="N251" t="str">
            <v>65F3</v>
          </cell>
          <cell r="O251">
            <v>500</v>
          </cell>
          <cell r="P251">
            <v>1</v>
          </cell>
          <cell r="Q251">
            <v>4.16</v>
          </cell>
          <cell r="R251">
            <v>2</v>
          </cell>
          <cell r="S251">
            <v>103.8336</v>
          </cell>
          <cell r="T251">
            <v>352481.34684672003</v>
          </cell>
          <cell r="U251">
            <v>4</v>
          </cell>
          <cell r="V251">
            <v>31026.895139635206</v>
          </cell>
          <cell r="W251" t="str">
            <v>78F2</v>
          </cell>
          <cell r="X251">
            <v>170</v>
          </cell>
          <cell r="Y251">
            <v>670</v>
          </cell>
          <cell r="Z251">
            <v>1</v>
          </cell>
          <cell r="AA251">
            <v>0.39</v>
          </cell>
          <cell r="AB251">
            <v>0.08</v>
          </cell>
          <cell r="AC251">
            <v>1</v>
          </cell>
          <cell r="AD251">
            <v>1.08</v>
          </cell>
          <cell r="AE251">
            <v>52</v>
          </cell>
          <cell r="AF251">
            <v>1216.8000000000002</v>
          </cell>
        </row>
        <row r="252">
          <cell r="H252">
            <v>0</v>
          </cell>
          <cell r="I252">
            <v>0.78</v>
          </cell>
          <cell r="J252">
            <v>32</v>
          </cell>
          <cell r="K252">
            <v>19.468800000000002</v>
          </cell>
          <cell r="L252">
            <v>66090.252533760009</v>
          </cell>
          <cell r="M252">
            <v>5817.5428386816011</v>
          </cell>
          <cell r="N252" t="str">
            <v>78F1</v>
          </cell>
          <cell r="O252">
            <v>80</v>
          </cell>
          <cell r="P252">
            <v>0</v>
          </cell>
          <cell r="Q252">
            <v>4.16</v>
          </cell>
          <cell r="R252">
            <v>1.6</v>
          </cell>
          <cell r="S252">
            <v>2.1265121280000008</v>
          </cell>
          <cell r="T252">
            <v>7218.8179834208286</v>
          </cell>
          <cell r="U252">
            <v>4</v>
          </cell>
          <cell r="V252">
            <v>635.43081245972917</v>
          </cell>
          <cell r="W252" t="str">
            <v>65F2</v>
          </cell>
          <cell r="X252">
            <v>250</v>
          </cell>
          <cell r="Y252">
            <v>330</v>
          </cell>
          <cell r="Z252">
            <v>0</v>
          </cell>
          <cell r="AA252">
            <v>0.45</v>
          </cell>
          <cell r="AB252">
            <v>0.56000000000000005</v>
          </cell>
          <cell r="AC252">
            <v>3</v>
          </cell>
          <cell r="AD252">
            <v>3.56</v>
          </cell>
          <cell r="AE252">
            <v>498</v>
          </cell>
          <cell r="AF252">
            <v>13446</v>
          </cell>
        </row>
        <row r="253">
          <cell r="H253">
            <v>0</v>
          </cell>
          <cell r="M253">
            <v>0</v>
          </cell>
          <cell r="N253" t="str">
            <v>78F2</v>
          </cell>
          <cell r="O253">
            <v>170</v>
          </cell>
          <cell r="P253">
            <v>0</v>
          </cell>
          <cell r="Q253">
            <v>4.16</v>
          </cell>
          <cell r="R253">
            <v>1.6</v>
          </cell>
          <cell r="S253">
            <v>9.6025313279999995</v>
          </cell>
          <cell r="T253">
            <v>32597.474956384667</v>
          </cell>
          <cell r="U253">
            <v>4</v>
          </cell>
          <cell r="V253">
            <v>2869.3672625134632</v>
          </cell>
          <cell r="W253" t="str">
            <v>1F3</v>
          </cell>
          <cell r="X253">
            <v>130</v>
          </cell>
          <cell r="Y253">
            <v>300</v>
          </cell>
          <cell r="Z253">
            <v>0</v>
          </cell>
          <cell r="AA253">
            <v>0.66</v>
          </cell>
          <cell r="AB253">
            <v>0.45</v>
          </cell>
          <cell r="AC253">
            <v>2</v>
          </cell>
          <cell r="AD253">
            <v>2.4500000000000002</v>
          </cell>
          <cell r="AE253">
            <v>368</v>
          </cell>
          <cell r="AF253">
            <v>14572.800000000001</v>
          </cell>
        </row>
        <row r="254">
          <cell r="H254">
            <v>0</v>
          </cell>
          <cell r="I254">
            <v>0.82</v>
          </cell>
          <cell r="J254">
            <v>32</v>
          </cell>
          <cell r="K254">
            <v>21.516799999999996</v>
          </cell>
          <cell r="L254">
            <v>73042.547343359998</v>
          </cell>
          <cell r="M254">
            <v>6429.5131570176</v>
          </cell>
          <cell r="N254" t="str">
            <v>78F4</v>
          </cell>
          <cell r="O254">
            <v>390</v>
          </cell>
          <cell r="P254">
            <v>1</v>
          </cell>
          <cell r="Q254">
            <v>4.16</v>
          </cell>
          <cell r="R254">
            <v>1.6</v>
          </cell>
          <cell r="S254">
            <v>50.537889791999994</v>
          </cell>
          <cell r="T254">
            <v>171559.72113723555</v>
          </cell>
          <cell r="U254">
            <v>4</v>
          </cell>
          <cell r="V254">
            <v>15101.410402363244</v>
          </cell>
          <cell r="W254" t="str">
            <v>42F2</v>
          </cell>
          <cell r="X254">
            <v>360</v>
          </cell>
          <cell r="Y254">
            <v>750</v>
          </cell>
          <cell r="Z254">
            <v>1</v>
          </cell>
          <cell r="AA254">
            <v>0.18</v>
          </cell>
          <cell r="AB254">
            <v>1.1499999999999999</v>
          </cell>
          <cell r="AC254">
            <v>1</v>
          </cell>
          <cell r="AD254">
            <v>2.15</v>
          </cell>
          <cell r="AE254">
            <v>405</v>
          </cell>
          <cell r="AF254">
            <v>4373.9999999999991</v>
          </cell>
        </row>
        <row r="255">
          <cell r="H255">
            <v>0</v>
          </cell>
          <cell r="M255">
            <v>0</v>
          </cell>
          <cell r="N255" t="str">
            <v>78F5</v>
          </cell>
          <cell r="O255">
            <v>180</v>
          </cell>
          <cell r="P255">
            <v>0</v>
          </cell>
          <cell r="Q255">
            <v>4.16</v>
          </cell>
          <cell r="R255">
            <v>1.6</v>
          </cell>
          <cell r="S255">
            <v>10.765467648</v>
          </cell>
          <cell r="T255">
            <v>36545.266041067931</v>
          </cell>
          <cell r="U255">
            <v>4</v>
          </cell>
          <cell r="V255">
            <v>3216.8684880773776</v>
          </cell>
          <cell r="W255" t="str">
            <v>42F1</v>
          </cell>
          <cell r="X255">
            <v>300</v>
          </cell>
          <cell r="Y255">
            <v>480</v>
          </cell>
          <cell r="Z255">
            <v>0</v>
          </cell>
          <cell r="AA255">
            <v>0.95</v>
          </cell>
          <cell r="AB255">
            <v>0.4</v>
          </cell>
          <cell r="AC255">
            <v>1</v>
          </cell>
          <cell r="AD255">
            <v>1.4</v>
          </cell>
          <cell r="AE255">
            <v>139</v>
          </cell>
          <cell r="AF255">
            <v>7922.9999999999991</v>
          </cell>
        </row>
        <row r="256">
          <cell r="H256">
            <v>0</v>
          </cell>
          <cell r="J256">
            <v>32</v>
          </cell>
          <cell r="K256">
            <v>374.28515555555555</v>
          </cell>
          <cell r="L256">
            <v>1270576.5352925865</v>
          </cell>
          <cell r="M256">
            <v>111841.50673524056</v>
          </cell>
          <cell r="N256">
            <v>54</v>
          </cell>
          <cell r="O256">
            <v>10429</v>
          </cell>
          <cell r="P256">
            <v>17</v>
          </cell>
          <cell r="R256">
            <v>1.9333333333333327</v>
          </cell>
          <cell r="S256">
            <v>1037.4393968639999</v>
          </cell>
          <cell r="T256">
            <v>3521769.7920371788</v>
          </cell>
          <cell r="U256">
            <v>4</v>
          </cell>
          <cell r="V256">
            <v>310001.03415682114</v>
          </cell>
          <cell r="X256">
            <v>10975</v>
          </cell>
          <cell r="Y256">
            <v>21404</v>
          </cell>
          <cell r="Z256">
            <v>14</v>
          </cell>
          <cell r="AA256">
            <v>0.35912031591329174</v>
          </cell>
          <cell r="AB256">
            <v>0.3533162493698539</v>
          </cell>
          <cell r="AD256">
            <v>1.2063661569484119</v>
          </cell>
          <cell r="AE256">
            <v>11902</v>
          </cell>
          <cell r="AF256">
            <v>256454.99999999991</v>
          </cell>
        </row>
        <row r="257">
          <cell r="H257">
            <v>1</v>
          </cell>
          <cell r="I257">
            <v>1.27</v>
          </cell>
          <cell r="J257">
            <v>67</v>
          </cell>
          <cell r="K257">
            <v>108.0643</v>
          </cell>
          <cell r="L257">
            <v>366843.19921536004</v>
          </cell>
          <cell r="M257">
            <v>32291.085972537603</v>
          </cell>
          <cell r="N257" t="str">
            <v>21F1</v>
          </cell>
          <cell r="O257">
            <v>400</v>
          </cell>
          <cell r="P257">
            <v>1</v>
          </cell>
          <cell r="Q257">
            <v>13.8</v>
          </cell>
          <cell r="R257">
            <v>4</v>
          </cell>
          <cell r="S257">
            <v>73.128959999999992</v>
          </cell>
          <cell r="T257">
            <v>248249.06691379199</v>
          </cell>
          <cell r="U257">
            <v>0.2</v>
          </cell>
          <cell r="V257">
            <v>21851.930141982721</v>
          </cell>
          <cell r="W257" t="str">
            <v>37F1</v>
          </cell>
          <cell r="X257">
            <v>280</v>
          </cell>
          <cell r="Y257">
            <v>680</v>
          </cell>
          <cell r="Z257">
            <v>1</v>
          </cell>
          <cell r="AA257">
            <v>0.82</v>
          </cell>
          <cell r="AB257">
            <v>0.57999999999999996</v>
          </cell>
          <cell r="AC257">
            <v>2</v>
          </cell>
          <cell r="AD257">
            <v>2.58</v>
          </cell>
          <cell r="AE257">
            <v>210</v>
          </cell>
          <cell r="AF257">
            <v>10332</v>
          </cell>
        </row>
        <row r="258">
          <cell r="H258">
            <v>0</v>
          </cell>
          <cell r="M258">
            <v>0</v>
          </cell>
          <cell r="N258" t="str">
            <v>21F2</v>
          </cell>
          <cell r="O258">
            <v>290</v>
          </cell>
          <cell r="P258">
            <v>1</v>
          </cell>
          <cell r="Q258">
            <v>13.8</v>
          </cell>
          <cell r="R258">
            <v>4</v>
          </cell>
          <cell r="S258">
            <v>38.438409600000007</v>
          </cell>
          <cell r="T258">
            <v>130485.91579656197</v>
          </cell>
          <cell r="U258">
            <v>0.2</v>
          </cell>
          <cell r="V258">
            <v>11485.920780879671</v>
          </cell>
          <cell r="W258" t="str">
            <v>37F3</v>
          </cell>
          <cell r="X258">
            <v>265</v>
          </cell>
          <cell r="Y258">
            <v>555</v>
          </cell>
          <cell r="Z258">
            <v>1</v>
          </cell>
          <cell r="AA258">
            <v>0.59</v>
          </cell>
          <cell r="AB258">
            <v>0.34</v>
          </cell>
          <cell r="AC258">
            <v>2</v>
          </cell>
          <cell r="AD258">
            <v>2.34</v>
          </cell>
          <cell r="AE258">
            <v>574</v>
          </cell>
          <cell r="AF258">
            <v>20319.599999999999</v>
          </cell>
        </row>
        <row r="259">
          <cell r="H259">
            <v>0</v>
          </cell>
          <cell r="M259">
            <v>0</v>
          </cell>
          <cell r="N259" t="str">
            <v>21F3</v>
          </cell>
          <cell r="O259">
            <v>350</v>
          </cell>
          <cell r="P259">
            <v>1</v>
          </cell>
          <cell r="Q259">
            <v>13.8</v>
          </cell>
          <cell r="R259">
            <v>4</v>
          </cell>
          <cell r="S259">
            <v>55.989360000000005</v>
          </cell>
          <cell r="T259">
            <v>190065.69185587202</v>
          </cell>
          <cell r="U259">
            <v>0.2</v>
          </cell>
          <cell r="V259">
            <v>16730.384014955522</v>
          </cell>
          <cell r="W259" t="str">
            <v>21F2</v>
          </cell>
          <cell r="X259">
            <v>290</v>
          </cell>
          <cell r="Y259">
            <v>640</v>
          </cell>
          <cell r="Z259">
            <v>1</v>
          </cell>
          <cell r="AA259">
            <v>0.94</v>
          </cell>
          <cell r="AB259">
            <v>1.02</v>
          </cell>
          <cell r="AC259">
            <v>4</v>
          </cell>
          <cell r="AD259">
            <v>5.0199999999999996</v>
          </cell>
          <cell r="AE259">
            <v>47</v>
          </cell>
          <cell r="AF259">
            <v>2650.8</v>
          </cell>
        </row>
        <row r="260">
          <cell r="H260">
            <v>1</v>
          </cell>
          <cell r="I260">
            <v>1.25</v>
          </cell>
          <cell r="J260">
            <v>67</v>
          </cell>
          <cell r="K260">
            <v>104.6875</v>
          </cell>
          <cell r="L260">
            <v>355380.06000000006</v>
          </cell>
          <cell r="M260">
            <v>31282.052100000001</v>
          </cell>
          <cell r="N260" t="str">
            <v>28F1</v>
          </cell>
          <cell r="O260">
            <v>300</v>
          </cell>
          <cell r="P260">
            <v>1</v>
          </cell>
          <cell r="Q260">
            <v>13.8</v>
          </cell>
          <cell r="R260">
            <v>3.5</v>
          </cell>
          <cell r="S260">
            <v>35.993160000000003</v>
          </cell>
          <cell r="T260">
            <v>122185.08762163202</v>
          </cell>
          <cell r="U260">
            <v>0.2</v>
          </cell>
          <cell r="V260">
            <v>10755.246866757123</v>
          </cell>
          <cell r="W260" t="str">
            <v>48F1</v>
          </cell>
          <cell r="X260">
            <v>360</v>
          </cell>
          <cell r="Y260">
            <v>660</v>
          </cell>
          <cell r="Z260">
            <v>1</v>
          </cell>
          <cell r="AA260">
            <v>0.28000000000000003</v>
          </cell>
          <cell r="AB260">
            <v>0.05</v>
          </cell>
          <cell r="AC260">
            <v>2</v>
          </cell>
          <cell r="AD260">
            <v>2.0499999999999998</v>
          </cell>
          <cell r="AE260">
            <v>55</v>
          </cell>
          <cell r="AF260">
            <v>924.00000000000011</v>
          </cell>
        </row>
        <row r="261">
          <cell r="H261">
            <v>0</v>
          </cell>
          <cell r="M261">
            <v>0</v>
          </cell>
          <cell r="N261" t="str">
            <v>28F2</v>
          </cell>
          <cell r="O261">
            <v>150</v>
          </cell>
          <cell r="P261">
            <v>0</v>
          </cell>
          <cell r="Q261">
            <v>13.8</v>
          </cell>
          <cell r="R261">
            <v>3.5</v>
          </cell>
          <cell r="S261">
            <v>8.9982900000000008</v>
          </cell>
          <cell r="T261">
            <v>30546.271905408004</v>
          </cell>
          <cell r="U261">
            <v>0.2</v>
          </cell>
          <cell r="V261">
            <v>2688.8117166892807</v>
          </cell>
          <cell r="W261" t="str">
            <v>37F3</v>
          </cell>
          <cell r="X261">
            <v>265</v>
          </cell>
          <cell r="Y261">
            <v>415</v>
          </cell>
          <cell r="Z261">
            <v>0</v>
          </cell>
          <cell r="AA261">
            <v>0.13</v>
          </cell>
          <cell r="AB261">
            <v>0.11</v>
          </cell>
          <cell r="AC261">
            <v>3</v>
          </cell>
          <cell r="AD261">
            <v>3.11</v>
          </cell>
          <cell r="AE261">
            <v>28</v>
          </cell>
          <cell r="AF261">
            <v>218.4</v>
          </cell>
        </row>
        <row r="262">
          <cell r="H262">
            <v>0</v>
          </cell>
          <cell r="I262">
            <v>0.91999999999999993</v>
          </cell>
          <cell r="J262">
            <v>67</v>
          </cell>
          <cell r="K262">
            <v>56.708799999999989</v>
          </cell>
          <cell r="L262">
            <v>192507.95698175998</v>
          </cell>
          <cell r="M262">
            <v>16945.362494361598</v>
          </cell>
          <cell r="N262" t="str">
            <v>28F4</v>
          </cell>
          <cell r="O262">
            <v>340</v>
          </cell>
          <cell r="P262">
            <v>1</v>
          </cell>
          <cell r="Q262">
            <v>13.8</v>
          </cell>
          <cell r="R262">
            <v>3.5</v>
          </cell>
          <cell r="S262">
            <v>46.231214399999999</v>
          </cell>
          <cell r="T262">
            <v>156939.9569895629</v>
          </cell>
          <cell r="U262">
            <v>0.2</v>
          </cell>
          <cell r="V262">
            <v>13814.5170866347</v>
          </cell>
          <cell r="W262" t="str">
            <v>37F4</v>
          </cell>
          <cell r="X262">
            <v>175</v>
          </cell>
          <cell r="Y262">
            <v>515</v>
          </cell>
          <cell r="Z262">
            <v>1</v>
          </cell>
          <cell r="AA262">
            <v>0.17</v>
          </cell>
          <cell r="AB262">
            <v>1.28</v>
          </cell>
          <cell r="AC262">
            <v>9</v>
          </cell>
          <cell r="AD262">
            <v>10.28</v>
          </cell>
          <cell r="AE262">
            <v>47</v>
          </cell>
          <cell r="AF262">
            <v>479.40000000000003</v>
          </cell>
        </row>
        <row r="263">
          <cell r="H263">
            <v>0</v>
          </cell>
          <cell r="M263">
            <v>0</v>
          </cell>
          <cell r="N263" t="str">
            <v>28F5</v>
          </cell>
          <cell r="O263">
            <v>220</v>
          </cell>
          <cell r="P263">
            <v>0</v>
          </cell>
          <cell r="Q263">
            <v>13.8</v>
          </cell>
          <cell r="R263">
            <v>3.5</v>
          </cell>
          <cell r="S263">
            <v>19.356321600000005</v>
          </cell>
          <cell r="T263">
            <v>65708.424898744342</v>
          </cell>
          <cell r="U263">
            <v>0.2</v>
          </cell>
          <cell r="V263">
            <v>5783.9327594560527</v>
          </cell>
          <cell r="W263" t="str">
            <v>37F5</v>
          </cell>
          <cell r="X263">
            <v>270</v>
          </cell>
          <cell r="Y263">
            <v>490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18</v>
          </cell>
          <cell r="AF263">
            <v>0</v>
          </cell>
        </row>
        <row r="264">
          <cell r="H264">
            <v>0</v>
          </cell>
          <cell r="I264">
            <v>0.74</v>
          </cell>
          <cell r="J264">
            <v>67</v>
          </cell>
          <cell r="K264">
            <v>36.6892</v>
          </cell>
          <cell r="L264">
            <v>124547.91734784</v>
          </cell>
          <cell r="M264">
            <v>10963.233107174401</v>
          </cell>
          <cell r="N264" t="str">
            <v>33F1</v>
          </cell>
          <cell r="O264">
            <v>160</v>
          </cell>
          <cell r="P264">
            <v>0</v>
          </cell>
          <cell r="Q264">
            <v>13.8</v>
          </cell>
          <cell r="R264">
            <v>4</v>
          </cell>
          <cell r="S264">
            <v>11.700633600000003</v>
          </cell>
          <cell r="T264">
            <v>39719.850706206737</v>
          </cell>
          <cell r="U264">
            <v>0.2</v>
          </cell>
          <cell r="V264">
            <v>3496.3088227172366</v>
          </cell>
          <cell r="W264" t="str">
            <v>28F1</v>
          </cell>
          <cell r="X264">
            <v>300</v>
          </cell>
          <cell r="Y264">
            <v>460</v>
          </cell>
          <cell r="Z264">
            <v>0</v>
          </cell>
          <cell r="AA264">
            <v>0.27</v>
          </cell>
          <cell r="AB264">
            <v>0.23</v>
          </cell>
          <cell r="AC264">
            <v>4</v>
          </cell>
          <cell r="AD264">
            <v>4.2300000000000004</v>
          </cell>
          <cell r="AE264">
            <v>177</v>
          </cell>
          <cell r="AF264">
            <v>2867.4000000000005</v>
          </cell>
        </row>
        <row r="265">
          <cell r="H265">
            <v>0</v>
          </cell>
          <cell r="M265">
            <v>0</v>
          </cell>
          <cell r="N265" t="str">
            <v>33F2</v>
          </cell>
          <cell r="O265">
            <v>289</v>
          </cell>
          <cell r="P265">
            <v>1</v>
          </cell>
          <cell r="Q265">
            <v>13.8</v>
          </cell>
          <cell r="R265">
            <v>4</v>
          </cell>
          <cell r="S265">
            <v>38.173774176000009</v>
          </cell>
          <cell r="T265">
            <v>129587.56448566768</v>
          </cell>
          <cell r="U265">
            <v>0.2</v>
          </cell>
          <cell r="V265">
            <v>11406.844108678371</v>
          </cell>
          <cell r="W265" t="str">
            <v>37F6</v>
          </cell>
          <cell r="X265">
            <v>370</v>
          </cell>
          <cell r="Y265">
            <v>659</v>
          </cell>
          <cell r="Z265">
            <v>1</v>
          </cell>
          <cell r="AA265">
            <v>0.46</v>
          </cell>
          <cell r="AB265">
            <v>0.36</v>
          </cell>
          <cell r="AC265">
            <v>2</v>
          </cell>
          <cell r="AD265">
            <v>2.36</v>
          </cell>
          <cell r="AE265">
            <v>1009</v>
          </cell>
          <cell r="AF265">
            <v>27848.400000000001</v>
          </cell>
        </row>
        <row r="266">
          <cell r="H266">
            <v>0</v>
          </cell>
          <cell r="I266">
            <v>0.53</v>
          </cell>
          <cell r="J266">
            <v>67</v>
          </cell>
          <cell r="K266">
            <v>18.820300000000003</v>
          </cell>
          <cell r="L266">
            <v>63888.805666560016</v>
          </cell>
          <cell r="M266">
            <v>5623.7621983296012</v>
          </cell>
          <cell r="N266" t="str">
            <v>34F1</v>
          </cell>
          <cell r="O266">
            <v>150</v>
          </cell>
          <cell r="P266">
            <v>0</v>
          </cell>
          <cell r="Q266">
            <v>13.8</v>
          </cell>
          <cell r="R266">
            <v>4</v>
          </cell>
          <cell r="S266">
            <v>10.283760000000001</v>
          </cell>
          <cell r="T266">
            <v>34910.025034752005</v>
          </cell>
          <cell r="U266">
            <v>0.2</v>
          </cell>
          <cell r="V266">
            <v>3072.9276762163208</v>
          </cell>
          <cell r="W266" t="str">
            <v>17F1</v>
          </cell>
          <cell r="X266">
            <v>270</v>
          </cell>
          <cell r="Y266">
            <v>420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21</v>
          </cell>
          <cell r="AF266">
            <v>0</v>
          </cell>
        </row>
        <row r="267">
          <cell r="H267">
            <v>0</v>
          </cell>
          <cell r="M267">
            <v>0</v>
          </cell>
          <cell r="N267" t="str">
            <v>34F2</v>
          </cell>
          <cell r="O267">
            <v>200</v>
          </cell>
          <cell r="P267">
            <v>0</v>
          </cell>
          <cell r="Q267">
            <v>13.8</v>
          </cell>
          <cell r="R267">
            <v>4</v>
          </cell>
          <cell r="S267">
            <v>18.282239999999998</v>
          </cell>
          <cell r="T267">
            <v>62062.266728447998</v>
          </cell>
          <cell r="U267">
            <v>0.2</v>
          </cell>
          <cell r="V267">
            <v>5462.9825354956802</v>
          </cell>
          <cell r="W267" t="str">
            <v>37F1</v>
          </cell>
          <cell r="X267">
            <v>280</v>
          </cell>
          <cell r="Y267">
            <v>480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38</v>
          </cell>
          <cell r="AF267">
            <v>0</v>
          </cell>
        </row>
        <row r="268">
          <cell r="H268">
            <v>0</v>
          </cell>
          <cell r="M268">
            <v>0</v>
          </cell>
          <cell r="N268" t="str">
            <v>34F3</v>
          </cell>
          <cell r="O268">
            <v>0</v>
          </cell>
          <cell r="P268">
            <v>0</v>
          </cell>
          <cell r="Q268">
            <v>13.8</v>
          </cell>
          <cell r="R268">
            <v>4</v>
          </cell>
          <cell r="S268">
            <v>0</v>
          </cell>
          <cell r="T268">
            <v>0</v>
          </cell>
          <cell r="U268">
            <v>0.2</v>
          </cell>
          <cell r="V268">
            <v>0</v>
          </cell>
          <cell r="W268" t="str">
            <v>17F2</v>
          </cell>
          <cell r="X268">
            <v>250</v>
          </cell>
          <cell r="Y268">
            <v>250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</row>
        <row r="269">
          <cell r="H269">
            <v>0</v>
          </cell>
          <cell r="I269">
            <v>0.91999999999999993</v>
          </cell>
          <cell r="J269">
            <v>67</v>
          </cell>
          <cell r="K269">
            <v>56.708799999999989</v>
          </cell>
          <cell r="L269">
            <v>192507.95698175998</v>
          </cell>
          <cell r="M269">
            <v>16945.362494361598</v>
          </cell>
          <cell r="N269" t="str">
            <v>37F1</v>
          </cell>
          <cell r="O269">
            <v>280</v>
          </cell>
          <cell r="P269">
            <v>1</v>
          </cell>
          <cell r="Q269">
            <v>13.8</v>
          </cell>
          <cell r="R269">
            <v>3.5</v>
          </cell>
          <cell r="S269">
            <v>31.354041600000002</v>
          </cell>
          <cell r="T269">
            <v>106436.78743928832</v>
          </cell>
          <cell r="U269">
            <v>0.2</v>
          </cell>
          <cell r="V269">
            <v>9369.0150483750913</v>
          </cell>
          <cell r="W269" t="str">
            <v>34F2</v>
          </cell>
          <cell r="X269">
            <v>200</v>
          </cell>
          <cell r="Y269">
            <v>480</v>
          </cell>
          <cell r="Z269">
            <v>0</v>
          </cell>
          <cell r="AA269">
            <v>0.02</v>
          </cell>
          <cell r="AB269">
            <v>0.03</v>
          </cell>
          <cell r="AC269">
            <v>0</v>
          </cell>
          <cell r="AD269">
            <v>0.03</v>
          </cell>
          <cell r="AE269">
            <v>420</v>
          </cell>
          <cell r="AF269">
            <v>504</v>
          </cell>
        </row>
        <row r="270">
          <cell r="H270">
            <v>0</v>
          </cell>
          <cell r="M270">
            <v>0</v>
          </cell>
          <cell r="N270" t="str">
            <v>37F2</v>
          </cell>
          <cell r="O270">
            <v>260</v>
          </cell>
          <cell r="P270">
            <v>1</v>
          </cell>
          <cell r="Q270">
            <v>13.8</v>
          </cell>
          <cell r="R270">
            <v>3.5</v>
          </cell>
          <cell r="S270">
            <v>27.034862400000009</v>
          </cell>
          <cell r="T270">
            <v>91774.576924692519</v>
          </cell>
          <cell r="U270">
            <v>0.2</v>
          </cell>
          <cell r="V270">
            <v>8078.38542436424</v>
          </cell>
          <cell r="W270" t="str">
            <v>21F2</v>
          </cell>
          <cell r="X270">
            <v>290</v>
          </cell>
          <cell r="Y270">
            <v>550</v>
          </cell>
          <cell r="Z270">
            <v>1</v>
          </cell>
          <cell r="AA270">
            <v>0.36</v>
          </cell>
          <cell r="AB270">
            <v>1.4</v>
          </cell>
          <cell r="AC270">
            <v>4</v>
          </cell>
          <cell r="AD270">
            <v>5.4</v>
          </cell>
          <cell r="AE270">
            <v>719</v>
          </cell>
          <cell r="AF270">
            <v>15530.399999999998</v>
          </cell>
        </row>
        <row r="271">
          <cell r="H271">
            <v>0</v>
          </cell>
          <cell r="M271">
            <v>0</v>
          </cell>
          <cell r="N271" t="str">
            <v>37F3</v>
          </cell>
          <cell r="O271">
            <v>265</v>
          </cell>
          <cell r="P271">
            <v>1</v>
          </cell>
          <cell r="Q271">
            <v>13.8</v>
          </cell>
          <cell r="R271">
            <v>3.5</v>
          </cell>
          <cell r="S271">
            <v>28.084662900000005</v>
          </cell>
          <cell r="T271">
            <v>95338.308646990103</v>
          </cell>
          <cell r="U271">
            <v>0.2</v>
          </cell>
          <cell r="V271">
            <v>8392.0801246446554</v>
          </cell>
          <cell r="W271" t="str">
            <v>28F2</v>
          </cell>
          <cell r="X271">
            <v>150</v>
          </cell>
          <cell r="Y271">
            <v>415</v>
          </cell>
          <cell r="Z271">
            <v>0</v>
          </cell>
          <cell r="AA271">
            <v>0.53</v>
          </cell>
          <cell r="AB271">
            <v>1.48</v>
          </cell>
          <cell r="AC271">
            <v>3</v>
          </cell>
          <cell r="AD271">
            <v>4.4800000000000004</v>
          </cell>
          <cell r="AE271">
            <v>254</v>
          </cell>
          <cell r="AF271">
            <v>8077.2000000000007</v>
          </cell>
        </row>
        <row r="272">
          <cell r="H272">
            <v>0</v>
          </cell>
          <cell r="I272">
            <v>0.70499999999999996</v>
          </cell>
          <cell r="J272">
            <v>67</v>
          </cell>
          <cell r="K272">
            <v>33.300674999999998</v>
          </cell>
          <cell r="L272">
            <v>113044.97556576</v>
          </cell>
          <cell r="M272">
            <v>9950.695644801599</v>
          </cell>
          <cell r="N272" t="str">
            <v>37F4</v>
          </cell>
          <cell r="O272">
            <v>175</v>
          </cell>
          <cell r="P272">
            <v>0</v>
          </cell>
          <cell r="Q272">
            <v>13.8</v>
          </cell>
          <cell r="R272">
            <v>3.5</v>
          </cell>
          <cell r="S272">
            <v>12.2476725</v>
          </cell>
          <cell r="T272">
            <v>41576.870093472004</v>
          </cell>
          <cell r="U272">
            <v>0.2</v>
          </cell>
          <cell r="V272">
            <v>3659.7715032715205</v>
          </cell>
          <cell r="W272" t="str">
            <v>48F3</v>
          </cell>
          <cell r="X272">
            <v>240</v>
          </cell>
          <cell r="Y272">
            <v>415</v>
          </cell>
          <cell r="Z272">
            <v>0</v>
          </cell>
          <cell r="AA272">
            <v>1.23</v>
          </cell>
          <cell r="AB272">
            <v>1</v>
          </cell>
          <cell r="AC272">
            <v>4</v>
          </cell>
          <cell r="AD272">
            <v>5</v>
          </cell>
          <cell r="AE272">
            <v>31</v>
          </cell>
          <cell r="AF272">
            <v>2287.8000000000002</v>
          </cell>
        </row>
        <row r="273">
          <cell r="H273">
            <v>0</v>
          </cell>
          <cell r="M273">
            <v>0</v>
          </cell>
          <cell r="N273" t="str">
            <v>37F5</v>
          </cell>
          <cell r="O273">
            <v>270</v>
          </cell>
          <cell r="P273">
            <v>1</v>
          </cell>
          <cell r="Q273">
            <v>13.8</v>
          </cell>
          <cell r="R273">
            <v>3.5</v>
          </cell>
          <cell r="S273">
            <v>29.154459600000003</v>
          </cell>
          <cell r="T273">
            <v>98969.920973521934</v>
          </cell>
          <cell r="U273">
            <v>0.2</v>
          </cell>
          <cell r="V273">
            <v>8711.7499620732688</v>
          </cell>
          <cell r="W273" t="str">
            <v>28F2</v>
          </cell>
          <cell r="X273">
            <v>150</v>
          </cell>
          <cell r="Y273">
            <v>420</v>
          </cell>
          <cell r="Z273">
            <v>0</v>
          </cell>
          <cell r="AA273">
            <v>0.03</v>
          </cell>
          <cell r="AB273">
            <v>1</v>
          </cell>
          <cell r="AC273">
            <v>2</v>
          </cell>
          <cell r="AD273">
            <v>3</v>
          </cell>
          <cell r="AE273">
            <v>794</v>
          </cell>
          <cell r="AF273">
            <v>1429.2</v>
          </cell>
        </row>
        <row r="274">
          <cell r="H274">
            <v>0</v>
          </cell>
          <cell r="M274">
            <v>0</v>
          </cell>
          <cell r="N274" t="str">
            <v>37F6</v>
          </cell>
          <cell r="O274">
            <v>370</v>
          </cell>
          <cell r="P274">
            <v>1</v>
          </cell>
          <cell r="Q274">
            <v>13.8</v>
          </cell>
          <cell r="R274">
            <v>3.5</v>
          </cell>
          <cell r="S274">
            <v>54.749595600000013</v>
          </cell>
          <cell r="T274">
            <v>185857.09439334917</v>
          </cell>
          <cell r="U274">
            <v>0.2</v>
          </cell>
          <cell r="V274">
            <v>16359.925511767226</v>
          </cell>
          <cell r="W274" t="str">
            <v>48F2</v>
          </cell>
          <cell r="X274">
            <v>350</v>
          </cell>
          <cell r="Y274">
            <v>720</v>
          </cell>
          <cell r="Z274">
            <v>1</v>
          </cell>
          <cell r="AA274">
            <v>1.83</v>
          </cell>
          <cell r="AB274">
            <v>2.19</v>
          </cell>
          <cell r="AC274">
            <v>5</v>
          </cell>
          <cell r="AD274">
            <v>7.1899999999999995</v>
          </cell>
          <cell r="AE274">
            <v>1669</v>
          </cell>
          <cell r="AF274">
            <v>183256.2</v>
          </cell>
        </row>
        <row r="275">
          <cell r="H275">
            <v>0</v>
          </cell>
          <cell r="I275">
            <v>0.85</v>
          </cell>
          <cell r="J275">
            <v>67</v>
          </cell>
          <cell r="K275">
            <v>48.407499999999992</v>
          </cell>
          <cell r="L275">
            <v>164327.73974399999</v>
          </cell>
          <cell r="M275">
            <v>14464.820891039999</v>
          </cell>
          <cell r="N275" t="str">
            <v>48F1</v>
          </cell>
          <cell r="O275">
            <v>360</v>
          </cell>
          <cell r="P275">
            <v>1</v>
          </cell>
          <cell r="Q275">
            <v>13.8</v>
          </cell>
          <cell r="R275">
            <v>3.5</v>
          </cell>
          <cell r="S275">
            <v>51.830150400000008</v>
          </cell>
          <cell r="T275">
            <v>175946.52617515012</v>
          </cell>
          <cell r="U275">
            <v>0.2</v>
          </cell>
          <cell r="V275">
            <v>15487.555488130256</v>
          </cell>
          <cell r="W275" t="str">
            <v>37F4</v>
          </cell>
          <cell r="X275">
            <v>175</v>
          </cell>
          <cell r="Y275">
            <v>535</v>
          </cell>
          <cell r="Z275">
            <v>1</v>
          </cell>
          <cell r="AA275">
            <v>7.0000000000000007E-2</v>
          </cell>
          <cell r="AB275">
            <v>1.42</v>
          </cell>
          <cell r="AC275">
            <v>0</v>
          </cell>
          <cell r="AD275">
            <v>1.42</v>
          </cell>
          <cell r="AE275">
            <v>1216</v>
          </cell>
          <cell r="AF275">
            <v>5107.2000000000007</v>
          </cell>
        </row>
        <row r="276">
          <cell r="H276">
            <v>0</v>
          </cell>
          <cell r="M276">
            <v>0</v>
          </cell>
          <cell r="N276" t="str">
            <v>48F2</v>
          </cell>
          <cell r="O276">
            <v>350</v>
          </cell>
          <cell r="P276">
            <v>1</v>
          </cell>
          <cell r="Q276">
            <v>13.8</v>
          </cell>
          <cell r="R276">
            <v>3.5</v>
          </cell>
          <cell r="S276">
            <v>48.990690000000001</v>
          </cell>
          <cell r="T276">
            <v>166307.48037388801</v>
          </cell>
          <cell r="U276">
            <v>0.2</v>
          </cell>
          <cell r="V276">
            <v>14639.086013086082</v>
          </cell>
          <cell r="W276" t="str">
            <v>28F5</v>
          </cell>
          <cell r="X276">
            <v>220</v>
          </cell>
          <cell r="Y276">
            <v>570</v>
          </cell>
          <cell r="Z276">
            <v>1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543</v>
          </cell>
          <cell r="AF276">
            <v>0</v>
          </cell>
        </row>
        <row r="277">
          <cell r="H277">
            <v>0</v>
          </cell>
          <cell r="M277">
            <v>0</v>
          </cell>
          <cell r="N277" t="str">
            <v>48F3</v>
          </cell>
          <cell r="O277">
            <v>240</v>
          </cell>
          <cell r="P277">
            <v>0</v>
          </cell>
          <cell r="Q277">
            <v>13.8</v>
          </cell>
          <cell r="R277">
            <v>3.5</v>
          </cell>
          <cell r="S277">
            <v>23.035622400000001</v>
          </cell>
          <cell r="T277">
            <v>78198.456077844487</v>
          </cell>
          <cell r="U277">
            <v>0.2</v>
          </cell>
          <cell r="V277">
            <v>6883.357994724558</v>
          </cell>
          <cell r="W277" t="str">
            <v>28F1</v>
          </cell>
          <cell r="X277">
            <v>300</v>
          </cell>
          <cell r="Y277">
            <v>540</v>
          </cell>
          <cell r="Z277">
            <v>1</v>
          </cell>
          <cell r="AA277">
            <v>1.74</v>
          </cell>
          <cell r="AB277">
            <v>2.23</v>
          </cell>
          <cell r="AC277">
            <v>0</v>
          </cell>
          <cell r="AD277">
            <v>2.23</v>
          </cell>
          <cell r="AE277">
            <v>22</v>
          </cell>
          <cell r="AF277">
            <v>2296.8000000000002</v>
          </cell>
        </row>
        <row r="278">
          <cell r="H278">
            <v>0</v>
          </cell>
          <cell r="M278">
            <v>0</v>
          </cell>
          <cell r="N278" t="str">
            <v>48F4</v>
          </cell>
          <cell r="O278">
            <v>275</v>
          </cell>
          <cell r="P278">
            <v>1</v>
          </cell>
          <cell r="Q278">
            <v>13.8</v>
          </cell>
          <cell r="R278">
            <v>3.5</v>
          </cell>
          <cell r="S278">
            <v>30.244252500000002</v>
          </cell>
          <cell r="T278">
            <v>102669.41390428801</v>
          </cell>
          <cell r="U278">
            <v>0.2</v>
          </cell>
          <cell r="V278">
            <v>9037.3949366500819</v>
          </cell>
          <cell r="W278" t="str">
            <v>37F6</v>
          </cell>
          <cell r="X278">
            <v>370</v>
          </cell>
          <cell r="Y278">
            <v>645</v>
          </cell>
          <cell r="Z278">
            <v>1</v>
          </cell>
          <cell r="AA278">
            <v>2.95</v>
          </cell>
          <cell r="AB278">
            <v>1.88</v>
          </cell>
          <cell r="AC278">
            <v>9</v>
          </cell>
          <cell r="AD278">
            <v>10.879999999999999</v>
          </cell>
          <cell r="AE278">
            <v>1505</v>
          </cell>
          <cell r="AF278">
            <v>266385</v>
          </cell>
        </row>
        <row r="279">
          <cell r="H279">
            <v>2</v>
          </cell>
          <cell r="J279">
            <v>67</v>
          </cell>
          <cell r="K279">
            <v>463.38707499999998</v>
          </cell>
          <cell r="L279">
            <v>1573048.61150304</v>
          </cell>
          <cell r="M279">
            <v>138466.37490260642</v>
          </cell>
          <cell r="N279">
            <v>22</v>
          </cell>
          <cell r="O279">
            <v>5694</v>
          </cell>
          <cell r="P279">
            <v>14</v>
          </cell>
          <cell r="R279">
            <v>3.6818181818181817</v>
          </cell>
          <cell r="S279">
            <v>693.30213327600006</v>
          </cell>
          <cell r="T279">
            <v>2353535.5579391322</v>
          </cell>
          <cell r="U279">
            <v>0.20000000000000007</v>
          </cell>
          <cell r="V279">
            <v>207168.12851754963</v>
          </cell>
          <cell r="X279">
            <v>5820</v>
          </cell>
          <cell r="Y279">
            <v>11514</v>
          </cell>
          <cell r="Z279">
            <v>12</v>
          </cell>
          <cell r="AA279">
            <v>0.97639991486644684</v>
          </cell>
          <cell r="AB279">
            <v>1.2041342981802701</v>
          </cell>
          <cell r="AD279">
            <v>4.6455517718420776</v>
          </cell>
          <cell r="AE279">
            <v>9397</v>
          </cell>
          <cell r="AF279">
            <v>550513.80000000005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B1" t="str">
            <v xml:space="preserve">POSSIBLE  SYSTEM   CAPITAL PROJECTS  -  1997 </v>
          </cell>
        </row>
      </sheetData>
      <sheetData sheetId="14" refreshError="1"/>
      <sheetData sheetId="15" refreshError="1"/>
      <sheetData sheetId="16" refreshError="1"/>
      <sheetData sheetId="17" refreshError="1">
        <row r="4">
          <cell r="D4" t="str">
            <v>TABLE 1</v>
          </cell>
        </row>
        <row r="5">
          <cell r="D5" t="str">
            <v xml:space="preserve">SUMMARY OF </v>
          </cell>
        </row>
        <row r="6">
          <cell r="D6" t="str">
            <v>RECOMMENDED SYSTEM EXPANSION PROJECTS - 1997</v>
          </cell>
        </row>
        <row r="8">
          <cell r="E8">
            <v>1997</v>
          </cell>
        </row>
        <row r="9">
          <cell r="C9" t="str">
            <v>Item</v>
          </cell>
          <cell r="D9" t="str">
            <v>Description</v>
          </cell>
          <cell r="E9" t="str">
            <v>Budget</v>
          </cell>
        </row>
        <row r="10">
          <cell r="E10" t="str">
            <v>Amount</v>
          </cell>
        </row>
        <row r="12">
          <cell r="D12" t="str">
            <v>SUBTRANSMISSION</v>
          </cell>
        </row>
        <row r="15">
          <cell r="C15">
            <v>1</v>
          </cell>
          <cell r="D15" t="str">
            <v>44 kV Aquitaine MS - C.P.R. Feeder Tie</v>
          </cell>
          <cell r="E15">
            <v>160000</v>
          </cell>
        </row>
        <row r="16">
          <cell r="C16">
            <v>2</v>
          </cell>
          <cell r="D16" t="str">
            <v>44 kV Meadowvale Feeder Egress</v>
          </cell>
          <cell r="E16">
            <v>350000</v>
          </cell>
        </row>
        <row r="17">
          <cell r="C17">
            <v>3</v>
          </cell>
          <cell r="D17" t="str">
            <v>44 kV Mississauga Rd. Feeder Tie</v>
          </cell>
          <cell r="E17">
            <v>50000</v>
          </cell>
        </row>
        <row r="18">
          <cell r="C18">
            <v>4</v>
          </cell>
          <cell r="D18" t="str">
            <v>44 kV Britannia Rd. Feeder Tie</v>
          </cell>
          <cell r="E18">
            <v>0</v>
          </cell>
        </row>
        <row r="19">
          <cell r="C19">
            <v>5</v>
          </cell>
          <cell r="D19" t="str">
            <v>44 kV Drew Rd. Feeder Tie</v>
          </cell>
          <cell r="E19">
            <v>0</v>
          </cell>
        </row>
        <row r="20">
          <cell r="C20">
            <v>6</v>
          </cell>
          <cell r="D20" t="str">
            <v>27.6 kV Stanfield Feeder Tie</v>
          </cell>
          <cell r="E20">
            <v>0</v>
          </cell>
        </row>
        <row r="21">
          <cell r="C21">
            <v>7</v>
          </cell>
          <cell r="D21" t="str">
            <v>27.6 kV Midway Feeder Tie</v>
          </cell>
          <cell r="E21">
            <v>335000</v>
          </cell>
        </row>
        <row r="22">
          <cell r="C22">
            <v>8</v>
          </cell>
          <cell r="D22" t="str">
            <v>27.6 kV Pacific Drive Feeder Tie</v>
          </cell>
          <cell r="E22">
            <v>110000</v>
          </cell>
        </row>
        <row r="23">
          <cell r="C23">
            <v>9</v>
          </cell>
          <cell r="D23" t="str">
            <v>27.6 kV Kennedy/401 Crossing</v>
          </cell>
          <cell r="E23">
            <v>155000</v>
          </cell>
        </row>
        <row r="24">
          <cell r="C24">
            <v>10</v>
          </cell>
          <cell r="D24" t="str">
            <v>27.6 kV Bramalea TS Feeder Ties</v>
          </cell>
          <cell r="E24">
            <v>300000</v>
          </cell>
        </row>
        <row r="25">
          <cell r="C25">
            <v>11</v>
          </cell>
          <cell r="D25" t="str">
            <v>27.6 kV Highway 10 Feeder Tie</v>
          </cell>
          <cell r="E25">
            <v>0</v>
          </cell>
        </row>
        <row r="27">
          <cell r="D27" t="str">
            <v>TOTAL - TRANSMISSION</v>
          </cell>
          <cell r="E27">
            <v>1460000</v>
          </cell>
        </row>
        <row r="30">
          <cell r="D30" t="str">
            <v>TABLE 1 (Cont'd)</v>
          </cell>
        </row>
        <row r="31">
          <cell r="D31" t="str">
            <v xml:space="preserve">SUMMARY OF </v>
          </cell>
        </row>
        <row r="32">
          <cell r="D32" t="str">
            <v>RECOMMENDED SYSTEM EXPANSION PROJECTS - 1997</v>
          </cell>
        </row>
        <row r="34">
          <cell r="E34">
            <v>1997</v>
          </cell>
        </row>
        <row r="35">
          <cell r="C35" t="str">
            <v>Item</v>
          </cell>
          <cell r="D35" t="str">
            <v>Description</v>
          </cell>
          <cell r="E35" t="str">
            <v>Budget</v>
          </cell>
        </row>
        <row r="36">
          <cell r="E36" t="str">
            <v>Estimate</v>
          </cell>
        </row>
        <row r="39">
          <cell r="D39" t="str">
            <v>DISTRIBUTION</v>
          </cell>
        </row>
        <row r="41">
          <cell r="C41">
            <v>1</v>
          </cell>
          <cell r="D41" t="str">
            <v xml:space="preserve">Streetsville Conversion </v>
          </cell>
          <cell r="E41">
            <v>100000</v>
          </cell>
        </row>
        <row r="42">
          <cell r="C42">
            <v>2</v>
          </cell>
          <cell r="D42" t="str">
            <v xml:space="preserve">13.8 kV WCB/Collegeway Tie </v>
          </cell>
          <cell r="E42">
            <v>80000</v>
          </cell>
        </row>
        <row r="43">
          <cell r="C43">
            <v>3</v>
          </cell>
          <cell r="D43" t="str">
            <v>13.8 kV Burnhamthorpe Road Feeder Tie</v>
          </cell>
          <cell r="E43">
            <v>300000</v>
          </cell>
        </row>
        <row r="44">
          <cell r="C44">
            <v>4</v>
          </cell>
          <cell r="D44" t="str">
            <v>13.8 kV Tomken Road Feeder Tie</v>
          </cell>
          <cell r="E44">
            <v>160000</v>
          </cell>
        </row>
        <row r="45">
          <cell r="C45">
            <v>5</v>
          </cell>
          <cell r="D45" t="str">
            <v>13.8 kV American/Elmbank Drive Feeder Tie</v>
          </cell>
          <cell r="E45">
            <v>360000</v>
          </cell>
        </row>
        <row r="46">
          <cell r="C46">
            <v>6</v>
          </cell>
          <cell r="D46" t="str">
            <v>13.8 kV Derry Rd. &amp; Ninth Line Feeder Tie</v>
          </cell>
          <cell r="E46">
            <v>60000</v>
          </cell>
        </row>
        <row r="47">
          <cell r="C47">
            <v>7</v>
          </cell>
          <cell r="D47" t="str">
            <v>13.8 kV Mississauga Road Feeder Tie</v>
          </cell>
          <cell r="E47">
            <v>150000</v>
          </cell>
        </row>
        <row r="48">
          <cell r="C48">
            <v>8</v>
          </cell>
          <cell r="D48" t="str">
            <v>4.16 kV Bromsgrove MS/Clarkson MS Tie</v>
          </cell>
          <cell r="E48">
            <v>0</v>
          </cell>
        </row>
        <row r="49">
          <cell r="C49">
            <v>9</v>
          </cell>
          <cell r="D49" t="str">
            <v>4.16 kV Atwater Feeder Tie</v>
          </cell>
          <cell r="E49">
            <v>0</v>
          </cell>
        </row>
        <row r="50">
          <cell r="C50">
            <v>10</v>
          </cell>
          <cell r="D50" t="str">
            <v>4.16 kV Pinetree MS/Melton MS Tie</v>
          </cell>
          <cell r="E50">
            <v>0</v>
          </cell>
        </row>
        <row r="51">
          <cell r="C51">
            <v>11</v>
          </cell>
          <cell r="D51" t="str">
            <v>4.16 kV Bromsgrove MS/Park West MS Tie</v>
          </cell>
          <cell r="E51">
            <v>0</v>
          </cell>
        </row>
        <row r="52">
          <cell r="C52">
            <v>12</v>
          </cell>
          <cell r="D52" t="str">
            <v>4.16 kV Bromsgrove MS/Robin MS Tie</v>
          </cell>
          <cell r="E52">
            <v>0</v>
          </cell>
        </row>
        <row r="53">
          <cell r="C53">
            <v>13</v>
          </cell>
          <cell r="D53" t="str">
            <v>4.16 kV Lakeshore Road Feeder Tie</v>
          </cell>
          <cell r="E53">
            <v>0</v>
          </cell>
        </row>
        <row r="54">
          <cell r="C54">
            <v>14</v>
          </cell>
          <cell r="D54" t="str">
            <v xml:space="preserve">4.16 kV Stanfield Road Feeder Tie </v>
          </cell>
          <cell r="E54">
            <v>0</v>
          </cell>
        </row>
        <row r="55">
          <cell r="C55">
            <v>15</v>
          </cell>
          <cell r="D55" t="str">
            <v xml:space="preserve">4.16 kV Clarkson/Lorne Park Feeder Tie </v>
          </cell>
          <cell r="E55">
            <v>0</v>
          </cell>
        </row>
        <row r="57">
          <cell r="D57" t="str">
            <v>TOTAL - DISTRIBUTION</v>
          </cell>
          <cell r="E57">
            <v>1210000</v>
          </cell>
        </row>
        <row r="62">
          <cell r="D62" t="str">
            <v>TABLE 1 (Cont'd)</v>
          </cell>
        </row>
        <row r="63">
          <cell r="D63" t="str">
            <v xml:space="preserve">SUMMARY OF </v>
          </cell>
        </row>
        <row r="64">
          <cell r="D64" t="str">
            <v>RECOMMENDED SYSTEM EXPANSION PROJECTS - 1997</v>
          </cell>
        </row>
        <row r="66">
          <cell r="E66">
            <v>1997</v>
          </cell>
        </row>
        <row r="67">
          <cell r="C67" t="str">
            <v>Item</v>
          </cell>
          <cell r="D67" t="str">
            <v>Description</v>
          </cell>
          <cell r="E67" t="str">
            <v>Budget</v>
          </cell>
        </row>
        <row r="68">
          <cell r="E68" t="str">
            <v>Estimate</v>
          </cell>
        </row>
        <row r="71">
          <cell r="D71" t="str">
            <v>MUNICIPAL SUBSTATIONS</v>
          </cell>
        </row>
        <row r="73">
          <cell r="C73">
            <v>1</v>
          </cell>
          <cell r="D73" t="str">
            <v>Lisgar M.S.</v>
          </cell>
          <cell r="E73">
            <v>1200000</v>
          </cell>
        </row>
        <row r="74">
          <cell r="C74">
            <v>2</v>
          </cell>
          <cell r="D74" t="str">
            <v xml:space="preserve">Sheridan Park System Rebuild  </v>
          </cell>
          <cell r="E74">
            <v>600000</v>
          </cell>
        </row>
        <row r="75">
          <cell r="C75">
            <v>3</v>
          </cell>
          <cell r="D75" t="str">
            <v>Orlando M.S.</v>
          </cell>
          <cell r="E75">
            <v>600000</v>
          </cell>
        </row>
        <row r="76">
          <cell r="C76">
            <v>4</v>
          </cell>
          <cell r="D76" t="str">
            <v>Chalkdene M.S.</v>
          </cell>
          <cell r="E76">
            <v>0</v>
          </cell>
        </row>
        <row r="77">
          <cell r="C77">
            <v>5</v>
          </cell>
          <cell r="D77" t="str">
            <v>Rockwood M.S.</v>
          </cell>
          <cell r="E77">
            <v>0</v>
          </cell>
        </row>
        <row r="78">
          <cell r="C78">
            <v>6</v>
          </cell>
          <cell r="D78" t="str">
            <v>Woodlake M.S. Rebuild</v>
          </cell>
          <cell r="E78">
            <v>50000</v>
          </cell>
        </row>
        <row r="79">
          <cell r="C79">
            <v>7</v>
          </cell>
          <cell r="D79" t="str">
            <v>Orchard Heights M.S.</v>
          </cell>
          <cell r="E79">
            <v>250000</v>
          </cell>
        </row>
        <row r="81">
          <cell r="D81" t="str">
            <v>TOTAL - SUBSTATION</v>
          </cell>
          <cell r="E81">
            <v>2700000</v>
          </cell>
        </row>
        <row r="84">
          <cell r="D84" t="str">
            <v>SUBDIVISION REBUILDS</v>
          </cell>
        </row>
        <row r="86">
          <cell r="C86">
            <v>1</v>
          </cell>
          <cell r="D86" t="str">
            <v>Sheridan Homelands - Phase V</v>
          </cell>
          <cell r="E86">
            <v>1200000</v>
          </cell>
        </row>
        <row r="87">
          <cell r="C87">
            <v>2</v>
          </cell>
          <cell r="D87" t="str">
            <v>Malton - Phase VI</v>
          </cell>
          <cell r="E87">
            <v>1000000</v>
          </cell>
        </row>
        <row r="88">
          <cell r="C88">
            <v>3</v>
          </cell>
          <cell r="D88" t="str">
            <v>Forest Glenn Area - Phase III</v>
          </cell>
          <cell r="E88">
            <v>1200000</v>
          </cell>
        </row>
        <row r="89">
          <cell r="C89">
            <v>4</v>
          </cell>
          <cell r="D89" t="str">
            <v>Meadowvale T.C. Main Feeders - Phase III</v>
          </cell>
          <cell r="E89">
            <v>600000</v>
          </cell>
        </row>
        <row r="90">
          <cell r="C90">
            <v>5</v>
          </cell>
          <cell r="D90" t="str">
            <v>Woodlands - Phase II</v>
          </cell>
          <cell r="E90">
            <v>1200000</v>
          </cell>
        </row>
        <row r="93">
          <cell r="D93" t="str">
            <v>TOTAL - SUBDIVISION REBUILDS</v>
          </cell>
          <cell r="E93">
            <v>5200000</v>
          </cell>
        </row>
        <row r="102">
          <cell r="D102" t="str">
            <v>TABLE 1 (Cont'd)</v>
          </cell>
        </row>
        <row r="103">
          <cell r="D103" t="str">
            <v xml:space="preserve">SUMMARY OF </v>
          </cell>
        </row>
        <row r="104">
          <cell r="D104" t="str">
            <v>RECOMMENDED SYSTEM EXPANSION PROJECTS - 1997</v>
          </cell>
        </row>
        <row r="106">
          <cell r="E106">
            <v>1997</v>
          </cell>
        </row>
        <row r="107">
          <cell r="C107" t="str">
            <v>Item</v>
          </cell>
          <cell r="D107" t="str">
            <v>Description</v>
          </cell>
          <cell r="E107" t="str">
            <v>Budget</v>
          </cell>
        </row>
        <row r="108">
          <cell r="E108" t="str">
            <v>Estimate</v>
          </cell>
        </row>
        <row r="111">
          <cell r="D111" t="str">
            <v>SYSTEM MAINTENANCE PROJECTS</v>
          </cell>
        </row>
        <row r="113">
          <cell r="C113">
            <v>1</v>
          </cell>
          <cell r="D113" t="str">
            <v>Wood &amp; Concrete Pole Replacements</v>
          </cell>
          <cell r="E113">
            <v>250000</v>
          </cell>
        </row>
        <row r="114">
          <cell r="C114">
            <v>2</v>
          </cell>
          <cell r="D114" t="str">
            <v>Overhead Switch Replacement</v>
          </cell>
          <cell r="E114">
            <v>300000</v>
          </cell>
        </row>
        <row r="115">
          <cell r="C115">
            <v>3</v>
          </cell>
          <cell r="D115" t="str">
            <v>Feeder Overhauls</v>
          </cell>
          <cell r="E115">
            <v>600000</v>
          </cell>
        </row>
        <row r="116">
          <cell r="C116">
            <v>4</v>
          </cell>
          <cell r="D116" t="str">
            <v>Overhead Rebuilds</v>
          </cell>
          <cell r="E116">
            <v>600000</v>
          </cell>
        </row>
        <row r="118">
          <cell r="D118" t="str">
            <v>O.H Distribution Maintenance - Total</v>
          </cell>
          <cell r="E118">
            <v>1750000</v>
          </cell>
        </row>
        <row r="120">
          <cell r="C120">
            <v>1</v>
          </cell>
          <cell r="D120" t="str">
            <v>Load Centre Replacement</v>
          </cell>
          <cell r="E120">
            <v>100000</v>
          </cell>
        </row>
        <row r="121">
          <cell r="C121">
            <v>2</v>
          </cell>
          <cell r="D121" t="str">
            <v>U/ground Cable and Splice Replacement</v>
          </cell>
          <cell r="E121">
            <v>1200000</v>
          </cell>
        </row>
        <row r="122">
          <cell r="C122">
            <v>3</v>
          </cell>
          <cell r="D122" t="str">
            <v>Meter Base Replacement</v>
          </cell>
          <cell r="E122">
            <v>40000</v>
          </cell>
        </row>
        <row r="123">
          <cell r="C123">
            <v>4</v>
          </cell>
          <cell r="D123" t="str">
            <v>Secondary Cable Replacement</v>
          </cell>
          <cell r="E123">
            <v>75000</v>
          </cell>
        </row>
        <row r="125">
          <cell r="D125" t="str">
            <v>U.G. Distribution Maintenance - Total</v>
          </cell>
          <cell r="E125">
            <v>1415000</v>
          </cell>
        </row>
        <row r="127">
          <cell r="C127">
            <v>1</v>
          </cell>
          <cell r="D127" t="str">
            <v>U/ground Transformer Replacement</v>
          </cell>
          <cell r="E127">
            <v>150000</v>
          </cell>
        </row>
        <row r="128">
          <cell r="C128">
            <v>2</v>
          </cell>
          <cell r="D128" t="str">
            <v>Overhead Transformer Replacement</v>
          </cell>
          <cell r="E128">
            <v>150000</v>
          </cell>
        </row>
        <row r="129">
          <cell r="C129">
            <v>3</v>
          </cell>
          <cell r="D129" t="str">
            <v>Power T/former O/H &amp;  StationUpgrade</v>
          </cell>
          <cell r="E129">
            <v>100000</v>
          </cell>
        </row>
        <row r="131">
          <cell r="D131" t="str">
            <v>Transformer Repalcement &amp; Overhauls - Total</v>
          </cell>
          <cell r="E131">
            <v>400000</v>
          </cell>
        </row>
        <row r="133">
          <cell r="D133" t="str">
            <v>Auto-Switches/SCADA</v>
          </cell>
          <cell r="E133">
            <v>1600000</v>
          </cell>
        </row>
        <row r="136">
          <cell r="D136" t="str">
            <v>TOTAL - SYSTEM MAINTENANCE</v>
          </cell>
          <cell r="E136">
            <v>5165000</v>
          </cell>
        </row>
        <row r="145">
          <cell r="D145" t="str">
            <v>TABLE 1 (Cont'd)</v>
          </cell>
        </row>
        <row r="146">
          <cell r="D146" t="str">
            <v xml:space="preserve">SUMMARY OF </v>
          </cell>
        </row>
        <row r="147">
          <cell r="D147" t="str">
            <v>RECOMMENDED SYSTEM EXPANSION PROJECTS - 1997</v>
          </cell>
        </row>
        <row r="150">
          <cell r="D150" t="str">
            <v>Road Relocations</v>
          </cell>
          <cell r="E150">
            <v>1500000</v>
          </cell>
        </row>
        <row r="152">
          <cell r="D152" t="str">
            <v>Industrial &amp; Commercail Services</v>
          </cell>
          <cell r="E152">
            <v>2500000</v>
          </cell>
        </row>
        <row r="154">
          <cell r="D154" t="str">
            <v>Land &amp; Easements</v>
          </cell>
          <cell r="E154">
            <v>50000</v>
          </cell>
        </row>
        <row r="156">
          <cell r="D156" t="str">
            <v>Major Tools</v>
          </cell>
          <cell r="E156">
            <v>140000</v>
          </cell>
        </row>
        <row r="158">
          <cell r="D158" t="str">
            <v xml:space="preserve">       Total - Subtransmission</v>
          </cell>
          <cell r="E158">
            <v>1460000</v>
          </cell>
        </row>
        <row r="159">
          <cell r="D159" t="str">
            <v xml:space="preserve">       Total - Distribution</v>
          </cell>
          <cell r="E159">
            <v>1210000</v>
          </cell>
        </row>
        <row r="160">
          <cell r="D160" t="str">
            <v xml:space="preserve">       Total - Substations</v>
          </cell>
          <cell r="E160">
            <v>2700000</v>
          </cell>
        </row>
        <row r="161">
          <cell r="D161" t="str">
            <v xml:space="preserve">       Total - Subdivision Rebuilds</v>
          </cell>
          <cell r="E161">
            <v>5200000</v>
          </cell>
        </row>
        <row r="162">
          <cell r="D162" t="str">
            <v xml:space="preserve">       Total - System Maintenance</v>
          </cell>
          <cell r="E162">
            <v>5165000</v>
          </cell>
        </row>
        <row r="163">
          <cell r="D163" t="str">
            <v xml:space="preserve">       Total - Road Relocations</v>
          </cell>
          <cell r="E163">
            <v>1500000</v>
          </cell>
        </row>
        <row r="164">
          <cell r="D164" t="str">
            <v xml:space="preserve">       Total - Industrial &amp; Commercial Serv.</v>
          </cell>
          <cell r="E164">
            <v>2500000</v>
          </cell>
        </row>
        <row r="165">
          <cell r="D165" t="str">
            <v xml:space="preserve">       Total - Land &amp; Easements</v>
          </cell>
          <cell r="E165">
            <v>50000</v>
          </cell>
        </row>
        <row r="166">
          <cell r="D166" t="str">
            <v xml:space="preserve">       Total - Major Tools</v>
          </cell>
          <cell r="E166">
            <v>140000</v>
          </cell>
        </row>
        <row r="168">
          <cell r="D168" t="str">
            <v xml:space="preserve">       GRAND TOTAL</v>
          </cell>
          <cell r="E168">
            <v>19925000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gtRp - Solar Sunbelt reported"/>
      <sheetName val="Details - Solar PV  reported"/>
      <sheetName val="Flash Report"/>
      <sheetName val="Flash Report Cover"/>
      <sheetName val="INPUT"/>
      <sheetName val="Budget - Forecast Inputs"/>
      <sheetName val="Budget EDO Cons"/>
      <sheetName val="Master Dump Sheet"/>
      <sheetName val="Horizon Cons IS"/>
      <sheetName val="Horizon IS"/>
      <sheetName val="MgtRp -Comb Horiz Group"/>
      <sheetName val="Details - Solar PV"/>
      <sheetName val="MgtRp - Solar Sunbelt"/>
      <sheetName val="MgtRp - EDO"/>
      <sheetName val="MgtRp - Horizon Holdings"/>
      <sheetName val="MgtRp -Management Fee"/>
      <sheetName val="MgtRp - CS"/>
      <sheetName val="MgtRp - Horizon Energy"/>
      <sheetName val="Solar PV"/>
      <sheetName val="EDO Disb analysis"/>
      <sheetName val="MgtRp-CDM Quarter "/>
      <sheetName val="MgtRp - Solar Corp."/>
      <sheetName val="MgtRp -Horizon Utilities Cons"/>
      <sheetName val="MgtRp - solar combined"/>
      <sheetName val="BI mgmt Fee Elimin dont print"/>
      <sheetName val="Horizon solar 20 dont print"/>
      <sheetName val="MgtRp - Hor Hold (comb)dont prt"/>
      <sheetName val="MgtRp-CDM"/>
      <sheetName val="Horizon Hold"/>
      <sheetName val="Hor Holdings Cons"/>
      <sheetName val="HESI"/>
      <sheetName val="Solar Sunbelt"/>
      <sheetName val="Horizon Solar"/>
      <sheetName val="Horizon Utilities Cons"/>
      <sheetName val="Hor Holdings Cons BANK (2)"/>
      <sheetName val="HOR"/>
      <sheetName val="Final TB (2)"/>
      <sheetName val="Hor Holdings Cons BANK"/>
      <sheetName val="FA Info"/>
      <sheetName val="IFS Accounts"/>
      <sheetName val="HHI (Co-10)TB"/>
      <sheetName val="Co 11 BS"/>
      <sheetName val="Co 11 IS"/>
      <sheetName val="CS (Co-12)TB"/>
      <sheetName val="Solar Sunbelt GP (Co. 13)"/>
      <sheetName val="CS (Co-14)TB"/>
      <sheetName val="Horizon Solar Inc (Co. 20)"/>
      <sheetName val="HESI (Co-30) TB"/>
      <sheetName val="Tax Entry Work Sheet"/>
      <sheetName val="Merger Cash Flow Effect"/>
      <sheetName val="Checklist"/>
      <sheetName val="Tax Rec Info"/>
      <sheetName val="Sheet2"/>
      <sheetName val="CHECK HUC"/>
      <sheetName val="Intercompany"/>
      <sheetName val="Sheet1"/>
      <sheetName val="Horizon Hold (2)"/>
      <sheetName val="Hor Holdings Cons (2)"/>
      <sheetName val="HESI (2)"/>
      <sheetName val="Solar Sunbelt (2)"/>
      <sheetName val="Horizon Solar (2)"/>
      <sheetName val="Horizon Utilities Cons (2)"/>
      <sheetName val="Excerpt Reg - DX Rev Analys"/>
      <sheetName val="CONSUMPTION - Customer Clas"/>
      <sheetName val="Graph EDO - Monthly Revenue"/>
      <sheetName val="HESI NI Graph"/>
      <sheetName val="Graph HHI - Net Income"/>
      <sheetName val="GraphEDO - Distribution Revenue"/>
      <sheetName val="Final TB"/>
      <sheetName val="HHSI SBU 510 TB"/>
      <sheetName val="HUC (Co-70) TB"/>
      <sheetName val="Horizon Cons IS for HUC"/>
      <sheetName val="HUC Cons IS New"/>
      <sheetName val="MgtRp - HHSI"/>
      <sheetName val="MgtRp - HUC"/>
      <sheetName val="HUC Qtr NON-Consol CF"/>
      <sheetName val="HUC cons"/>
      <sheetName val="HHSI"/>
      <sheetName val="HUC"/>
      <sheetName val="Checks"/>
    </sheetNames>
    <sheetDataSet>
      <sheetData sheetId="0"/>
      <sheetData sheetId="1"/>
      <sheetData sheetId="2"/>
      <sheetData sheetId="3"/>
      <sheetData sheetId="4">
        <row r="2">
          <cell r="B2" t="str">
            <v>Month:</v>
          </cell>
        </row>
        <row r="4">
          <cell r="E4">
            <v>9</v>
          </cell>
        </row>
      </sheetData>
      <sheetData sheetId="5">
        <row r="4">
          <cell r="B4">
            <v>4929940</v>
          </cell>
        </row>
      </sheetData>
      <sheetData sheetId="6"/>
      <sheetData sheetId="7">
        <row r="10">
          <cell r="B10">
            <v>4887353</v>
          </cell>
        </row>
      </sheetData>
      <sheetData sheetId="8"/>
      <sheetData sheetId="9"/>
      <sheetData sheetId="10"/>
      <sheetData sheetId="11"/>
      <sheetData sheetId="12">
        <row r="12">
          <cell r="C12">
            <v>371000</v>
          </cell>
        </row>
      </sheetData>
      <sheetData sheetId="13"/>
      <sheetData sheetId="14"/>
      <sheetData sheetId="15">
        <row r="25">
          <cell r="AD25">
            <v>-46489</v>
          </cell>
        </row>
      </sheetData>
      <sheetData sheetId="16">
        <row r="43">
          <cell r="AE43">
            <v>1000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891">
          <cell r="G891">
            <v>-7845997.6600000001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Finrep|"/>
      <sheetName val="|FinrepAssets|"/>
      <sheetName val="|"/>
      <sheetName val="|Index|"/>
      <sheetName val="|OPEX|"/>
      <sheetName val="|RC|"/>
      <sheetName val="|BP OPEX|"/>
      <sheetName val="|BP CAPEX|"/>
      <sheetName val="|BP SS|"/>
      <sheetName val="&lt;Income Statement&gt;"/>
      <sheetName val="&lt;Review Chart&gt;"/>
    </sheetNames>
    <sheetDataSet>
      <sheetData sheetId="0"/>
      <sheetData sheetId="1"/>
      <sheetData sheetId="2"/>
      <sheetData sheetId="3">
        <row r="4">
          <cell r="W4">
            <v>1E-3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_Summary"/>
      <sheetName val="Payroll Staff Master"/>
      <sheetName val="Payroll Staff"/>
      <sheetName val="Exi staff"/>
      <sheetName val="New Staff"/>
      <sheetName val="Students"/>
      <sheetName val="OEB Codes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 t="str">
            <v>10008</v>
          </cell>
          <cell r="C9" t="str">
            <v>Max  Cananzi</v>
          </cell>
          <cell r="D9" t="str">
            <v>MAX</v>
          </cell>
          <cell r="E9" t="str">
            <v>CANANZI</v>
          </cell>
          <cell r="F9" t="str">
            <v>CEO</v>
          </cell>
          <cell r="G9" t="str">
            <v>CEO</v>
          </cell>
          <cell r="H9" t="str">
            <v>100</v>
          </cell>
          <cell r="I9" t="str">
            <v>Executive</v>
          </cell>
          <cell r="J9" t="str">
            <v>Full Time - Permanent</v>
          </cell>
          <cell r="K9" t="str">
            <v>CEO</v>
          </cell>
          <cell r="L9" t="str">
            <v>CEO</v>
          </cell>
          <cell r="M9" t="str">
            <v>N</v>
          </cell>
          <cell r="N9" t="str">
            <v>P</v>
          </cell>
          <cell r="O9">
            <v>35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0.7</v>
          </cell>
          <cell r="U9" t="str">
            <v>100</v>
          </cell>
          <cell r="V9" t="str">
            <v>101</v>
          </cell>
          <cell r="W9" t="str">
            <v>5605</v>
          </cell>
          <cell r="X9" t="str">
            <v>5605</v>
          </cell>
          <cell r="Y9" t="str">
            <v>5605</v>
          </cell>
          <cell r="Z9" t="str">
            <v>5605</v>
          </cell>
        </row>
        <row r="10">
          <cell r="B10" t="str">
            <v>10027</v>
          </cell>
          <cell r="C10" t="str">
            <v>Anita  Trott</v>
          </cell>
          <cell r="D10" t="str">
            <v>ANITA</v>
          </cell>
          <cell r="E10" t="str">
            <v>TROTT</v>
          </cell>
          <cell r="F10" t="str">
            <v>EXAS</v>
          </cell>
          <cell r="G10" t="str">
            <v>EXECUTIVE ASSISTANT</v>
          </cell>
          <cell r="H10" t="str">
            <v>100</v>
          </cell>
          <cell r="I10" t="str">
            <v>Executive</v>
          </cell>
          <cell r="J10" t="str">
            <v>Full Time - Permanent</v>
          </cell>
          <cell r="K10" t="str">
            <v>EA</v>
          </cell>
          <cell r="L10" t="str">
            <v>EXECUTIVE ASSISTANT</v>
          </cell>
          <cell r="M10" t="str">
            <v>N</v>
          </cell>
          <cell r="N10" t="str">
            <v>P</v>
          </cell>
          <cell r="O10">
            <v>35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0.7</v>
          </cell>
          <cell r="U10" t="str">
            <v>100</v>
          </cell>
          <cell r="V10" t="str">
            <v>101</v>
          </cell>
          <cell r="W10" t="str">
            <v>5615</v>
          </cell>
          <cell r="X10" t="str">
            <v>5615</v>
          </cell>
          <cell r="Y10" t="str">
            <v>5615</v>
          </cell>
          <cell r="Z10" t="str">
            <v>5615</v>
          </cell>
        </row>
        <row r="11">
          <cell r="B11" t="str">
            <v>10710</v>
          </cell>
          <cell r="C11" t="str">
            <v>Grace  Rafter</v>
          </cell>
          <cell r="D11" t="str">
            <v>GRACE</v>
          </cell>
          <cell r="E11" t="str">
            <v>RAFTER</v>
          </cell>
          <cell r="F11" t="str">
            <v>EXAS</v>
          </cell>
          <cell r="G11" t="str">
            <v>EXECUTIVE ASSISTANT</v>
          </cell>
          <cell r="H11" t="str">
            <v>100</v>
          </cell>
          <cell r="I11" t="str">
            <v>Executive</v>
          </cell>
          <cell r="J11" t="str">
            <v>Full Time - Permanent</v>
          </cell>
          <cell r="K11" t="str">
            <v>EA</v>
          </cell>
          <cell r="L11" t="str">
            <v>EXECUTIVE ASSISTANT</v>
          </cell>
          <cell r="M11" t="str">
            <v>N</v>
          </cell>
          <cell r="N11" t="str">
            <v>P</v>
          </cell>
          <cell r="O11">
            <v>35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0.7</v>
          </cell>
          <cell r="U11" t="str">
            <v>100</v>
          </cell>
          <cell r="V11" t="str">
            <v>101</v>
          </cell>
          <cell r="W11" t="str">
            <v>5615</v>
          </cell>
          <cell r="X11" t="str">
            <v>5615</v>
          </cell>
          <cell r="Y11" t="str">
            <v>5615</v>
          </cell>
          <cell r="Z11" t="str">
            <v>5615</v>
          </cell>
        </row>
        <row r="12">
          <cell r="B12" t="str">
            <v>10005</v>
          </cell>
          <cell r="C12" t="str">
            <v>John  Basilio</v>
          </cell>
          <cell r="D12" t="str">
            <v>JOHN</v>
          </cell>
          <cell r="E12" t="str">
            <v>BASILIO</v>
          </cell>
          <cell r="F12" t="str">
            <v>CFO</v>
          </cell>
          <cell r="G12" t="str">
            <v>SENIOR VICE PRESIDENT &amp; CFO</v>
          </cell>
          <cell r="H12" t="str">
            <v>200</v>
          </cell>
          <cell r="I12" t="str">
            <v>Financial Services - Executive</v>
          </cell>
          <cell r="J12" t="str">
            <v>Full Time - Permanent</v>
          </cell>
          <cell r="K12" t="str">
            <v>CFO</v>
          </cell>
          <cell r="L12" t="str">
            <v>SENIOR VICE PRESIDENT &amp; CFO</v>
          </cell>
          <cell r="M12" t="str">
            <v>N</v>
          </cell>
          <cell r="N12" t="str">
            <v>P</v>
          </cell>
          <cell r="O12">
            <v>35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0.7</v>
          </cell>
          <cell r="U12" t="str">
            <v>200</v>
          </cell>
          <cell r="V12" t="str">
            <v>101</v>
          </cell>
          <cell r="W12" t="str">
            <v>5605</v>
          </cell>
          <cell r="X12" t="str">
            <v>5605</v>
          </cell>
          <cell r="Y12" t="str">
            <v>5605</v>
          </cell>
          <cell r="Z12" t="str">
            <v>5605</v>
          </cell>
        </row>
        <row r="13">
          <cell r="B13" t="str">
            <v>10201</v>
          </cell>
          <cell r="C13" t="str">
            <v>Eileen Campbell</v>
          </cell>
          <cell r="D13" t="str">
            <v>EILEEN</v>
          </cell>
          <cell r="E13" t="str">
            <v>CAMPBELL</v>
          </cell>
          <cell r="F13" t="str">
            <v>VPCUS</v>
          </cell>
          <cell r="G13" t="str">
            <v>Vice President, Customer Services and Connections</v>
          </cell>
          <cell r="H13" t="str">
            <v>200</v>
          </cell>
          <cell r="I13" t="str">
            <v>Customer Service and Customer Connections - Executive</v>
          </cell>
          <cell r="J13" t="str">
            <v>Full Time - Permanent</v>
          </cell>
          <cell r="K13" t="str">
            <v>VPCUST</v>
          </cell>
          <cell r="L13" t="str">
            <v>Vice President, Customer Services and Connections</v>
          </cell>
          <cell r="M13" t="str">
            <v>N</v>
          </cell>
          <cell r="N13" t="str">
            <v>P</v>
          </cell>
          <cell r="O13">
            <v>35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0.7</v>
          </cell>
          <cell r="U13" t="str">
            <v>300</v>
          </cell>
          <cell r="V13" t="str">
            <v>101</v>
          </cell>
          <cell r="W13" t="str">
            <v>9909</v>
          </cell>
          <cell r="X13" t="str">
            <v>9909</v>
          </cell>
          <cell r="Y13" t="str">
            <v>9909</v>
          </cell>
          <cell r="Z13" t="str">
            <v>9909</v>
          </cell>
        </row>
        <row r="14">
          <cell r="B14" t="str">
            <v>10825</v>
          </cell>
          <cell r="C14" t="str">
            <v>Wilson Li</v>
          </cell>
          <cell r="D14" t="str">
            <v>Wilson</v>
          </cell>
          <cell r="E14" t="str">
            <v>Li</v>
          </cell>
          <cell r="F14" t="str">
            <v>RATE</v>
          </cell>
          <cell r="G14" t="str">
            <v>Rates Analyst</v>
          </cell>
          <cell r="H14" t="str">
            <v>201</v>
          </cell>
          <cell r="I14" t="str">
            <v>Regulatory Services</v>
          </cell>
          <cell r="J14" t="str">
            <v>Full Time - Permanent</v>
          </cell>
          <cell r="K14" t="str">
            <v>RATEA</v>
          </cell>
          <cell r="L14" t="str">
            <v>Rates Analyst</v>
          </cell>
          <cell r="M14" t="str">
            <v>B</v>
          </cell>
          <cell r="N14" t="str">
            <v>W</v>
          </cell>
          <cell r="O14">
            <v>35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0.55000000000000004</v>
          </cell>
          <cell r="U14" t="str">
            <v>201</v>
          </cell>
          <cell r="V14" t="str">
            <v>101</v>
          </cell>
          <cell r="W14" t="str">
            <v>5615</v>
          </cell>
          <cell r="X14" t="str">
            <v>5615</v>
          </cell>
          <cell r="Y14" t="str">
            <v>5615</v>
          </cell>
          <cell r="Z14" t="str">
            <v>5615</v>
          </cell>
        </row>
        <row r="15">
          <cell r="B15" t="str">
            <v>10762</v>
          </cell>
          <cell r="C15" t="str">
            <v>Lesley Lingard</v>
          </cell>
          <cell r="D15" t="str">
            <v>LESLEY</v>
          </cell>
          <cell r="E15" t="str">
            <v>LINGARD</v>
          </cell>
          <cell r="F15" t="str">
            <v>REGCO</v>
          </cell>
          <cell r="G15" t="str">
            <v>Regulatory Coordinator</v>
          </cell>
          <cell r="H15" t="str">
            <v>202</v>
          </cell>
          <cell r="I15" t="str">
            <v>Regulatory Services</v>
          </cell>
          <cell r="J15" t="str">
            <v>Full Time - Permanent</v>
          </cell>
          <cell r="K15" t="str">
            <v>REGCO</v>
          </cell>
          <cell r="L15" t="str">
            <v>Regulatory Coordinator</v>
          </cell>
          <cell r="M15" t="str">
            <v>B</v>
          </cell>
          <cell r="N15" t="str">
            <v>W</v>
          </cell>
          <cell r="O15">
            <v>35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0.55000000000000004</v>
          </cell>
          <cell r="U15" t="str">
            <v>201</v>
          </cell>
          <cell r="V15" t="str">
            <v>101</v>
          </cell>
          <cell r="W15" t="str">
            <v>5615</v>
          </cell>
          <cell r="X15" t="str">
            <v>5615</v>
          </cell>
          <cell r="Y15" t="str">
            <v>5615</v>
          </cell>
          <cell r="Z15" t="str">
            <v>5615</v>
          </cell>
        </row>
        <row r="16">
          <cell r="B16" t="str">
            <v>10861</v>
          </cell>
          <cell r="C16" t="str">
            <v>Swati Juthani</v>
          </cell>
          <cell r="D16" t="str">
            <v>Swati</v>
          </cell>
          <cell r="E16" t="str">
            <v>Juthani</v>
          </cell>
          <cell r="F16" t="str">
            <v>RATE</v>
          </cell>
          <cell r="G16" t="str">
            <v>Rates Analyst</v>
          </cell>
          <cell r="H16" t="str">
            <v>202</v>
          </cell>
          <cell r="I16" t="str">
            <v>Regulatory Services</v>
          </cell>
          <cell r="J16" t="str">
            <v>Full Time - Permanent</v>
          </cell>
          <cell r="K16" t="str">
            <v>RATEA</v>
          </cell>
          <cell r="L16" t="str">
            <v>Rates Analyst</v>
          </cell>
          <cell r="M16" t="str">
            <v>B</v>
          </cell>
          <cell r="N16" t="str">
            <v>W</v>
          </cell>
          <cell r="O16">
            <v>35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0.55000000000000004</v>
          </cell>
          <cell r="U16" t="str">
            <v>201</v>
          </cell>
          <cell r="V16" t="str">
            <v>101</v>
          </cell>
          <cell r="W16" t="str">
            <v>5615</v>
          </cell>
          <cell r="X16" t="str">
            <v>5615</v>
          </cell>
          <cell r="Y16" t="str">
            <v>5615</v>
          </cell>
          <cell r="Z16" t="str">
            <v>5615</v>
          </cell>
        </row>
        <row r="17">
          <cell r="B17" t="str">
            <v>10034</v>
          </cell>
          <cell r="C17" t="str">
            <v>Greg Scobie</v>
          </cell>
          <cell r="D17" t="str">
            <v>GREG</v>
          </cell>
          <cell r="E17" t="str">
            <v>SCOBIE</v>
          </cell>
          <cell r="F17" t="str">
            <v>ACCRC</v>
          </cell>
          <cell r="G17" t="str">
            <v>Accountant</v>
          </cell>
          <cell r="H17" t="str">
            <v>203</v>
          </cell>
          <cell r="I17" t="str">
            <v>Financial Services</v>
          </cell>
          <cell r="J17" t="str">
            <v>Full Time - Permanent</v>
          </cell>
          <cell r="K17" t="str">
            <v>ACCAN</v>
          </cell>
          <cell r="L17" t="str">
            <v>Accountant</v>
          </cell>
          <cell r="M17" t="str">
            <v>B</v>
          </cell>
          <cell r="N17" t="str">
            <v>W</v>
          </cell>
          <cell r="O17">
            <v>35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0.55000000000000004</v>
          </cell>
          <cell r="U17" t="str">
            <v>205</v>
          </cell>
          <cell r="V17" t="str">
            <v>101</v>
          </cell>
          <cell r="W17" t="str">
            <v>5615</v>
          </cell>
          <cell r="X17" t="str">
            <v>5615</v>
          </cell>
          <cell r="Y17" t="str">
            <v>5615</v>
          </cell>
          <cell r="Z17" t="str">
            <v>5615</v>
          </cell>
        </row>
        <row r="18">
          <cell r="B18" t="str">
            <v>10110</v>
          </cell>
          <cell r="C18" t="str">
            <v>Andrew Dreschler</v>
          </cell>
          <cell r="D18" t="str">
            <v>ANDREW</v>
          </cell>
          <cell r="E18" t="str">
            <v>DRESCHLER</v>
          </cell>
          <cell r="F18" t="str">
            <v>ACCAN</v>
          </cell>
          <cell r="G18" t="str">
            <v>Accounting Analyst</v>
          </cell>
          <cell r="H18" t="str">
            <v>203</v>
          </cell>
          <cell r="I18" t="str">
            <v>Financial Services</v>
          </cell>
          <cell r="J18" t="str">
            <v>Full Time - Permanent</v>
          </cell>
          <cell r="K18" t="str">
            <v>ACCAN</v>
          </cell>
          <cell r="L18" t="str">
            <v>Accounting Analyst</v>
          </cell>
          <cell r="M18" t="str">
            <v>B</v>
          </cell>
          <cell r="N18" t="str">
            <v>W</v>
          </cell>
          <cell r="O18">
            <v>35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0.55000000000000004</v>
          </cell>
          <cell r="U18" t="str">
            <v>205</v>
          </cell>
          <cell r="V18" t="str">
            <v>101</v>
          </cell>
          <cell r="W18" t="str">
            <v>5615</v>
          </cell>
          <cell r="X18" t="str">
            <v>5615</v>
          </cell>
          <cell r="Y18" t="str">
            <v>5615</v>
          </cell>
          <cell r="Z18" t="str">
            <v>5615</v>
          </cell>
        </row>
        <row r="19">
          <cell r="B19" t="str">
            <v>10831</v>
          </cell>
          <cell r="C19" t="str">
            <v>Terry Harnadek</v>
          </cell>
          <cell r="D19" t="str">
            <v>Terry</v>
          </cell>
          <cell r="E19" t="str">
            <v>Harnadek</v>
          </cell>
          <cell r="F19" t="str">
            <v>MBUSA</v>
          </cell>
          <cell r="G19" t="str">
            <v>Manager, Business Analysis</v>
          </cell>
          <cell r="H19" t="str">
            <v>203</v>
          </cell>
          <cell r="I19" t="str">
            <v>Financial Services</v>
          </cell>
          <cell r="J19" t="str">
            <v>Full Time - Permanent</v>
          </cell>
          <cell r="K19" t="str">
            <v>MBA</v>
          </cell>
          <cell r="L19" t="str">
            <v>Manager, Business Analysis</v>
          </cell>
          <cell r="M19" t="str">
            <v>N</v>
          </cell>
          <cell r="N19" t="str">
            <v>P</v>
          </cell>
          <cell r="O19">
            <v>35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0.55000000000000004</v>
          </cell>
          <cell r="U19" t="str">
            <v>205</v>
          </cell>
          <cell r="V19" t="str">
            <v>101</v>
          </cell>
          <cell r="W19" t="str">
            <v>5610</v>
          </cell>
          <cell r="X19" t="str">
            <v>5610</v>
          </cell>
          <cell r="Y19" t="str">
            <v>5610</v>
          </cell>
          <cell r="Z19" t="str">
            <v>5610</v>
          </cell>
        </row>
        <row r="20">
          <cell r="B20" t="str">
            <v>10849</v>
          </cell>
          <cell r="C20" t="str">
            <v>Mumtaz Khan</v>
          </cell>
          <cell r="D20" t="str">
            <v>Mumtaz</v>
          </cell>
          <cell r="E20" t="str">
            <v>Khan</v>
          </cell>
          <cell r="F20" t="str">
            <v>LBABC</v>
          </cell>
          <cell r="G20" t="str">
            <v>Lead Budgeting and ABC</v>
          </cell>
          <cell r="H20" t="str">
            <v>203</v>
          </cell>
          <cell r="I20" t="str">
            <v>Financial Services</v>
          </cell>
          <cell r="J20" t="str">
            <v>Full Time - Permanent</v>
          </cell>
          <cell r="K20" t="str">
            <v>LBABC</v>
          </cell>
          <cell r="L20" t="str">
            <v>Lead Budgeting and ABC</v>
          </cell>
          <cell r="M20" t="str">
            <v>N</v>
          </cell>
          <cell r="N20" t="str">
            <v>P</v>
          </cell>
          <cell r="O20">
            <v>35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0.55000000000000004</v>
          </cell>
          <cell r="U20" t="str">
            <v>205</v>
          </cell>
          <cell r="V20" t="str">
            <v>101</v>
          </cell>
          <cell r="W20" t="str">
            <v>5615</v>
          </cell>
          <cell r="X20" t="str">
            <v>5615</v>
          </cell>
          <cell r="Y20" t="str">
            <v>5615</v>
          </cell>
          <cell r="Z20" t="str">
            <v>5615</v>
          </cell>
        </row>
        <row r="21">
          <cell r="B21" t="str">
            <v>10871</v>
          </cell>
          <cell r="C21" t="str">
            <v>Brent Donnelly</v>
          </cell>
          <cell r="D21" t="str">
            <v>Brent</v>
          </cell>
          <cell r="E21" t="str">
            <v>Donnelly</v>
          </cell>
          <cell r="F21" t="str">
            <v>DBBA</v>
          </cell>
          <cell r="G21" t="str">
            <v>Director, Budgeting and Business Analysis</v>
          </cell>
          <cell r="H21" t="str">
            <v>203</v>
          </cell>
          <cell r="I21" t="str">
            <v>Financial Services</v>
          </cell>
          <cell r="J21" t="str">
            <v>Full Time - Permanent</v>
          </cell>
          <cell r="K21" t="str">
            <v>DBBA</v>
          </cell>
          <cell r="L21" t="str">
            <v>Director, Budgeting and Business Analysis</v>
          </cell>
          <cell r="M21" t="str">
            <v>N</v>
          </cell>
          <cell r="N21" t="str">
            <v>P</v>
          </cell>
          <cell r="O21">
            <v>35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0.55000000000000004</v>
          </cell>
          <cell r="U21" t="str">
            <v>205</v>
          </cell>
          <cell r="V21" t="str">
            <v>101</v>
          </cell>
          <cell r="W21" t="str">
            <v>5610</v>
          </cell>
          <cell r="X21" t="str">
            <v>5610</v>
          </cell>
          <cell r="Y21" t="str">
            <v>5610</v>
          </cell>
          <cell r="Z21" t="str">
            <v>5610</v>
          </cell>
        </row>
        <row r="22">
          <cell r="B22" t="str">
            <v>10017</v>
          </cell>
          <cell r="C22" t="str">
            <v>Richard Audit</v>
          </cell>
          <cell r="D22" t="str">
            <v>RICHARD</v>
          </cell>
          <cell r="E22" t="str">
            <v>AUDIT</v>
          </cell>
          <cell r="F22" t="str">
            <v>ACCOU</v>
          </cell>
          <cell r="G22" t="str">
            <v>Accountant</v>
          </cell>
          <cell r="H22" t="str">
            <v>205</v>
          </cell>
          <cell r="I22" t="str">
            <v>Financial Services</v>
          </cell>
          <cell r="J22" t="str">
            <v>Full Time - Permanent</v>
          </cell>
          <cell r="K22" t="str">
            <v>ACC</v>
          </cell>
          <cell r="L22" t="str">
            <v>Accountant</v>
          </cell>
          <cell r="M22" t="str">
            <v>B</v>
          </cell>
          <cell r="N22" t="str">
            <v>W</v>
          </cell>
          <cell r="O22">
            <v>35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0.55000000000000004</v>
          </cell>
          <cell r="U22" t="str">
            <v>205</v>
          </cell>
          <cell r="V22" t="str">
            <v>101</v>
          </cell>
          <cell r="W22" t="str">
            <v>5615</v>
          </cell>
          <cell r="X22" t="str">
            <v>5615</v>
          </cell>
          <cell r="Y22" t="str">
            <v>5615</v>
          </cell>
          <cell r="Z22" t="str">
            <v>5615</v>
          </cell>
        </row>
        <row r="23">
          <cell r="B23" t="str">
            <v>10107</v>
          </cell>
          <cell r="C23" t="str">
            <v>Beverly Young</v>
          </cell>
          <cell r="D23" t="str">
            <v>BEVERLY</v>
          </cell>
          <cell r="E23" t="str">
            <v>YOUNG</v>
          </cell>
          <cell r="F23" t="str">
            <v>ACCOU</v>
          </cell>
          <cell r="G23" t="str">
            <v>Accountant</v>
          </cell>
          <cell r="H23" t="str">
            <v>205</v>
          </cell>
          <cell r="I23" t="str">
            <v>Financial Services</v>
          </cell>
          <cell r="J23" t="str">
            <v>Full Time - Permanent</v>
          </cell>
          <cell r="K23" t="str">
            <v>ACC</v>
          </cell>
          <cell r="L23" t="str">
            <v>Accountant</v>
          </cell>
          <cell r="M23" t="str">
            <v>B</v>
          </cell>
          <cell r="N23" t="str">
            <v>W</v>
          </cell>
          <cell r="O23">
            <v>35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0.55000000000000004</v>
          </cell>
          <cell r="U23" t="str">
            <v>205</v>
          </cell>
          <cell r="V23" t="str">
            <v>101</v>
          </cell>
          <cell r="W23" t="str">
            <v>5615</v>
          </cell>
          <cell r="X23" t="str">
            <v>5615</v>
          </cell>
          <cell r="Y23" t="str">
            <v>5615</v>
          </cell>
          <cell r="Z23" t="str">
            <v>5615</v>
          </cell>
        </row>
        <row r="24">
          <cell r="B24" t="str">
            <v>10131</v>
          </cell>
          <cell r="C24" t="str">
            <v>Cheryl Mcintosh</v>
          </cell>
          <cell r="D24" t="str">
            <v>CHERYL</v>
          </cell>
          <cell r="E24" t="str">
            <v>MCINTOSH</v>
          </cell>
          <cell r="F24" t="str">
            <v>ACCOU</v>
          </cell>
          <cell r="G24" t="str">
            <v>Accountant</v>
          </cell>
          <cell r="H24" t="str">
            <v>205</v>
          </cell>
          <cell r="I24" t="str">
            <v>Financial Services</v>
          </cell>
          <cell r="J24" t="str">
            <v>Full Time - Permanent</v>
          </cell>
          <cell r="K24" t="str">
            <v>ACC</v>
          </cell>
          <cell r="L24" t="str">
            <v>Accountant</v>
          </cell>
          <cell r="M24" t="str">
            <v>B</v>
          </cell>
          <cell r="N24" t="str">
            <v>W</v>
          </cell>
          <cell r="O24">
            <v>35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0.55000000000000004</v>
          </cell>
          <cell r="U24" t="str">
            <v>205</v>
          </cell>
          <cell r="V24" t="str">
            <v>101</v>
          </cell>
          <cell r="W24" t="str">
            <v>5615</v>
          </cell>
          <cell r="X24" t="str">
            <v>5615</v>
          </cell>
          <cell r="Y24" t="str">
            <v>5615</v>
          </cell>
          <cell r="Z24" t="str">
            <v>5615</v>
          </cell>
        </row>
        <row r="25">
          <cell r="B25" t="str">
            <v>10174</v>
          </cell>
          <cell r="C25" t="str">
            <v>Terrilea Pitton</v>
          </cell>
          <cell r="D25" t="str">
            <v>TERRILEA</v>
          </cell>
          <cell r="E25" t="str">
            <v>PITTON</v>
          </cell>
          <cell r="F25" t="str">
            <v>ACCCL</v>
          </cell>
          <cell r="G25" t="str">
            <v>Accounting Clerk</v>
          </cell>
          <cell r="H25" t="str">
            <v>205</v>
          </cell>
          <cell r="I25" t="str">
            <v>Financial Services</v>
          </cell>
          <cell r="J25" t="str">
            <v>Full Time - Permanent</v>
          </cell>
          <cell r="K25" t="str">
            <v>ACCC</v>
          </cell>
          <cell r="L25" t="str">
            <v>Accounting Clerk</v>
          </cell>
          <cell r="M25" t="str">
            <v>B</v>
          </cell>
          <cell r="N25" t="str">
            <v>W</v>
          </cell>
          <cell r="O25">
            <v>35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0.55000000000000004</v>
          </cell>
          <cell r="U25" t="str">
            <v>205</v>
          </cell>
          <cell r="V25" t="str">
            <v>101</v>
          </cell>
          <cell r="W25" t="str">
            <v>5615</v>
          </cell>
          <cell r="X25" t="str">
            <v>5615</v>
          </cell>
          <cell r="Y25" t="str">
            <v>5615</v>
          </cell>
          <cell r="Z25" t="str">
            <v>5615</v>
          </cell>
        </row>
        <row r="26">
          <cell r="B26" t="str">
            <v>10782</v>
          </cell>
          <cell r="C26" t="str">
            <v>Igor Rusic</v>
          </cell>
          <cell r="D26" t="str">
            <v>IGOR</v>
          </cell>
          <cell r="E26" t="str">
            <v>RUSIC</v>
          </cell>
          <cell r="F26" t="str">
            <v>SACC</v>
          </cell>
          <cell r="G26" t="str">
            <v>Supervisor, Accounting</v>
          </cell>
          <cell r="H26" t="str">
            <v>205</v>
          </cell>
          <cell r="I26" t="str">
            <v>Financial Services</v>
          </cell>
          <cell r="J26" t="str">
            <v>Full Time - Permanent</v>
          </cell>
          <cell r="K26" t="str">
            <v>SACC</v>
          </cell>
          <cell r="L26" t="str">
            <v>Supervisor, Accounting</v>
          </cell>
          <cell r="M26" t="str">
            <v>N</v>
          </cell>
          <cell r="N26" t="str">
            <v>P</v>
          </cell>
          <cell r="O26">
            <v>35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0.55000000000000004</v>
          </cell>
          <cell r="U26" t="str">
            <v>205</v>
          </cell>
          <cell r="V26" t="str">
            <v>101</v>
          </cell>
          <cell r="W26" t="str">
            <v>5615</v>
          </cell>
          <cell r="X26" t="str">
            <v>5615</v>
          </cell>
          <cell r="Y26" t="str">
            <v>5615</v>
          </cell>
          <cell r="Z26" t="str">
            <v>5615</v>
          </cell>
        </row>
        <row r="27">
          <cell r="B27" t="str">
            <v>10823</v>
          </cell>
          <cell r="C27" t="str">
            <v>Kesh Nandlall</v>
          </cell>
          <cell r="D27" t="str">
            <v>KESH</v>
          </cell>
          <cell r="E27" t="str">
            <v>NANDLALL</v>
          </cell>
          <cell r="F27" t="str">
            <v>MACC</v>
          </cell>
          <cell r="G27" t="str">
            <v>Manager, Accounting</v>
          </cell>
          <cell r="H27" t="str">
            <v>205</v>
          </cell>
          <cell r="I27" t="str">
            <v>Financial Services</v>
          </cell>
          <cell r="J27" t="str">
            <v>Full Time - Permanent</v>
          </cell>
          <cell r="K27" t="str">
            <v>MACC</v>
          </cell>
          <cell r="L27" t="str">
            <v>Manager, Accounting</v>
          </cell>
          <cell r="M27" t="str">
            <v>N</v>
          </cell>
          <cell r="N27" t="str">
            <v>P</v>
          </cell>
          <cell r="O27">
            <v>35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0.55000000000000004</v>
          </cell>
          <cell r="U27" t="str">
            <v>205</v>
          </cell>
          <cell r="V27" t="str">
            <v>101</v>
          </cell>
          <cell r="W27" t="str">
            <v>5610</v>
          </cell>
          <cell r="X27" t="str">
            <v>5610</v>
          </cell>
          <cell r="Y27" t="str">
            <v>5610</v>
          </cell>
          <cell r="Z27" t="str">
            <v>5610</v>
          </cell>
        </row>
        <row r="28">
          <cell r="B28" t="str">
            <v>10204</v>
          </cell>
          <cell r="C28" t="str">
            <v>Blaise Liaki</v>
          </cell>
          <cell r="D28" t="str">
            <v>BLAISE</v>
          </cell>
          <cell r="E28" t="str">
            <v>LIAKI</v>
          </cell>
          <cell r="F28" t="str">
            <v>SYSADMIN</v>
          </cell>
          <cell r="G28" t="str">
            <v>Systems Administrator</v>
          </cell>
          <cell r="H28" t="str">
            <v>210</v>
          </cell>
          <cell r="I28" t="str">
            <v>Business Projects</v>
          </cell>
          <cell r="J28" t="str">
            <v>Full Time - Permanent</v>
          </cell>
          <cell r="K28" t="str">
            <v>SYSADMIN</v>
          </cell>
          <cell r="L28" t="str">
            <v>Systems Administrator</v>
          </cell>
          <cell r="M28" t="str">
            <v>N</v>
          </cell>
          <cell r="N28" t="str">
            <v>W</v>
          </cell>
          <cell r="O28">
            <v>35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0.55000000000000004</v>
          </cell>
          <cell r="U28" t="str">
            <v>212</v>
          </cell>
          <cell r="V28" t="str">
            <v>101</v>
          </cell>
          <cell r="W28" t="str">
            <v>9098</v>
          </cell>
          <cell r="X28" t="str">
            <v>9098</v>
          </cell>
          <cell r="Y28">
            <v>9092</v>
          </cell>
          <cell r="Z28">
            <v>9092</v>
          </cell>
        </row>
        <row r="29">
          <cell r="B29" t="str">
            <v>10208</v>
          </cell>
          <cell r="C29" t="str">
            <v>Salman Baig</v>
          </cell>
          <cell r="D29" t="str">
            <v>SALMAN</v>
          </cell>
          <cell r="E29" t="str">
            <v>BAIG</v>
          </cell>
          <cell r="F29" t="str">
            <v>DBAIT</v>
          </cell>
          <cell r="G29" t="str">
            <v>Database Administator</v>
          </cell>
          <cell r="H29" t="str">
            <v>210</v>
          </cell>
          <cell r="I29" t="str">
            <v>Business Applications</v>
          </cell>
          <cell r="J29" t="str">
            <v>Full Time - Permanent</v>
          </cell>
          <cell r="K29" t="str">
            <v>DA</v>
          </cell>
          <cell r="L29" t="str">
            <v>Database Administator</v>
          </cell>
          <cell r="M29" t="str">
            <v>N</v>
          </cell>
          <cell r="N29" t="str">
            <v>W</v>
          </cell>
          <cell r="O29">
            <v>35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0.55000000000000004</v>
          </cell>
          <cell r="U29" t="str">
            <v>210</v>
          </cell>
          <cell r="V29" t="str">
            <v>101</v>
          </cell>
          <cell r="W29" t="str">
            <v>9098</v>
          </cell>
          <cell r="X29" t="str">
            <v>9098</v>
          </cell>
          <cell r="Y29" t="str">
            <v>9098</v>
          </cell>
          <cell r="Z29" t="str">
            <v>9098</v>
          </cell>
        </row>
        <row r="30">
          <cell r="B30" t="str">
            <v>10257</v>
          </cell>
          <cell r="C30" t="str">
            <v>Ross Finnimore</v>
          </cell>
          <cell r="D30" t="str">
            <v>ROSS</v>
          </cell>
          <cell r="E30" t="str">
            <v>FINNIMORE</v>
          </cell>
          <cell r="F30" t="str">
            <v>SRPA</v>
          </cell>
          <cell r="G30" t="str">
            <v>Senior Programmer Analyst</v>
          </cell>
          <cell r="H30" t="str">
            <v>210</v>
          </cell>
          <cell r="I30" t="str">
            <v>Business Applications</v>
          </cell>
          <cell r="J30" t="str">
            <v>Full Time - Permanent</v>
          </cell>
          <cell r="K30" t="str">
            <v>SPA</v>
          </cell>
          <cell r="L30" t="str">
            <v>Senior Programmer Analyst</v>
          </cell>
          <cell r="M30" t="str">
            <v>N</v>
          </cell>
          <cell r="N30" t="str">
            <v>W</v>
          </cell>
          <cell r="O30">
            <v>35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0.55000000000000004</v>
          </cell>
          <cell r="U30" t="str">
            <v>210</v>
          </cell>
          <cell r="V30" t="str">
            <v>101</v>
          </cell>
          <cell r="W30" t="str">
            <v>9098</v>
          </cell>
          <cell r="X30" t="str">
            <v>9098</v>
          </cell>
          <cell r="Y30" t="str">
            <v>9098</v>
          </cell>
          <cell r="Z30" t="str">
            <v>9098</v>
          </cell>
        </row>
        <row r="31">
          <cell r="B31" t="str">
            <v>10258</v>
          </cell>
          <cell r="C31" t="str">
            <v>James Rees</v>
          </cell>
          <cell r="D31" t="str">
            <v>JAMES</v>
          </cell>
          <cell r="E31" t="str">
            <v>REES</v>
          </cell>
          <cell r="F31" t="str">
            <v>MGRBA</v>
          </cell>
          <cell r="G31" t="str">
            <v>Manager, Business Applications</v>
          </cell>
          <cell r="H31" t="str">
            <v>210</v>
          </cell>
          <cell r="I31" t="str">
            <v>Business Applications</v>
          </cell>
          <cell r="J31" t="str">
            <v>Full Time - Permanent</v>
          </cell>
          <cell r="K31" t="str">
            <v>MBAPPL</v>
          </cell>
          <cell r="L31" t="str">
            <v>Manager, Business Applications</v>
          </cell>
          <cell r="M31" t="str">
            <v>N</v>
          </cell>
          <cell r="N31" t="str">
            <v>P</v>
          </cell>
          <cell r="O31">
            <v>35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0.55000000000000004</v>
          </cell>
          <cell r="U31" t="str">
            <v>210</v>
          </cell>
          <cell r="V31" t="str">
            <v>101</v>
          </cell>
          <cell r="W31" t="str">
            <v>9098</v>
          </cell>
          <cell r="X31" t="str">
            <v>9098</v>
          </cell>
          <cell r="Y31" t="str">
            <v>9098</v>
          </cell>
          <cell r="Z31" t="str">
            <v>9098</v>
          </cell>
        </row>
        <row r="32">
          <cell r="B32" t="str">
            <v>10259</v>
          </cell>
          <cell r="C32" t="str">
            <v>Robert Rohr</v>
          </cell>
          <cell r="D32" t="str">
            <v>ROBERT</v>
          </cell>
          <cell r="E32" t="str">
            <v>ROHR</v>
          </cell>
          <cell r="F32" t="str">
            <v>SRPA</v>
          </cell>
          <cell r="G32" t="str">
            <v>SUPERVISOR, METER COMMUNICATIONS TECHNOLOGY</v>
          </cell>
          <cell r="H32" t="str">
            <v>210</v>
          </cell>
          <cell r="I32" t="str">
            <v>Advance Meter Inventory/Meter Data Management &amp; Repository</v>
          </cell>
          <cell r="J32" t="str">
            <v>Full Time - Permanent</v>
          </cell>
          <cell r="K32" t="str">
            <v>SPA</v>
          </cell>
          <cell r="L32" t="str">
            <v>SUPERVISOR, METER COMMUNICATIONS TECHNOLOGY</v>
          </cell>
          <cell r="M32" t="str">
            <v>N</v>
          </cell>
          <cell r="N32" t="str">
            <v>P</v>
          </cell>
          <cell r="O32">
            <v>35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0.55000000000000004</v>
          </cell>
          <cell r="U32" t="str">
            <v>313</v>
          </cell>
          <cell r="V32" t="str">
            <v>101</v>
          </cell>
          <cell r="W32" t="str">
            <v>9098</v>
          </cell>
          <cell r="X32" t="str">
            <v>9098</v>
          </cell>
          <cell r="Y32">
            <v>5065</v>
          </cell>
          <cell r="Z32">
            <v>5065</v>
          </cell>
        </row>
        <row r="33">
          <cell r="B33" t="str">
            <v>10261</v>
          </cell>
          <cell r="C33" t="str">
            <v>Nirmala Thomas</v>
          </cell>
          <cell r="D33" t="str">
            <v>NIRMALA</v>
          </cell>
          <cell r="E33" t="str">
            <v>THOMAS</v>
          </cell>
          <cell r="F33" t="str">
            <v>SRPA</v>
          </cell>
          <cell r="G33" t="str">
            <v>Senior Programmer Analyst</v>
          </cell>
          <cell r="H33" t="str">
            <v>210</v>
          </cell>
          <cell r="I33" t="str">
            <v>Business Applications</v>
          </cell>
          <cell r="J33" t="str">
            <v>Full Time - Permanent</v>
          </cell>
          <cell r="K33" t="str">
            <v>SPA</v>
          </cell>
          <cell r="L33" t="str">
            <v>Senior Programmer Analyst</v>
          </cell>
          <cell r="M33" t="str">
            <v>N</v>
          </cell>
          <cell r="N33" t="str">
            <v>W</v>
          </cell>
          <cell r="O33">
            <v>35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0.55000000000000004</v>
          </cell>
          <cell r="U33" t="str">
            <v>210</v>
          </cell>
          <cell r="V33" t="str">
            <v>101</v>
          </cell>
          <cell r="W33" t="str">
            <v>9098</v>
          </cell>
          <cell r="X33" t="str">
            <v>9098</v>
          </cell>
          <cell r="Y33" t="str">
            <v>9098</v>
          </cell>
          <cell r="Z33" t="str">
            <v>9098</v>
          </cell>
        </row>
        <row r="34">
          <cell r="B34" t="str">
            <v>10262</v>
          </cell>
          <cell r="C34" t="str">
            <v>Dianne Graves</v>
          </cell>
          <cell r="D34" t="str">
            <v>DIANNE</v>
          </cell>
          <cell r="E34" t="str">
            <v>GRAVES</v>
          </cell>
          <cell r="F34" t="str">
            <v>CONOP</v>
          </cell>
          <cell r="G34" t="str">
            <v>Console Operator</v>
          </cell>
          <cell r="H34" t="str">
            <v>210</v>
          </cell>
          <cell r="I34" t="str">
            <v>Business Applications</v>
          </cell>
          <cell r="J34" t="str">
            <v>Full Time - Permanent</v>
          </cell>
          <cell r="K34" t="str">
            <v>CONOP</v>
          </cell>
          <cell r="L34" t="str">
            <v>Console Operator</v>
          </cell>
          <cell r="M34" t="str">
            <v>B</v>
          </cell>
          <cell r="N34" t="str">
            <v>W</v>
          </cell>
          <cell r="O34">
            <v>35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0.55000000000000004</v>
          </cell>
          <cell r="U34" t="str">
            <v>210</v>
          </cell>
          <cell r="V34" t="str">
            <v>101</v>
          </cell>
          <cell r="W34" t="str">
            <v>9098</v>
          </cell>
          <cell r="X34" t="str">
            <v>9098</v>
          </cell>
          <cell r="Y34" t="str">
            <v>9098</v>
          </cell>
          <cell r="Z34" t="str">
            <v>9098</v>
          </cell>
        </row>
        <row r="35">
          <cell r="B35" t="str">
            <v>10265</v>
          </cell>
          <cell r="C35" t="str">
            <v>Nazira Noormohamed</v>
          </cell>
          <cell r="D35" t="str">
            <v>NAZIRA</v>
          </cell>
          <cell r="E35" t="str">
            <v>NOORMOHAMED</v>
          </cell>
          <cell r="F35" t="str">
            <v>SRPA</v>
          </cell>
          <cell r="G35" t="str">
            <v>Senior Programmer Analyst</v>
          </cell>
          <cell r="H35" t="str">
            <v>210</v>
          </cell>
          <cell r="I35" t="str">
            <v>Business Applications</v>
          </cell>
          <cell r="J35" t="str">
            <v>Full Time - Permanent</v>
          </cell>
          <cell r="K35" t="str">
            <v>SPA</v>
          </cell>
          <cell r="L35" t="str">
            <v>Senior Programmer Analyst</v>
          </cell>
          <cell r="M35" t="str">
            <v>N</v>
          </cell>
          <cell r="N35" t="str">
            <v>W</v>
          </cell>
          <cell r="O35">
            <v>35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0.55000000000000004</v>
          </cell>
          <cell r="U35" t="str">
            <v>210</v>
          </cell>
          <cell r="V35" t="str">
            <v>101</v>
          </cell>
          <cell r="W35" t="str">
            <v>9098</v>
          </cell>
          <cell r="X35" t="str">
            <v>9098</v>
          </cell>
          <cell r="Y35" t="str">
            <v>9098</v>
          </cell>
          <cell r="Z35" t="str">
            <v>9098</v>
          </cell>
        </row>
        <row r="36">
          <cell r="B36" t="str">
            <v>10787</v>
          </cell>
          <cell r="C36" t="str">
            <v>Michelle Wortel</v>
          </cell>
          <cell r="D36" t="str">
            <v>MICHELLE</v>
          </cell>
          <cell r="E36" t="str">
            <v>WORTEL</v>
          </cell>
          <cell r="F36" t="str">
            <v>MBP</v>
          </cell>
          <cell r="G36" t="str">
            <v>Manager, Business Projects</v>
          </cell>
          <cell r="H36" t="str">
            <v>210</v>
          </cell>
          <cell r="I36" t="str">
            <v>Business Projects</v>
          </cell>
          <cell r="J36" t="str">
            <v>Full Time - Permanent</v>
          </cell>
          <cell r="K36" t="str">
            <v>MBP</v>
          </cell>
          <cell r="L36" t="str">
            <v>Manager, Business Projects</v>
          </cell>
          <cell r="M36" t="str">
            <v>N</v>
          </cell>
          <cell r="N36" t="str">
            <v>P</v>
          </cell>
          <cell r="O36">
            <v>35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0.55000000000000004</v>
          </cell>
          <cell r="U36" t="str">
            <v>212</v>
          </cell>
          <cell r="V36" t="str">
            <v>101</v>
          </cell>
          <cell r="W36" t="str">
            <v>9098</v>
          </cell>
          <cell r="X36" t="str">
            <v>9098</v>
          </cell>
          <cell r="Y36">
            <v>9092</v>
          </cell>
          <cell r="Z36">
            <v>9092</v>
          </cell>
        </row>
        <row r="37">
          <cell r="B37" t="str">
            <v>10829</v>
          </cell>
          <cell r="C37" t="str">
            <v>Alan Stewart</v>
          </cell>
          <cell r="D37" t="str">
            <v>ALAN</v>
          </cell>
          <cell r="E37" t="str">
            <v>STEWART</v>
          </cell>
          <cell r="F37" t="str">
            <v>SB-P</v>
          </cell>
          <cell r="G37" t="str">
            <v>Specialist, Business &amp; Project</v>
          </cell>
          <cell r="H37" t="str">
            <v>210</v>
          </cell>
          <cell r="I37" t="str">
            <v>Business Projects</v>
          </cell>
          <cell r="J37" t="str">
            <v>Full Time - Permanent</v>
          </cell>
          <cell r="K37" t="str">
            <v>SB-P</v>
          </cell>
          <cell r="L37" t="str">
            <v>Specialist, Business &amp; Project</v>
          </cell>
          <cell r="M37" t="str">
            <v>N</v>
          </cell>
          <cell r="N37" t="str">
            <v>P</v>
          </cell>
          <cell r="O37">
            <v>35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0.55000000000000004</v>
          </cell>
          <cell r="U37" t="str">
            <v>212</v>
          </cell>
          <cell r="V37" t="str">
            <v>101</v>
          </cell>
          <cell r="W37" t="str">
            <v>9098</v>
          </cell>
          <cell r="X37" t="str">
            <v>9098</v>
          </cell>
          <cell r="Y37">
            <v>9092</v>
          </cell>
          <cell r="Z37">
            <v>9092</v>
          </cell>
        </row>
        <row r="38">
          <cell r="B38" t="str">
            <v>10847</v>
          </cell>
          <cell r="C38" t="str">
            <v>Sudha Marthi</v>
          </cell>
          <cell r="D38" t="str">
            <v>Sudha</v>
          </cell>
          <cell r="E38" t="str">
            <v>Marthi</v>
          </cell>
          <cell r="F38" t="str">
            <v>ANALRD</v>
          </cell>
          <cell r="G38" t="str">
            <v>Analyst, Report Data</v>
          </cell>
          <cell r="H38" t="str">
            <v>210</v>
          </cell>
          <cell r="I38" t="str">
            <v>Business Projects</v>
          </cell>
          <cell r="J38" t="str">
            <v>Full Time - Permanent</v>
          </cell>
          <cell r="K38" t="str">
            <v>ANALRD</v>
          </cell>
          <cell r="L38" t="str">
            <v>Analyst, Report Data</v>
          </cell>
          <cell r="M38" t="str">
            <v>N</v>
          </cell>
          <cell r="N38" t="str">
            <v>P</v>
          </cell>
          <cell r="O38">
            <v>35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0.55000000000000004</v>
          </cell>
          <cell r="U38" t="str">
            <v>212</v>
          </cell>
          <cell r="V38" t="str">
            <v>101</v>
          </cell>
          <cell r="W38" t="str">
            <v>9098</v>
          </cell>
          <cell r="X38" t="str">
            <v>9098</v>
          </cell>
          <cell r="Y38">
            <v>9092</v>
          </cell>
          <cell r="Z38">
            <v>9092</v>
          </cell>
        </row>
        <row r="39">
          <cell r="B39" t="str">
            <v>10857</v>
          </cell>
          <cell r="C39" t="str">
            <v>Mario Cangemi</v>
          </cell>
          <cell r="D39" t="str">
            <v>Mario</v>
          </cell>
          <cell r="E39" t="str">
            <v>Cangemi</v>
          </cell>
          <cell r="F39" t="str">
            <v>DIST</v>
          </cell>
          <cell r="G39" t="str">
            <v>Director, Information Systems &amp; Technology</v>
          </cell>
          <cell r="H39" t="str">
            <v>210</v>
          </cell>
          <cell r="I39" t="str">
            <v>Director IST</v>
          </cell>
          <cell r="J39" t="str">
            <v>Full Time - Permanent</v>
          </cell>
          <cell r="K39" t="str">
            <v>DITS</v>
          </cell>
          <cell r="L39" t="str">
            <v>Director, Information Systems &amp; Technology</v>
          </cell>
          <cell r="M39" t="str">
            <v>N</v>
          </cell>
          <cell r="N39" t="str">
            <v>P</v>
          </cell>
          <cell r="O39">
            <v>35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0.55000000000000004</v>
          </cell>
          <cell r="U39" t="str">
            <v>293</v>
          </cell>
          <cell r="V39" t="str">
            <v>101</v>
          </cell>
          <cell r="W39" t="str">
            <v>5610</v>
          </cell>
          <cell r="X39" t="str">
            <v>5610</v>
          </cell>
          <cell r="Y39">
            <v>9095</v>
          </cell>
          <cell r="Z39">
            <v>9095</v>
          </cell>
        </row>
        <row r="40">
          <cell r="B40" t="str">
            <v>10235</v>
          </cell>
          <cell r="C40" t="str">
            <v>Stanley Coulter</v>
          </cell>
          <cell r="D40" t="str">
            <v>STANLEY</v>
          </cell>
          <cell r="E40" t="str">
            <v>COULTER</v>
          </cell>
          <cell r="F40" t="str">
            <v>PCTECH</v>
          </cell>
          <cell r="G40" t="str">
            <v>PC Technician</v>
          </cell>
          <cell r="H40" t="str">
            <v>211</v>
          </cell>
          <cell r="I40" t="str">
            <v>PC Services</v>
          </cell>
          <cell r="J40" t="str">
            <v>Full Time - Permanent</v>
          </cell>
          <cell r="K40" t="str">
            <v>PCTECH</v>
          </cell>
          <cell r="L40" t="str">
            <v>PC Technician</v>
          </cell>
          <cell r="M40" t="str">
            <v>B</v>
          </cell>
          <cell r="N40" t="str">
            <v>W</v>
          </cell>
          <cell r="O40">
            <v>35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0.55000000000000004</v>
          </cell>
          <cell r="U40" t="str">
            <v>211</v>
          </cell>
          <cell r="V40" t="str">
            <v>101</v>
          </cell>
          <cell r="W40" t="str">
            <v>9099</v>
          </cell>
          <cell r="X40" t="str">
            <v>9099</v>
          </cell>
          <cell r="Y40" t="str">
            <v>9099</v>
          </cell>
          <cell r="Z40" t="str">
            <v>9099</v>
          </cell>
        </row>
        <row r="41">
          <cell r="B41" t="str">
            <v>10263</v>
          </cell>
          <cell r="C41" t="str">
            <v>Katherine Dzierzawski</v>
          </cell>
          <cell r="D41" t="str">
            <v>KATHERINE</v>
          </cell>
          <cell r="E41" t="str">
            <v>DZIERZAWSKI</v>
          </cell>
          <cell r="F41" t="str">
            <v>PCTECH</v>
          </cell>
          <cell r="G41" t="str">
            <v>PC Technician</v>
          </cell>
          <cell r="H41" t="str">
            <v>211</v>
          </cell>
          <cell r="I41" t="str">
            <v>PC Services</v>
          </cell>
          <cell r="J41" t="str">
            <v>Full Time - Permanent</v>
          </cell>
          <cell r="K41" t="str">
            <v>PCTECH</v>
          </cell>
          <cell r="L41" t="str">
            <v>PC Technician</v>
          </cell>
          <cell r="M41" t="str">
            <v>B</v>
          </cell>
          <cell r="N41" t="str">
            <v>W</v>
          </cell>
          <cell r="O41">
            <v>35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0.55000000000000004</v>
          </cell>
          <cell r="U41" t="str">
            <v>211</v>
          </cell>
          <cell r="V41" t="str">
            <v>101</v>
          </cell>
          <cell r="W41" t="str">
            <v>9099</v>
          </cell>
          <cell r="X41" t="str">
            <v>9099</v>
          </cell>
          <cell r="Y41" t="str">
            <v>9099</v>
          </cell>
          <cell r="Z41" t="str">
            <v>9099</v>
          </cell>
        </row>
        <row r="42">
          <cell r="B42" t="str">
            <v>10266</v>
          </cell>
          <cell r="C42" t="str">
            <v>Maria Garito</v>
          </cell>
          <cell r="D42" t="str">
            <v>MARIA</v>
          </cell>
          <cell r="E42" t="str">
            <v>GARITO</v>
          </cell>
          <cell r="F42" t="str">
            <v>WEBDEV</v>
          </cell>
          <cell r="G42" t="str">
            <v>Web Developer</v>
          </cell>
          <cell r="H42" t="str">
            <v>211</v>
          </cell>
          <cell r="I42" t="str">
            <v>PC Services</v>
          </cell>
          <cell r="J42" t="str">
            <v>Full Time - Permanent</v>
          </cell>
          <cell r="K42" t="str">
            <v>WEBDEV</v>
          </cell>
          <cell r="L42" t="str">
            <v>Web Developer</v>
          </cell>
          <cell r="M42" t="str">
            <v>N</v>
          </cell>
          <cell r="N42" t="str">
            <v>W</v>
          </cell>
          <cell r="O42">
            <v>35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0.55000000000000004</v>
          </cell>
          <cell r="U42" t="str">
            <v>211</v>
          </cell>
          <cell r="V42" t="str">
            <v>101</v>
          </cell>
          <cell r="W42" t="str">
            <v>9099</v>
          </cell>
          <cell r="X42" t="str">
            <v>9099</v>
          </cell>
          <cell r="Y42" t="str">
            <v>9099</v>
          </cell>
          <cell r="Z42" t="str">
            <v>9099</v>
          </cell>
        </row>
        <row r="43">
          <cell r="B43" t="str">
            <v>10830</v>
          </cell>
          <cell r="C43" t="str">
            <v>Claudio Palazzo</v>
          </cell>
          <cell r="D43" t="str">
            <v>CLAUDIO</v>
          </cell>
          <cell r="E43" t="str">
            <v>PALAZZO</v>
          </cell>
          <cell r="F43" t="str">
            <v>MTS</v>
          </cell>
          <cell r="G43" t="str">
            <v>Manager, Technical Services</v>
          </cell>
          <cell r="H43" t="str">
            <v>211</v>
          </cell>
          <cell r="I43" t="str">
            <v>PC Services</v>
          </cell>
          <cell r="J43" t="str">
            <v>Full Time - Permanent</v>
          </cell>
          <cell r="K43" t="str">
            <v>MTS</v>
          </cell>
          <cell r="L43" t="str">
            <v>Manager, Technical Services</v>
          </cell>
          <cell r="M43" t="str">
            <v>N</v>
          </cell>
          <cell r="N43" t="str">
            <v>P</v>
          </cell>
          <cell r="O43">
            <v>35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0.55000000000000004</v>
          </cell>
          <cell r="U43" t="str">
            <v>211</v>
          </cell>
          <cell r="V43" t="str">
            <v>101</v>
          </cell>
          <cell r="W43" t="str">
            <v>9099</v>
          </cell>
          <cell r="X43" t="str">
            <v>9099</v>
          </cell>
          <cell r="Y43" t="str">
            <v>9099</v>
          </cell>
          <cell r="Z43" t="str">
            <v>9099</v>
          </cell>
        </row>
        <row r="44">
          <cell r="B44" t="str">
            <v>10868</v>
          </cell>
          <cell r="C44" t="str">
            <v>Dan Cantwell</v>
          </cell>
          <cell r="D44" t="str">
            <v>Dan</v>
          </cell>
          <cell r="E44" t="str">
            <v>Cantwell</v>
          </cell>
          <cell r="F44" t="str">
            <v>NETADMIN</v>
          </cell>
          <cell r="G44" t="str">
            <v>Network Administrator</v>
          </cell>
          <cell r="H44" t="str">
            <v>211</v>
          </cell>
          <cell r="I44" t="str">
            <v>PC Services</v>
          </cell>
          <cell r="J44" t="str">
            <v>Full Time - Permanent</v>
          </cell>
          <cell r="K44" t="str">
            <v>NETADMIN</v>
          </cell>
          <cell r="L44" t="str">
            <v>Network Administrator</v>
          </cell>
          <cell r="M44" t="str">
            <v>N</v>
          </cell>
          <cell r="N44" t="str">
            <v>P</v>
          </cell>
          <cell r="O44">
            <v>35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0.55000000000000004</v>
          </cell>
          <cell r="U44" t="str">
            <v>211</v>
          </cell>
          <cell r="V44" t="str">
            <v>101</v>
          </cell>
          <cell r="W44" t="str">
            <v>9099</v>
          </cell>
          <cell r="X44" t="str">
            <v>9099</v>
          </cell>
          <cell r="Y44" t="str">
            <v>9099</v>
          </cell>
          <cell r="Z44" t="str">
            <v>9099</v>
          </cell>
        </row>
        <row r="45">
          <cell r="B45" t="str">
            <v>10862</v>
          </cell>
          <cell r="C45" t="str">
            <v>Indy Butany-Desouza</v>
          </cell>
          <cell r="D45" t="str">
            <v>Indy</v>
          </cell>
          <cell r="E45" t="str">
            <v>Butany-Desouza</v>
          </cell>
          <cell r="F45" t="str">
            <v>VPREG</v>
          </cell>
          <cell r="G45" t="str">
            <v>VP, Regulatory</v>
          </cell>
          <cell r="H45" t="str">
            <v>291</v>
          </cell>
          <cell r="I45" t="str">
            <v>Regulatory Services</v>
          </cell>
          <cell r="J45" t="str">
            <v>Full Time - Permanent</v>
          </cell>
          <cell r="K45" t="str">
            <v>VPREG</v>
          </cell>
          <cell r="L45" t="str">
            <v>VP, Regulatory</v>
          </cell>
          <cell r="M45" t="str">
            <v>N</v>
          </cell>
          <cell r="N45" t="str">
            <v>P</v>
          </cell>
          <cell r="O45">
            <v>35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0.55000000000000004</v>
          </cell>
          <cell r="U45" t="str">
            <v>201</v>
          </cell>
          <cell r="V45" t="str">
            <v>101</v>
          </cell>
          <cell r="W45" t="str">
            <v>5605</v>
          </cell>
          <cell r="X45" t="str">
            <v>5605</v>
          </cell>
          <cell r="Y45" t="str">
            <v>5605</v>
          </cell>
          <cell r="Z45" t="str">
            <v>5605</v>
          </cell>
        </row>
        <row r="46">
          <cell r="B46" t="str">
            <v>10880</v>
          </cell>
          <cell r="C46" t="str">
            <v>Grant Brooker</v>
          </cell>
          <cell r="D46" t="str">
            <v>GRANT</v>
          </cell>
          <cell r="E46" t="str">
            <v>BROOKER</v>
          </cell>
          <cell r="F46" t="str">
            <v>MREGC</v>
          </cell>
          <cell r="G46" t="str">
            <v>Manager, Regulatory Compliance</v>
          </cell>
          <cell r="H46" t="str">
            <v>291</v>
          </cell>
          <cell r="I46" t="str">
            <v>Regulatory Services</v>
          </cell>
          <cell r="J46" t="str">
            <v>Full Time - Permanent</v>
          </cell>
          <cell r="K46" t="str">
            <v>MREGC</v>
          </cell>
          <cell r="L46" t="str">
            <v>Manager, Regulatory Compliance</v>
          </cell>
          <cell r="M46" t="str">
            <v>N</v>
          </cell>
          <cell r="N46" t="str">
            <v>P</v>
          </cell>
          <cell r="O46">
            <v>35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0.55000000000000004</v>
          </cell>
          <cell r="U46" t="str">
            <v>201</v>
          </cell>
          <cell r="V46" t="str">
            <v>101</v>
          </cell>
          <cell r="W46" t="str">
            <v>5610</v>
          </cell>
          <cell r="X46" t="str">
            <v>5610</v>
          </cell>
          <cell r="Y46" t="str">
            <v>5610</v>
          </cell>
          <cell r="Z46" t="str">
            <v>5610</v>
          </cell>
        </row>
        <row r="47">
          <cell r="B47" t="str">
            <v>10881</v>
          </cell>
          <cell r="C47" t="str">
            <v>Richard Battista</v>
          </cell>
          <cell r="D47" t="str">
            <v>Richard</v>
          </cell>
          <cell r="E47" t="str">
            <v>Battista</v>
          </cell>
          <cell r="F47" t="str">
            <v>DRS</v>
          </cell>
          <cell r="G47" t="str">
            <v>Director, Regulatory Services</v>
          </cell>
          <cell r="H47" t="str">
            <v>291</v>
          </cell>
          <cell r="I47" t="str">
            <v>Regulatory Services</v>
          </cell>
          <cell r="J47" t="str">
            <v>Full Time - Permanent</v>
          </cell>
          <cell r="K47" t="str">
            <v>DRS</v>
          </cell>
          <cell r="L47" t="str">
            <v>Director, Regulatory Services</v>
          </cell>
          <cell r="M47" t="str">
            <v>N</v>
          </cell>
          <cell r="N47" t="str">
            <v>P</v>
          </cell>
          <cell r="O47">
            <v>35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0.55000000000000004</v>
          </cell>
          <cell r="U47" t="str">
            <v>201</v>
          </cell>
          <cell r="V47" t="str">
            <v>101</v>
          </cell>
          <cell r="W47" t="str">
            <v>5610</v>
          </cell>
          <cell r="X47" t="str">
            <v>5610</v>
          </cell>
          <cell r="Y47" t="str">
            <v>5610</v>
          </cell>
          <cell r="Z47" t="str">
            <v>5610</v>
          </cell>
        </row>
        <row r="48">
          <cell r="B48" t="str">
            <v>10007</v>
          </cell>
          <cell r="C48" t="str">
            <v>Sarah Hughes</v>
          </cell>
          <cell r="D48" t="str">
            <v>SARAH</v>
          </cell>
          <cell r="E48" t="str">
            <v>HUGHES</v>
          </cell>
          <cell r="F48" t="str">
            <v>VPFIN</v>
          </cell>
          <cell r="G48" t="str">
            <v>VP, Finance</v>
          </cell>
          <cell r="H48" t="str">
            <v>292</v>
          </cell>
          <cell r="I48" t="str">
            <v>Financial Services</v>
          </cell>
          <cell r="J48" t="str">
            <v>Full Time - Permanent</v>
          </cell>
          <cell r="K48" t="str">
            <v>VPFIN</v>
          </cell>
          <cell r="L48" t="str">
            <v>VP, Finance</v>
          </cell>
          <cell r="M48" t="str">
            <v>N</v>
          </cell>
          <cell r="N48" t="str">
            <v>P</v>
          </cell>
          <cell r="O48">
            <v>35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0.55000000000000004</v>
          </cell>
          <cell r="U48" t="str">
            <v>205</v>
          </cell>
          <cell r="V48" t="str">
            <v>101</v>
          </cell>
          <cell r="W48" t="str">
            <v>5610</v>
          </cell>
          <cell r="X48" t="str">
            <v>5610</v>
          </cell>
          <cell r="Y48">
            <v>5605</v>
          </cell>
          <cell r="Z48">
            <v>5605</v>
          </cell>
        </row>
        <row r="49">
          <cell r="B49" t="str">
            <v>10850</v>
          </cell>
          <cell r="C49" t="str">
            <v>Nathan Cernusca</v>
          </cell>
          <cell r="D49" t="str">
            <v>NATHAN</v>
          </cell>
          <cell r="E49" t="str">
            <v>CERNUSCA</v>
          </cell>
          <cell r="F49" t="str">
            <v>CSR</v>
          </cell>
          <cell r="G49" t="str">
            <v>Customer Service Representative</v>
          </cell>
          <cell r="H49" t="str">
            <v>300</v>
          </cell>
          <cell r="I49" t="str">
            <v>Customer Care - Customer Service</v>
          </cell>
          <cell r="J49" t="str">
            <v>Full Time - Permanent</v>
          </cell>
          <cell r="K49" t="str">
            <v>CSR</v>
          </cell>
          <cell r="L49" t="str">
            <v>Customer Service Representative</v>
          </cell>
          <cell r="M49" t="str">
            <v>B</v>
          </cell>
          <cell r="N49" t="str">
            <v>W</v>
          </cell>
          <cell r="O49">
            <v>35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0.55000000000000004</v>
          </cell>
          <cell r="U49" t="str">
            <v>303</v>
          </cell>
          <cell r="V49" t="str">
            <v>102</v>
          </cell>
          <cell r="W49" t="str">
            <v>9909</v>
          </cell>
          <cell r="X49" t="str">
            <v>9909</v>
          </cell>
          <cell r="Y49" t="str">
            <v>9909</v>
          </cell>
          <cell r="Z49" t="str">
            <v>9909</v>
          </cell>
        </row>
        <row r="50">
          <cell r="B50" t="str">
            <v>10016</v>
          </cell>
          <cell r="C50" t="str">
            <v>Cheryl Statti</v>
          </cell>
          <cell r="D50" t="str">
            <v>CHERYL</v>
          </cell>
          <cell r="E50" t="str">
            <v>STATTI</v>
          </cell>
          <cell r="F50" t="str">
            <v>SCSC</v>
          </cell>
          <cell r="G50" t="str">
            <v>Sr. Customer Serv. Clerk</v>
          </cell>
          <cell r="H50" t="str">
            <v>301</v>
          </cell>
          <cell r="I50" t="str">
            <v>Customer Care - Customer Service</v>
          </cell>
          <cell r="J50" t="str">
            <v>Full Time - Permanent</v>
          </cell>
          <cell r="K50" t="str">
            <v>SRCSC</v>
          </cell>
          <cell r="L50" t="str">
            <v>Sr. Customer Serv. Clerk</v>
          </cell>
          <cell r="M50" t="str">
            <v>B</v>
          </cell>
          <cell r="N50" t="str">
            <v>W</v>
          </cell>
          <cell r="O50">
            <v>35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0.55000000000000004</v>
          </cell>
          <cell r="U50" t="str">
            <v>303</v>
          </cell>
          <cell r="V50" t="str">
            <v>101</v>
          </cell>
          <cell r="W50" t="str">
            <v>9909</v>
          </cell>
          <cell r="X50" t="str">
            <v>9909</v>
          </cell>
          <cell r="Y50" t="str">
            <v>9909</v>
          </cell>
          <cell r="Z50" t="str">
            <v>9909</v>
          </cell>
        </row>
        <row r="51">
          <cell r="B51" t="str">
            <v>10073</v>
          </cell>
          <cell r="C51" t="str">
            <v>Kelley Fitzpatrick</v>
          </cell>
          <cell r="D51" t="str">
            <v>KELLEY</v>
          </cell>
          <cell r="E51" t="str">
            <v>FITZPATRICK</v>
          </cell>
          <cell r="F51" t="str">
            <v>GC11</v>
          </cell>
          <cell r="G51" t="str">
            <v>General Clerk</v>
          </cell>
          <cell r="H51" t="str">
            <v>301</v>
          </cell>
          <cell r="I51" t="str">
            <v>Customer Care - Customer Service</v>
          </cell>
          <cell r="J51" t="str">
            <v>Full Time - Permanent</v>
          </cell>
          <cell r="K51" t="str">
            <v>GCII</v>
          </cell>
          <cell r="L51" t="str">
            <v>General Clerk</v>
          </cell>
          <cell r="M51" t="str">
            <v>B</v>
          </cell>
          <cell r="N51" t="str">
            <v>W</v>
          </cell>
          <cell r="O51">
            <v>35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0.55000000000000004</v>
          </cell>
          <cell r="U51" t="str">
            <v>303</v>
          </cell>
          <cell r="V51" t="str">
            <v>101</v>
          </cell>
          <cell r="W51" t="str">
            <v>9909</v>
          </cell>
          <cell r="X51" t="str">
            <v>9909</v>
          </cell>
          <cell r="Y51" t="str">
            <v>9909</v>
          </cell>
          <cell r="Z51" t="str">
            <v>9909</v>
          </cell>
        </row>
        <row r="52">
          <cell r="B52" t="str">
            <v>10152</v>
          </cell>
          <cell r="C52" t="str">
            <v>Paul Hart</v>
          </cell>
          <cell r="D52" t="str">
            <v>PAUL</v>
          </cell>
          <cell r="E52" t="str">
            <v>HART</v>
          </cell>
          <cell r="F52" t="str">
            <v>SCOLL</v>
          </cell>
          <cell r="G52" t="str">
            <v>Supervisor, Collections</v>
          </cell>
          <cell r="H52" t="str">
            <v>301</v>
          </cell>
          <cell r="I52" t="str">
            <v>Customer Care - Credit and Collections</v>
          </cell>
          <cell r="J52" t="str">
            <v>Full Time - Permanent</v>
          </cell>
          <cell r="K52" t="str">
            <v>SCOLL</v>
          </cell>
          <cell r="L52" t="str">
            <v>Supervisor, Collections</v>
          </cell>
          <cell r="M52" t="str">
            <v>N</v>
          </cell>
          <cell r="N52" t="str">
            <v>P</v>
          </cell>
          <cell r="O52">
            <v>35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0.55000000000000004</v>
          </cell>
          <cell r="U52" t="str">
            <v>305</v>
          </cell>
          <cell r="V52" t="str">
            <v>101</v>
          </cell>
          <cell r="W52" t="str">
            <v>9909</v>
          </cell>
          <cell r="X52" t="str">
            <v>9909</v>
          </cell>
          <cell r="Y52" t="str">
            <v>9909</v>
          </cell>
          <cell r="Z52" t="str">
            <v>9909</v>
          </cell>
        </row>
        <row r="53">
          <cell r="B53" t="str">
            <v>10153</v>
          </cell>
          <cell r="C53" t="str">
            <v>Ann Lahaie</v>
          </cell>
          <cell r="D53" t="str">
            <v>ANN</v>
          </cell>
          <cell r="E53" t="str">
            <v>LAHAIE</v>
          </cell>
          <cell r="F53" t="str">
            <v>CROP</v>
          </cell>
          <cell r="G53" t="str">
            <v>Creditron Operator</v>
          </cell>
          <cell r="H53" t="str">
            <v>301</v>
          </cell>
          <cell r="I53" t="str">
            <v>Customer Care - Customer Service</v>
          </cell>
          <cell r="J53" t="str">
            <v>Full Time - Permanent</v>
          </cell>
          <cell r="K53" t="str">
            <v>CROP</v>
          </cell>
          <cell r="L53" t="str">
            <v>Creditron Operator</v>
          </cell>
          <cell r="M53" t="str">
            <v>B</v>
          </cell>
          <cell r="N53" t="str">
            <v>W</v>
          </cell>
          <cell r="O53">
            <v>35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0.55000000000000004</v>
          </cell>
          <cell r="U53" t="str">
            <v>303</v>
          </cell>
          <cell r="V53" t="str">
            <v>101</v>
          </cell>
          <cell r="W53" t="str">
            <v>9909</v>
          </cell>
          <cell r="X53" t="str">
            <v>9909</v>
          </cell>
          <cell r="Y53" t="str">
            <v>9909</v>
          </cell>
          <cell r="Z53" t="str">
            <v>9909</v>
          </cell>
        </row>
        <row r="54">
          <cell r="B54" t="str">
            <v>10177</v>
          </cell>
          <cell r="C54" t="str">
            <v>Pamela Fazzari</v>
          </cell>
          <cell r="D54" t="str">
            <v>PAMELA</v>
          </cell>
          <cell r="E54" t="str">
            <v>FAZZARI</v>
          </cell>
          <cell r="F54" t="str">
            <v>CLKTY</v>
          </cell>
          <cell r="G54" t="str">
            <v>Collections Clerk</v>
          </cell>
          <cell r="H54" t="str">
            <v>301</v>
          </cell>
          <cell r="I54" t="str">
            <v>Customer Care - Credit and Collections</v>
          </cell>
          <cell r="J54" t="str">
            <v>Full Time - Permanent</v>
          </cell>
          <cell r="K54" t="str">
            <v>CTY</v>
          </cell>
          <cell r="L54" t="str">
            <v>Collections Clerk</v>
          </cell>
          <cell r="M54" t="str">
            <v>B</v>
          </cell>
          <cell r="N54" t="str">
            <v>W</v>
          </cell>
          <cell r="O54">
            <v>35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0.55000000000000004</v>
          </cell>
          <cell r="U54" t="str">
            <v>305</v>
          </cell>
          <cell r="V54" t="str">
            <v>101</v>
          </cell>
          <cell r="W54" t="str">
            <v>9909</v>
          </cell>
          <cell r="X54" t="str">
            <v>9909</v>
          </cell>
          <cell r="Y54" t="str">
            <v>9909</v>
          </cell>
          <cell r="Z54" t="str">
            <v>9909</v>
          </cell>
        </row>
        <row r="55">
          <cell r="B55" t="str">
            <v>10195</v>
          </cell>
          <cell r="C55" t="str">
            <v>Kori-Lynn Sykes</v>
          </cell>
          <cell r="D55" t="str">
            <v>KORI-LYNN</v>
          </cell>
          <cell r="E55" t="str">
            <v>SYKES</v>
          </cell>
          <cell r="F55" t="str">
            <v>GC11</v>
          </cell>
          <cell r="G55" t="str">
            <v>General Clerk</v>
          </cell>
          <cell r="H55" t="str">
            <v>301</v>
          </cell>
          <cell r="I55" t="str">
            <v>Customer Care - Customer Service</v>
          </cell>
          <cell r="J55" t="str">
            <v>Full Time - Permanent</v>
          </cell>
          <cell r="K55" t="str">
            <v>GCII</v>
          </cell>
          <cell r="L55" t="str">
            <v>General Clerk</v>
          </cell>
          <cell r="M55" t="str">
            <v>B</v>
          </cell>
          <cell r="N55" t="str">
            <v>W</v>
          </cell>
          <cell r="O55">
            <v>35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0.55000000000000004</v>
          </cell>
          <cell r="U55" t="str">
            <v>303</v>
          </cell>
          <cell r="V55" t="str">
            <v>101</v>
          </cell>
          <cell r="W55" t="str">
            <v>9909</v>
          </cell>
          <cell r="X55" t="str">
            <v>9909</v>
          </cell>
          <cell r="Y55" t="str">
            <v>9909</v>
          </cell>
          <cell r="Z55" t="str">
            <v>9909</v>
          </cell>
        </row>
        <row r="56">
          <cell r="B56" t="str">
            <v>10197</v>
          </cell>
          <cell r="C56" t="str">
            <v>Jennifer Quinlan</v>
          </cell>
          <cell r="D56" t="str">
            <v>JENNIFER</v>
          </cell>
          <cell r="E56" t="str">
            <v>QUINLAN</v>
          </cell>
          <cell r="F56" t="str">
            <v>GC11</v>
          </cell>
          <cell r="G56" t="str">
            <v>General Clerk</v>
          </cell>
          <cell r="H56" t="str">
            <v>301</v>
          </cell>
          <cell r="I56" t="str">
            <v>Customer Care - Customer Service</v>
          </cell>
          <cell r="J56" t="str">
            <v>Full Time - Permanent</v>
          </cell>
          <cell r="K56" t="str">
            <v>GCII</v>
          </cell>
          <cell r="L56" t="str">
            <v>General Clerk</v>
          </cell>
          <cell r="M56" t="str">
            <v>B</v>
          </cell>
          <cell r="N56" t="str">
            <v>W</v>
          </cell>
          <cell r="O56">
            <v>35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0.55000000000000004</v>
          </cell>
          <cell r="U56" t="str">
            <v>303</v>
          </cell>
          <cell r="V56" t="str">
            <v>101</v>
          </cell>
          <cell r="W56" t="str">
            <v>9909</v>
          </cell>
          <cell r="X56" t="str">
            <v>9909</v>
          </cell>
          <cell r="Y56" t="str">
            <v>9909</v>
          </cell>
          <cell r="Z56" t="str">
            <v>9909</v>
          </cell>
        </row>
        <row r="57">
          <cell r="B57" t="str">
            <v>10205</v>
          </cell>
          <cell r="C57" t="str">
            <v>Norma Wilson</v>
          </cell>
          <cell r="D57" t="str">
            <v>NORMA</v>
          </cell>
          <cell r="E57" t="str">
            <v>WILSON</v>
          </cell>
          <cell r="F57" t="str">
            <v>HBC</v>
          </cell>
          <cell r="G57" t="str">
            <v>Head Billing Clerk</v>
          </cell>
          <cell r="H57" t="str">
            <v>301</v>
          </cell>
          <cell r="I57" t="str">
            <v>Customer Care - Credit and Collections</v>
          </cell>
          <cell r="J57" t="str">
            <v>Full Time - Permanent</v>
          </cell>
          <cell r="K57" t="str">
            <v>HBC</v>
          </cell>
          <cell r="L57" t="str">
            <v>Head Billing Clerk</v>
          </cell>
          <cell r="M57" t="str">
            <v>B</v>
          </cell>
          <cell r="N57" t="str">
            <v>W</v>
          </cell>
          <cell r="O57">
            <v>35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0.55000000000000004</v>
          </cell>
          <cell r="U57" t="str">
            <v>305</v>
          </cell>
          <cell r="V57" t="str">
            <v>101</v>
          </cell>
          <cell r="W57" t="str">
            <v>9909</v>
          </cell>
          <cell r="X57" t="str">
            <v>9909</v>
          </cell>
          <cell r="Y57" t="str">
            <v>9909</v>
          </cell>
          <cell r="Z57" t="str">
            <v>9909</v>
          </cell>
        </row>
        <row r="58">
          <cell r="B58" t="str">
            <v>10206</v>
          </cell>
          <cell r="C58" t="str">
            <v>Christie Stemmler</v>
          </cell>
          <cell r="D58" t="str">
            <v>CHRISTIE</v>
          </cell>
          <cell r="E58" t="str">
            <v>STEMMLER</v>
          </cell>
          <cell r="F58" t="str">
            <v>GC11</v>
          </cell>
          <cell r="G58" t="str">
            <v>General Clerk</v>
          </cell>
          <cell r="H58" t="str">
            <v>301</v>
          </cell>
          <cell r="I58" t="str">
            <v>Customer Care - Customer Service</v>
          </cell>
          <cell r="J58" t="str">
            <v>Full Time - Permanent</v>
          </cell>
          <cell r="K58" t="str">
            <v>GCII</v>
          </cell>
          <cell r="L58" t="str">
            <v>General Clerk</v>
          </cell>
          <cell r="M58" t="str">
            <v>B</v>
          </cell>
          <cell r="N58" t="str">
            <v>W</v>
          </cell>
          <cell r="O58">
            <v>35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0.55000000000000004</v>
          </cell>
          <cell r="U58" t="str">
            <v>303</v>
          </cell>
          <cell r="V58" t="str">
            <v>101</v>
          </cell>
          <cell r="W58" t="str">
            <v>9909</v>
          </cell>
          <cell r="X58" t="str">
            <v>9909</v>
          </cell>
          <cell r="Y58" t="str">
            <v>9909</v>
          </cell>
          <cell r="Z58" t="str">
            <v>9909</v>
          </cell>
        </row>
        <row r="59">
          <cell r="B59" t="str">
            <v>10209</v>
          </cell>
          <cell r="C59" t="str">
            <v>Debra Woodfine</v>
          </cell>
          <cell r="D59" t="str">
            <v>DEBRA</v>
          </cell>
          <cell r="E59" t="str">
            <v>WOODFINE</v>
          </cell>
          <cell r="F59" t="str">
            <v>PACLK</v>
          </cell>
          <cell r="G59" t="str">
            <v>Pre-authorized Clerk</v>
          </cell>
          <cell r="H59" t="str">
            <v>301</v>
          </cell>
          <cell r="I59" t="str">
            <v>Customer Care - Credit and Collections</v>
          </cell>
          <cell r="J59" t="str">
            <v>Full Time - Permanent</v>
          </cell>
          <cell r="K59" t="str">
            <v>PAUC</v>
          </cell>
          <cell r="L59" t="str">
            <v>Pre-authorized Clerk</v>
          </cell>
          <cell r="M59" t="str">
            <v>B</v>
          </cell>
          <cell r="N59" t="str">
            <v>W</v>
          </cell>
          <cell r="O59">
            <v>35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0.55000000000000004</v>
          </cell>
          <cell r="U59" t="str">
            <v>305</v>
          </cell>
          <cell r="V59" t="str">
            <v>101</v>
          </cell>
          <cell r="W59" t="str">
            <v>9909</v>
          </cell>
          <cell r="X59" t="str">
            <v>9909</v>
          </cell>
          <cell r="Y59" t="str">
            <v>9909</v>
          </cell>
          <cell r="Z59" t="str">
            <v>9909</v>
          </cell>
        </row>
        <row r="60">
          <cell r="B60" t="str">
            <v>10212</v>
          </cell>
          <cell r="C60" t="str">
            <v>Dawn Freeman</v>
          </cell>
          <cell r="D60" t="str">
            <v>DAWN</v>
          </cell>
          <cell r="E60" t="str">
            <v>FREEMAN</v>
          </cell>
          <cell r="F60" t="str">
            <v>STENO</v>
          </cell>
          <cell r="G60" t="str">
            <v>Customer Service Co-ordinator</v>
          </cell>
          <cell r="H60" t="str">
            <v>301</v>
          </cell>
          <cell r="I60" t="str">
            <v>Customer Care - Customer Service</v>
          </cell>
          <cell r="J60" t="str">
            <v>Full Time - Permanent</v>
          </cell>
          <cell r="K60" t="str">
            <v>STEN</v>
          </cell>
          <cell r="L60" t="str">
            <v>Customer Service Co-ordinator</v>
          </cell>
          <cell r="M60" t="str">
            <v>B</v>
          </cell>
          <cell r="N60" t="str">
            <v>W</v>
          </cell>
          <cell r="O60">
            <v>35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0.55000000000000004</v>
          </cell>
          <cell r="U60" t="str">
            <v>303</v>
          </cell>
          <cell r="V60" t="str">
            <v>101</v>
          </cell>
          <cell r="W60" t="str">
            <v>9909</v>
          </cell>
          <cell r="X60" t="str">
            <v>9909</v>
          </cell>
          <cell r="Y60" t="str">
            <v>9909</v>
          </cell>
          <cell r="Z60" t="str">
            <v>9909</v>
          </cell>
        </row>
        <row r="61">
          <cell r="B61" t="str">
            <v>10214</v>
          </cell>
          <cell r="C61" t="str">
            <v>Marilyn Conrad</v>
          </cell>
          <cell r="D61" t="str">
            <v>MARILYN</v>
          </cell>
          <cell r="E61" t="str">
            <v>CONRAD</v>
          </cell>
          <cell r="F61" t="str">
            <v>HBC</v>
          </cell>
          <cell r="G61" t="str">
            <v>Head Billing Clerk</v>
          </cell>
          <cell r="H61" t="str">
            <v>301</v>
          </cell>
          <cell r="I61" t="str">
            <v>Customer Care - Credit and Collections</v>
          </cell>
          <cell r="J61" t="str">
            <v>Full Time - Permanent</v>
          </cell>
          <cell r="K61" t="str">
            <v>HBC</v>
          </cell>
          <cell r="L61" t="str">
            <v>Head Billing Clerk</v>
          </cell>
          <cell r="M61" t="str">
            <v>B</v>
          </cell>
          <cell r="N61" t="str">
            <v>W</v>
          </cell>
          <cell r="O61">
            <v>35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0.55000000000000004</v>
          </cell>
          <cell r="U61" t="str">
            <v>305</v>
          </cell>
          <cell r="V61" t="str">
            <v>101</v>
          </cell>
          <cell r="W61" t="str">
            <v>9909</v>
          </cell>
          <cell r="X61" t="str">
            <v>9909</v>
          </cell>
          <cell r="Y61" t="str">
            <v>9909</v>
          </cell>
          <cell r="Z61" t="str">
            <v>9909</v>
          </cell>
        </row>
        <row r="62">
          <cell r="B62" t="str">
            <v>10216</v>
          </cell>
          <cell r="C62" t="str">
            <v>Nadette Drake</v>
          </cell>
          <cell r="D62" t="str">
            <v>NADETTE</v>
          </cell>
          <cell r="E62" t="str">
            <v>DRAKE</v>
          </cell>
          <cell r="F62" t="str">
            <v>CASH</v>
          </cell>
          <cell r="G62" t="str">
            <v>Cashier</v>
          </cell>
          <cell r="H62" t="str">
            <v>301</v>
          </cell>
          <cell r="I62" t="str">
            <v>Customer Care - Customer Service</v>
          </cell>
          <cell r="J62" t="str">
            <v>Full Time - Permanent</v>
          </cell>
          <cell r="K62" t="str">
            <v>CASH</v>
          </cell>
          <cell r="L62" t="str">
            <v>Cashier</v>
          </cell>
          <cell r="M62" t="str">
            <v>B</v>
          </cell>
          <cell r="N62" t="str">
            <v>W</v>
          </cell>
          <cell r="O62">
            <v>35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0.55000000000000004</v>
          </cell>
          <cell r="U62" t="str">
            <v>303</v>
          </cell>
          <cell r="V62" t="str">
            <v>101</v>
          </cell>
          <cell r="W62" t="str">
            <v>9909</v>
          </cell>
          <cell r="X62" t="str">
            <v>9909</v>
          </cell>
          <cell r="Y62" t="str">
            <v>9909</v>
          </cell>
          <cell r="Z62" t="str">
            <v>9909</v>
          </cell>
        </row>
        <row r="63">
          <cell r="B63" t="str">
            <v>10218</v>
          </cell>
          <cell r="C63" t="str">
            <v>Joanne Vandenberg</v>
          </cell>
          <cell r="D63" t="str">
            <v>JOANNE</v>
          </cell>
          <cell r="E63" t="str">
            <v>VANDENBERG</v>
          </cell>
          <cell r="F63" t="str">
            <v>SRCAS</v>
          </cell>
          <cell r="G63" t="str">
            <v>Senior Cashier</v>
          </cell>
          <cell r="H63" t="str">
            <v>301</v>
          </cell>
          <cell r="I63" t="str">
            <v>Customer Care - Customer Service</v>
          </cell>
          <cell r="J63" t="str">
            <v>Full Time - Permanent</v>
          </cell>
          <cell r="K63" t="str">
            <v>SCASH</v>
          </cell>
          <cell r="L63" t="str">
            <v>Senior Cashier</v>
          </cell>
          <cell r="M63" t="str">
            <v>B</v>
          </cell>
          <cell r="N63" t="str">
            <v>W</v>
          </cell>
          <cell r="O63">
            <v>35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0.55000000000000004</v>
          </cell>
          <cell r="U63" t="str">
            <v>303</v>
          </cell>
          <cell r="V63" t="str">
            <v>101</v>
          </cell>
          <cell r="W63" t="str">
            <v>9909</v>
          </cell>
          <cell r="X63" t="str">
            <v>9909</v>
          </cell>
          <cell r="Y63" t="str">
            <v>9909</v>
          </cell>
          <cell r="Z63" t="str">
            <v>9909</v>
          </cell>
        </row>
        <row r="64">
          <cell r="B64" t="str">
            <v>10220</v>
          </cell>
          <cell r="C64" t="str">
            <v>Monica Ashurst</v>
          </cell>
          <cell r="D64" t="str">
            <v>MONICA</v>
          </cell>
          <cell r="E64" t="str">
            <v>ASHURST</v>
          </cell>
          <cell r="F64" t="str">
            <v>CLKTY</v>
          </cell>
          <cell r="G64" t="str">
            <v>Collections Clerk</v>
          </cell>
          <cell r="H64" t="str">
            <v>301</v>
          </cell>
          <cell r="I64" t="str">
            <v>Customer Care - Credit and Collections</v>
          </cell>
          <cell r="J64" t="str">
            <v>Full Time - Permanent</v>
          </cell>
          <cell r="K64" t="str">
            <v>CTY</v>
          </cell>
          <cell r="L64" t="str">
            <v>Collections Clerk</v>
          </cell>
          <cell r="M64" t="str">
            <v>B</v>
          </cell>
          <cell r="N64" t="str">
            <v>W</v>
          </cell>
          <cell r="O64">
            <v>35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0.55000000000000004</v>
          </cell>
          <cell r="U64" t="str">
            <v>305</v>
          </cell>
          <cell r="V64" t="str">
            <v>101</v>
          </cell>
          <cell r="W64" t="str">
            <v>9909</v>
          </cell>
          <cell r="X64" t="str">
            <v>9909</v>
          </cell>
          <cell r="Y64" t="str">
            <v>9909</v>
          </cell>
          <cell r="Z64" t="str">
            <v>9909</v>
          </cell>
        </row>
        <row r="65">
          <cell r="B65" t="str">
            <v>10221</v>
          </cell>
          <cell r="C65" t="str">
            <v>Loretta Taylor</v>
          </cell>
          <cell r="D65" t="str">
            <v>LORETTA</v>
          </cell>
          <cell r="E65" t="str">
            <v>TAYLOR</v>
          </cell>
          <cell r="F65" t="str">
            <v>CLKTY</v>
          </cell>
          <cell r="G65" t="str">
            <v>Collections Clerk</v>
          </cell>
          <cell r="H65" t="str">
            <v>301</v>
          </cell>
          <cell r="I65" t="str">
            <v>Customer Care - Credit and Collections</v>
          </cell>
          <cell r="J65" t="str">
            <v>Full Time - Permanent</v>
          </cell>
          <cell r="K65" t="str">
            <v>CTY</v>
          </cell>
          <cell r="L65" t="str">
            <v>Collections Clerk</v>
          </cell>
          <cell r="M65" t="str">
            <v>B</v>
          </cell>
          <cell r="N65" t="str">
            <v>W</v>
          </cell>
          <cell r="O65">
            <v>35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0.55000000000000004</v>
          </cell>
          <cell r="U65" t="str">
            <v>305</v>
          </cell>
          <cell r="V65" t="str">
            <v>101</v>
          </cell>
          <cell r="W65" t="str">
            <v>9909</v>
          </cell>
          <cell r="X65" t="str">
            <v>9909</v>
          </cell>
          <cell r="Y65" t="str">
            <v>9909</v>
          </cell>
          <cell r="Z65" t="str">
            <v>9909</v>
          </cell>
        </row>
        <row r="66">
          <cell r="B66" t="str">
            <v>10233</v>
          </cell>
          <cell r="C66" t="str">
            <v>Diane Mancini</v>
          </cell>
          <cell r="D66" t="str">
            <v>DIANE</v>
          </cell>
          <cell r="E66" t="str">
            <v>MANCINI</v>
          </cell>
          <cell r="F66" t="str">
            <v>MISBIL</v>
          </cell>
          <cell r="G66" t="str">
            <v>Billing Clerk</v>
          </cell>
          <cell r="H66" t="str">
            <v>301</v>
          </cell>
          <cell r="I66" t="str">
            <v>Customer Care - Billing</v>
          </cell>
          <cell r="J66" t="str">
            <v>Full Time - Permanent</v>
          </cell>
          <cell r="K66" t="str">
            <v>MBILC</v>
          </cell>
          <cell r="L66" t="str">
            <v>Billing Clerk</v>
          </cell>
          <cell r="M66" t="str">
            <v>B</v>
          </cell>
          <cell r="N66" t="str">
            <v>W</v>
          </cell>
          <cell r="O66">
            <v>35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0.55000000000000004</v>
          </cell>
          <cell r="U66" t="str">
            <v>302</v>
          </cell>
          <cell r="V66" t="str">
            <v>101</v>
          </cell>
          <cell r="W66" t="str">
            <v>9909</v>
          </cell>
          <cell r="X66" t="str">
            <v>9909</v>
          </cell>
          <cell r="Y66" t="str">
            <v>9909</v>
          </cell>
          <cell r="Z66" t="str">
            <v>9909</v>
          </cell>
        </row>
        <row r="67">
          <cell r="B67" t="str">
            <v>10237</v>
          </cell>
          <cell r="C67" t="str">
            <v>Christine Meredith</v>
          </cell>
          <cell r="D67" t="str">
            <v>CHRISTINE</v>
          </cell>
          <cell r="E67" t="str">
            <v>MEREDITH</v>
          </cell>
          <cell r="F67" t="str">
            <v>CLKTY</v>
          </cell>
          <cell r="G67" t="str">
            <v>Collections Clerk</v>
          </cell>
          <cell r="H67" t="str">
            <v>301</v>
          </cell>
          <cell r="I67" t="str">
            <v>Customer Care - Credit and Collections</v>
          </cell>
          <cell r="J67" t="str">
            <v>Full Time - Permanent</v>
          </cell>
          <cell r="K67" t="str">
            <v>CTY</v>
          </cell>
          <cell r="L67" t="str">
            <v>Collections Clerk</v>
          </cell>
          <cell r="M67" t="str">
            <v>B</v>
          </cell>
          <cell r="N67" t="str">
            <v>W</v>
          </cell>
          <cell r="O67">
            <v>35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0.55000000000000004</v>
          </cell>
          <cell r="U67" t="str">
            <v>305</v>
          </cell>
          <cell r="V67" t="str">
            <v>101</v>
          </cell>
          <cell r="W67" t="str">
            <v>9909</v>
          </cell>
          <cell r="X67" t="str">
            <v>9909</v>
          </cell>
          <cell r="Y67" t="str">
            <v>9909</v>
          </cell>
          <cell r="Z67" t="str">
            <v>9909</v>
          </cell>
        </row>
        <row r="68">
          <cell r="B68" t="str">
            <v>10758</v>
          </cell>
          <cell r="C68" t="str">
            <v>Donna Potts</v>
          </cell>
          <cell r="D68" t="str">
            <v>DONNA</v>
          </cell>
          <cell r="E68" t="str">
            <v>POTTS</v>
          </cell>
          <cell r="F68" t="str">
            <v>CLKTY</v>
          </cell>
          <cell r="G68" t="str">
            <v>Collections Clerk</v>
          </cell>
          <cell r="H68" t="str">
            <v>301</v>
          </cell>
          <cell r="I68" t="str">
            <v>Customer Care - Credit and Collections</v>
          </cell>
          <cell r="J68" t="str">
            <v>Full Time - Permanent</v>
          </cell>
          <cell r="K68" t="str">
            <v>CTY</v>
          </cell>
          <cell r="L68" t="str">
            <v>Collections Clerk</v>
          </cell>
          <cell r="M68" t="str">
            <v>B</v>
          </cell>
          <cell r="N68" t="str">
            <v>W</v>
          </cell>
          <cell r="O68">
            <v>35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0.55000000000000004</v>
          </cell>
          <cell r="U68" t="str">
            <v>305</v>
          </cell>
          <cell r="V68" t="str">
            <v>101</v>
          </cell>
          <cell r="W68" t="str">
            <v>9909</v>
          </cell>
          <cell r="X68" t="str">
            <v>9909</v>
          </cell>
          <cell r="Y68" t="str">
            <v>9909</v>
          </cell>
          <cell r="Z68" t="str">
            <v>9909</v>
          </cell>
        </row>
        <row r="69">
          <cell r="B69" t="str">
            <v>10097</v>
          </cell>
          <cell r="C69" t="str">
            <v>Sherri Shweihat</v>
          </cell>
          <cell r="D69" t="str">
            <v>SHERRI</v>
          </cell>
          <cell r="E69" t="str">
            <v>SHWEIHAT</v>
          </cell>
          <cell r="F69" t="str">
            <v>MRC</v>
          </cell>
          <cell r="G69" t="str">
            <v>Mail Messenger</v>
          </cell>
          <cell r="H69" t="str">
            <v>302</v>
          </cell>
          <cell r="I69" t="str">
            <v>Customer Care - Billing</v>
          </cell>
          <cell r="J69" t="str">
            <v>Full Time - Permanent</v>
          </cell>
          <cell r="K69" t="str">
            <v>MM</v>
          </cell>
          <cell r="L69" t="str">
            <v>Mail Messenger</v>
          </cell>
          <cell r="M69" t="str">
            <v>B</v>
          </cell>
          <cell r="N69" t="str">
            <v>W</v>
          </cell>
          <cell r="O69">
            <v>35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0.55000000000000004</v>
          </cell>
          <cell r="U69" t="str">
            <v>302</v>
          </cell>
          <cell r="V69" t="str">
            <v>101</v>
          </cell>
          <cell r="W69" t="str">
            <v>9909</v>
          </cell>
          <cell r="X69" t="str">
            <v>9909</v>
          </cell>
          <cell r="Y69" t="str">
            <v>9909</v>
          </cell>
          <cell r="Z69" t="str">
            <v>9909</v>
          </cell>
        </row>
        <row r="70">
          <cell r="B70" t="str">
            <v>10165</v>
          </cell>
          <cell r="C70" t="str">
            <v>Roxanne Felicetti</v>
          </cell>
          <cell r="D70" t="str">
            <v>ROXANNE</v>
          </cell>
          <cell r="E70" t="str">
            <v>FELICETTI</v>
          </cell>
          <cell r="F70" t="str">
            <v>MISBIL</v>
          </cell>
          <cell r="G70" t="str">
            <v>Billing Clerk</v>
          </cell>
          <cell r="H70" t="str">
            <v>302</v>
          </cell>
          <cell r="I70" t="str">
            <v>Customer Care - Billing</v>
          </cell>
          <cell r="J70" t="str">
            <v>Full Time - Permanent</v>
          </cell>
          <cell r="K70" t="str">
            <v>MBILC</v>
          </cell>
          <cell r="L70" t="str">
            <v>Billing Clerk</v>
          </cell>
          <cell r="M70" t="str">
            <v>B</v>
          </cell>
          <cell r="N70" t="str">
            <v>W</v>
          </cell>
          <cell r="O70">
            <v>40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0.55000000000000004</v>
          </cell>
          <cell r="U70" t="str">
            <v>302</v>
          </cell>
          <cell r="V70" t="str">
            <v>101</v>
          </cell>
          <cell r="W70" t="str">
            <v>9909</v>
          </cell>
          <cell r="X70" t="str">
            <v>9909</v>
          </cell>
          <cell r="Y70" t="str">
            <v>9909</v>
          </cell>
          <cell r="Z70" t="str">
            <v>9909</v>
          </cell>
        </row>
        <row r="71">
          <cell r="B71" t="str">
            <v>10171</v>
          </cell>
          <cell r="C71" t="str">
            <v>Patricia Safko</v>
          </cell>
          <cell r="D71" t="str">
            <v>PATRICIA</v>
          </cell>
          <cell r="E71" t="str">
            <v>SAFKO</v>
          </cell>
          <cell r="F71" t="str">
            <v>MISBIL</v>
          </cell>
          <cell r="G71" t="str">
            <v>Billing Clerk</v>
          </cell>
          <cell r="H71" t="str">
            <v>302</v>
          </cell>
          <cell r="I71" t="str">
            <v>Customer Care - Billing</v>
          </cell>
          <cell r="J71" t="str">
            <v>Full Time - Permanent</v>
          </cell>
          <cell r="K71" t="str">
            <v>MBILC</v>
          </cell>
          <cell r="L71" t="str">
            <v>Billing Clerk</v>
          </cell>
          <cell r="M71" t="str">
            <v>B</v>
          </cell>
          <cell r="N71" t="str">
            <v>W</v>
          </cell>
          <cell r="O71">
            <v>35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0.55000000000000004</v>
          </cell>
          <cell r="U71" t="str">
            <v>302</v>
          </cell>
          <cell r="V71" t="str">
            <v>101</v>
          </cell>
          <cell r="W71" t="str">
            <v>9909</v>
          </cell>
          <cell r="X71" t="str">
            <v>9909</v>
          </cell>
          <cell r="Y71" t="str">
            <v>9909</v>
          </cell>
          <cell r="Z71" t="str">
            <v>9909</v>
          </cell>
        </row>
        <row r="72">
          <cell r="B72" t="str">
            <v>10178</v>
          </cell>
          <cell r="C72" t="str">
            <v>Amy Zaitz</v>
          </cell>
          <cell r="D72" t="str">
            <v>AMY</v>
          </cell>
          <cell r="E72" t="str">
            <v>ZAITZ</v>
          </cell>
          <cell r="F72" t="str">
            <v>MRC</v>
          </cell>
          <cell r="G72" t="str">
            <v>Mail Messenger</v>
          </cell>
          <cell r="H72" t="str">
            <v>302</v>
          </cell>
          <cell r="I72" t="str">
            <v>Customer Care - Billing</v>
          </cell>
          <cell r="J72" t="str">
            <v>Full Time - Permanent</v>
          </cell>
          <cell r="K72" t="str">
            <v>MM</v>
          </cell>
          <cell r="L72" t="str">
            <v>Mail Messenger</v>
          </cell>
          <cell r="M72" t="str">
            <v>B</v>
          </cell>
          <cell r="N72" t="str">
            <v>W</v>
          </cell>
          <cell r="O72">
            <v>35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0.55000000000000004</v>
          </cell>
          <cell r="U72" t="str">
            <v>302</v>
          </cell>
          <cell r="V72" t="str">
            <v>101</v>
          </cell>
          <cell r="W72" t="str">
            <v>9909</v>
          </cell>
          <cell r="X72" t="str">
            <v>9909</v>
          </cell>
          <cell r="Y72" t="str">
            <v>9909</v>
          </cell>
          <cell r="Z72" t="str">
            <v>9909</v>
          </cell>
        </row>
        <row r="73">
          <cell r="B73" t="str">
            <v>10179</v>
          </cell>
          <cell r="C73" t="str">
            <v>Jayne Macdonald</v>
          </cell>
          <cell r="D73" t="str">
            <v>JAYNE</v>
          </cell>
          <cell r="E73" t="str">
            <v>MACDONALD</v>
          </cell>
          <cell r="F73" t="str">
            <v>MISBIL</v>
          </cell>
          <cell r="G73" t="str">
            <v>Billing Clerk</v>
          </cell>
          <cell r="H73" t="str">
            <v>302</v>
          </cell>
          <cell r="I73" t="str">
            <v>Customer Care - Billing</v>
          </cell>
          <cell r="J73" t="str">
            <v>Full Time - Permanent</v>
          </cell>
          <cell r="K73" t="str">
            <v>MBILC</v>
          </cell>
          <cell r="L73" t="str">
            <v>Billing Clerk</v>
          </cell>
          <cell r="M73" t="str">
            <v>B</v>
          </cell>
          <cell r="N73" t="str">
            <v>W</v>
          </cell>
          <cell r="O73">
            <v>35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0.55000000000000004</v>
          </cell>
          <cell r="U73" t="str">
            <v>302</v>
          </cell>
          <cell r="V73" t="str">
            <v>101</v>
          </cell>
          <cell r="W73" t="str">
            <v>9909</v>
          </cell>
          <cell r="X73" t="str">
            <v>9909</v>
          </cell>
          <cell r="Y73" t="str">
            <v>9909</v>
          </cell>
          <cell r="Z73" t="str">
            <v>9909</v>
          </cell>
        </row>
        <row r="74">
          <cell r="B74" t="str">
            <v>10181</v>
          </cell>
          <cell r="C74" t="str">
            <v>Marianne Beare</v>
          </cell>
          <cell r="D74" t="str">
            <v>MARIANNE</v>
          </cell>
          <cell r="E74" t="str">
            <v>BEARE</v>
          </cell>
          <cell r="F74" t="str">
            <v>MISBIL</v>
          </cell>
          <cell r="G74" t="str">
            <v>Billing Clerk</v>
          </cell>
          <cell r="H74" t="str">
            <v>302</v>
          </cell>
          <cell r="I74" t="str">
            <v>Customer Care - Billing</v>
          </cell>
          <cell r="J74" t="str">
            <v>Full Time - Permanent</v>
          </cell>
          <cell r="K74" t="str">
            <v>MBILC</v>
          </cell>
          <cell r="L74" t="str">
            <v>Billing Clerk</v>
          </cell>
          <cell r="M74" t="str">
            <v>B</v>
          </cell>
          <cell r="N74" t="str">
            <v>W</v>
          </cell>
          <cell r="O74">
            <v>35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0.55000000000000004</v>
          </cell>
          <cell r="U74" t="str">
            <v>302</v>
          </cell>
          <cell r="V74" t="str">
            <v>101</v>
          </cell>
          <cell r="W74" t="str">
            <v>9909</v>
          </cell>
          <cell r="X74" t="str">
            <v>9909</v>
          </cell>
          <cell r="Y74" t="str">
            <v>9909</v>
          </cell>
          <cell r="Z74" t="str">
            <v>9909</v>
          </cell>
        </row>
        <row r="75">
          <cell r="B75" t="str">
            <v>10183</v>
          </cell>
          <cell r="C75" t="str">
            <v>Cesira Genuardi</v>
          </cell>
          <cell r="D75" t="str">
            <v>Cesira</v>
          </cell>
          <cell r="E75" t="str">
            <v>Genuardi</v>
          </cell>
          <cell r="F75" t="str">
            <v>MISBIL</v>
          </cell>
          <cell r="G75" t="str">
            <v>Billing Clerk</v>
          </cell>
          <cell r="H75" t="str">
            <v>302</v>
          </cell>
          <cell r="I75" t="str">
            <v>Customer Care - Billing</v>
          </cell>
          <cell r="J75" t="str">
            <v>Full Time - Permanent</v>
          </cell>
          <cell r="K75" t="str">
            <v>MBILC</v>
          </cell>
          <cell r="L75" t="str">
            <v>Billing Clerk</v>
          </cell>
          <cell r="M75" t="str">
            <v>B</v>
          </cell>
          <cell r="N75" t="str">
            <v>W</v>
          </cell>
          <cell r="O75">
            <v>35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0.55000000000000004</v>
          </cell>
          <cell r="U75" t="str">
            <v>302</v>
          </cell>
          <cell r="V75" t="str">
            <v>101</v>
          </cell>
          <cell r="W75" t="str">
            <v>9909</v>
          </cell>
          <cell r="X75" t="str">
            <v>9909</v>
          </cell>
          <cell r="Y75" t="str">
            <v>9909</v>
          </cell>
          <cell r="Z75" t="str">
            <v>9909</v>
          </cell>
        </row>
        <row r="76">
          <cell r="B76" t="str">
            <v>10185</v>
          </cell>
          <cell r="C76" t="str">
            <v>Maria Bozzo</v>
          </cell>
          <cell r="D76" t="str">
            <v>MARIA</v>
          </cell>
          <cell r="E76" t="str">
            <v>BOZZO</v>
          </cell>
          <cell r="F76" t="str">
            <v>KCLK</v>
          </cell>
          <cell r="G76" t="str">
            <v>Key Clerk</v>
          </cell>
          <cell r="H76" t="str">
            <v>302</v>
          </cell>
          <cell r="I76" t="str">
            <v>Customer Care - Billing</v>
          </cell>
          <cell r="J76" t="str">
            <v>Full Time - Permanent</v>
          </cell>
          <cell r="K76" t="str">
            <v>KYC</v>
          </cell>
          <cell r="L76" t="str">
            <v>Key Clerk</v>
          </cell>
          <cell r="M76" t="str">
            <v>B</v>
          </cell>
          <cell r="N76" t="str">
            <v>W</v>
          </cell>
          <cell r="O76">
            <v>35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0.55000000000000004</v>
          </cell>
          <cell r="U76" t="str">
            <v>302</v>
          </cell>
          <cell r="V76" t="str">
            <v>101</v>
          </cell>
          <cell r="W76" t="str">
            <v>9909</v>
          </cell>
          <cell r="X76" t="str">
            <v>9909</v>
          </cell>
          <cell r="Y76" t="str">
            <v>9909</v>
          </cell>
          <cell r="Z76" t="str">
            <v>9909</v>
          </cell>
        </row>
        <row r="77">
          <cell r="B77" t="str">
            <v>10188</v>
          </cell>
          <cell r="C77" t="str">
            <v>Dawn Manning</v>
          </cell>
          <cell r="D77" t="str">
            <v>DAWN</v>
          </cell>
          <cell r="E77" t="str">
            <v>MANNING</v>
          </cell>
          <cell r="F77" t="str">
            <v>MISBIL</v>
          </cell>
          <cell r="G77" t="str">
            <v>Billing Clerk</v>
          </cell>
          <cell r="H77" t="str">
            <v>302</v>
          </cell>
          <cell r="I77" t="str">
            <v>Customer Care - Billing</v>
          </cell>
          <cell r="J77" t="str">
            <v>Full Time - Permanent</v>
          </cell>
          <cell r="K77" t="str">
            <v>MBILC</v>
          </cell>
          <cell r="L77" t="str">
            <v>Billing Clerk</v>
          </cell>
          <cell r="M77" t="str">
            <v>B</v>
          </cell>
          <cell r="N77" t="str">
            <v>W</v>
          </cell>
          <cell r="O77">
            <v>35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0.55000000000000004</v>
          </cell>
          <cell r="U77" t="str">
            <v>302</v>
          </cell>
          <cell r="V77" t="str">
            <v>101</v>
          </cell>
          <cell r="W77" t="str">
            <v>9909</v>
          </cell>
          <cell r="X77" t="str">
            <v>9909</v>
          </cell>
          <cell r="Y77" t="str">
            <v>9909</v>
          </cell>
          <cell r="Z77" t="str">
            <v>9909</v>
          </cell>
        </row>
        <row r="78">
          <cell r="B78" t="str">
            <v>10190</v>
          </cell>
          <cell r="C78" t="str">
            <v>Sandra Bell</v>
          </cell>
          <cell r="D78" t="str">
            <v>SANDRA</v>
          </cell>
          <cell r="E78" t="str">
            <v>BELL</v>
          </cell>
          <cell r="F78" t="str">
            <v>MISBIL</v>
          </cell>
          <cell r="G78" t="str">
            <v>Billing Clerk</v>
          </cell>
          <cell r="H78" t="str">
            <v>302</v>
          </cell>
          <cell r="I78" t="str">
            <v>Customer Care - Billing</v>
          </cell>
          <cell r="J78" t="str">
            <v>Full Time - Permanent</v>
          </cell>
          <cell r="K78" t="str">
            <v>MBILC</v>
          </cell>
          <cell r="L78" t="str">
            <v>Billing Clerk</v>
          </cell>
          <cell r="M78" t="str">
            <v>B</v>
          </cell>
          <cell r="N78" t="str">
            <v>W</v>
          </cell>
          <cell r="O78">
            <v>35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0.55000000000000004</v>
          </cell>
          <cell r="U78" t="str">
            <v>302</v>
          </cell>
          <cell r="V78" t="str">
            <v>101</v>
          </cell>
          <cell r="W78" t="str">
            <v>9909</v>
          </cell>
          <cell r="X78" t="str">
            <v>9909</v>
          </cell>
          <cell r="Y78" t="str">
            <v>9909</v>
          </cell>
          <cell r="Z78" t="str">
            <v>9909</v>
          </cell>
        </row>
        <row r="79">
          <cell r="B79" t="str">
            <v>10217</v>
          </cell>
          <cell r="C79" t="str">
            <v>Susan Speziale</v>
          </cell>
          <cell r="D79" t="str">
            <v>SUSAN</v>
          </cell>
          <cell r="E79" t="str">
            <v>SPEZIALE</v>
          </cell>
          <cell r="F79" t="str">
            <v>MISBIL</v>
          </cell>
          <cell r="G79" t="str">
            <v>Billing Clerk</v>
          </cell>
          <cell r="H79" t="str">
            <v>302</v>
          </cell>
          <cell r="I79" t="str">
            <v>Customer Care - Billing</v>
          </cell>
          <cell r="J79" t="str">
            <v>Full Time - Permanent</v>
          </cell>
          <cell r="K79" t="str">
            <v>MBILC</v>
          </cell>
          <cell r="L79" t="str">
            <v>Billing Clerk</v>
          </cell>
          <cell r="M79" t="str">
            <v>B</v>
          </cell>
          <cell r="N79" t="str">
            <v>W</v>
          </cell>
          <cell r="O79">
            <v>35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0.55000000000000004</v>
          </cell>
          <cell r="U79" t="str">
            <v>302</v>
          </cell>
          <cell r="V79" t="str">
            <v>101</v>
          </cell>
          <cell r="W79" t="str">
            <v>9909</v>
          </cell>
          <cell r="X79" t="str">
            <v>9909</v>
          </cell>
          <cell r="Y79" t="str">
            <v>9909</v>
          </cell>
          <cell r="Z79" t="str">
            <v>9909</v>
          </cell>
        </row>
        <row r="80">
          <cell r="B80" t="str">
            <v>10219</v>
          </cell>
          <cell r="C80" t="str">
            <v>Catherine Livingstone</v>
          </cell>
          <cell r="D80" t="str">
            <v>CATHERINE</v>
          </cell>
          <cell r="E80" t="str">
            <v>LIVINGSTONE</v>
          </cell>
          <cell r="F80" t="str">
            <v>SBILL</v>
          </cell>
          <cell r="G80" t="str">
            <v>Supervisor, Billing</v>
          </cell>
          <cell r="H80" t="str">
            <v>302</v>
          </cell>
          <cell r="I80" t="str">
            <v>Customer Care - Billing</v>
          </cell>
          <cell r="J80" t="str">
            <v>Full Time - Permanent</v>
          </cell>
          <cell r="K80" t="str">
            <v>SBILL</v>
          </cell>
          <cell r="L80" t="str">
            <v>Supervisor, Billing</v>
          </cell>
          <cell r="M80" t="str">
            <v>N</v>
          </cell>
          <cell r="N80" t="str">
            <v>P</v>
          </cell>
          <cell r="O80">
            <v>35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0.55000000000000004</v>
          </cell>
          <cell r="U80" t="str">
            <v>302</v>
          </cell>
          <cell r="V80" t="str">
            <v>101</v>
          </cell>
          <cell r="W80" t="str">
            <v>9909</v>
          </cell>
          <cell r="X80" t="str">
            <v>9909</v>
          </cell>
          <cell r="Y80" t="str">
            <v>9909</v>
          </cell>
          <cell r="Z80" t="str">
            <v>9909</v>
          </cell>
        </row>
        <row r="81">
          <cell r="B81" t="str">
            <v>10226</v>
          </cell>
          <cell r="C81" t="str">
            <v>Karen Thorne</v>
          </cell>
          <cell r="D81" t="str">
            <v>KAREN</v>
          </cell>
          <cell r="E81" t="str">
            <v>THORNE</v>
          </cell>
          <cell r="F81" t="str">
            <v>MISBIL</v>
          </cell>
          <cell r="G81" t="str">
            <v>Billing Clerk</v>
          </cell>
          <cell r="H81" t="str">
            <v>302</v>
          </cell>
          <cell r="I81" t="str">
            <v>Customer Care - Billing</v>
          </cell>
          <cell r="J81" t="str">
            <v>Full Time - Permanent</v>
          </cell>
          <cell r="K81" t="str">
            <v>MBILC</v>
          </cell>
          <cell r="L81" t="str">
            <v>Billing Clerk</v>
          </cell>
          <cell r="M81" t="str">
            <v>B</v>
          </cell>
          <cell r="N81" t="str">
            <v>W</v>
          </cell>
          <cell r="O81">
            <v>35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0.55000000000000004</v>
          </cell>
          <cell r="U81" t="str">
            <v>302</v>
          </cell>
          <cell r="V81" t="str">
            <v>101</v>
          </cell>
          <cell r="W81" t="str">
            <v>9909</v>
          </cell>
          <cell r="X81" t="str">
            <v>9909</v>
          </cell>
          <cell r="Y81" t="str">
            <v>9909</v>
          </cell>
          <cell r="Z81" t="str">
            <v>9909</v>
          </cell>
        </row>
        <row r="82">
          <cell r="B82" t="str">
            <v>10023</v>
          </cell>
          <cell r="C82" t="str">
            <v>Carol Beauparlant</v>
          </cell>
          <cell r="D82" t="str">
            <v>CAROL</v>
          </cell>
          <cell r="E82" t="str">
            <v>BEAUPARLANT</v>
          </cell>
          <cell r="F82" t="str">
            <v>CSR</v>
          </cell>
          <cell r="G82" t="str">
            <v>Customer Service Representative</v>
          </cell>
          <cell r="H82" t="str">
            <v>303</v>
          </cell>
          <cell r="I82" t="str">
            <v>Customer Care - Customer Service</v>
          </cell>
          <cell r="J82" t="str">
            <v>Full Time - Permanent</v>
          </cell>
          <cell r="K82" t="str">
            <v>CSR</v>
          </cell>
          <cell r="L82" t="str">
            <v>Customer Service Representative</v>
          </cell>
          <cell r="M82" t="str">
            <v>B</v>
          </cell>
          <cell r="N82" t="str">
            <v>W</v>
          </cell>
          <cell r="O82">
            <v>36.25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0.55000000000000004</v>
          </cell>
          <cell r="U82" t="str">
            <v>303</v>
          </cell>
          <cell r="V82" t="str">
            <v>102</v>
          </cell>
          <cell r="W82" t="str">
            <v>9909</v>
          </cell>
          <cell r="X82" t="str">
            <v>9909</v>
          </cell>
          <cell r="Y82" t="str">
            <v>9909</v>
          </cell>
          <cell r="Z82" t="str">
            <v>9909</v>
          </cell>
        </row>
        <row r="83">
          <cell r="B83" t="str">
            <v>10048</v>
          </cell>
          <cell r="C83" t="str">
            <v>Patricia Price</v>
          </cell>
          <cell r="D83" t="str">
            <v>PATRICIA</v>
          </cell>
          <cell r="E83" t="str">
            <v>PRICE</v>
          </cell>
          <cell r="F83" t="str">
            <v>MV90</v>
          </cell>
          <cell r="G83" t="str">
            <v>MV90 Operator</v>
          </cell>
          <cell r="H83" t="str">
            <v>303</v>
          </cell>
          <cell r="I83" t="str">
            <v>MV90</v>
          </cell>
          <cell r="J83" t="str">
            <v>Full Time - Permanent</v>
          </cell>
          <cell r="K83" t="str">
            <v>MV90</v>
          </cell>
          <cell r="L83" t="str">
            <v>MV90 Operator</v>
          </cell>
          <cell r="M83" t="str">
            <v>B</v>
          </cell>
          <cell r="N83" t="str">
            <v>W</v>
          </cell>
          <cell r="O83">
            <v>35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0.55000000000000004</v>
          </cell>
          <cell r="U83" t="str">
            <v>315</v>
          </cell>
          <cell r="V83" t="str">
            <v>101</v>
          </cell>
          <cell r="W83" t="str">
            <v>5065</v>
          </cell>
          <cell r="X83" t="str">
            <v>5065</v>
          </cell>
          <cell r="Y83" t="str">
            <v>5065</v>
          </cell>
          <cell r="Z83" t="str">
            <v>5065</v>
          </cell>
        </row>
        <row r="84">
          <cell r="B84" t="str">
            <v>10052</v>
          </cell>
          <cell r="C84" t="str">
            <v>Celia Zanatta</v>
          </cell>
          <cell r="D84" t="str">
            <v>CELIA</v>
          </cell>
          <cell r="E84" t="str">
            <v>ZANATTA</v>
          </cell>
          <cell r="F84" t="str">
            <v>CSR</v>
          </cell>
          <cell r="G84" t="str">
            <v>Customer Service Representative</v>
          </cell>
          <cell r="H84" t="str">
            <v>303</v>
          </cell>
          <cell r="I84" t="str">
            <v>Customer Care - Customer Service</v>
          </cell>
          <cell r="J84" t="str">
            <v>Full Time - Permanent</v>
          </cell>
          <cell r="K84" t="str">
            <v>CSR</v>
          </cell>
          <cell r="L84" t="str">
            <v>Customer Service Representative</v>
          </cell>
          <cell r="M84" t="str">
            <v>B</v>
          </cell>
          <cell r="N84" t="str">
            <v>W</v>
          </cell>
          <cell r="O84">
            <v>36.25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0.55000000000000004</v>
          </cell>
          <cell r="U84" t="str">
            <v>303</v>
          </cell>
          <cell r="V84" t="str">
            <v>102</v>
          </cell>
          <cell r="W84" t="str">
            <v>9909</v>
          </cell>
          <cell r="X84" t="str">
            <v>9909</v>
          </cell>
          <cell r="Y84" t="str">
            <v>9909</v>
          </cell>
          <cell r="Z84" t="str">
            <v>9909</v>
          </cell>
        </row>
        <row r="85">
          <cell r="B85" t="str">
            <v>10123</v>
          </cell>
          <cell r="C85" t="str">
            <v>Jane Humphries</v>
          </cell>
          <cell r="D85" t="str">
            <v>JANE</v>
          </cell>
          <cell r="E85" t="str">
            <v>HUMPHRIES</v>
          </cell>
          <cell r="F85" t="str">
            <v>CSR</v>
          </cell>
          <cell r="G85" t="str">
            <v>Customer Service Representative</v>
          </cell>
          <cell r="H85" t="str">
            <v>303</v>
          </cell>
          <cell r="I85" t="str">
            <v>Customer Care - Customer Service</v>
          </cell>
          <cell r="J85" t="str">
            <v>Full Time - Permanent</v>
          </cell>
          <cell r="K85" t="str">
            <v>CSR</v>
          </cell>
          <cell r="L85" t="str">
            <v>Customer Service Representative</v>
          </cell>
          <cell r="M85" t="str">
            <v>B</v>
          </cell>
          <cell r="N85" t="str">
            <v>W</v>
          </cell>
          <cell r="O85">
            <v>36.25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0.55000000000000004</v>
          </cell>
          <cell r="U85" t="str">
            <v>303</v>
          </cell>
          <cell r="V85" t="str">
            <v>102</v>
          </cell>
          <cell r="W85" t="str">
            <v>9909</v>
          </cell>
          <cell r="X85" t="str">
            <v>9909</v>
          </cell>
          <cell r="Y85" t="str">
            <v>9909</v>
          </cell>
          <cell r="Z85" t="str">
            <v>9909</v>
          </cell>
        </row>
        <row r="86">
          <cell r="B86" t="str">
            <v>10139</v>
          </cell>
          <cell r="C86" t="str">
            <v>Kim Neufeld</v>
          </cell>
          <cell r="D86" t="str">
            <v>KIM</v>
          </cell>
          <cell r="E86" t="str">
            <v>NEUFELD</v>
          </cell>
          <cell r="F86" t="str">
            <v>CSR</v>
          </cell>
          <cell r="G86" t="str">
            <v>Customer Service Representative</v>
          </cell>
          <cell r="H86" t="str">
            <v>303</v>
          </cell>
          <cell r="I86" t="str">
            <v>Customer Care - Customer Service</v>
          </cell>
          <cell r="J86" t="str">
            <v>Full Time - Permanent</v>
          </cell>
          <cell r="K86" t="str">
            <v>CSR</v>
          </cell>
          <cell r="L86" t="str">
            <v>Customer Service Representative</v>
          </cell>
          <cell r="M86" t="str">
            <v>B</v>
          </cell>
          <cell r="N86" t="str">
            <v>W</v>
          </cell>
          <cell r="O86">
            <v>36.25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0.55000000000000004</v>
          </cell>
          <cell r="U86" t="str">
            <v>303</v>
          </cell>
          <cell r="V86" t="str">
            <v>102</v>
          </cell>
          <cell r="W86" t="str">
            <v>9909</v>
          </cell>
          <cell r="X86" t="str">
            <v>9909</v>
          </cell>
          <cell r="Y86" t="str">
            <v>9909</v>
          </cell>
          <cell r="Z86" t="str">
            <v>9909</v>
          </cell>
        </row>
        <row r="87">
          <cell r="B87" t="str">
            <v>10154</v>
          </cell>
          <cell r="C87" t="str">
            <v>John Stevenson</v>
          </cell>
          <cell r="D87" t="str">
            <v>JOHN</v>
          </cell>
          <cell r="E87" t="str">
            <v>STEVENSON</v>
          </cell>
          <cell r="F87" t="str">
            <v>SCUS1</v>
          </cell>
          <cell r="G87" t="str">
            <v>Supervisor, Customer Services</v>
          </cell>
          <cell r="H87" t="str">
            <v>303</v>
          </cell>
          <cell r="I87" t="str">
            <v>Customer Care - Customer Service</v>
          </cell>
          <cell r="J87" t="str">
            <v>Full Time - Permanent</v>
          </cell>
          <cell r="K87" t="str">
            <v>SCS</v>
          </cell>
          <cell r="L87" t="str">
            <v>Supervisor, Customer Services</v>
          </cell>
          <cell r="M87" t="str">
            <v>N</v>
          </cell>
          <cell r="N87" t="str">
            <v>P</v>
          </cell>
          <cell r="O87">
            <v>35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0.55000000000000004</v>
          </cell>
          <cell r="U87" t="str">
            <v>303</v>
          </cell>
          <cell r="V87" t="str">
            <v>101</v>
          </cell>
          <cell r="W87" t="str">
            <v>9909</v>
          </cell>
          <cell r="X87" t="str">
            <v>9909</v>
          </cell>
          <cell r="Y87" t="str">
            <v>9909</v>
          </cell>
          <cell r="Z87" t="str">
            <v>9909</v>
          </cell>
        </row>
        <row r="88">
          <cell r="B88" t="str">
            <v>10155</v>
          </cell>
          <cell r="C88" t="str">
            <v>Ella Rayner</v>
          </cell>
          <cell r="D88" t="str">
            <v>ELLA</v>
          </cell>
          <cell r="E88" t="str">
            <v>RAYNER</v>
          </cell>
          <cell r="F88" t="str">
            <v>CSR</v>
          </cell>
          <cell r="G88" t="str">
            <v>Customer Service Representative</v>
          </cell>
          <cell r="H88" t="str">
            <v>303</v>
          </cell>
          <cell r="I88" t="str">
            <v>Customer Care - Customer Service</v>
          </cell>
          <cell r="J88" t="str">
            <v>Full Time - Permanent</v>
          </cell>
          <cell r="K88" t="str">
            <v>CSR</v>
          </cell>
          <cell r="L88" t="str">
            <v>Customer Service Representative</v>
          </cell>
          <cell r="M88" t="str">
            <v>B</v>
          </cell>
          <cell r="N88" t="str">
            <v>W</v>
          </cell>
          <cell r="O88">
            <v>35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0.55000000000000004</v>
          </cell>
          <cell r="U88" t="str">
            <v>303</v>
          </cell>
          <cell r="V88" t="str">
            <v>102</v>
          </cell>
          <cell r="W88" t="str">
            <v>9909</v>
          </cell>
          <cell r="X88" t="str">
            <v>9909</v>
          </cell>
          <cell r="Y88" t="str">
            <v>9909</v>
          </cell>
          <cell r="Z88" t="str">
            <v>9909</v>
          </cell>
        </row>
        <row r="89">
          <cell r="B89" t="str">
            <v>10156</v>
          </cell>
          <cell r="C89" t="str">
            <v>Darlene Pearson</v>
          </cell>
          <cell r="D89" t="str">
            <v>DARLENE</v>
          </cell>
          <cell r="E89" t="str">
            <v>PEARSON</v>
          </cell>
          <cell r="F89" t="str">
            <v>CSR</v>
          </cell>
          <cell r="G89" t="str">
            <v>Customer Service Representative</v>
          </cell>
          <cell r="H89" t="str">
            <v>303</v>
          </cell>
          <cell r="I89" t="str">
            <v>Customer Care - Customer Service</v>
          </cell>
          <cell r="J89" t="str">
            <v>Full Time - Permanent</v>
          </cell>
          <cell r="K89" t="str">
            <v>CSR</v>
          </cell>
          <cell r="L89" t="str">
            <v>Customer Service Representative</v>
          </cell>
          <cell r="M89" t="str">
            <v>B</v>
          </cell>
          <cell r="N89" t="str">
            <v>W</v>
          </cell>
          <cell r="O89">
            <v>36.25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0.55000000000000004</v>
          </cell>
          <cell r="U89" t="str">
            <v>303</v>
          </cell>
          <cell r="V89" t="str">
            <v>102</v>
          </cell>
          <cell r="W89" t="str">
            <v>9909</v>
          </cell>
          <cell r="X89" t="str">
            <v>9909</v>
          </cell>
          <cell r="Y89" t="str">
            <v>9909</v>
          </cell>
          <cell r="Z89" t="str">
            <v>9909</v>
          </cell>
        </row>
        <row r="90">
          <cell r="B90" t="str">
            <v>10162</v>
          </cell>
          <cell r="C90" t="str">
            <v>Tej Karupen</v>
          </cell>
          <cell r="D90" t="str">
            <v>TEJ</v>
          </cell>
          <cell r="E90" t="str">
            <v>KARUPEN</v>
          </cell>
          <cell r="F90" t="str">
            <v>CSR</v>
          </cell>
          <cell r="G90" t="str">
            <v>Customer Service Representative</v>
          </cell>
          <cell r="H90" t="str">
            <v>303</v>
          </cell>
          <cell r="I90" t="str">
            <v>Customer Care - Customer Service</v>
          </cell>
          <cell r="J90" t="str">
            <v>Full Time - Permanent</v>
          </cell>
          <cell r="K90" t="str">
            <v>CSR</v>
          </cell>
          <cell r="L90" t="str">
            <v>Customer Service Representative</v>
          </cell>
          <cell r="M90" t="str">
            <v>B</v>
          </cell>
          <cell r="N90" t="str">
            <v>W</v>
          </cell>
          <cell r="O90">
            <v>35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0.55000000000000004</v>
          </cell>
          <cell r="U90" t="str">
            <v>303</v>
          </cell>
          <cell r="V90" t="str">
            <v>102</v>
          </cell>
          <cell r="W90" t="str">
            <v>9909</v>
          </cell>
          <cell r="X90" t="str">
            <v>9909</v>
          </cell>
          <cell r="Y90" t="str">
            <v>9909</v>
          </cell>
          <cell r="Z90" t="str">
            <v>9909</v>
          </cell>
        </row>
        <row r="91">
          <cell r="B91" t="str">
            <v>10173</v>
          </cell>
          <cell r="C91" t="str">
            <v>Kim Deabreu</v>
          </cell>
          <cell r="D91" t="str">
            <v>KIM</v>
          </cell>
          <cell r="E91" t="str">
            <v>DEABREU</v>
          </cell>
          <cell r="F91" t="str">
            <v>GC11</v>
          </cell>
          <cell r="G91" t="str">
            <v>Billing Clerk</v>
          </cell>
          <cell r="H91" t="str">
            <v>303</v>
          </cell>
          <cell r="I91" t="str">
            <v>Customer Care - Billing</v>
          </cell>
          <cell r="J91" t="str">
            <v>Full Time - Permanent</v>
          </cell>
          <cell r="K91" t="str">
            <v>GCII</v>
          </cell>
          <cell r="L91" t="str">
            <v>Billing Clerk</v>
          </cell>
          <cell r="M91" t="str">
            <v>B</v>
          </cell>
          <cell r="N91" t="str">
            <v>W</v>
          </cell>
          <cell r="O91">
            <v>35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0.55000000000000004</v>
          </cell>
          <cell r="U91" t="str">
            <v>302</v>
          </cell>
          <cell r="V91" t="str">
            <v>102</v>
          </cell>
          <cell r="W91" t="str">
            <v>9909</v>
          </cell>
          <cell r="X91" t="str">
            <v>9909</v>
          </cell>
          <cell r="Y91" t="str">
            <v>9909</v>
          </cell>
          <cell r="Z91" t="str">
            <v>9909</v>
          </cell>
        </row>
        <row r="92">
          <cell r="B92" t="str">
            <v>10189</v>
          </cell>
          <cell r="C92" t="str">
            <v>Ian Elsasser</v>
          </cell>
          <cell r="D92" t="str">
            <v>IAN</v>
          </cell>
          <cell r="E92" t="str">
            <v>ELSASSER</v>
          </cell>
          <cell r="F92" t="str">
            <v>CSR</v>
          </cell>
          <cell r="G92" t="str">
            <v>Customer Service Representative</v>
          </cell>
          <cell r="H92" t="str">
            <v>303</v>
          </cell>
          <cell r="I92" t="str">
            <v>Customer Care - Customer Service</v>
          </cell>
          <cell r="J92" t="str">
            <v>Full Time - Permanent</v>
          </cell>
          <cell r="K92" t="str">
            <v>CSR</v>
          </cell>
          <cell r="L92" t="str">
            <v>Customer Service Representative</v>
          </cell>
          <cell r="M92" t="str">
            <v>B</v>
          </cell>
          <cell r="N92" t="str">
            <v>W</v>
          </cell>
          <cell r="O92">
            <v>35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0.55000000000000004</v>
          </cell>
          <cell r="U92" t="str">
            <v>303</v>
          </cell>
          <cell r="V92" t="str">
            <v>102</v>
          </cell>
          <cell r="W92" t="str">
            <v>9909</v>
          </cell>
          <cell r="X92" t="str">
            <v>9909</v>
          </cell>
          <cell r="Y92" t="str">
            <v>9909</v>
          </cell>
          <cell r="Z92" t="str">
            <v>9909</v>
          </cell>
        </row>
        <row r="93">
          <cell r="B93" t="str">
            <v>10199</v>
          </cell>
          <cell r="C93" t="str">
            <v>Monica Doherty</v>
          </cell>
          <cell r="D93" t="str">
            <v>MONICA</v>
          </cell>
          <cell r="E93" t="str">
            <v>DOHERTY</v>
          </cell>
          <cell r="F93" t="str">
            <v>CSR</v>
          </cell>
          <cell r="G93" t="str">
            <v>Customer Service Representative</v>
          </cell>
          <cell r="H93" t="str">
            <v>303</v>
          </cell>
          <cell r="I93" t="str">
            <v>Customer Care - Customer Service</v>
          </cell>
          <cell r="J93" t="str">
            <v>Full Time - Permanent</v>
          </cell>
          <cell r="K93" t="str">
            <v>CSR</v>
          </cell>
          <cell r="L93" t="str">
            <v>Customer Service Representative</v>
          </cell>
          <cell r="M93" t="str">
            <v>B</v>
          </cell>
          <cell r="N93" t="str">
            <v>W</v>
          </cell>
          <cell r="O93">
            <v>36.25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0.55000000000000004</v>
          </cell>
          <cell r="U93" t="str">
            <v>303</v>
          </cell>
          <cell r="V93" t="str">
            <v>102</v>
          </cell>
          <cell r="W93" t="str">
            <v>9909</v>
          </cell>
          <cell r="X93" t="str">
            <v>9909</v>
          </cell>
          <cell r="Y93" t="str">
            <v>9909</v>
          </cell>
          <cell r="Z93" t="str">
            <v>9909</v>
          </cell>
        </row>
        <row r="94">
          <cell r="B94" t="str">
            <v>10210</v>
          </cell>
          <cell r="C94" t="str">
            <v>Catherine Szpytma</v>
          </cell>
          <cell r="D94" t="str">
            <v>CATHERINE</v>
          </cell>
          <cell r="E94" t="str">
            <v>SZPYTMA</v>
          </cell>
          <cell r="F94" t="str">
            <v>CSR</v>
          </cell>
          <cell r="G94" t="str">
            <v>Customer Service Representative</v>
          </cell>
          <cell r="H94" t="str">
            <v>303</v>
          </cell>
          <cell r="I94" t="str">
            <v>Customer Care - Customer Service</v>
          </cell>
          <cell r="J94" t="str">
            <v>Full Time - Permanent</v>
          </cell>
          <cell r="K94" t="str">
            <v>CSR</v>
          </cell>
          <cell r="L94" t="str">
            <v>Customer Service Representative</v>
          </cell>
          <cell r="M94" t="str">
            <v>B</v>
          </cell>
          <cell r="N94" t="str">
            <v>W</v>
          </cell>
          <cell r="O94">
            <v>35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0.55000000000000004</v>
          </cell>
          <cell r="U94" t="str">
            <v>303</v>
          </cell>
          <cell r="V94" t="str">
            <v>102</v>
          </cell>
          <cell r="W94" t="str">
            <v>9909</v>
          </cell>
          <cell r="X94" t="str">
            <v>9909</v>
          </cell>
          <cell r="Y94" t="str">
            <v>9909</v>
          </cell>
          <cell r="Z94" t="str">
            <v>9909</v>
          </cell>
        </row>
        <row r="95">
          <cell r="B95" t="str">
            <v>10222</v>
          </cell>
          <cell r="C95" t="str">
            <v>Sheila Whitney</v>
          </cell>
          <cell r="D95" t="str">
            <v>SHEILA</v>
          </cell>
          <cell r="E95" t="str">
            <v>WHITNEY</v>
          </cell>
          <cell r="F95" t="str">
            <v>CSR</v>
          </cell>
          <cell r="G95" t="str">
            <v>Customer Service Representative</v>
          </cell>
          <cell r="H95" t="str">
            <v>303</v>
          </cell>
          <cell r="I95" t="str">
            <v>Customer Care - Customer Service</v>
          </cell>
          <cell r="J95" t="str">
            <v>Full Time - Permanent</v>
          </cell>
          <cell r="K95" t="str">
            <v>CSR</v>
          </cell>
          <cell r="L95" t="str">
            <v>Customer Service Representative</v>
          </cell>
          <cell r="M95" t="str">
            <v>B</v>
          </cell>
          <cell r="N95" t="str">
            <v>W</v>
          </cell>
          <cell r="O95">
            <v>35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0.55000000000000004</v>
          </cell>
          <cell r="U95" t="str">
            <v>303</v>
          </cell>
          <cell r="V95" t="str">
            <v>102</v>
          </cell>
          <cell r="W95" t="str">
            <v>9909</v>
          </cell>
          <cell r="X95" t="str">
            <v>9909</v>
          </cell>
          <cell r="Y95" t="str">
            <v>9909</v>
          </cell>
          <cell r="Z95" t="str">
            <v>9909</v>
          </cell>
        </row>
        <row r="96">
          <cell r="B96" t="str">
            <v>10225</v>
          </cell>
          <cell r="C96" t="str">
            <v>Cathleen Guillemette</v>
          </cell>
          <cell r="D96" t="str">
            <v>CATHLEEN</v>
          </cell>
          <cell r="E96" t="str">
            <v>GUILLEMETTE</v>
          </cell>
          <cell r="F96" t="str">
            <v>CSR</v>
          </cell>
          <cell r="G96" t="str">
            <v>Call Centre Coordinator</v>
          </cell>
          <cell r="H96" t="str">
            <v>303</v>
          </cell>
          <cell r="I96" t="str">
            <v>Customer Care - Customer Service</v>
          </cell>
          <cell r="J96" t="str">
            <v>Full Time - Permanent</v>
          </cell>
          <cell r="K96" t="str">
            <v>CSR</v>
          </cell>
          <cell r="L96" t="str">
            <v>Call Centre Coordinator</v>
          </cell>
          <cell r="M96" t="str">
            <v>B</v>
          </cell>
          <cell r="N96" t="str">
            <v>W</v>
          </cell>
          <cell r="O96">
            <v>35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0.55000000000000004</v>
          </cell>
          <cell r="U96" t="str">
            <v>303</v>
          </cell>
          <cell r="V96" t="str">
            <v>102</v>
          </cell>
          <cell r="W96" t="str">
            <v>9909</v>
          </cell>
          <cell r="X96" t="str">
            <v>9909</v>
          </cell>
          <cell r="Y96" t="str">
            <v>9909</v>
          </cell>
          <cell r="Z96" t="str">
            <v>9909</v>
          </cell>
        </row>
        <row r="97">
          <cell r="B97" t="str">
            <v>10227</v>
          </cell>
          <cell r="C97" t="str">
            <v>Marni Penny</v>
          </cell>
          <cell r="D97" t="str">
            <v>MARNI</v>
          </cell>
          <cell r="E97" t="str">
            <v>PENNY</v>
          </cell>
          <cell r="F97" t="str">
            <v>MV90</v>
          </cell>
          <cell r="G97" t="str">
            <v>MV90 Operator</v>
          </cell>
          <cell r="H97" t="str">
            <v>303</v>
          </cell>
          <cell r="I97" t="str">
            <v>MV90</v>
          </cell>
          <cell r="J97" t="str">
            <v>Full Time - Permanent</v>
          </cell>
          <cell r="K97" t="str">
            <v>MV90</v>
          </cell>
          <cell r="L97" t="str">
            <v>MV90 Operator</v>
          </cell>
          <cell r="M97" t="str">
            <v>B</v>
          </cell>
          <cell r="N97" t="str">
            <v>W</v>
          </cell>
          <cell r="O97">
            <v>35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0.55000000000000004</v>
          </cell>
          <cell r="U97" t="str">
            <v>315</v>
          </cell>
          <cell r="V97" t="str">
            <v>101</v>
          </cell>
          <cell r="W97" t="str">
            <v>5065</v>
          </cell>
          <cell r="X97" t="str">
            <v>5065</v>
          </cell>
          <cell r="Y97" t="str">
            <v>5065</v>
          </cell>
          <cell r="Z97" t="str">
            <v>5065</v>
          </cell>
        </row>
        <row r="98">
          <cell r="B98" t="str">
            <v>10230</v>
          </cell>
          <cell r="C98" t="str">
            <v>Karen Hobbins</v>
          </cell>
          <cell r="D98" t="str">
            <v>KAREN</v>
          </cell>
          <cell r="E98" t="str">
            <v>HOBBINS</v>
          </cell>
          <cell r="F98" t="str">
            <v>CCCO</v>
          </cell>
          <cell r="G98" t="str">
            <v>AMI Operator</v>
          </cell>
          <cell r="H98" t="str">
            <v>303</v>
          </cell>
          <cell r="I98" t="str">
            <v>Advance Meter Inventory/Meter Data Management &amp; Repository</v>
          </cell>
          <cell r="J98" t="str">
            <v>Full Time - Permanent</v>
          </cell>
          <cell r="K98" t="str">
            <v>CCCO</v>
          </cell>
          <cell r="L98" t="str">
            <v>AMI Operator</v>
          </cell>
          <cell r="M98" t="str">
            <v>B</v>
          </cell>
          <cell r="N98" t="str">
            <v>W</v>
          </cell>
          <cell r="O98">
            <v>35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0.55000000000000004</v>
          </cell>
          <cell r="U98" t="str">
            <v>313</v>
          </cell>
          <cell r="V98" t="str">
            <v>102</v>
          </cell>
          <cell r="W98" t="str">
            <v>9909</v>
          </cell>
          <cell r="X98" t="str">
            <v>9909</v>
          </cell>
          <cell r="Y98">
            <v>5065</v>
          </cell>
          <cell r="Z98">
            <v>5065</v>
          </cell>
        </row>
        <row r="99">
          <cell r="B99" t="str">
            <v>10236</v>
          </cell>
          <cell r="C99" t="str">
            <v>Sokunthai Tob</v>
          </cell>
          <cell r="D99" t="str">
            <v>SOKUNTHAI</v>
          </cell>
          <cell r="E99" t="str">
            <v>TOB</v>
          </cell>
          <cell r="F99" t="str">
            <v>CSR</v>
          </cell>
          <cell r="G99" t="str">
            <v>Customer Service Representative</v>
          </cell>
          <cell r="H99" t="str">
            <v>303</v>
          </cell>
          <cell r="I99" t="str">
            <v>Customer Care - Customer Service</v>
          </cell>
          <cell r="J99" t="str">
            <v>Full Time - Permanent</v>
          </cell>
          <cell r="K99" t="str">
            <v>CSR</v>
          </cell>
          <cell r="L99" t="str">
            <v>Customer Service Representative</v>
          </cell>
          <cell r="M99" t="str">
            <v>B</v>
          </cell>
          <cell r="N99" t="str">
            <v>W</v>
          </cell>
          <cell r="O99">
            <v>35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0.55000000000000004</v>
          </cell>
          <cell r="U99" t="str">
            <v>303</v>
          </cell>
          <cell r="V99" t="str">
            <v>102</v>
          </cell>
          <cell r="W99" t="str">
            <v>9909</v>
          </cell>
          <cell r="X99" t="str">
            <v>9909</v>
          </cell>
          <cell r="Y99" t="str">
            <v>9909</v>
          </cell>
          <cell r="Z99" t="str">
            <v>9909</v>
          </cell>
        </row>
        <row r="100">
          <cell r="B100" t="str">
            <v>10239</v>
          </cell>
          <cell r="C100" t="str">
            <v>Alice Pardiac</v>
          </cell>
          <cell r="D100" t="str">
            <v>ALICE</v>
          </cell>
          <cell r="E100" t="str">
            <v>PARDIAC</v>
          </cell>
          <cell r="F100" t="str">
            <v>CSR</v>
          </cell>
          <cell r="G100" t="str">
            <v>Customer Service Representative</v>
          </cell>
          <cell r="H100" t="str">
            <v>303</v>
          </cell>
          <cell r="I100" t="str">
            <v>Customer Care - Customer Service</v>
          </cell>
          <cell r="J100" t="str">
            <v>Full Time - Permanent</v>
          </cell>
          <cell r="K100" t="str">
            <v>CSR</v>
          </cell>
          <cell r="L100" t="str">
            <v>Customer Service Representative</v>
          </cell>
          <cell r="M100" t="str">
            <v>B</v>
          </cell>
          <cell r="N100" t="str">
            <v>W</v>
          </cell>
          <cell r="O100">
            <v>35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0.55000000000000004</v>
          </cell>
          <cell r="U100" t="str">
            <v>303</v>
          </cell>
          <cell r="V100" t="str">
            <v>102</v>
          </cell>
          <cell r="W100" t="str">
            <v>9909</v>
          </cell>
          <cell r="X100" t="str">
            <v>9909</v>
          </cell>
          <cell r="Y100" t="str">
            <v>9909</v>
          </cell>
          <cell r="Z100" t="str">
            <v>9909</v>
          </cell>
        </row>
        <row r="101">
          <cell r="B101" t="str">
            <v>10240</v>
          </cell>
          <cell r="C101" t="str">
            <v>Pat Mcnulty</v>
          </cell>
          <cell r="D101" t="str">
            <v>PAT</v>
          </cell>
          <cell r="E101" t="str">
            <v>MCNULTY</v>
          </cell>
          <cell r="F101" t="str">
            <v>SCUS2</v>
          </cell>
          <cell r="G101" t="str">
            <v>Supervisor, Customer Services</v>
          </cell>
          <cell r="H101" t="str">
            <v>303</v>
          </cell>
          <cell r="I101" t="str">
            <v>Customer Care - Customer Service</v>
          </cell>
          <cell r="J101" t="str">
            <v>Full Time - Permanent</v>
          </cell>
          <cell r="K101" t="str">
            <v>SCS</v>
          </cell>
          <cell r="L101" t="str">
            <v>Supervisor, Customer Services</v>
          </cell>
          <cell r="M101" t="str">
            <v>N</v>
          </cell>
          <cell r="N101" t="str">
            <v>P</v>
          </cell>
          <cell r="O101">
            <v>35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0.55000000000000004</v>
          </cell>
          <cell r="U101" t="str">
            <v>303</v>
          </cell>
          <cell r="V101" t="str">
            <v>102</v>
          </cell>
          <cell r="W101" t="str">
            <v>9909</v>
          </cell>
          <cell r="X101" t="str">
            <v>9909</v>
          </cell>
          <cell r="Y101" t="str">
            <v>9909</v>
          </cell>
          <cell r="Z101" t="str">
            <v>9909</v>
          </cell>
        </row>
        <row r="102">
          <cell r="B102" t="str">
            <v>10250</v>
          </cell>
          <cell r="C102" t="str">
            <v>Tiffany Goupil</v>
          </cell>
          <cell r="D102" t="str">
            <v>TIFFANY</v>
          </cell>
          <cell r="E102" t="str">
            <v>GOUPIL</v>
          </cell>
          <cell r="F102" t="str">
            <v>CSR</v>
          </cell>
          <cell r="G102" t="str">
            <v>Customer Service Representative</v>
          </cell>
          <cell r="H102" t="str">
            <v>303</v>
          </cell>
          <cell r="I102" t="str">
            <v>Customer Care - Customer Service</v>
          </cell>
          <cell r="J102" t="str">
            <v>Full Time - Permanent</v>
          </cell>
          <cell r="K102" t="str">
            <v>CSR</v>
          </cell>
          <cell r="L102" t="str">
            <v>Customer Service Representative</v>
          </cell>
          <cell r="M102" t="str">
            <v>B</v>
          </cell>
          <cell r="N102" t="str">
            <v>W</v>
          </cell>
          <cell r="O102">
            <v>35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0.55000000000000004</v>
          </cell>
          <cell r="U102" t="str">
            <v>303</v>
          </cell>
          <cell r="V102" t="str">
            <v>102</v>
          </cell>
          <cell r="W102" t="str">
            <v>9909</v>
          </cell>
          <cell r="X102" t="str">
            <v>9909</v>
          </cell>
          <cell r="Y102" t="str">
            <v>9909</v>
          </cell>
          <cell r="Z102" t="str">
            <v>9909</v>
          </cell>
        </row>
        <row r="103">
          <cell r="B103" t="str">
            <v>10252</v>
          </cell>
          <cell r="C103" t="str">
            <v>Laurie Turnone</v>
          </cell>
          <cell r="D103" t="str">
            <v>LAURIE</v>
          </cell>
          <cell r="E103" t="str">
            <v>TURNONE</v>
          </cell>
          <cell r="F103" t="str">
            <v>CSR</v>
          </cell>
          <cell r="G103" t="str">
            <v>Customer Service Representative</v>
          </cell>
          <cell r="H103" t="str">
            <v>303</v>
          </cell>
          <cell r="I103" t="str">
            <v>Customer Care - Customer Service</v>
          </cell>
          <cell r="J103" t="str">
            <v>Full Time - Permanent</v>
          </cell>
          <cell r="K103" t="str">
            <v>CSR</v>
          </cell>
          <cell r="L103" t="str">
            <v>Customer Service Representative</v>
          </cell>
          <cell r="M103" t="str">
            <v>B</v>
          </cell>
          <cell r="N103" t="str">
            <v>W</v>
          </cell>
          <cell r="O103">
            <v>35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0.55000000000000004</v>
          </cell>
          <cell r="U103" t="str">
            <v>303</v>
          </cell>
          <cell r="V103" t="str">
            <v>102</v>
          </cell>
          <cell r="W103" t="str">
            <v>9909</v>
          </cell>
          <cell r="X103" t="str">
            <v>9909</v>
          </cell>
          <cell r="Y103" t="str">
            <v>9909</v>
          </cell>
          <cell r="Z103" t="str">
            <v>9909</v>
          </cell>
        </row>
        <row r="104">
          <cell r="B104" t="str">
            <v>10256</v>
          </cell>
          <cell r="C104" t="str">
            <v>Annette Mackie</v>
          </cell>
          <cell r="D104" t="str">
            <v>ANNETTE</v>
          </cell>
          <cell r="E104" t="str">
            <v>MACKIE</v>
          </cell>
          <cell r="F104" t="str">
            <v>GCI1</v>
          </cell>
          <cell r="G104" t="str">
            <v>Customer Service Representative</v>
          </cell>
          <cell r="H104" t="str">
            <v>303</v>
          </cell>
          <cell r="I104" t="str">
            <v>Customer Care - Customer Service</v>
          </cell>
          <cell r="J104" t="str">
            <v>Full Time - Permanent</v>
          </cell>
          <cell r="K104" t="str">
            <v>GCII</v>
          </cell>
          <cell r="L104" t="str">
            <v>Customer Service Representative</v>
          </cell>
          <cell r="M104" t="str">
            <v>B</v>
          </cell>
          <cell r="N104" t="str">
            <v>W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0.55000000000000004</v>
          </cell>
          <cell r="U104" t="str">
            <v>303</v>
          </cell>
          <cell r="V104" t="str">
            <v>102</v>
          </cell>
          <cell r="W104" t="str">
            <v>9909</v>
          </cell>
          <cell r="X104" t="str">
            <v>9909</v>
          </cell>
          <cell r="Y104" t="str">
            <v>9909</v>
          </cell>
          <cell r="Z104" t="str">
            <v>9909</v>
          </cell>
        </row>
        <row r="105">
          <cell r="B105" t="str">
            <v>10480</v>
          </cell>
          <cell r="C105" t="str">
            <v>Jennifer Mcgee</v>
          </cell>
          <cell r="D105" t="str">
            <v>JENNIFER</v>
          </cell>
          <cell r="E105" t="str">
            <v>MCGEE</v>
          </cell>
          <cell r="F105" t="str">
            <v>GC12</v>
          </cell>
          <cell r="G105" t="str">
            <v>General Clerk</v>
          </cell>
          <cell r="H105" t="str">
            <v>303</v>
          </cell>
          <cell r="I105" t="str">
            <v>Customer Care - Customer Service</v>
          </cell>
          <cell r="J105" t="str">
            <v>Full Time - Permanent</v>
          </cell>
          <cell r="K105" t="str">
            <v>GCII</v>
          </cell>
          <cell r="L105" t="str">
            <v>General Clerk</v>
          </cell>
          <cell r="M105" t="str">
            <v>B</v>
          </cell>
          <cell r="N105" t="str">
            <v>W</v>
          </cell>
          <cell r="O105">
            <v>35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0.55000000000000004</v>
          </cell>
          <cell r="U105" t="str">
            <v>303</v>
          </cell>
          <cell r="V105" t="str">
            <v>102</v>
          </cell>
          <cell r="W105" t="str">
            <v>9909</v>
          </cell>
          <cell r="X105" t="str">
            <v>9909</v>
          </cell>
          <cell r="Y105" t="str">
            <v>9909</v>
          </cell>
          <cell r="Z105" t="str">
            <v>9909</v>
          </cell>
        </row>
        <row r="106">
          <cell r="B106" t="str">
            <v>10706</v>
          </cell>
          <cell r="C106" t="str">
            <v>Branka Stefanovic</v>
          </cell>
          <cell r="D106" t="str">
            <v>BRANKA</v>
          </cell>
          <cell r="E106" t="str">
            <v>STEFANOVIC</v>
          </cell>
          <cell r="F106" t="str">
            <v>CSR</v>
          </cell>
          <cell r="G106" t="str">
            <v>Customer Service Representative</v>
          </cell>
          <cell r="H106" t="str">
            <v>303</v>
          </cell>
          <cell r="I106" t="str">
            <v>Customer Care - Customer Service</v>
          </cell>
          <cell r="J106" t="str">
            <v>Full Time - Permanent</v>
          </cell>
          <cell r="K106" t="str">
            <v>CSR</v>
          </cell>
          <cell r="L106" t="str">
            <v>Customer Service Representative</v>
          </cell>
          <cell r="M106" t="str">
            <v>B</v>
          </cell>
          <cell r="N106" t="str">
            <v>W</v>
          </cell>
          <cell r="O106">
            <v>35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0.55000000000000004</v>
          </cell>
          <cell r="U106" t="str">
            <v>303</v>
          </cell>
          <cell r="V106" t="str">
            <v>101</v>
          </cell>
          <cell r="W106" t="str">
            <v>9909</v>
          </cell>
          <cell r="X106" t="str">
            <v>9909</v>
          </cell>
          <cell r="Y106" t="str">
            <v>9909</v>
          </cell>
          <cell r="Z106" t="str">
            <v>9909</v>
          </cell>
        </row>
        <row r="107">
          <cell r="B107" t="str">
            <v>10709</v>
          </cell>
          <cell r="C107" t="str">
            <v>Kathy Sharp</v>
          </cell>
          <cell r="D107" t="str">
            <v>KATHY</v>
          </cell>
          <cell r="E107" t="str">
            <v>SHARP</v>
          </cell>
          <cell r="F107" t="str">
            <v>CISAN</v>
          </cell>
          <cell r="G107" t="str">
            <v>CIS Analyst</v>
          </cell>
          <cell r="H107" t="str">
            <v>303</v>
          </cell>
          <cell r="I107" t="str">
            <v>Advance Meter Inventory/Meter Data Management &amp; Repository</v>
          </cell>
          <cell r="J107" t="str">
            <v>Full Time - Permanent</v>
          </cell>
          <cell r="K107" t="str">
            <v>CISAN</v>
          </cell>
          <cell r="L107" t="str">
            <v>CIS Analyst</v>
          </cell>
          <cell r="M107" t="str">
            <v>B</v>
          </cell>
          <cell r="N107" t="str">
            <v>W</v>
          </cell>
          <cell r="O107">
            <v>35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0.55000000000000004</v>
          </cell>
          <cell r="U107" t="str">
            <v>313</v>
          </cell>
          <cell r="V107" t="str">
            <v>101</v>
          </cell>
          <cell r="W107" t="str">
            <v>5065</v>
          </cell>
          <cell r="X107" t="str">
            <v>5065</v>
          </cell>
          <cell r="Y107" t="str">
            <v>5065</v>
          </cell>
          <cell r="Z107" t="str">
            <v>5065</v>
          </cell>
        </row>
        <row r="108">
          <cell r="B108" t="str">
            <v>10863</v>
          </cell>
          <cell r="C108" t="str">
            <v>Nicole Fillmore</v>
          </cell>
          <cell r="D108" t="str">
            <v>NICOLE</v>
          </cell>
          <cell r="E108" t="str">
            <v>FILLMORE</v>
          </cell>
          <cell r="F108" t="str">
            <v>CSR</v>
          </cell>
          <cell r="G108" t="str">
            <v>Customer Service Representative</v>
          </cell>
          <cell r="H108" t="str">
            <v>303</v>
          </cell>
          <cell r="I108" t="str">
            <v>Customer Care - Customer Service</v>
          </cell>
          <cell r="J108" t="str">
            <v>Full Time - Permanent</v>
          </cell>
          <cell r="K108" t="str">
            <v>CSR</v>
          </cell>
          <cell r="L108" t="str">
            <v>Customer Service Representative</v>
          </cell>
          <cell r="M108" t="str">
            <v>B</v>
          </cell>
          <cell r="N108" t="str">
            <v>W</v>
          </cell>
          <cell r="O108">
            <v>35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0.55000000000000004</v>
          </cell>
          <cell r="U108" t="str">
            <v>303</v>
          </cell>
          <cell r="V108" t="str">
            <v>102</v>
          </cell>
          <cell r="W108" t="str">
            <v>9909</v>
          </cell>
          <cell r="X108" t="str">
            <v>9909</v>
          </cell>
          <cell r="Y108" t="str">
            <v>9909</v>
          </cell>
          <cell r="Z108" t="str">
            <v>9909</v>
          </cell>
        </row>
        <row r="109">
          <cell r="B109" t="str">
            <v>10864</v>
          </cell>
          <cell r="C109" t="str">
            <v>Afreen Khan</v>
          </cell>
          <cell r="D109" t="str">
            <v>AFREEN</v>
          </cell>
          <cell r="E109" t="str">
            <v>KHAN</v>
          </cell>
          <cell r="F109" t="str">
            <v>CSR</v>
          </cell>
          <cell r="G109" t="str">
            <v>Customer Service Representative</v>
          </cell>
          <cell r="H109" t="str">
            <v>303</v>
          </cell>
          <cell r="I109" t="str">
            <v>Customer Care - Customer Service</v>
          </cell>
          <cell r="J109" t="str">
            <v>Full Time - Permanent</v>
          </cell>
          <cell r="K109" t="str">
            <v>CSR</v>
          </cell>
          <cell r="L109" t="str">
            <v>Customer Service Representative</v>
          </cell>
          <cell r="M109" t="str">
            <v>B</v>
          </cell>
          <cell r="N109" t="str">
            <v>W</v>
          </cell>
          <cell r="O109">
            <v>35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0.55000000000000004</v>
          </cell>
          <cell r="U109" t="str">
            <v>303</v>
          </cell>
          <cell r="V109" t="str">
            <v>102</v>
          </cell>
          <cell r="W109" t="str">
            <v>9909</v>
          </cell>
          <cell r="X109" t="str">
            <v>9909</v>
          </cell>
          <cell r="Y109" t="str">
            <v>9909</v>
          </cell>
          <cell r="Z109" t="str">
            <v>9909</v>
          </cell>
        </row>
        <row r="110">
          <cell r="B110" t="str">
            <v>10877</v>
          </cell>
          <cell r="C110" t="str">
            <v>Tara Wansel</v>
          </cell>
          <cell r="D110" t="str">
            <v>TARA</v>
          </cell>
          <cell r="E110" t="str">
            <v>WANSEL</v>
          </cell>
          <cell r="F110" t="str">
            <v>GCI1</v>
          </cell>
          <cell r="G110" t="str">
            <v>Customer Service Representative</v>
          </cell>
          <cell r="H110" t="str">
            <v>303</v>
          </cell>
          <cell r="I110" t="str">
            <v>Customer Care - Customer Service</v>
          </cell>
          <cell r="J110" t="str">
            <v>Full Time - Permanent</v>
          </cell>
          <cell r="K110" t="str">
            <v>GCII</v>
          </cell>
          <cell r="L110" t="str">
            <v>Customer Service Representative</v>
          </cell>
          <cell r="M110" t="str">
            <v>B</v>
          </cell>
          <cell r="N110" t="str">
            <v>W</v>
          </cell>
          <cell r="O110">
            <v>35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0.55000000000000004</v>
          </cell>
          <cell r="U110" t="str">
            <v>303</v>
          </cell>
          <cell r="V110" t="str">
            <v>102</v>
          </cell>
          <cell r="W110" t="str">
            <v>9909</v>
          </cell>
          <cell r="X110" t="str">
            <v>9909</v>
          </cell>
          <cell r="Y110" t="str">
            <v>9909</v>
          </cell>
          <cell r="Z110" t="str">
            <v>9909</v>
          </cell>
        </row>
        <row r="111">
          <cell r="B111" t="str">
            <v>10117</v>
          </cell>
          <cell r="C111" t="str">
            <v>Kenneth Holmes</v>
          </cell>
          <cell r="D111" t="str">
            <v>KENNETH</v>
          </cell>
          <cell r="E111" t="str">
            <v>HOLMES</v>
          </cell>
          <cell r="F111" t="str">
            <v>MP1MA</v>
          </cell>
          <cell r="G111" t="str">
            <v>Meterperson - 1st Class</v>
          </cell>
          <cell r="H111" t="str">
            <v>310</v>
          </cell>
          <cell r="I111" t="str">
            <v>Meter Assets and inside Service</v>
          </cell>
          <cell r="J111" t="str">
            <v>Full Time - Permanent</v>
          </cell>
          <cell r="K111" t="str">
            <v>MTR1</v>
          </cell>
          <cell r="L111" t="str">
            <v>Meterperson - 1st Class</v>
          </cell>
          <cell r="M111" t="str">
            <v>B</v>
          </cell>
          <cell r="N111" t="str">
            <v>W</v>
          </cell>
          <cell r="O111">
            <v>40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0.55000000000000004</v>
          </cell>
          <cell r="U111" t="str">
            <v>310</v>
          </cell>
          <cell r="V111" t="str">
            <v>101</v>
          </cell>
          <cell r="W111" t="str">
            <v>5065</v>
          </cell>
          <cell r="X111" t="str">
            <v>5065</v>
          </cell>
          <cell r="Y111" t="str">
            <v>5065</v>
          </cell>
          <cell r="Z111" t="str">
            <v>5065</v>
          </cell>
        </row>
        <row r="112">
          <cell r="B112" t="str">
            <v>10145</v>
          </cell>
          <cell r="C112" t="str">
            <v>Michael Richard</v>
          </cell>
          <cell r="D112" t="str">
            <v>MICHAEL</v>
          </cell>
          <cell r="E112" t="str">
            <v>RICHARD</v>
          </cell>
          <cell r="F112" t="str">
            <v>MP1MA</v>
          </cell>
          <cell r="G112" t="str">
            <v>Meterperson - 1st Class</v>
          </cell>
          <cell r="H112" t="str">
            <v>310</v>
          </cell>
          <cell r="I112" t="str">
            <v>Meter Assets and inside Service</v>
          </cell>
          <cell r="J112" t="str">
            <v>Full Time - Permanent</v>
          </cell>
          <cell r="K112" t="str">
            <v>MTR1</v>
          </cell>
          <cell r="L112" t="str">
            <v>Meterperson - 1st Class</v>
          </cell>
          <cell r="M112" t="str">
            <v>B</v>
          </cell>
          <cell r="N112" t="str">
            <v>W</v>
          </cell>
          <cell r="O112">
            <v>40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0.55000000000000004</v>
          </cell>
          <cell r="U112" t="str">
            <v>310</v>
          </cell>
          <cell r="V112" t="str">
            <v>101</v>
          </cell>
          <cell r="W112" t="str">
            <v>5065</v>
          </cell>
          <cell r="X112" t="str">
            <v>5065</v>
          </cell>
          <cell r="Y112" t="str">
            <v>5065</v>
          </cell>
          <cell r="Z112" t="str">
            <v>5065</v>
          </cell>
        </row>
        <row r="113">
          <cell r="B113" t="str">
            <v>10148</v>
          </cell>
          <cell r="C113" t="str">
            <v>Robert Henschel</v>
          </cell>
          <cell r="D113" t="str">
            <v>ROBERT</v>
          </cell>
          <cell r="E113" t="str">
            <v>HENSCHEL</v>
          </cell>
          <cell r="F113" t="str">
            <v>MMAIS</v>
          </cell>
          <cell r="G113" t="str">
            <v>Manager, Meter Assets and Inside Service</v>
          </cell>
          <cell r="H113" t="str">
            <v>310</v>
          </cell>
          <cell r="I113" t="str">
            <v>Meter Assets and inside Service</v>
          </cell>
          <cell r="J113" t="str">
            <v>Full Time - Permanent</v>
          </cell>
          <cell r="K113" t="str">
            <v>MMAIS</v>
          </cell>
          <cell r="L113" t="str">
            <v>Manager, Meter Assets and Inside Service</v>
          </cell>
          <cell r="M113" t="str">
            <v>N</v>
          </cell>
          <cell r="N113" t="str">
            <v>P</v>
          </cell>
          <cell r="O113">
            <v>40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0.55000000000000004</v>
          </cell>
          <cell r="U113" t="str">
            <v>310</v>
          </cell>
          <cell r="V113" t="str">
            <v>101</v>
          </cell>
          <cell r="W113" t="str">
            <v>5065</v>
          </cell>
          <cell r="X113" t="str">
            <v>5065</v>
          </cell>
          <cell r="Y113" t="str">
            <v>5065</v>
          </cell>
          <cell r="Z113" t="str">
            <v>5065</v>
          </cell>
        </row>
        <row r="114">
          <cell r="B114" t="str">
            <v>10198</v>
          </cell>
          <cell r="C114" t="str">
            <v>Dennis Franco</v>
          </cell>
          <cell r="D114" t="str">
            <v>DENNIS</v>
          </cell>
          <cell r="E114" t="str">
            <v>FRANCO</v>
          </cell>
          <cell r="F114" t="str">
            <v>RPS</v>
          </cell>
          <cell r="G114" t="str">
            <v>Specialist, Revenue Protections</v>
          </cell>
          <cell r="H114" t="str">
            <v>310</v>
          </cell>
          <cell r="I114" t="str">
            <v>Meter Assets and inside Service</v>
          </cell>
          <cell r="J114" t="str">
            <v>Full Time - Permanent</v>
          </cell>
          <cell r="K114" t="str">
            <v>RPS</v>
          </cell>
          <cell r="L114" t="str">
            <v>Specialist, Revenue Protections</v>
          </cell>
          <cell r="M114" t="str">
            <v>N</v>
          </cell>
          <cell r="N114" t="str">
            <v>P</v>
          </cell>
          <cell r="O114">
            <v>35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0.55000000000000004</v>
          </cell>
          <cell r="U114" t="str">
            <v>310</v>
          </cell>
          <cell r="V114" t="str">
            <v>101</v>
          </cell>
          <cell r="W114" t="str">
            <v>5065</v>
          </cell>
          <cell r="X114" t="str">
            <v>5065</v>
          </cell>
          <cell r="Y114" t="str">
            <v>5065</v>
          </cell>
          <cell r="Z114" t="str">
            <v>5065</v>
          </cell>
        </row>
        <row r="115">
          <cell r="B115" t="str">
            <v>10276</v>
          </cell>
          <cell r="C115" t="str">
            <v>David Oosterlinck</v>
          </cell>
          <cell r="D115" t="str">
            <v>DAVID</v>
          </cell>
          <cell r="E115" t="str">
            <v>OOSTERLINCK</v>
          </cell>
          <cell r="F115" t="str">
            <v>ENGTCC2</v>
          </cell>
          <cell r="G115" t="str">
            <v>Engineering Technician 2</v>
          </cell>
          <cell r="H115" t="str">
            <v>310</v>
          </cell>
          <cell r="I115" t="str">
            <v>Customer Connections</v>
          </cell>
          <cell r="J115" t="str">
            <v>Full Time - Permanent</v>
          </cell>
          <cell r="K115" t="str">
            <v>ETECH2</v>
          </cell>
          <cell r="L115" t="str">
            <v>Engineering Technician 2</v>
          </cell>
          <cell r="M115" t="str">
            <v>B</v>
          </cell>
          <cell r="N115" t="str">
            <v>W</v>
          </cell>
          <cell r="O115">
            <v>35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0.55000000000000004</v>
          </cell>
          <cell r="U115" t="str">
            <v>311</v>
          </cell>
          <cell r="V115" t="str">
            <v>101</v>
          </cell>
          <cell r="W115" t="str">
            <v>5065</v>
          </cell>
          <cell r="X115" t="str">
            <v>5065</v>
          </cell>
          <cell r="Y115" t="str">
            <v>5065</v>
          </cell>
          <cell r="Z115" t="str">
            <v>5065</v>
          </cell>
        </row>
        <row r="116">
          <cell r="B116" t="str">
            <v>10595</v>
          </cell>
          <cell r="C116" t="str">
            <v>Daniel Franciosa</v>
          </cell>
          <cell r="D116" t="str">
            <v>DANIEL</v>
          </cell>
          <cell r="E116" t="str">
            <v>FRANCIOSA</v>
          </cell>
          <cell r="F116" t="str">
            <v>MHELP</v>
          </cell>
          <cell r="G116" t="str">
            <v>Meter Helper</v>
          </cell>
          <cell r="H116" t="str">
            <v>310</v>
          </cell>
          <cell r="I116" t="str">
            <v>Meter Assets and inside Service</v>
          </cell>
          <cell r="J116" t="str">
            <v>Full Time - Permanent</v>
          </cell>
          <cell r="K116" t="str">
            <v>MH</v>
          </cell>
          <cell r="L116" t="str">
            <v>Meter Helper</v>
          </cell>
          <cell r="M116" t="str">
            <v>B</v>
          </cell>
          <cell r="N116" t="str">
            <v>W</v>
          </cell>
          <cell r="O116">
            <v>40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0.55000000000000004</v>
          </cell>
          <cell r="U116" t="str">
            <v>310</v>
          </cell>
          <cell r="V116" t="str">
            <v>101</v>
          </cell>
          <cell r="W116" t="str">
            <v>5065</v>
          </cell>
          <cell r="X116" t="str">
            <v>5065</v>
          </cell>
          <cell r="Y116" t="str">
            <v>5065</v>
          </cell>
          <cell r="Z116" t="str">
            <v>5065</v>
          </cell>
        </row>
        <row r="117">
          <cell r="B117" t="str">
            <v>10038</v>
          </cell>
          <cell r="C117" t="str">
            <v>Mark Lustrinelli</v>
          </cell>
          <cell r="D117" t="str">
            <v>Mark</v>
          </cell>
          <cell r="E117" t="str">
            <v>Lustrinelli</v>
          </cell>
          <cell r="F117" t="str">
            <v>ENGTCC1</v>
          </cell>
          <cell r="G117" t="str">
            <v>Engineering Technologist</v>
          </cell>
          <cell r="H117" t="str">
            <v>311</v>
          </cell>
          <cell r="I117" t="str">
            <v>Customer Connections</v>
          </cell>
          <cell r="J117" t="str">
            <v>Full Time - Permanent</v>
          </cell>
          <cell r="K117" t="str">
            <v>ETECHNO</v>
          </cell>
          <cell r="L117" t="str">
            <v>Engineering Technologist</v>
          </cell>
          <cell r="M117" t="str">
            <v>B</v>
          </cell>
          <cell r="N117" t="str">
            <v>W</v>
          </cell>
          <cell r="O117">
            <v>35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0.55000000000000004</v>
          </cell>
          <cell r="U117" t="str">
            <v>311</v>
          </cell>
          <cell r="V117" t="str">
            <v>101</v>
          </cell>
          <cell r="W117" t="str">
            <v>5065</v>
          </cell>
          <cell r="X117" t="str">
            <v>5065</v>
          </cell>
          <cell r="Y117" t="str">
            <v>5065</v>
          </cell>
          <cell r="Z117" t="str">
            <v>5065</v>
          </cell>
        </row>
        <row r="118">
          <cell r="B118" t="str">
            <v>10065</v>
          </cell>
          <cell r="C118" t="str">
            <v>Domenic Cosentino</v>
          </cell>
          <cell r="D118" t="str">
            <v>DOMENIC</v>
          </cell>
          <cell r="E118" t="str">
            <v>COSENTINO</v>
          </cell>
          <cell r="F118" t="str">
            <v>MPACC1</v>
          </cell>
          <cell r="G118" t="str">
            <v>Meterperson - 3rd Class</v>
          </cell>
          <cell r="H118" t="str">
            <v>311</v>
          </cell>
          <cell r="I118" t="str">
            <v>Customer Connections</v>
          </cell>
          <cell r="J118" t="str">
            <v>Full Time - Permanent</v>
          </cell>
          <cell r="K118" t="str">
            <v>MTR3</v>
          </cell>
          <cell r="L118" t="str">
            <v>Meterperson - 3rd Class</v>
          </cell>
          <cell r="M118" t="str">
            <v>B</v>
          </cell>
          <cell r="N118" t="str">
            <v>W</v>
          </cell>
          <cell r="O118">
            <v>40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0.55000000000000004</v>
          </cell>
          <cell r="U118" t="str">
            <v>311</v>
          </cell>
          <cell r="V118" t="str">
            <v>101</v>
          </cell>
          <cell r="W118" t="str">
            <v>5065</v>
          </cell>
          <cell r="X118" t="str">
            <v>5065</v>
          </cell>
          <cell r="Y118" t="str">
            <v>5065</v>
          </cell>
          <cell r="Z118" t="str">
            <v>5065</v>
          </cell>
        </row>
        <row r="119">
          <cell r="B119" t="str">
            <v>10088</v>
          </cell>
          <cell r="C119" t="str">
            <v>Norman Botts</v>
          </cell>
          <cell r="D119" t="str">
            <v>NORMAN</v>
          </cell>
          <cell r="E119" t="str">
            <v>BOTTS</v>
          </cell>
          <cell r="F119" t="str">
            <v>MPACC2</v>
          </cell>
          <cell r="G119" t="str">
            <v>Meterperson - 1st Class</v>
          </cell>
          <cell r="H119" t="str">
            <v>311</v>
          </cell>
          <cell r="I119" t="str">
            <v>Customer Connections</v>
          </cell>
          <cell r="J119" t="str">
            <v>Full Time - Permanent</v>
          </cell>
          <cell r="K119" t="str">
            <v>MTR1</v>
          </cell>
          <cell r="L119" t="str">
            <v>Meterperson - 1st Class</v>
          </cell>
          <cell r="M119" t="str">
            <v>B</v>
          </cell>
          <cell r="N119" t="str">
            <v>W</v>
          </cell>
          <cell r="O119">
            <v>40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0.55000000000000004</v>
          </cell>
          <cell r="U119" t="str">
            <v>311</v>
          </cell>
          <cell r="V119" t="str">
            <v>102</v>
          </cell>
          <cell r="W119" t="str">
            <v>5065</v>
          </cell>
          <cell r="X119" t="str">
            <v>5065</v>
          </cell>
          <cell r="Y119" t="str">
            <v>5065</v>
          </cell>
          <cell r="Z119" t="str">
            <v>5065</v>
          </cell>
        </row>
        <row r="120">
          <cell r="B120" t="str">
            <v>10118</v>
          </cell>
          <cell r="C120" t="str">
            <v>John Fournier</v>
          </cell>
          <cell r="D120" t="str">
            <v>JOHN</v>
          </cell>
          <cell r="E120" t="str">
            <v>FOURNIER</v>
          </cell>
          <cell r="F120" t="str">
            <v>MPLH</v>
          </cell>
          <cell r="G120" t="str">
            <v>Meterperson, Lead Hand</v>
          </cell>
          <cell r="H120" t="str">
            <v>311</v>
          </cell>
          <cell r="I120" t="str">
            <v>Customer Connections</v>
          </cell>
          <cell r="J120" t="str">
            <v>Full Time - Permanent</v>
          </cell>
          <cell r="K120" t="str">
            <v>MPLH</v>
          </cell>
          <cell r="L120" t="str">
            <v>Meterperson, Lead Hand</v>
          </cell>
          <cell r="M120" t="str">
            <v>B</v>
          </cell>
          <cell r="N120" t="str">
            <v>W</v>
          </cell>
          <cell r="O120">
            <v>40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0.55000000000000004</v>
          </cell>
          <cell r="U120" t="str">
            <v>311</v>
          </cell>
          <cell r="V120" t="str">
            <v>101</v>
          </cell>
          <cell r="W120" t="str">
            <v>5065</v>
          </cell>
          <cell r="X120" t="str">
            <v>5065</v>
          </cell>
          <cell r="Y120" t="str">
            <v>5065</v>
          </cell>
          <cell r="Z120" t="str">
            <v>5065</v>
          </cell>
        </row>
        <row r="121">
          <cell r="B121" t="str">
            <v>10128</v>
          </cell>
          <cell r="C121" t="str">
            <v>Ingus Robez</v>
          </cell>
          <cell r="D121" t="str">
            <v>INGUS</v>
          </cell>
          <cell r="E121" t="str">
            <v>ROBEZ</v>
          </cell>
          <cell r="F121" t="str">
            <v>MPACC2</v>
          </cell>
          <cell r="G121" t="str">
            <v>Meterperson - 1st Class</v>
          </cell>
          <cell r="H121" t="str">
            <v>311</v>
          </cell>
          <cell r="I121" t="str">
            <v>Customer Connections</v>
          </cell>
          <cell r="J121" t="str">
            <v>Full Time - Permanent</v>
          </cell>
          <cell r="K121" t="str">
            <v>MTR1</v>
          </cell>
          <cell r="L121" t="str">
            <v>Meterperson - 1st Class</v>
          </cell>
          <cell r="M121" t="str">
            <v>B</v>
          </cell>
          <cell r="N121" t="str">
            <v>W</v>
          </cell>
          <cell r="O121">
            <v>40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0.55000000000000004</v>
          </cell>
          <cell r="U121" t="str">
            <v>311</v>
          </cell>
          <cell r="V121" t="str">
            <v>101</v>
          </cell>
          <cell r="W121" t="str">
            <v>5065</v>
          </cell>
          <cell r="X121" t="str">
            <v>5065</v>
          </cell>
          <cell r="Y121" t="str">
            <v>5065</v>
          </cell>
          <cell r="Z121" t="str">
            <v>5065</v>
          </cell>
        </row>
        <row r="122">
          <cell r="B122" t="str">
            <v>10133</v>
          </cell>
          <cell r="C122" t="str">
            <v>Ian Morris</v>
          </cell>
          <cell r="D122" t="str">
            <v>IAN</v>
          </cell>
          <cell r="E122" t="str">
            <v>MORRIS</v>
          </cell>
          <cell r="F122" t="str">
            <v>ENGTCC2</v>
          </cell>
          <cell r="G122" t="str">
            <v>Engineering Technologist</v>
          </cell>
          <cell r="H122" t="str">
            <v>311</v>
          </cell>
          <cell r="I122" t="str">
            <v>Customer Connections</v>
          </cell>
          <cell r="J122" t="str">
            <v>Full Time - Permanent</v>
          </cell>
          <cell r="K122" t="str">
            <v>ETECHNO</v>
          </cell>
          <cell r="L122" t="str">
            <v>Engineering Technologist</v>
          </cell>
          <cell r="M122" t="str">
            <v>B</v>
          </cell>
          <cell r="N122" t="str">
            <v>W</v>
          </cell>
          <cell r="O122">
            <v>35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0.55000000000000004</v>
          </cell>
          <cell r="U122" t="str">
            <v>311</v>
          </cell>
          <cell r="V122" t="str">
            <v>102</v>
          </cell>
          <cell r="W122" t="str">
            <v>5065</v>
          </cell>
          <cell r="X122" t="str">
            <v>5065</v>
          </cell>
          <cell r="Y122" t="str">
            <v>5065</v>
          </cell>
          <cell r="Z122" t="str">
            <v>5065</v>
          </cell>
        </row>
        <row r="123">
          <cell r="B123" t="str">
            <v>10134</v>
          </cell>
          <cell r="C123" t="str">
            <v>Robert Bentley</v>
          </cell>
          <cell r="D123" t="str">
            <v>ROBERT</v>
          </cell>
          <cell r="E123" t="str">
            <v>BENTLEY</v>
          </cell>
          <cell r="F123" t="str">
            <v>MPACC1</v>
          </cell>
          <cell r="G123" t="str">
            <v>Meterperson - 1st Class</v>
          </cell>
          <cell r="H123" t="str">
            <v>311</v>
          </cell>
          <cell r="I123" t="str">
            <v>Customer Connections</v>
          </cell>
          <cell r="J123" t="str">
            <v>Full Time - Permanent</v>
          </cell>
          <cell r="K123" t="str">
            <v>MTR1</v>
          </cell>
          <cell r="L123" t="str">
            <v>Meterperson - 1st Class</v>
          </cell>
          <cell r="M123" t="str">
            <v>B</v>
          </cell>
          <cell r="N123" t="str">
            <v>W</v>
          </cell>
          <cell r="O123">
            <v>40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0.55000000000000004</v>
          </cell>
          <cell r="U123" t="str">
            <v>311</v>
          </cell>
          <cell r="V123" t="str">
            <v>101</v>
          </cell>
          <cell r="W123" t="str">
            <v>5065</v>
          </cell>
          <cell r="X123" t="str">
            <v>5065</v>
          </cell>
          <cell r="Y123" t="str">
            <v>5065</v>
          </cell>
          <cell r="Z123" t="str">
            <v>5065</v>
          </cell>
        </row>
        <row r="124">
          <cell r="B124" t="str">
            <v>10140</v>
          </cell>
          <cell r="C124" t="str">
            <v>Joe Wierda</v>
          </cell>
          <cell r="D124" t="str">
            <v>JOE</v>
          </cell>
          <cell r="E124" t="str">
            <v>WIERDA</v>
          </cell>
          <cell r="F124" t="str">
            <v>MPACC1</v>
          </cell>
          <cell r="G124" t="str">
            <v>Meterperson - 1st Class</v>
          </cell>
          <cell r="H124" t="str">
            <v>311</v>
          </cell>
          <cell r="I124" t="str">
            <v>Customer Connections</v>
          </cell>
          <cell r="J124" t="str">
            <v>Full Time - Permanent</v>
          </cell>
          <cell r="K124" t="str">
            <v>MTR1</v>
          </cell>
          <cell r="L124" t="str">
            <v>Meterperson - 1st Class</v>
          </cell>
          <cell r="M124" t="str">
            <v>B</v>
          </cell>
          <cell r="N124" t="str">
            <v>W</v>
          </cell>
          <cell r="O124">
            <v>40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0.55000000000000004</v>
          </cell>
          <cell r="U124" t="str">
            <v>311</v>
          </cell>
          <cell r="V124" t="str">
            <v>101</v>
          </cell>
          <cell r="W124" t="str">
            <v>5065</v>
          </cell>
          <cell r="X124" t="str">
            <v>5065</v>
          </cell>
          <cell r="Y124" t="str">
            <v>5065</v>
          </cell>
          <cell r="Z124" t="str">
            <v>5065</v>
          </cell>
        </row>
        <row r="125">
          <cell r="B125" t="str">
            <v>10141</v>
          </cell>
          <cell r="C125" t="str">
            <v>John Thornton</v>
          </cell>
          <cell r="D125" t="str">
            <v>JOHN</v>
          </cell>
          <cell r="E125" t="str">
            <v>THORNTON</v>
          </cell>
          <cell r="F125" t="str">
            <v>MPACC1</v>
          </cell>
          <cell r="G125" t="str">
            <v>Meterperson - 1st Class</v>
          </cell>
          <cell r="H125" t="str">
            <v>311</v>
          </cell>
          <cell r="I125" t="str">
            <v>Customer Connections</v>
          </cell>
          <cell r="J125" t="str">
            <v>Full Time - Permanent</v>
          </cell>
          <cell r="K125" t="str">
            <v>MTR1</v>
          </cell>
          <cell r="L125" t="str">
            <v>Meterperson - 1st Class</v>
          </cell>
          <cell r="M125" t="str">
            <v>B</v>
          </cell>
          <cell r="N125" t="str">
            <v>W</v>
          </cell>
          <cell r="O125">
            <v>40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0.55000000000000004</v>
          </cell>
          <cell r="U125" t="str">
            <v>311</v>
          </cell>
          <cell r="V125" t="str">
            <v>101</v>
          </cell>
          <cell r="W125" t="str">
            <v>5065</v>
          </cell>
          <cell r="X125" t="str">
            <v>5065</v>
          </cell>
          <cell r="Y125" t="str">
            <v>5065</v>
          </cell>
          <cell r="Z125" t="str">
            <v>5065</v>
          </cell>
        </row>
        <row r="126">
          <cell r="B126" t="str">
            <v>10143</v>
          </cell>
          <cell r="C126" t="str">
            <v>Peter Neumann</v>
          </cell>
          <cell r="D126" t="str">
            <v>PETER</v>
          </cell>
          <cell r="E126" t="str">
            <v>NEUMANN</v>
          </cell>
          <cell r="F126" t="str">
            <v>ENGTCC2</v>
          </cell>
          <cell r="G126" t="str">
            <v>Engineering Technologist</v>
          </cell>
          <cell r="H126" t="str">
            <v>311</v>
          </cell>
          <cell r="I126" t="str">
            <v>Customer Connections</v>
          </cell>
          <cell r="J126" t="str">
            <v>Full Time - Permanent</v>
          </cell>
          <cell r="K126" t="str">
            <v>ETECHNO</v>
          </cell>
          <cell r="L126" t="str">
            <v>Engineering Technologist</v>
          </cell>
          <cell r="M126" t="str">
            <v>B</v>
          </cell>
          <cell r="N126" t="str">
            <v>W</v>
          </cell>
          <cell r="O126">
            <v>35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0.55000000000000004</v>
          </cell>
          <cell r="U126" t="str">
            <v>311</v>
          </cell>
          <cell r="V126" t="str">
            <v>102</v>
          </cell>
          <cell r="W126" t="str">
            <v>5065</v>
          </cell>
          <cell r="X126" t="str">
            <v>5065</v>
          </cell>
          <cell r="Y126" t="str">
            <v>5065</v>
          </cell>
          <cell r="Z126" t="str">
            <v>5065</v>
          </cell>
        </row>
        <row r="127">
          <cell r="B127" t="str">
            <v>10144</v>
          </cell>
          <cell r="C127" t="str">
            <v>James Scott</v>
          </cell>
          <cell r="D127" t="str">
            <v>JAMES</v>
          </cell>
          <cell r="E127" t="str">
            <v>SCOTT</v>
          </cell>
          <cell r="F127" t="str">
            <v>MPACC1</v>
          </cell>
          <cell r="G127" t="str">
            <v>Meterperson - 1st Class</v>
          </cell>
          <cell r="H127" t="str">
            <v>311</v>
          </cell>
          <cell r="I127" t="str">
            <v>Customer Connections</v>
          </cell>
          <cell r="J127" t="str">
            <v>Full Time - Permanent</v>
          </cell>
          <cell r="K127" t="str">
            <v>MTR1</v>
          </cell>
          <cell r="L127" t="str">
            <v>Meterperson - 1st Class</v>
          </cell>
          <cell r="M127" t="str">
            <v>B</v>
          </cell>
          <cell r="N127" t="str">
            <v>W</v>
          </cell>
          <cell r="O127">
            <v>40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0.55000000000000004</v>
          </cell>
          <cell r="U127" t="str">
            <v>311</v>
          </cell>
          <cell r="V127" t="str">
            <v>101</v>
          </cell>
          <cell r="W127" t="str">
            <v>5065</v>
          </cell>
          <cell r="X127" t="str">
            <v>5065</v>
          </cell>
          <cell r="Y127" t="str">
            <v>5065</v>
          </cell>
          <cell r="Z127" t="str">
            <v>5065</v>
          </cell>
        </row>
        <row r="128">
          <cell r="B128" t="str">
            <v>10146</v>
          </cell>
          <cell r="C128" t="str">
            <v>Peter Lilley</v>
          </cell>
          <cell r="D128" t="str">
            <v>PETER</v>
          </cell>
          <cell r="E128" t="str">
            <v>LILLEY</v>
          </cell>
          <cell r="F128" t="str">
            <v>SCC1</v>
          </cell>
          <cell r="G128" t="str">
            <v>Supervisor, Customer Connections</v>
          </cell>
          <cell r="H128" t="str">
            <v>311</v>
          </cell>
          <cell r="I128" t="str">
            <v>Customer Connections</v>
          </cell>
          <cell r="J128" t="str">
            <v>Full Time - Permanent</v>
          </cell>
          <cell r="K128" t="str">
            <v>SCC</v>
          </cell>
          <cell r="L128" t="str">
            <v>Supervisor, Customer Connections</v>
          </cell>
          <cell r="M128" t="str">
            <v>N</v>
          </cell>
          <cell r="N128" t="str">
            <v>P</v>
          </cell>
          <cell r="O128">
            <v>40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0.55000000000000004</v>
          </cell>
          <cell r="U128" t="str">
            <v>311</v>
          </cell>
          <cell r="V128" t="str">
            <v>101</v>
          </cell>
          <cell r="W128" t="str">
            <v>5065</v>
          </cell>
          <cell r="X128" t="str">
            <v>5065</v>
          </cell>
          <cell r="Y128" t="str">
            <v>5065</v>
          </cell>
          <cell r="Z128" t="str">
            <v>5065</v>
          </cell>
        </row>
        <row r="129">
          <cell r="B129" t="str">
            <v>10149</v>
          </cell>
          <cell r="C129" t="str">
            <v>Daren Burke</v>
          </cell>
          <cell r="D129" t="str">
            <v>DAREN</v>
          </cell>
          <cell r="E129" t="str">
            <v>BURKE</v>
          </cell>
          <cell r="F129" t="str">
            <v>MPACC1</v>
          </cell>
          <cell r="G129" t="str">
            <v>Meterperson - 2nd Class</v>
          </cell>
          <cell r="H129" t="str">
            <v>311</v>
          </cell>
          <cell r="I129" t="str">
            <v>Customer Connections</v>
          </cell>
          <cell r="J129" t="str">
            <v>Full Time - Permanent</v>
          </cell>
          <cell r="K129" t="str">
            <v>MTR2</v>
          </cell>
          <cell r="L129" t="str">
            <v>Meterperson - 2nd Class</v>
          </cell>
          <cell r="M129" t="str">
            <v>B</v>
          </cell>
          <cell r="N129" t="str">
            <v>W</v>
          </cell>
          <cell r="O129">
            <v>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0.55000000000000004</v>
          </cell>
          <cell r="U129" t="str">
            <v>311</v>
          </cell>
          <cell r="V129" t="str">
            <v>101</v>
          </cell>
          <cell r="W129" t="str">
            <v>5065</v>
          </cell>
          <cell r="X129" t="str">
            <v>5065</v>
          </cell>
          <cell r="Y129" t="str">
            <v>5065</v>
          </cell>
          <cell r="Z129" t="str">
            <v>5065</v>
          </cell>
        </row>
        <row r="130">
          <cell r="B130" t="str">
            <v>10150</v>
          </cell>
          <cell r="C130" t="str">
            <v>Louis Pacheco</v>
          </cell>
          <cell r="D130" t="str">
            <v>LOUIS</v>
          </cell>
          <cell r="E130" t="str">
            <v>PACHECO</v>
          </cell>
          <cell r="F130" t="str">
            <v>MPACC2</v>
          </cell>
          <cell r="G130" t="str">
            <v>Meterperson - 1st Class</v>
          </cell>
          <cell r="H130" t="str">
            <v>311</v>
          </cell>
          <cell r="I130" t="str">
            <v>Customer Connections</v>
          </cell>
          <cell r="J130" t="str">
            <v>Full Time - Permanent</v>
          </cell>
          <cell r="K130" t="str">
            <v>MTR1</v>
          </cell>
          <cell r="L130" t="str">
            <v>Meterperson - 1st Class</v>
          </cell>
          <cell r="M130" t="str">
            <v>B</v>
          </cell>
          <cell r="N130" t="str">
            <v>W</v>
          </cell>
          <cell r="O130">
            <v>40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0.55000000000000004</v>
          </cell>
          <cell r="U130" t="str">
            <v>311</v>
          </cell>
          <cell r="V130" t="str">
            <v>102</v>
          </cell>
          <cell r="W130" t="str">
            <v>5065</v>
          </cell>
          <cell r="X130" t="str">
            <v>5065</v>
          </cell>
          <cell r="Y130" t="str">
            <v>5065</v>
          </cell>
          <cell r="Z130" t="str">
            <v>5065</v>
          </cell>
        </row>
        <row r="131">
          <cell r="B131" t="str">
            <v>10168</v>
          </cell>
          <cell r="C131" t="str">
            <v>Jayne Hubatschek</v>
          </cell>
          <cell r="D131" t="str">
            <v>JAYNE</v>
          </cell>
          <cell r="E131" t="str">
            <v>HUBATSCHEK</v>
          </cell>
          <cell r="F131" t="str">
            <v>MSCSMA</v>
          </cell>
          <cell r="G131" t="str">
            <v>Meter Support Clerk</v>
          </cell>
          <cell r="H131" t="str">
            <v>311</v>
          </cell>
          <cell r="I131" t="str">
            <v>Customer Connections</v>
          </cell>
          <cell r="J131" t="str">
            <v>Full Time - Permanent</v>
          </cell>
          <cell r="K131" t="str">
            <v>MSC</v>
          </cell>
          <cell r="L131" t="str">
            <v>Meter Support Clerk</v>
          </cell>
          <cell r="M131" t="str">
            <v>B</v>
          </cell>
          <cell r="N131" t="str">
            <v>W</v>
          </cell>
          <cell r="O131">
            <v>35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0.55000000000000004</v>
          </cell>
          <cell r="U131" t="str">
            <v>311</v>
          </cell>
          <cell r="V131" t="str">
            <v>101</v>
          </cell>
          <cell r="W131" t="str">
            <v>5065</v>
          </cell>
          <cell r="X131" t="str">
            <v>5065</v>
          </cell>
          <cell r="Y131" t="str">
            <v>5065</v>
          </cell>
          <cell r="Z131" t="str">
            <v>5065</v>
          </cell>
        </row>
        <row r="132">
          <cell r="B132" t="str">
            <v>10176</v>
          </cell>
          <cell r="C132" t="str">
            <v>Lori Thornton</v>
          </cell>
          <cell r="D132" t="str">
            <v>LORI</v>
          </cell>
          <cell r="E132" t="str">
            <v>THORNTON</v>
          </cell>
          <cell r="F132" t="str">
            <v>MSCSM</v>
          </cell>
          <cell r="G132" t="str">
            <v>Meter Support Clerk</v>
          </cell>
          <cell r="H132" t="str">
            <v>311</v>
          </cell>
          <cell r="I132" t="str">
            <v>Customer Connections</v>
          </cell>
          <cell r="J132" t="str">
            <v>Full Time - Permanent</v>
          </cell>
          <cell r="K132" t="str">
            <v>MSC</v>
          </cell>
          <cell r="L132" t="str">
            <v>Meter Support Clerk</v>
          </cell>
          <cell r="M132" t="str">
            <v>B</v>
          </cell>
          <cell r="N132" t="str">
            <v>W</v>
          </cell>
          <cell r="O132">
            <v>35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0.55000000000000004</v>
          </cell>
          <cell r="U132" t="str">
            <v>311</v>
          </cell>
          <cell r="V132" t="str">
            <v>101</v>
          </cell>
          <cell r="W132" t="str">
            <v>5065</v>
          </cell>
          <cell r="X132" t="str">
            <v>5065</v>
          </cell>
          <cell r="Y132" t="str">
            <v>5065</v>
          </cell>
          <cell r="Z132" t="str">
            <v>5065</v>
          </cell>
        </row>
        <row r="133">
          <cell r="B133" t="str">
            <v>10186</v>
          </cell>
          <cell r="C133" t="str">
            <v>Anna Castaldi</v>
          </cell>
          <cell r="D133" t="str">
            <v>ANNA</v>
          </cell>
          <cell r="E133" t="str">
            <v>CASTALDI</v>
          </cell>
          <cell r="F133" t="str">
            <v>MSCSM</v>
          </cell>
          <cell r="G133" t="str">
            <v>Meter Support Clerk</v>
          </cell>
          <cell r="H133" t="str">
            <v>311</v>
          </cell>
          <cell r="I133" t="str">
            <v>Customer Connections</v>
          </cell>
          <cell r="J133" t="str">
            <v>Full Time - Permanent</v>
          </cell>
          <cell r="K133" t="str">
            <v>MSC</v>
          </cell>
          <cell r="L133" t="str">
            <v>Meter Support Clerk</v>
          </cell>
          <cell r="M133" t="str">
            <v>B</v>
          </cell>
          <cell r="N133" t="str">
            <v>W</v>
          </cell>
          <cell r="O133">
            <v>35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0.55000000000000004</v>
          </cell>
          <cell r="U133" t="str">
            <v>311</v>
          </cell>
          <cell r="V133" t="str">
            <v>101</v>
          </cell>
          <cell r="W133" t="str">
            <v>5065</v>
          </cell>
          <cell r="X133" t="str">
            <v>5065</v>
          </cell>
          <cell r="Y133" t="str">
            <v>5065</v>
          </cell>
          <cell r="Z133" t="str">
            <v>5065</v>
          </cell>
        </row>
        <row r="134">
          <cell r="B134" t="str">
            <v>10192</v>
          </cell>
          <cell r="C134" t="str">
            <v>David Woodcock</v>
          </cell>
          <cell r="D134" t="str">
            <v>DAVID</v>
          </cell>
          <cell r="E134" t="str">
            <v>WOODCOCK</v>
          </cell>
          <cell r="F134" t="str">
            <v>MPACC2</v>
          </cell>
          <cell r="G134" t="str">
            <v>Meterperson - 1st Class</v>
          </cell>
          <cell r="H134" t="str">
            <v>311</v>
          </cell>
          <cell r="I134" t="str">
            <v>Customer Connections</v>
          </cell>
          <cell r="J134" t="str">
            <v>Full Time - Permanent</v>
          </cell>
          <cell r="K134" t="str">
            <v>MTR1</v>
          </cell>
          <cell r="L134" t="str">
            <v>Meterperson - 1st Class</v>
          </cell>
          <cell r="M134" t="str">
            <v>B</v>
          </cell>
          <cell r="N134" t="str">
            <v>W</v>
          </cell>
          <cell r="O134">
            <v>40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0.55000000000000004</v>
          </cell>
          <cell r="U134" t="str">
            <v>311</v>
          </cell>
          <cell r="V134" t="str">
            <v>102</v>
          </cell>
          <cell r="W134" t="str">
            <v>5065</v>
          </cell>
          <cell r="X134" t="str">
            <v>5065</v>
          </cell>
          <cell r="Y134" t="str">
            <v>5065</v>
          </cell>
          <cell r="Z134" t="str">
            <v>5065</v>
          </cell>
        </row>
        <row r="135">
          <cell r="B135" t="str">
            <v>10193</v>
          </cell>
          <cell r="C135" t="str">
            <v>Kathy Borcic</v>
          </cell>
          <cell r="D135" t="str">
            <v>KATHY</v>
          </cell>
          <cell r="E135" t="str">
            <v>BORCIC</v>
          </cell>
          <cell r="F135" t="str">
            <v>MSCSM</v>
          </cell>
          <cell r="G135" t="str">
            <v>Meter Support Clerk</v>
          </cell>
          <cell r="H135" t="str">
            <v>311</v>
          </cell>
          <cell r="I135" t="str">
            <v>Customer Connections</v>
          </cell>
          <cell r="J135" t="str">
            <v>Full Time - Permanent</v>
          </cell>
          <cell r="K135" t="str">
            <v>MSC</v>
          </cell>
          <cell r="L135" t="str">
            <v>Meter Support Clerk</v>
          </cell>
          <cell r="M135" t="str">
            <v>B</v>
          </cell>
          <cell r="N135" t="str">
            <v>W</v>
          </cell>
          <cell r="O135">
            <v>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0.55000000000000004</v>
          </cell>
          <cell r="U135" t="str">
            <v>311</v>
          </cell>
          <cell r="V135" t="str">
            <v>101</v>
          </cell>
          <cell r="W135" t="str">
            <v>5065</v>
          </cell>
          <cell r="X135" t="str">
            <v>5065</v>
          </cell>
          <cell r="Y135" t="str">
            <v>5065</v>
          </cell>
          <cell r="Z135" t="str">
            <v>5065</v>
          </cell>
        </row>
        <row r="136">
          <cell r="B136" t="str">
            <v>10203</v>
          </cell>
          <cell r="C136" t="str">
            <v>Greg Ballinger</v>
          </cell>
          <cell r="D136" t="str">
            <v>GREG</v>
          </cell>
          <cell r="E136" t="str">
            <v>BALLINGER</v>
          </cell>
          <cell r="F136" t="str">
            <v>SCC2</v>
          </cell>
          <cell r="G136" t="str">
            <v>Supervisor, Customer Connections</v>
          </cell>
          <cell r="H136" t="str">
            <v>311</v>
          </cell>
          <cell r="I136" t="str">
            <v>Customer Connections</v>
          </cell>
          <cell r="J136" t="str">
            <v>Full Time - Permanent</v>
          </cell>
          <cell r="K136" t="str">
            <v>SCC</v>
          </cell>
          <cell r="L136" t="str">
            <v>Supervisor, Customer Connections</v>
          </cell>
          <cell r="M136" t="str">
            <v>N</v>
          </cell>
          <cell r="N136" t="str">
            <v>P</v>
          </cell>
          <cell r="O136">
            <v>40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0.55000000000000004</v>
          </cell>
          <cell r="U136" t="str">
            <v>311</v>
          </cell>
          <cell r="V136" t="str">
            <v>102</v>
          </cell>
          <cell r="W136" t="str">
            <v>5065</v>
          </cell>
          <cell r="X136" t="str">
            <v>5065</v>
          </cell>
          <cell r="Y136" t="str">
            <v>5065</v>
          </cell>
          <cell r="Z136" t="str">
            <v>5065</v>
          </cell>
        </row>
        <row r="137">
          <cell r="B137" t="str">
            <v>10245</v>
          </cell>
          <cell r="C137" t="str">
            <v>Darlene Nelson</v>
          </cell>
          <cell r="D137" t="str">
            <v>DARLENE</v>
          </cell>
          <cell r="E137" t="str">
            <v>NELSON</v>
          </cell>
          <cell r="F137" t="str">
            <v>MSCCC</v>
          </cell>
          <cell r="G137" t="str">
            <v>Meter Support Clerk</v>
          </cell>
          <cell r="H137" t="str">
            <v>311</v>
          </cell>
          <cell r="I137" t="str">
            <v>Customer Connections</v>
          </cell>
          <cell r="J137" t="str">
            <v>Full Time - Permanent</v>
          </cell>
          <cell r="K137" t="str">
            <v>MSC</v>
          </cell>
          <cell r="L137" t="str">
            <v>Meter Support Clerk</v>
          </cell>
          <cell r="M137" t="str">
            <v>B</v>
          </cell>
          <cell r="N137" t="str">
            <v>W</v>
          </cell>
          <cell r="O137">
            <v>35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0.55000000000000004</v>
          </cell>
          <cell r="U137" t="str">
            <v>311</v>
          </cell>
          <cell r="V137" t="str">
            <v>102</v>
          </cell>
          <cell r="W137" t="str">
            <v>5065</v>
          </cell>
          <cell r="X137" t="str">
            <v>5065</v>
          </cell>
          <cell r="Y137" t="str">
            <v>5065</v>
          </cell>
          <cell r="Z137" t="str">
            <v>5065</v>
          </cell>
        </row>
        <row r="138">
          <cell r="B138" t="str">
            <v>10498</v>
          </cell>
          <cell r="C138" t="str">
            <v>Ketan Patel</v>
          </cell>
          <cell r="D138" t="str">
            <v>KETAN</v>
          </cell>
          <cell r="E138" t="str">
            <v>PATEL</v>
          </cell>
          <cell r="F138" t="str">
            <v>ENGTCC1</v>
          </cell>
          <cell r="G138" t="str">
            <v>Engineering Technician 2</v>
          </cell>
          <cell r="H138" t="str">
            <v>311</v>
          </cell>
          <cell r="I138" t="str">
            <v>Customer Connections</v>
          </cell>
          <cell r="J138" t="str">
            <v>Full Time - Permanent</v>
          </cell>
          <cell r="K138" t="str">
            <v>ETECH2</v>
          </cell>
          <cell r="L138" t="str">
            <v>Engineering Technician 2</v>
          </cell>
          <cell r="M138" t="str">
            <v>B</v>
          </cell>
          <cell r="N138" t="str">
            <v>W</v>
          </cell>
          <cell r="O138">
            <v>35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0.55000000000000004</v>
          </cell>
          <cell r="U138" t="str">
            <v>311</v>
          </cell>
          <cell r="V138" t="str">
            <v>101</v>
          </cell>
          <cell r="W138" t="str">
            <v>5065</v>
          </cell>
          <cell r="X138" t="str">
            <v>5065</v>
          </cell>
          <cell r="Y138" t="str">
            <v>5065</v>
          </cell>
          <cell r="Z138" t="str">
            <v>5065</v>
          </cell>
        </row>
        <row r="139">
          <cell r="B139" t="str">
            <v>10712</v>
          </cell>
          <cell r="C139" t="str">
            <v>Adolph Heersink</v>
          </cell>
          <cell r="D139" t="str">
            <v>ADOLPH</v>
          </cell>
          <cell r="E139" t="str">
            <v>HEERSINK</v>
          </cell>
          <cell r="F139" t="str">
            <v>MPACC1</v>
          </cell>
          <cell r="G139" t="str">
            <v>Meterperson - 1st Class</v>
          </cell>
          <cell r="H139" t="str">
            <v>311</v>
          </cell>
          <cell r="I139" t="str">
            <v>Customer Connections</v>
          </cell>
          <cell r="J139" t="str">
            <v>Full Time - Permanent</v>
          </cell>
          <cell r="K139" t="str">
            <v>MTR1</v>
          </cell>
          <cell r="L139" t="str">
            <v>Meterperson - 1st Class</v>
          </cell>
          <cell r="M139" t="str">
            <v>B</v>
          </cell>
          <cell r="N139" t="str">
            <v>W</v>
          </cell>
          <cell r="O139">
            <v>40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0.55000000000000004</v>
          </cell>
          <cell r="U139" t="str">
            <v>311</v>
          </cell>
          <cell r="V139" t="str">
            <v>101</v>
          </cell>
          <cell r="W139" t="str">
            <v>5065</v>
          </cell>
          <cell r="X139" t="str">
            <v>5065</v>
          </cell>
          <cell r="Y139" t="str">
            <v>5065</v>
          </cell>
          <cell r="Z139" t="str">
            <v>5065</v>
          </cell>
        </row>
        <row r="140">
          <cell r="B140" t="str">
            <v>10768</v>
          </cell>
          <cell r="C140" t="str">
            <v>Alan Vance</v>
          </cell>
          <cell r="D140" t="str">
            <v>ALAN</v>
          </cell>
          <cell r="E140" t="str">
            <v>VANCE</v>
          </cell>
          <cell r="F140" t="str">
            <v>MCC</v>
          </cell>
          <cell r="G140" t="str">
            <v>Manager, Customer Connections</v>
          </cell>
          <cell r="H140" t="str">
            <v>311</v>
          </cell>
          <cell r="I140" t="str">
            <v>Customer Connections</v>
          </cell>
          <cell r="J140" t="str">
            <v>Full Time - Permanent</v>
          </cell>
          <cell r="K140" t="str">
            <v>MCC</v>
          </cell>
          <cell r="L140" t="str">
            <v>Manager, Customer Connections</v>
          </cell>
          <cell r="M140" t="str">
            <v>N</v>
          </cell>
          <cell r="N140" t="str">
            <v>P</v>
          </cell>
          <cell r="O140">
            <v>40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0.55000000000000004</v>
          </cell>
          <cell r="U140" t="str">
            <v>311</v>
          </cell>
          <cell r="V140" t="str">
            <v>101</v>
          </cell>
          <cell r="W140" t="str">
            <v>5065</v>
          </cell>
          <cell r="X140" t="str">
            <v>5065</v>
          </cell>
          <cell r="Y140" t="str">
            <v>5065</v>
          </cell>
          <cell r="Z140" t="str">
            <v>5065</v>
          </cell>
        </row>
        <row r="141">
          <cell r="B141" t="str">
            <v>10774</v>
          </cell>
          <cell r="C141" t="str">
            <v>Michael Corlis</v>
          </cell>
          <cell r="D141" t="str">
            <v>MICHAEL</v>
          </cell>
          <cell r="E141" t="str">
            <v>CORLIS</v>
          </cell>
          <cell r="F141" t="str">
            <v>MPACC1</v>
          </cell>
          <cell r="G141" t="str">
            <v>Meterperson - 1st Class</v>
          </cell>
          <cell r="H141" t="str">
            <v>311</v>
          </cell>
          <cell r="I141" t="str">
            <v>Customer Connections</v>
          </cell>
          <cell r="J141" t="str">
            <v>Full Time - Permanent</v>
          </cell>
          <cell r="K141" t="str">
            <v>MTR1</v>
          </cell>
          <cell r="L141" t="str">
            <v>Meterperson - 1st Class</v>
          </cell>
          <cell r="M141" t="str">
            <v>B</v>
          </cell>
          <cell r="N141" t="str">
            <v>W</v>
          </cell>
          <cell r="O141">
            <v>40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0.55000000000000004</v>
          </cell>
          <cell r="U141" t="str">
            <v>311</v>
          </cell>
          <cell r="V141" t="str">
            <v>101</v>
          </cell>
          <cell r="W141" t="str">
            <v>5065</v>
          </cell>
          <cell r="X141" t="str">
            <v>5065</v>
          </cell>
          <cell r="Y141" t="str">
            <v>5065</v>
          </cell>
          <cell r="Z141" t="str">
            <v>5065</v>
          </cell>
        </row>
        <row r="142">
          <cell r="B142" t="str">
            <v>10777</v>
          </cell>
          <cell r="C142" t="str">
            <v>Phongsack Boualavong</v>
          </cell>
          <cell r="D142" t="str">
            <v>PHONGSACK</v>
          </cell>
          <cell r="E142" t="str">
            <v>BOUALAVONG</v>
          </cell>
          <cell r="F142" t="str">
            <v>MPACC1</v>
          </cell>
          <cell r="G142" t="str">
            <v>Meterperson - 1st Class</v>
          </cell>
          <cell r="H142" t="str">
            <v>311</v>
          </cell>
          <cell r="I142" t="str">
            <v>Customer Connections</v>
          </cell>
          <cell r="J142" t="str">
            <v>Full Time - Permanent</v>
          </cell>
          <cell r="K142" t="str">
            <v>MTR1</v>
          </cell>
          <cell r="L142" t="str">
            <v>Meterperson - 1st Class</v>
          </cell>
          <cell r="M142" t="str">
            <v>B</v>
          </cell>
          <cell r="N142" t="str">
            <v>W</v>
          </cell>
          <cell r="O142">
            <v>40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0.55000000000000004</v>
          </cell>
          <cell r="U142" t="str">
            <v>311</v>
          </cell>
          <cell r="V142" t="str">
            <v>101</v>
          </cell>
          <cell r="W142" t="str">
            <v>5065</v>
          </cell>
          <cell r="X142" t="str">
            <v>5065</v>
          </cell>
          <cell r="Y142" t="str">
            <v>5065</v>
          </cell>
          <cell r="Z142" t="str">
            <v>5065</v>
          </cell>
        </row>
        <row r="143">
          <cell r="B143" t="str">
            <v>10828</v>
          </cell>
          <cell r="C143" t="str">
            <v>Mike Descamps</v>
          </cell>
          <cell r="D143" t="str">
            <v>MIKE</v>
          </cell>
          <cell r="E143" t="str">
            <v>DESCAMPS</v>
          </cell>
          <cell r="F143" t="str">
            <v>AMP1CC1</v>
          </cell>
          <cell r="G143" t="str">
            <v>Meterperson - Apprentice</v>
          </cell>
          <cell r="H143" t="str">
            <v>311</v>
          </cell>
          <cell r="I143" t="str">
            <v>Customer Connections</v>
          </cell>
          <cell r="J143" t="str">
            <v>Full Time - Permanent</v>
          </cell>
          <cell r="K143" t="str">
            <v>MTRA</v>
          </cell>
          <cell r="L143" t="str">
            <v>Meterperson - Apprentice</v>
          </cell>
          <cell r="M143" t="str">
            <v>B</v>
          </cell>
          <cell r="N143" t="str">
            <v>W</v>
          </cell>
          <cell r="O143">
            <v>40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0.55000000000000004</v>
          </cell>
          <cell r="U143" t="str">
            <v>311</v>
          </cell>
          <cell r="V143" t="str">
            <v>101</v>
          </cell>
          <cell r="W143" t="str">
            <v>5065</v>
          </cell>
          <cell r="X143" t="str">
            <v>5065</v>
          </cell>
          <cell r="Y143" t="str">
            <v>5065</v>
          </cell>
          <cell r="Z143" t="str">
            <v>5065</v>
          </cell>
        </row>
        <row r="144">
          <cell r="B144" t="str">
            <v>10202</v>
          </cell>
          <cell r="C144" t="str">
            <v>Brent Murray</v>
          </cell>
          <cell r="D144" t="str">
            <v>BRENT</v>
          </cell>
          <cell r="E144" t="str">
            <v>MURRAY</v>
          </cell>
          <cell r="F144" t="str">
            <v>MM-T</v>
          </cell>
          <cell r="G144" t="str">
            <v>Manager, Meter Communications &amp; Technology</v>
          </cell>
          <cell r="H144" t="str">
            <v>313</v>
          </cell>
          <cell r="I144" t="str">
            <v>Advance Meter Inventory/Meter Data Management &amp; Repository</v>
          </cell>
          <cell r="J144" t="str">
            <v>Full Time - Permanent</v>
          </cell>
          <cell r="K144" t="str">
            <v>MMT&amp;C</v>
          </cell>
          <cell r="L144" t="str">
            <v>Manager, Meter Communications &amp; Technology</v>
          </cell>
          <cell r="M144" t="str">
            <v>N</v>
          </cell>
          <cell r="N144" t="str">
            <v>P</v>
          </cell>
          <cell r="O144">
            <v>35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0.55000000000000004</v>
          </cell>
          <cell r="U144" t="str">
            <v>313</v>
          </cell>
          <cell r="V144" t="str">
            <v>101</v>
          </cell>
          <cell r="W144" t="str">
            <v>9909</v>
          </cell>
          <cell r="X144" t="str">
            <v>9909</v>
          </cell>
          <cell r="Y144">
            <v>5065</v>
          </cell>
          <cell r="Z144">
            <v>5065</v>
          </cell>
        </row>
        <row r="145">
          <cell r="B145" t="str">
            <v>10101</v>
          </cell>
          <cell r="C145" t="str">
            <v>Sunil Becharbhai</v>
          </cell>
          <cell r="D145" t="str">
            <v>SUNIL</v>
          </cell>
          <cell r="E145" t="str">
            <v>BECHARBHAI</v>
          </cell>
          <cell r="F145" t="str">
            <v>MMARK</v>
          </cell>
          <cell r="G145" t="str">
            <v>Manager, Marketing</v>
          </cell>
          <cell r="H145" t="str">
            <v>330</v>
          </cell>
          <cell r="I145" t="str">
            <v>Conservation &amp; Demand Management</v>
          </cell>
          <cell r="J145" t="str">
            <v>Full Time - Permanent</v>
          </cell>
          <cell r="K145" t="str">
            <v>MMKTG</v>
          </cell>
          <cell r="L145" t="str">
            <v>Manager, Marketing</v>
          </cell>
          <cell r="M145" t="str">
            <v>N</v>
          </cell>
          <cell r="N145" t="str">
            <v>P</v>
          </cell>
          <cell r="O145">
            <v>35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0.55000000000000004</v>
          </cell>
          <cell r="U145" t="str">
            <v>330</v>
          </cell>
          <cell r="V145" t="str">
            <v>101</v>
          </cell>
          <cell r="W145" t="str">
            <v>5410</v>
          </cell>
          <cell r="X145" t="str">
            <v>5410</v>
          </cell>
          <cell r="Y145">
            <v>5415</v>
          </cell>
          <cell r="Z145">
            <v>5415</v>
          </cell>
        </row>
        <row r="146">
          <cell r="B146" t="str">
            <v>10215</v>
          </cell>
          <cell r="C146" t="str">
            <v>Dorothy Holme</v>
          </cell>
          <cell r="D146" t="str">
            <v>DOROTHY</v>
          </cell>
          <cell r="E146" t="str">
            <v>HOLME</v>
          </cell>
          <cell r="F146" t="str">
            <v>CONCLK</v>
          </cell>
          <cell r="G146" t="str">
            <v>Conservation Clerk</v>
          </cell>
          <cell r="H146" t="str">
            <v>330</v>
          </cell>
          <cell r="I146" t="str">
            <v>Conservation &amp; Demand Management</v>
          </cell>
          <cell r="J146" t="str">
            <v>Full Time - Permanent</v>
          </cell>
          <cell r="K146" t="str">
            <v>CONC</v>
          </cell>
          <cell r="L146" t="str">
            <v>Conservation Clerk</v>
          </cell>
          <cell r="M146" t="str">
            <v>B</v>
          </cell>
          <cell r="N146" t="str">
            <v>W</v>
          </cell>
          <cell r="O146">
            <v>35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0.55000000000000004</v>
          </cell>
          <cell r="U146" t="str">
            <v>330</v>
          </cell>
          <cell r="V146" t="str">
            <v>101</v>
          </cell>
          <cell r="W146" t="str">
            <v>5415</v>
          </cell>
          <cell r="X146" t="str">
            <v>5415</v>
          </cell>
          <cell r="Y146">
            <v>5415</v>
          </cell>
          <cell r="Z146">
            <v>5415</v>
          </cell>
        </row>
        <row r="147">
          <cell r="B147" t="str">
            <v>10244</v>
          </cell>
          <cell r="C147" t="str">
            <v>Brian Smith</v>
          </cell>
          <cell r="D147" t="str">
            <v>BRIAN</v>
          </cell>
          <cell r="E147" t="str">
            <v>SMITH</v>
          </cell>
          <cell r="F147" t="str">
            <v>CCO</v>
          </cell>
          <cell r="G147" t="str">
            <v>Chief Conservation Officer</v>
          </cell>
          <cell r="H147" t="str">
            <v>330</v>
          </cell>
          <cell r="I147" t="str">
            <v>Conservation &amp; Demand Management</v>
          </cell>
          <cell r="J147" t="str">
            <v>Full Time - Permanent</v>
          </cell>
          <cell r="K147" t="str">
            <v>CCO</v>
          </cell>
          <cell r="L147" t="str">
            <v>Chief Conservation Officer</v>
          </cell>
          <cell r="M147" t="str">
            <v>N</v>
          </cell>
          <cell r="N147" t="str">
            <v>P</v>
          </cell>
          <cell r="O147">
            <v>35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0.55000000000000004</v>
          </cell>
          <cell r="U147" t="str">
            <v>330</v>
          </cell>
          <cell r="V147" t="str">
            <v>101</v>
          </cell>
          <cell r="W147" t="str">
            <v>5415</v>
          </cell>
          <cell r="X147" t="str">
            <v>5415</v>
          </cell>
          <cell r="Y147">
            <v>5415</v>
          </cell>
          <cell r="Z147">
            <v>5415</v>
          </cell>
        </row>
        <row r="148">
          <cell r="B148" t="str">
            <v>10270</v>
          </cell>
          <cell r="C148" t="str">
            <v>Michael Thornhill</v>
          </cell>
          <cell r="D148" t="str">
            <v>MICHAEL</v>
          </cell>
          <cell r="E148" t="str">
            <v>THORNHILL</v>
          </cell>
          <cell r="F148" t="str">
            <v>SPCON</v>
          </cell>
          <cell r="G148" t="str">
            <v>Specialist, Conservation</v>
          </cell>
          <cell r="H148" t="str">
            <v>330</v>
          </cell>
          <cell r="I148" t="str">
            <v>Conservation &amp; Demand Management</v>
          </cell>
          <cell r="J148" t="str">
            <v>Contractor</v>
          </cell>
          <cell r="K148" t="str">
            <v>SPECON</v>
          </cell>
          <cell r="L148" t="str">
            <v>Specialist, Conservation</v>
          </cell>
          <cell r="M148" t="str">
            <v>N</v>
          </cell>
          <cell r="N148" t="str">
            <v>P</v>
          </cell>
          <cell r="O148">
            <v>40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0.55000000000000004</v>
          </cell>
          <cell r="U148" t="str">
            <v>330</v>
          </cell>
          <cell r="V148" t="str">
            <v>101</v>
          </cell>
          <cell r="W148" t="str">
            <v>5415</v>
          </cell>
          <cell r="X148" t="str">
            <v>5415</v>
          </cell>
          <cell r="Y148">
            <v>5415</v>
          </cell>
          <cell r="Z148">
            <v>5415</v>
          </cell>
        </row>
        <row r="149">
          <cell r="B149" t="str">
            <v>10792</v>
          </cell>
          <cell r="C149" t="str">
            <v>Brad Gallant</v>
          </cell>
          <cell r="D149" t="str">
            <v>Brad</v>
          </cell>
          <cell r="E149" t="str">
            <v>Gallant</v>
          </cell>
          <cell r="F149" t="str">
            <v>SPECKA</v>
          </cell>
          <cell r="G149" t="str">
            <v>Manager, Commercial Conservation and Demand Management</v>
          </cell>
          <cell r="H149" t="str">
            <v>330</v>
          </cell>
          <cell r="I149" t="str">
            <v>Conservation &amp; Demand Management</v>
          </cell>
          <cell r="J149" t="str">
            <v>Full Time - Permanent</v>
          </cell>
          <cell r="K149" t="str">
            <v>MCCDM</v>
          </cell>
          <cell r="L149" t="str">
            <v>Manager, Commercial Conservation and Demand Management</v>
          </cell>
          <cell r="M149" t="str">
            <v>N</v>
          </cell>
          <cell r="N149" t="str">
            <v>P</v>
          </cell>
          <cell r="O149">
            <v>35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0.55000000000000004</v>
          </cell>
          <cell r="U149" t="str">
            <v>330</v>
          </cell>
          <cell r="V149" t="str">
            <v>101</v>
          </cell>
          <cell r="W149" t="str">
            <v>5415</v>
          </cell>
          <cell r="X149" t="str">
            <v>5415</v>
          </cell>
          <cell r="Y149">
            <v>5415</v>
          </cell>
          <cell r="Z149">
            <v>5415</v>
          </cell>
        </row>
        <row r="150">
          <cell r="B150" t="str">
            <v>10891</v>
          </cell>
          <cell r="C150" t="str">
            <v>Cynthia Waters</v>
          </cell>
          <cell r="D150" t="str">
            <v>CYNTHIA</v>
          </cell>
          <cell r="E150" t="str">
            <v>WATERS</v>
          </cell>
          <cell r="F150" t="str">
            <v>CONCLK</v>
          </cell>
          <cell r="G150" t="str">
            <v>Conservation Clerk</v>
          </cell>
          <cell r="H150" t="str">
            <v>330</v>
          </cell>
          <cell r="I150" t="str">
            <v>Conservation &amp; Demand Management</v>
          </cell>
          <cell r="J150" t="str">
            <v>Full Time - Permanent</v>
          </cell>
          <cell r="K150" t="str">
            <v>CONC</v>
          </cell>
          <cell r="L150" t="str">
            <v>Conservation Clerk</v>
          </cell>
          <cell r="M150" t="str">
            <v>B</v>
          </cell>
          <cell r="N150" t="str">
            <v>W</v>
          </cell>
          <cell r="O150">
            <v>35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0.55000000000000004</v>
          </cell>
          <cell r="U150" t="str">
            <v>330</v>
          </cell>
          <cell r="V150" t="str">
            <v>101</v>
          </cell>
          <cell r="W150" t="str">
            <v>5415</v>
          </cell>
          <cell r="X150" t="str">
            <v>5415</v>
          </cell>
          <cell r="Y150">
            <v>5415</v>
          </cell>
          <cell r="Z150">
            <v>5415</v>
          </cell>
        </row>
        <row r="151">
          <cell r="B151" t="str">
            <v>10223</v>
          </cell>
          <cell r="C151" t="str">
            <v>Frank Fabiano</v>
          </cell>
          <cell r="D151" t="str">
            <v>FRANK</v>
          </cell>
          <cell r="E151" t="str">
            <v>FABIANO</v>
          </cell>
          <cell r="F151" t="str">
            <v>DCUS</v>
          </cell>
          <cell r="G151" t="str">
            <v>Director, Customer Services</v>
          </cell>
          <cell r="H151" t="str">
            <v>391</v>
          </cell>
          <cell r="I151" t="str">
            <v>Customer Care - Corporate</v>
          </cell>
          <cell r="J151" t="str">
            <v>Full Time - Permanent</v>
          </cell>
          <cell r="K151" t="str">
            <v>DCUS</v>
          </cell>
          <cell r="L151" t="str">
            <v>Director, Customer Services</v>
          </cell>
          <cell r="M151" t="str">
            <v>N</v>
          </cell>
          <cell r="N151" t="str">
            <v>P</v>
          </cell>
          <cell r="O151">
            <v>35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0.55000000000000004</v>
          </cell>
          <cell r="U151" t="str">
            <v>301</v>
          </cell>
          <cell r="V151" t="str">
            <v>101</v>
          </cell>
          <cell r="W151" t="str">
            <v>5065</v>
          </cell>
          <cell r="X151" t="str">
            <v>5065</v>
          </cell>
          <cell r="Y151">
            <v>9909</v>
          </cell>
          <cell r="Z151">
            <v>9909</v>
          </cell>
        </row>
        <row r="152">
          <cell r="B152" t="str">
            <v>10242</v>
          </cell>
          <cell r="C152" t="str">
            <v>Shelley Parker</v>
          </cell>
          <cell r="D152" t="str">
            <v>SHELLEY</v>
          </cell>
          <cell r="E152" t="str">
            <v>PARKER</v>
          </cell>
          <cell r="F152" t="str">
            <v>MCS</v>
          </cell>
          <cell r="G152" t="str">
            <v>Manager, Customer Services</v>
          </cell>
          <cell r="H152" t="str">
            <v>391</v>
          </cell>
          <cell r="I152" t="str">
            <v>Customer Care - Customer Service</v>
          </cell>
          <cell r="J152" t="str">
            <v>Full Time - Permanent</v>
          </cell>
          <cell r="K152" t="str">
            <v>MCS</v>
          </cell>
          <cell r="L152" t="str">
            <v>Manager, Customer Services</v>
          </cell>
          <cell r="M152" t="str">
            <v>N</v>
          </cell>
          <cell r="N152" t="str">
            <v>P</v>
          </cell>
          <cell r="O152">
            <v>35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0.55000000000000004</v>
          </cell>
          <cell r="U152" t="str">
            <v>303</v>
          </cell>
          <cell r="V152" t="str">
            <v>101</v>
          </cell>
          <cell r="W152" t="str">
            <v>9909</v>
          </cell>
          <cell r="X152" t="str">
            <v>9909</v>
          </cell>
          <cell r="Y152" t="str">
            <v>9909</v>
          </cell>
          <cell r="Z152" t="str">
            <v>9909</v>
          </cell>
        </row>
        <row r="153">
          <cell r="B153" t="str">
            <v>10826</v>
          </cell>
          <cell r="C153" t="str">
            <v>Jim Patterson</v>
          </cell>
          <cell r="D153" t="str">
            <v>JIM</v>
          </cell>
          <cell r="E153" t="str">
            <v>PATTERSON</v>
          </cell>
          <cell r="F153" t="str">
            <v>DCC</v>
          </cell>
          <cell r="G153" t="str">
            <v>Director, Customer Connections</v>
          </cell>
          <cell r="H153" t="str">
            <v>392</v>
          </cell>
          <cell r="I153" t="str">
            <v>Customer Connections - Management</v>
          </cell>
          <cell r="J153" t="str">
            <v>Full Time - Permanent</v>
          </cell>
          <cell r="K153" t="str">
            <v>DCC</v>
          </cell>
          <cell r="L153" t="str">
            <v>Director, Customer Connections</v>
          </cell>
          <cell r="M153" t="str">
            <v>N</v>
          </cell>
          <cell r="N153" t="str">
            <v>P</v>
          </cell>
          <cell r="O153">
            <v>35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0.55000000000000004</v>
          </cell>
          <cell r="U153" t="str">
            <v>392</v>
          </cell>
          <cell r="V153" t="str">
            <v>101</v>
          </cell>
          <cell r="W153" t="str">
            <v>5065</v>
          </cell>
          <cell r="X153" t="str">
            <v>5065</v>
          </cell>
          <cell r="Y153" t="str">
            <v>5065</v>
          </cell>
          <cell r="Z153" t="str">
            <v>5065</v>
          </cell>
        </row>
        <row r="154">
          <cell r="B154" t="str">
            <v>10499</v>
          </cell>
          <cell r="C154" t="str">
            <v>Brian Macdonald</v>
          </cell>
          <cell r="D154" t="str">
            <v>BRIAN</v>
          </cell>
          <cell r="E154" t="str">
            <v>MACDONALD</v>
          </cell>
          <cell r="F154" t="str">
            <v>FABA</v>
          </cell>
          <cell r="G154" t="str">
            <v>Financial Analyst, Business Dev.</v>
          </cell>
          <cell r="H154" t="str">
            <v>400</v>
          </cell>
          <cell r="I154" t="str">
            <v>Business Development - Executive</v>
          </cell>
          <cell r="J154" t="str">
            <v>Full Time - Permanent</v>
          </cell>
          <cell r="K154" t="str">
            <v>FABA</v>
          </cell>
          <cell r="L154" t="str">
            <v>Financial Analyst, Business Dev.</v>
          </cell>
          <cell r="M154" t="str">
            <v>N</v>
          </cell>
          <cell r="N154" t="str">
            <v>P</v>
          </cell>
          <cell r="O154">
            <v>35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0.7</v>
          </cell>
          <cell r="U154" t="str">
            <v>400</v>
          </cell>
          <cell r="V154" t="str">
            <v>101</v>
          </cell>
          <cell r="W154" t="str">
            <v>5610</v>
          </cell>
          <cell r="X154" t="str">
            <v>5610</v>
          </cell>
          <cell r="Y154" t="str">
            <v>5610</v>
          </cell>
          <cell r="Z154" t="str">
            <v>5610</v>
          </cell>
        </row>
        <row r="155">
          <cell r="B155" t="str">
            <v>10501</v>
          </cell>
          <cell r="C155" t="str">
            <v>Neil Freeman</v>
          </cell>
          <cell r="D155" t="str">
            <v>NEIL</v>
          </cell>
          <cell r="E155" t="str">
            <v>FREEMAN</v>
          </cell>
          <cell r="F155" t="str">
            <v>VPBD</v>
          </cell>
          <cell r="G155" t="str">
            <v>Vice President, Business Development</v>
          </cell>
          <cell r="H155" t="str">
            <v>400</v>
          </cell>
          <cell r="I155" t="str">
            <v>Business Development - Executive</v>
          </cell>
          <cell r="J155" t="str">
            <v>Full Time - Permanent</v>
          </cell>
          <cell r="K155" t="str">
            <v>VPBD</v>
          </cell>
          <cell r="L155" t="str">
            <v>Vice President, Business Development</v>
          </cell>
          <cell r="M155" t="str">
            <v>N</v>
          </cell>
          <cell r="N155" t="str">
            <v>P</v>
          </cell>
          <cell r="O155">
            <v>35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0.7</v>
          </cell>
          <cell r="U155" t="str">
            <v>400</v>
          </cell>
          <cell r="V155" t="str">
            <v>101</v>
          </cell>
          <cell r="W155" t="str">
            <v>5605</v>
          </cell>
          <cell r="X155" t="str">
            <v>5605</v>
          </cell>
          <cell r="Y155" t="str">
            <v>5605</v>
          </cell>
          <cell r="Z155" t="str">
            <v>5605</v>
          </cell>
        </row>
        <row r="156">
          <cell r="B156" t="str">
            <v>10521</v>
          </cell>
          <cell r="C156" t="str">
            <v>Brian Lennie</v>
          </cell>
          <cell r="D156" t="str">
            <v>BRIAN</v>
          </cell>
          <cell r="E156" t="str">
            <v>LENNIE</v>
          </cell>
          <cell r="F156" t="str">
            <v>POLAD</v>
          </cell>
          <cell r="G156" t="str">
            <v>Policy Advisor</v>
          </cell>
          <cell r="H156" t="str">
            <v>400</v>
          </cell>
          <cell r="I156" t="str">
            <v>Business Development - Executive</v>
          </cell>
          <cell r="J156" t="str">
            <v>Full Time - Permanent</v>
          </cell>
          <cell r="K156" t="str">
            <v>POLADV</v>
          </cell>
          <cell r="L156" t="str">
            <v>Policy Advisor</v>
          </cell>
          <cell r="M156" t="str">
            <v>N</v>
          </cell>
          <cell r="N156" t="str">
            <v>P</v>
          </cell>
          <cell r="O156">
            <v>35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0.7</v>
          </cell>
          <cell r="U156" t="str">
            <v>400</v>
          </cell>
          <cell r="V156" t="str">
            <v>101</v>
          </cell>
          <cell r="W156" t="str">
            <v>5610</v>
          </cell>
          <cell r="X156" t="str">
            <v>5610</v>
          </cell>
          <cell r="Y156" t="str">
            <v>5610</v>
          </cell>
          <cell r="Z156" t="str">
            <v>5610</v>
          </cell>
        </row>
        <row r="157">
          <cell r="B157" t="str">
            <v>10443</v>
          </cell>
          <cell r="C157" t="str">
            <v>Robert Lister</v>
          </cell>
          <cell r="D157" t="str">
            <v>ROBERT</v>
          </cell>
          <cell r="E157" t="str">
            <v>LISTER</v>
          </cell>
          <cell r="F157" t="str">
            <v>VPUO</v>
          </cell>
          <cell r="G157" t="str">
            <v>Vice President, Utility Operations</v>
          </cell>
          <cell r="H157" t="str">
            <v>500</v>
          </cell>
          <cell r="I157" t="str">
            <v>Utility Operations - Executive</v>
          </cell>
          <cell r="J157" t="str">
            <v>Full Time - Permanent</v>
          </cell>
          <cell r="K157" t="str">
            <v>VPUO</v>
          </cell>
          <cell r="L157" t="str">
            <v>Vice President, Utility Operations</v>
          </cell>
          <cell r="M157" t="str">
            <v>N</v>
          </cell>
          <cell r="N157" t="str">
            <v>P</v>
          </cell>
          <cell r="O157">
            <v>35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0.7</v>
          </cell>
          <cell r="U157" t="str">
            <v>500</v>
          </cell>
          <cell r="V157" t="str">
            <v>101</v>
          </cell>
          <cell r="W157" t="str">
            <v>5605</v>
          </cell>
          <cell r="X157" t="str">
            <v>5605</v>
          </cell>
          <cell r="Y157" t="str">
            <v>5605</v>
          </cell>
          <cell r="Z157" t="str">
            <v>5605</v>
          </cell>
        </row>
        <row r="158">
          <cell r="B158" t="str">
            <v>10047</v>
          </cell>
          <cell r="C158" t="str">
            <v>Hani Taki</v>
          </cell>
          <cell r="D158" t="str">
            <v>HANI</v>
          </cell>
          <cell r="E158" t="str">
            <v>TAKI</v>
          </cell>
          <cell r="F158" t="str">
            <v>EITCP</v>
          </cell>
          <cell r="G158" t="str">
            <v>Engineer in Training, Project Specialist</v>
          </cell>
          <cell r="H158" t="str">
            <v>501</v>
          </cell>
          <cell r="I158" t="str">
            <v>Network Assets</v>
          </cell>
          <cell r="J158" t="str">
            <v>Full Time - Permanent</v>
          </cell>
          <cell r="K158" t="str">
            <v>EIT</v>
          </cell>
          <cell r="L158" t="str">
            <v>Engineer in Training, Project Specialist</v>
          </cell>
          <cell r="M158" t="str">
            <v>N</v>
          </cell>
          <cell r="N158" t="str">
            <v>P</v>
          </cell>
          <cell r="O158">
            <v>35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0.55000000000000004</v>
          </cell>
          <cell r="U158" t="str">
            <v>521</v>
          </cell>
          <cell r="V158" t="str">
            <v>101</v>
          </cell>
          <cell r="W158" t="str">
            <v>9080</v>
          </cell>
          <cell r="X158" t="str">
            <v>9080</v>
          </cell>
          <cell r="Y158" t="str">
            <v>9080</v>
          </cell>
          <cell r="Z158" t="str">
            <v>9080</v>
          </cell>
        </row>
        <row r="159">
          <cell r="B159" t="str">
            <v>10054</v>
          </cell>
          <cell r="C159" t="str">
            <v>Mark Jakubowski</v>
          </cell>
          <cell r="D159" t="str">
            <v>MARK</v>
          </cell>
          <cell r="E159" t="str">
            <v>JAKUBOWSKI</v>
          </cell>
          <cell r="F159" t="str">
            <v>SENG1</v>
          </cell>
          <cell r="G159" t="str">
            <v>Supervisor, Engineering Design</v>
          </cell>
          <cell r="H159" t="str">
            <v>501</v>
          </cell>
          <cell r="I159" t="str">
            <v>Capital Projects</v>
          </cell>
          <cell r="J159" t="str">
            <v>Full Time - Permanent</v>
          </cell>
          <cell r="K159" t="str">
            <v>SENGD</v>
          </cell>
          <cell r="L159" t="str">
            <v>Supervisor, Engineering Design</v>
          </cell>
          <cell r="M159" t="str">
            <v>N</v>
          </cell>
          <cell r="N159" t="str">
            <v>P</v>
          </cell>
          <cell r="O159">
            <v>35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1.85</v>
          </cell>
          <cell r="U159" t="str">
            <v>501</v>
          </cell>
          <cell r="V159" t="str">
            <v>101</v>
          </cell>
          <cell r="W159" t="str">
            <v>9080</v>
          </cell>
          <cell r="X159" t="str">
            <v>9080</v>
          </cell>
          <cell r="Y159" t="str">
            <v>9080</v>
          </cell>
          <cell r="Z159" t="str">
            <v>9080</v>
          </cell>
        </row>
        <row r="160">
          <cell r="B160" t="str">
            <v>10055</v>
          </cell>
          <cell r="C160" t="str">
            <v>Paul Wardell</v>
          </cell>
          <cell r="D160" t="str">
            <v>PAUL</v>
          </cell>
          <cell r="E160" t="str">
            <v>WARDELL</v>
          </cell>
          <cell r="F160" t="str">
            <v>ENGTCP2</v>
          </cell>
          <cell r="G160" t="str">
            <v>Engineering Technologist</v>
          </cell>
          <cell r="H160" t="str">
            <v>501</v>
          </cell>
          <cell r="I160" t="str">
            <v>Capital Projects</v>
          </cell>
          <cell r="J160" t="str">
            <v>Full Time - Permanent</v>
          </cell>
          <cell r="K160" t="str">
            <v>ETECHNO</v>
          </cell>
          <cell r="L160" t="str">
            <v>Engineering Technologist</v>
          </cell>
          <cell r="M160" t="str">
            <v>B</v>
          </cell>
          <cell r="N160" t="str">
            <v>W</v>
          </cell>
          <cell r="O160">
            <v>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1.85</v>
          </cell>
          <cell r="U160" t="str">
            <v>501</v>
          </cell>
          <cell r="V160" t="str">
            <v>101</v>
          </cell>
          <cell r="W160" t="str">
            <v>9080</v>
          </cell>
          <cell r="X160" t="str">
            <v>9080</v>
          </cell>
          <cell r="Y160" t="str">
            <v>9080</v>
          </cell>
          <cell r="Z160" t="str">
            <v>9080</v>
          </cell>
        </row>
        <row r="161">
          <cell r="B161" t="str">
            <v>10057</v>
          </cell>
          <cell r="C161" t="str">
            <v>Mark Morris</v>
          </cell>
          <cell r="D161" t="str">
            <v>Mark</v>
          </cell>
          <cell r="E161" t="str">
            <v>Morris</v>
          </cell>
          <cell r="F161" t="str">
            <v>ENGTCP2</v>
          </cell>
          <cell r="G161" t="str">
            <v>Engineering Technologist</v>
          </cell>
          <cell r="H161" t="str">
            <v>501</v>
          </cell>
          <cell r="I161" t="str">
            <v>Capital Projects</v>
          </cell>
          <cell r="J161" t="str">
            <v>Full Time - Permanent</v>
          </cell>
          <cell r="K161" t="str">
            <v>ETECHNO</v>
          </cell>
          <cell r="L161" t="str">
            <v>Engineering Technologist</v>
          </cell>
          <cell r="M161" t="str">
            <v>B</v>
          </cell>
          <cell r="N161" t="str">
            <v>W</v>
          </cell>
          <cell r="O161">
            <v>35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1.85</v>
          </cell>
          <cell r="U161" t="str">
            <v>501</v>
          </cell>
          <cell r="V161" t="str">
            <v>101</v>
          </cell>
          <cell r="W161" t="str">
            <v>9080</v>
          </cell>
          <cell r="X161" t="str">
            <v>9080</v>
          </cell>
          <cell r="Y161" t="str">
            <v>9080</v>
          </cell>
          <cell r="Z161" t="str">
            <v>9080</v>
          </cell>
        </row>
        <row r="162">
          <cell r="B162" t="str">
            <v>10058</v>
          </cell>
          <cell r="C162" t="str">
            <v>Charles Howell</v>
          </cell>
          <cell r="D162" t="str">
            <v>CHARLES</v>
          </cell>
          <cell r="E162" t="str">
            <v>HOWELL</v>
          </cell>
          <cell r="F162" t="str">
            <v>ENGTCP1</v>
          </cell>
          <cell r="G162" t="str">
            <v>Engineering Technologist</v>
          </cell>
          <cell r="H162" t="str">
            <v>501</v>
          </cell>
          <cell r="I162" t="str">
            <v>Capital Projects</v>
          </cell>
          <cell r="J162" t="str">
            <v>Full Time - Permanent</v>
          </cell>
          <cell r="K162" t="str">
            <v>ETECHNO</v>
          </cell>
          <cell r="L162" t="str">
            <v>Engineering Technologist</v>
          </cell>
          <cell r="M162" t="str">
            <v>B</v>
          </cell>
          <cell r="N162" t="str">
            <v>W</v>
          </cell>
          <cell r="O162">
            <v>35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1.85</v>
          </cell>
          <cell r="U162" t="str">
            <v>501</v>
          </cell>
          <cell r="V162" t="str">
            <v>101</v>
          </cell>
          <cell r="W162" t="str">
            <v>9080</v>
          </cell>
          <cell r="X162" t="str">
            <v>9080</v>
          </cell>
          <cell r="Y162" t="str">
            <v>9080</v>
          </cell>
          <cell r="Z162" t="str">
            <v>9080</v>
          </cell>
        </row>
        <row r="163">
          <cell r="B163" t="str">
            <v>10059</v>
          </cell>
          <cell r="C163" t="str">
            <v>Dean Anderson</v>
          </cell>
          <cell r="D163" t="str">
            <v>DEAN</v>
          </cell>
          <cell r="E163" t="str">
            <v>ANDERSON</v>
          </cell>
          <cell r="F163" t="str">
            <v>ENGTCP1</v>
          </cell>
          <cell r="G163" t="str">
            <v>Engineering Technologist</v>
          </cell>
          <cell r="H163" t="str">
            <v>501</v>
          </cell>
          <cell r="I163" t="str">
            <v>Capital Projects</v>
          </cell>
          <cell r="J163" t="str">
            <v>Full Time - Permanent</v>
          </cell>
          <cell r="K163" t="str">
            <v>ETECHNO</v>
          </cell>
          <cell r="L163" t="str">
            <v>Engineering Technologist</v>
          </cell>
          <cell r="M163" t="str">
            <v>B</v>
          </cell>
          <cell r="N163" t="str">
            <v>W</v>
          </cell>
          <cell r="O163">
            <v>35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1.85</v>
          </cell>
          <cell r="U163" t="str">
            <v>501</v>
          </cell>
          <cell r="V163" t="str">
            <v>101</v>
          </cell>
          <cell r="W163" t="str">
            <v>9080</v>
          </cell>
          <cell r="X163" t="str">
            <v>9080</v>
          </cell>
          <cell r="Y163" t="str">
            <v>9080</v>
          </cell>
          <cell r="Z163" t="str">
            <v>9080</v>
          </cell>
        </row>
        <row r="164">
          <cell r="B164" t="str">
            <v>10060</v>
          </cell>
          <cell r="C164" t="str">
            <v>Andrea Danieli</v>
          </cell>
          <cell r="D164" t="str">
            <v>ANDREA</v>
          </cell>
          <cell r="E164" t="str">
            <v>DANIELI</v>
          </cell>
          <cell r="F164" t="str">
            <v>ENGTCP2</v>
          </cell>
          <cell r="G164" t="str">
            <v>Engineering Technologist</v>
          </cell>
          <cell r="H164" t="str">
            <v>501</v>
          </cell>
          <cell r="I164" t="str">
            <v>Capital Projects</v>
          </cell>
          <cell r="J164" t="str">
            <v>Full Time - Permanent</v>
          </cell>
          <cell r="K164" t="str">
            <v>ETECHNO</v>
          </cell>
          <cell r="L164" t="str">
            <v>Engineering Technologist</v>
          </cell>
          <cell r="M164" t="str">
            <v>B</v>
          </cell>
          <cell r="N164" t="str">
            <v>W</v>
          </cell>
          <cell r="O164">
            <v>35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1.85</v>
          </cell>
          <cell r="U164" t="str">
            <v>501</v>
          </cell>
          <cell r="V164" t="str">
            <v>101</v>
          </cell>
          <cell r="W164" t="str">
            <v>9080</v>
          </cell>
          <cell r="X164" t="str">
            <v>9080</v>
          </cell>
          <cell r="Y164" t="str">
            <v>9080</v>
          </cell>
          <cell r="Z164" t="str">
            <v>9080</v>
          </cell>
        </row>
        <row r="165">
          <cell r="B165" t="str">
            <v>10067</v>
          </cell>
          <cell r="C165" t="str">
            <v>Michael Miller</v>
          </cell>
          <cell r="D165" t="str">
            <v>MICHAEL</v>
          </cell>
          <cell r="E165" t="str">
            <v>MILLER</v>
          </cell>
          <cell r="F165" t="str">
            <v>ENGTCP2</v>
          </cell>
          <cell r="G165" t="str">
            <v>Engineering Technologist</v>
          </cell>
          <cell r="H165" t="str">
            <v>501</v>
          </cell>
          <cell r="I165" t="str">
            <v>Capital Projects</v>
          </cell>
          <cell r="J165" t="str">
            <v>Full Time - Permanent</v>
          </cell>
          <cell r="K165" t="str">
            <v>ETECHNO</v>
          </cell>
          <cell r="L165" t="str">
            <v>Engineering Technologist</v>
          </cell>
          <cell r="M165" t="str">
            <v>B</v>
          </cell>
          <cell r="N165" t="str">
            <v>W</v>
          </cell>
          <cell r="O165">
            <v>35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1.85</v>
          </cell>
          <cell r="U165" t="str">
            <v>501</v>
          </cell>
          <cell r="V165" t="str">
            <v>101</v>
          </cell>
          <cell r="W165" t="str">
            <v>9080</v>
          </cell>
          <cell r="X165" t="str">
            <v>9080</v>
          </cell>
          <cell r="Y165" t="str">
            <v>9080</v>
          </cell>
          <cell r="Z165" t="str">
            <v>9080</v>
          </cell>
        </row>
        <row r="166">
          <cell r="B166" t="str">
            <v>10157</v>
          </cell>
          <cell r="C166" t="str">
            <v>Eric Rolfe</v>
          </cell>
          <cell r="D166" t="str">
            <v>ERIC</v>
          </cell>
          <cell r="E166" t="str">
            <v>ROLFE</v>
          </cell>
          <cell r="F166" t="str">
            <v>ENGTCP1</v>
          </cell>
          <cell r="G166" t="str">
            <v>Engineering Technologist</v>
          </cell>
          <cell r="H166" t="str">
            <v>501</v>
          </cell>
          <cell r="I166" t="str">
            <v>Capital Projects</v>
          </cell>
          <cell r="J166" t="str">
            <v>Full Time - Permanent</v>
          </cell>
          <cell r="K166" t="str">
            <v>ETECHNO</v>
          </cell>
          <cell r="L166" t="str">
            <v>Engineering Technologist</v>
          </cell>
          <cell r="M166" t="str">
            <v>B</v>
          </cell>
          <cell r="N166" t="str">
            <v>W</v>
          </cell>
          <cell r="O166">
            <v>35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1.85</v>
          </cell>
          <cell r="U166" t="str">
            <v>501</v>
          </cell>
          <cell r="V166" t="str">
            <v>101</v>
          </cell>
          <cell r="W166" t="str">
            <v>9080</v>
          </cell>
          <cell r="X166" t="str">
            <v>9080</v>
          </cell>
          <cell r="Y166" t="str">
            <v>9080</v>
          </cell>
          <cell r="Z166" t="str">
            <v>9080</v>
          </cell>
        </row>
        <row r="167">
          <cell r="B167" t="str">
            <v>10450</v>
          </cell>
          <cell r="C167" t="str">
            <v>Richard Bassindale</v>
          </cell>
          <cell r="D167" t="str">
            <v>RICHARD</v>
          </cell>
          <cell r="E167" t="str">
            <v>BASSINDALE</v>
          </cell>
          <cell r="F167" t="str">
            <v>EITN</v>
          </cell>
          <cell r="G167" t="str">
            <v>Engineer in Training</v>
          </cell>
          <cell r="H167" t="str">
            <v>501</v>
          </cell>
          <cell r="I167" t="str">
            <v>Network Assets</v>
          </cell>
          <cell r="J167" t="str">
            <v>Full Time - Permanent</v>
          </cell>
          <cell r="K167" t="str">
            <v>EIT</v>
          </cell>
          <cell r="L167" t="str">
            <v>Engineer in Training</v>
          </cell>
          <cell r="M167" t="str">
            <v>N</v>
          </cell>
          <cell r="N167" t="str">
            <v>P</v>
          </cell>
          <cell r="O167">
            <v>35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0.55000000000000004</v>
          </cell>
          <cell r="U167" t="str">
            <v>521</v>
          </cell>
          <cell r="V167" t="str">
            <v>101</v>
          </cell>
          <cell r="W167" t="str">
            <v>9080</v>
          </cell>
          <cell r="X167" t="str">
            <v>9080</v>
          </cell>
          <cell r="Y167" t="str">
            <v>9080</v>
          </cell>
          <cell r="Z167" t="str">
            <v>9080</v>
          </cell>
        </row>
        <row r="168">
          <cell r="B168" t="str">
            <v>10496</v>
          </cell>
          <cell r="C168" t="str">
            <v>Sheikh Nahyaan</v>
          </cell>
          <cell r="D168" t="str">
            <v>SHEIKH</v>
          </cell>
          <cell r="E168" t="str">
            <v>NAHYAAN</v>
          </cell>
          <cell r="F168" t="str">
            <v>SENG2</v>
          </cell>
          <cell r="G168" t="str">
            <v>Supervisor, Engineering Design</v>
          </cell>
          <cell r="H168" t="str">
            <v>501</v>
          </cell>
          <cell r="I168" t="str">
            <v>Capital Projects</v>
          </cell>
          <cell r="J168" t="str">
            <v>Full Time - Permanent</v>
          </cell>
          <cell r="K168" t="str">
            <v>SENGD</v>
          </cell>
          <cell r="L168" t="str">
            <v>Supervisor, Engineering Design</v>
          </cell>
          <cell r="M168" t="str">
            <v>N</v>
          </cell>
          <cell r="N168" t="str">
            <v>P</v>
          </cell>
          <cell r="O168">
            <v>35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1.85</v>
          </cell>
          <cell r="U168" t="str">
            <v>501</v>
          </cell>
          <cell r="V168" t="str">
            <v>101</v>
          </cell>
          <cell r="W168" t="str">
            <v>9080</v>
          </cell>
          <cell r="X168" t="str">
            <v>9080</v>
          </cell>
          <cell r="Y168" t="str">
            <v>9080</v>
          </cell>
          <cell r="Z168" t="str">
            <v>9080</v>
          </cell>
        </row>
        <row r="169">
          <cell r="B169" t="str">
            <v>10781</v>
          </cell>
          <cell r="C169" t="str">
            <v>Nick Destefano</v>
          </cell>
          <cell r="D169" t="str">
            <v>NICK</v>
          </cell>
          <cell r="E169" t="str">
            <v>DESTEFANO</v>
          </cell>
          <cell r="F169" t="str">
            <v>PSOI</v>
          </cell>
          <cell r="G169" t="str">
            <v>Project Specialist, Operational Improvement</v>
          </cell>
          <cell r="H169" t="str">
            <v>501</v>
          </cell>
          <cell r="I169" t="str">
            <v>Operational Improvement</v>
          </cell>
          <cell r="J169" t="str">
            <v>Full Time - Permanent</v>
          </cell>
          <cell r="K169" t="str">
            <v>PSOI</v>
          </cell>
          <cell r="L169" t="str">
            <v>Project Specialist, Operational Improvement</v>
          </cell>
          <cell r="M169" t="str">
            <v>N</v>
          </cell>
          <cell r="N169" t="str">
            <v>P</v>
          </cell>
          <cell r="O169">
            <v>35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0.55000000000000004</v>
          </cell>
          <cell r="U169" t="str">
            <v>524</v>
          </cell>
          <cell r="V169" t="str">
            <v>101</v>
          </cell>
          <cell r="W169" t="str">
            <v>5005</v>
          </cell>
          <cell r="X169" t="str">
            <v>5005</v>
          </cell>
          <cell r="Y169" t="str">
            <v>5005</v>
          </cell>
          <cell r="Z169" t="str">
            <v>5005</v>
          </cell>
        </row>
        <row r="170">
          <cell r="B170" t="str">
            <v>10818</v>
          </cell>
          <cell r="C170" t="str">
            <v>Daniel Roberge</v>
          </cell>
          <cell r="D170" t="str">
            <v>DANIEL</v>
          </cell>
          <cell r="E170" t="str">
            <v>ROBERGE</v>
          </cell>
          <cell r="F170" t="str">
            <v>MCP</v>
          </cell>
          <cell r="G170" t="str">
            <v>Manager, Capital Projects</v>
          </cell>
          <cell r="H170" t="str">
            <v>501</v>
          </cell>
          <cell r="I170" t="str">
            <v>Capital Projects</v>
          </cell>
          <cell r="J170" t="str">
            <v>Full Time - Permanent</v>
          </cell>
          <cell r="K170" t="str">
            <v>MCP</v>
          </cell>
          <cell r="L170" t="str">
            <v>Manager, Capital Projects</v>
          </cell>
          <cell r="M170" t="str">
            <v>N</v>
          </cell>
          <cell r="N170" t="str">
            <v>P</v>
          </cell>
          <cell r="O170">
            <v>35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1.85</v>
          </cell>
          <cell r="U170" t="str">
            <v>501</v>
          </cell>
          <cell r="V170" t="str">
            <v>101</v>
          </cell>
          <cell r="W170" t="str">
            <v>9080</v>
          </cell>
          <cell r="X170" t="str">
            <v>9080</v>
          </cell>
          <cell r="Y170" t="str">
            <v>9080</v>
          </cell>
          <cell r="Z170" t="str">
            <v>9080</v>
          </cell>
        </row>
        <row r="171">
          <cell r="B171" t="str">
            <v>10869</v>
          </cell>
          <cell r="C171" t="str">
            <v>Paige Webb</v>
          </cell>
          <cell r="D171" t="str">
            <v>PAIGE</v>
          </cell>
          <cell r="E171" t="str">
            <v>WEBB</v>
          </cell>
          <cell r="F171" t="str">
            <v>ENGTCP1</v>
          </cell>
          <cell r="G171" t="str">
            <v>Engineering Technician 2</v>
          </cell>
          <cell r="H171" t="str">
            <v>501</v>
          </cell>
          <cell r="I171" t="str">
            <v>Capital Projects</v>
          </cell>
          <cell r="J171" t="str">
            <v>Full Time - Permanent</v>
          </cell>
          <cell r="K171" t="str">
            <v>ETECH2</v>
          </cell>
          <cell r="L171" t="str">
            <v>Engineering Technician 2</v>
          </cell>
          <cell r="M171" t="str">
            <v>B</v>
          </cell>
          <cell r="N171" t="str">
            <v>W</v>
          </cell>
          <cell r="O171">
            <v>35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1.85</v>
          </cell>
          <cell r="U171" t="str">
            <v>501</v>
          </cell>
          <cell r="V171" t="str">
            <v>101</v>
          </cell>
          <cell r="W171" t="str">
            <v>9080</v>
          </cell>
          <cell r="X171" t="str">
            <v>9080</v>
          </cell>
          <cell r="Y171" t="str">
            <v>9080</v>
          </cell>
          <cell r="Z171" t="str">
            <v>9080</v>
          </cell>
        </row>
        <row r="172">
          <cell r="B172" t="str">
            <v>10870</v>
          </cell>
          <cell r="C172" t="str">
            <v>Scott Beaudrie</v>
          </cell>
          <cell r="D172" t="str">
            <v>Scott</v>
          </cell>
          <cell r="E172" t="str">
            <v>Beaudrie</v>
          </cell>
          <cell r="F172" t="str">
            <v>ENGTCP1</v>
          </cell>
          <cell r="G172" t="str">
            <v>Engineering Technician 2</v>
          </cell>
          <cell r="H172" t="str">
            <v>501</v>
          </cell>
          <cell r="I172" t="str">
            <v>Capital Projects</v>
          </cell>
          <cell r="J172" t="str">
            <v>Full Time - Permanent</v>
          </cell>
          <cell r="K172" t="str">
            <v>ETECH2</v>
          </cell>
          <cell r="L172" t="str">
            <v>Engineering Technician 2</v>
          </cell>
          <cell r="M172" t="str">
            <v>B</v>
          </cell>
          <cell r="N172" t="str">
            <v>W</v>
          </cell>
          <cell r="O172">
            <v>35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1.85</v>
          </cell>
          <cell r="U172" t="str">
            <v>501</v>
          </cell>
          <cell r="V172" t="str">
            <v>101</v>
          </cell>
          <cell r="W172" t="str">
            <v>9080</v>
          </cell>
          <cell r="X172" t="str">
            <v>9080</v>
          </cell>
          <cell r="Y172" t="str">
            <v>9080</v>
          </cell>
          <cell r="Z172" t="str">
            <v>9080</v>
          </cell>
        </row>
        <row r="173">
          <cell r="B173" t="str">
            <v>10089</v>
          </cell>
          <cell r="C173" t="str">
            <v>Doug Dewar</v>
          </cell>
          <cell r="D173" t="str">
            <v>DOUG</v>
          </cell>
          <cell r="E173" t="str">
            <v>DEWAR</v>
          </cell>
          <cell r="F173" t="str">
            <v>OGRO1</v>
          </cell>
          <cell r="G173" t="str">
            <v>Line Maintainer - 2nd Class</v>
          </cell>
          <cell r="H173" t="str">
            <v>502</v>
          </cell>
          <cell r="I173" t="str">
            <v>Overhead</v>
          </cell>
          <cell r="J173" t="str">
            <v>Full Time - Permanent</v>
          </cell>
          <cell r="K173" t="str">
            <v>LM2</v>
          </cell>
          <cell r="L173" t="str">
            <v>Line Maintainer - 2nd Class</v>
          </cell>
          <cell r="M173" t="str">
            <v>B</v>
          </cell>
          <cell r="N173" t="str">
            <v>W</v>
          </cell>
          <cell r="O173">
            <v>40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0.75</v>
          </cell>
          <cell r="U173" t="str">
            <v>502</v>
          </cell>
          <cell r="V173" t="str">
            <v>101</v>
          </cell>
          <cell r="W173" t="str">
            <v>5020</v>
          </cell>
          <cell r="X173" t="str">
            <v>5020</v>
          </cell>
          <cell r="Y173" t="str">
            <v>5020</v>
          </cell>
          <cell r="Z173">
            <v>9090</v>
          </cell>
        </row>
        <row r="174">
          <cell r="B174" t="str">
            <v>10164</v>
          </cell>
          <cell r="C174" t="str">
            <v>Arthur Thomas</v>
          </cell>
          <cell r="D174" t="str">
            <v>ARTHUR</v>
          </cell>
          <cell r="E174" t="str">
            <v>THOMAS</v>
          </cell>
          <cell r="F174" t="str">
            <v>OGRO1</v>
          </cell>
          <cell r="G174" t="str">
            <v>Troubleperson</v>
          </cell>
          <cell r="H174" t="str">
            <v>502</v>
          </cell>
          <cell r="I174" t="str">
            <v>Overhead</v>
          </cell>
          <cell r="J174" t="str">
            <v>Full Time - Permanent</v>
          </cell>
          <cell r="K174" t="str">
            <v>TRBL</v>
          </cell>
          <cell r="L174" t="str">
            <v>Troubleperson</v>
          </cell>
          <cell r="M174" t="str">
            <v>B</v>
          </cell>
          <cell r="N174" t="str">
            <v>W</v>
          </cell>
          <cell r="O174">
            <v>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0.75</v>
          </cell>
          <cell r="U174" t="str">
            <v>502</v>
          </cell>
          <cell r="V174" t="str">
            <v>101</v>
          </cell>
          <cell r="W174" t="str">
            <v>5020</v>
          </cell>
          <cell r="X174" t="str">
            <v>5020</v>
          </cell>
          <cell r="Y174" t="str">
            <v>5020</v>
          </cell>
          <cell r="Z174">
            <v>9090</v>
          </cell>
        </row>
        <row r="175">
          <cell r="B175" t="str">
            <v>10172</v>
          </cell>
          <cell r="C175" t="str">
            <v>Karen Macdonald</v>
          </cell>
          <cell r="D175" t="str">
            <v>KAREN</v>
          </cell>
          <cell r="E175" t="str">
            <v>MACDONALD</v>
          </cell>
          <cell r="F175" t="str">
            <v>OGRO1</v>
          </cell>
          <cell r="G175" t="str">
            <v>Construction Clerk</v>
          </cell>
          <cell r="H175" t="str">
            <v>502</v>
          </cell>
          <cell r="I175" t="str">
            <v>Overhead</v>
          </cell>
          <cell r="J175" t="str">
            <v>Full Time - Permanent</v>
          </cell>
          <cell r="K175" t="str">
            <v>CCLK</v>
          </cell>
          <cell r="L175" t="str">
            <v>Construction Clerk</v>
          </cell>
          <cell r="M175" t="str">
            <v>B</v>
          </cell>
          <cell r="N175" t="str">
            <v>W</v>
          </cell>
          <cell r="O175">
            <v>40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0.75</v>
          </cell>
          <cell r="U175" t="str">
            <v>502</v>
          </cell>
          <cell r="V175" t="str">
            <v>101</v>
          </cell>
          <cell r="W175" t="str">
            <v>5020</v>
          </cell>
          <cell r="X175" t="str">
            <v>5020</v>
          </cell>
          <cell r="Y175" t="str">
            <v>5020</v>
          </cell>
          <cell r="Z175">
            <v>9090</v>
          </cell>
        </row>
        <row r="176">
          <cell r="B176" t="str">
            <v>10213</v>
          </cell>
          <cell r="C176" t="str">
            <v>Brian Webster</v>
          </cell>
          <cell r="D176" t="str">
            <v>BRIAN</v>
          </cell>
          <cell r="E176" t="str">
            <v>WEBSTER</v>
          </cell>
          <cell r="F176" t="str">
            <v>OGRO1</v>
          </cell>
          <cell r="G176" t="str">
            <v>Line Maintainer - Apprentice</v>
          </cell>
          <cell r="H176" t="str">
            <v>502</v>
          </cell>
          <cell r="I176" t="str">
            <v>Overhead</v>
          </cell>
          <cell r="J176" t="str">
            <v>Full Time - Permanent</v>
          </cell>
          <cell r="K176" t="str">
            <v>LMA</v>
          </cell>
          <cell r="L176" t="str">
            <v>Line Maintainer - Apprentice</v>
          </cell>
          <cell r="M176" t="str">
            <v>B</v>
          </cell>
          <cell r="N176" t="str">
            <v>W</v>
          </cell>
          <cell r="O176">
            <v>40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0.75</v>
          </cell>
          <cell r="U176" t="str">
            <v>502</v>
          </cell>
          <cell r="V176" t="str">
            <v>101</v>
          </cell>
          <cell r="W176" t="str">
            <v>5020</v>
          </cell>
          <cell r="X176" t="str">
            <v>5020</v>
          </cell>
          <cell r="Y176" t="str">
            <v>5020</v>
          </cell>
          <cell r="Z176">
            <v>9090</v>
          </cell>
        </row>
        <row r="177">
          <cell r="B177" t="str">
            <v>10302</v>
          </cell>
          <cell r="C177" t="str">
            <v>Ronald Stewart</v>
          </cell>
          <cell r="D177" t="str">
            <v>RONALD</v>
          </cell>
          <cell r="E177" t="str">
            <v>STEWART</v>
          </cell>
          <cell r="F177" t="str">
            <v>MLOH</v>
          </cell>
          <cell r="G177" t="str">
            <v>Manager, Lines</v>
          </cell>
          <cell r="H177" t="str">
            <v>502</v>
          </cell>
          <cell r="I177" t="str">
            <v>Overhead</v>
          </cell>
          <cell r="J177" t="str">
            <v>Full Time - Permanent</v>
          </cell>
          <cell r="K177" t="str">
            <v>MLIN</v>
          </cell>
          <cell r="L177" t="str">
            <v>Manager, Lines</v>
          </cell>
          <cell r="M177" t="str">
            <v>N</v>
          </cell>
          <cell r="N177" t="str">
            <v>P</v>
          </cell>
          <cell r="O177">
            <v>40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0.75</v>
          </cell>
          <cell r="U177" t="str">
            <v>502</v>
          </cell>
          <cell r="V177" t="str">
            <v>101</v>
          </cell>
          <cell r="W177" t="str">
            <v>5005</v>
          </cell>
          <cell r="X177" t="str">
            <v>5005</v>
          </cell>
          <cell r="Y177" t="str">
            <v>5005</v>
          </cell>
          <cell r="Z177" t="str">
            <v>5005</v>
          </cell>
        </row>
        <row r="178">
          <cell r="B178" t="str">
            <v>10305</v>
          </cell>
          <cell r="C178" t="str">
            <v>Stephen Shipton</v>
          </cell>
          <cell r="D178" t="str">
            <v>STEPHEN</v>
          </cell>
          <cell r="E178" t="str">
            <v>SHIPTON</v>
          </cell>
          <cell r="F178" t="str">
            <v>OGRO1</v>
          </cell>
          <cell r="G178" t="str">
            <v>Service Lineperson</v>
          </cell>
          <cell r="H178" t="str">
            <v>502</v>
          </cell>
          <cell r="I178" t="str">
            <v>Overhead</v>
          </cell>
          <cell r="J178" t="str">
            <v>Full Time - Permanent</v>
          </cell>
          <cell r="K178" t="str">
            <v>SLP</v>
          </cell>
          <cell r="L178" t="str">
            <v>Service Lineperson</v>
          </cell>
          <cell r="M178" t="str">
            <v>B</v>
          </cell>
          <cell r="N178" t="str">
            <v>W</v>
          </cell>
          <cell r="O178">
            <v>40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0.75</v>
          </cell>
          <cell r="U178" t="str">
            <v>502</v>
          </cell>
          <cell r="V178" t="str">
            <v>101</v>
          </cell>
          <cell r="W178" t="str">
            <v>5020</v>
          </cell>
          <cell r="X178" t="str">
            <v>5020</v>
          </cell>
          <cell r="Y178" t="str">
            <v>5020</v>
          </cell>
          <cell r="Z178">
            <v>9090</v>
          </cell>
        </row>
        <row r="179">
          <cell r="B179" t="str">
            <v>10317</v>
          </cell>
          <cell r="C179" t="str">
            <v>Barry Moore</v>
          </cell>
          <cell r="D179" t="str">
            <v>BARRY</v>
          </cell>
          <cell r="E179" t="str">
            <v>MOORE</v>
          </cell>
          <cell r="F179" t="str">
            <v>SLOH1</v>
          </cell>
          <cell r="G179" t="str">
            <v>Supervisor, Overhead</v>
          </cell>
          <cell r="H179" t="str">
            <v>502</v>
          </cell>
          <cell r="I179" t="str">
            <v>Overhead</v>
          </cell>
          <cell r="J179" t="str">
            <v>Full Time - Permanent</v>
          </cell>
          <cell r="K179" t="str">
            <v>SOH</v>
          </cell>
          <cell r="L179" t="str">
            <v>Supervisor, Overhead</v>
          </cell>
          <cell r="M179" t="str">
            <v>N</v>
          </cell>
          <cell r="N179" t="str">
            <v>W</v>
          </cell>
          <cell r="O179">
            <v>40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0.75</v>
          </cell>
          <cell r="U179" t="str">
            <v>502</v>
          </cell>
          <cell r="V179" t="str">
            <v>101</v>
          </cell>
          <cell r="W179" t="str">
            <v>5020</v>
          </cell>
          <cell r="X179" t="str">
            <v>5020</v>
          </cell>
          <cell r="Y179" t="str">
            <v>5020</v>
          </cell>
          <cell r="Z179">
            <v>9090</v>
          </cell>
        </row>
        <row r="180">
          <cell r="B180" t="str">
            <v>10318</v>
          </cell>
          <cell r="C180" t="str">
            <v>James Hill</v>
          </cell>
          <cell r="D180" t="str">
            <v>JAMES</v>
          </cell>
          <cell r="E180" t="str">
            <v>HILL</v>
          </cell>
          <cell r="F180" t="str">
            <v>OGRO1</v>
          </cell>
          <cell r="G180" t="str">
            <v>Line Maintainer - 2nd Class</v>
          </cell>
          <cell r="H180" t="str">
            <v>502</v>
          </cell>
          <cell r="I180" t="str">
            <v>Overhead</v>
          </cell>
          <cell r="J180" t="str">
            <v>Full Time - Permanent</v>
          </cell>
          <cell r="K180" t="str">
            <v>LM2</v>
          </cell>
          <cell r="L180" t="str">
            <v>Line Maintainer - 2nd Class</v>
          </cell>
          <cell r="M180" t="str">
            <v>B</v>
          </cell>
          <cell r="N180" t="str">
            <v>W</v>
          </cell>
          <cell r="O180">
            <v>40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0.75</v>
          </cell>
          <cell r="U180" t="str">
            <v>502</v>
          </cell>
          <cell r="V180" t="str">
            <v>101</v>
          </cell>
          <cell r="W180" t="str">
            <v>5020</v>
          </cell>
          <cell r="X180" t="str">
            <v>5020</v>
          </cell>
          <cell r="Y180" t="str">
            <v>5020</v>
          </cell>
          <cell r="Z180">
            <v>9090</v>
          </cell>
        </row>
        <row r="181">
          <cell r="B181" t="str">
            <v>10319</v>
          </cell>
          <cell r="C181" t="str">
            <v>Garry Wooster</v>
          </cell>
          <cell r="D181" t="str">
            <v>GARRY</v>
          </cell>
          <cell r="E181" t="str">
            <v>WOOSTER</v>
          </cell>
          <cell r="F181" t="str">
            <v>SLOH1</v>
          </cell>
          <cell r="G181" t="str">
            <v>Supervisor, Overhead</v>
          </cell>
          <cell r="H181" t="str">
            <v>502</v>
          </cell>
          <cell r="I181" t="str">
            <v>Overhead</v>
          </cell>
          <cell r="J181" t="str">
            <v>Full Time - Permanent</v>
          </cell>
          <cell r="K181" t="str">
            <v>SOH</v>
          </cell>
          <cell r="L181" t="str">
            <v>Supervisor, Overhead</v>
          </cell>
          <cell r="M181" t="str">
            <v>N</v>
          </cell>
          <cell r="N181" t="str">
            <v>W</v>
          </cell>
          <cell r="O181">
            <v>40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0.75</v>
          </cell>
          <cell r="U181" t="str">
            <v>502</v>
          </cell>
          <cell r="V181" t="str">
            <v>101</v>
          </cell>
          <cell r="W181" t="str">
            <v>5020</v>
          </cell>
          <cell r="X181" t="str">
            <v>5020</v>
          </cell>
          <cell r="Y181" t="str">
            <v>5020</v>
          </cell>
          <cell r="Z181">
            <v>9090</v>
          </cell>
        </row>
        <row r="182">
          <cell r="B182" t="str">
            <v>10336</v>
          </cell>
          <cell r="C182" t="str">
            <v>John Thompson</v>
          </cell>
          <cell r="D182" t="str">
            <v>JOHN</v>
          </cell>
          <cell r="E182" t="str">
            <v>THOMPSON</v>
          </cell>
          <cell r="F182" t="str">
            <v>OGRO1</v>
          </cell>
          <cell r="G182" t="str">
            <v>Troubleperson</v>
          </cell>
          <cell r="H182" t="str">
            <v>502</v>
          </cell>
          <cell r="I182" t="str">
            <v>Overhead</v>
          </cell>
          <cell r="J182" t="str">
            <v>Full Time - Permanent</v>
          </cell>
          <cell r="K182" t="str">
            <v>TRBL</v>
          </cell>
          <cell r="L182" t="str">
            <v>Troubleperson</v>
          </cell>
          <cell r="M182" t="str">
            <v>B</v>
          </cell>
          <cell r="N182" t="str">
            <v>W</v>
          </cell>
          <cell r="O182">
            <v>40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0.75</v>
          </cell>
          <cell r="U182" t="str">
            <v>502</v>
          </cell>
          <cell r="V182" t="str">
            <v>101</v>
          </cell>
          <cell r="W182" t="str">
            <v>5020</v>
          </cell>
          <cell r="X182" t="str">
            <v>5020</v>
          </cell>
          <cell r="Y182" t="str">
            <v>5020</v>
          </cell>
          <cell r="Z182">
            <v>9090</v>
          </cell>
        </row>
        <row r="183">
          <cell r="B183" t="str">
            <v>10337</v>
          </cell>
          <cell r="C183" t="str">
            <v>Jeffrey Galbraith</v>
          </cell>
          <cell r="D183" t="str">
            <v>JEFFREY</v>
          </cell>
          <cell r="E183" t="str">
            <v>GALBRAITH</v>
          </cell>
          <cell r="F183" t="str">
            <v>MCO</v>
          </cell>
          <cell r="G183" t="str">
            <v>Mobile Crane Operator</v>
          </cell>
          <cell r="H183" t="str">
            <v>502</v>
          </cell>
          <cell r="I183" t="str">
            <v>Underground</v>
          </cell>
          <cell r="J183" t="str">
            <v>Full Time - Permanent</v>
          </cell>
          <cell r="K183" t="str">
            <v>MCO</v>
          </cell>
          <cell r="L183" t="str">
            <v>Mobile Crane Operator</v>
          </cell>
          <cell r="M183" t="str">
            <v>B</v>
          </cell>
          <cell r="N183" t="str">
            <v>W</v>
          </cell>
          <cell r="O183">
            <v>40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0.75</v>
          </cell>
          <cell r="U183" t="str">
            <v>503</v>
          </cell>
          <cell r="V183" t="str">
            <v>101</v>
          </cell>
          <cell r="W183" t="str">
            <v>5040</v>
          </cell>
          <cell r="X183" t="str">
            <v>5040</v>
          </cell>
          <cell r="Y183" t="str">
            <v>5040</v>
          </cell>
          <cell r="Z183">
            <v>9090</v>
          </cell>
        </row>
        <row r="184">
          <cell r="B184" t="str">
            <v>10349</v>
          </cell>
          <cell r="C184" t="str">
            <v>John White</v>
          </cell>
          <cell r="D184" t="str">
            <v>JOHN</v>
          </cell>
          <cell r="E184" t="str">
            <v>WHITE</v>
          </cell>
          <cell r="F184" t="str">
            <v>OGRO1</v>
          </cell>
          <cell r="G184" t="str">
            <v>Troubleperson</v>
          </cell>
          <cell r="H184" t="str">
            <v>502</v>
          </cell>
          <cell r="I184" t="str">
            <v>Overhead</v>
          </cell>
          <cell r="J184" t="str">
            <v>Full Time - Permanent</v>
          </cell>
          <cell r="K184" t="str">
            <v>TRBL</v>
          </cell>
          <cell r="L184" t="str">
            <v>Troubleperson</v>
          </cell>
          <cell r="M184" t="str">
            <v>B</v>
          </cell>
          <cell r="N184" t="str">
            <v>W</v>
          </cell>
          <cell r="O184">
            <v>40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0.75</v>
          </cell>
          <cell r="U184" t="str">
            <v>502</v>
          </cell>
          <cell r="V184" t="str">
            <v>101</v>
          </cell>
          <cell r="W184" t="str">
            <v>5020</v>
          </cell>
          <cell r="X184" t="str">
            <v>5020</v>
          </cell>
          <cell r="Y184" t="str">
            <v>5020</v>
          </cell>
          <cell r="Z184">
            <v>9090</v>
          </cell>
        </row>
        <row r="185">
          <cell r="B185" t="str">
            <v>10354</v>
          </cell>
          <cell r="C185" t="str">
            <v>Jason Caucci</v>
          </cell>
          <cell r="D185" t="str">
            <v>JASON</v>
          </cell>
          <cell r="E185" t="str">
            <v>CAUCCI</v>
          </cell>
          <cell r="F185" t="str">
            <v>OGRO1</v>
          </cell>
          <cell r="G185" t="str">
            <v>Line Maintainer - 2nd Class</v>
          </cell>
          <cell r="H185" t="str">
            <v>502</v>
          </cell>
          <cell r="I185" t="str">
            <v>Overhead</v>
          </cell>
          <cell r="J185" t="str">
            <v>Full Time - Permanent</v>
          </cell>
          <cell r="K185" t="str">
            <v>LM2</v>
          </cell>
          <cell r="L185" t="str">
            <v>Line Maintainer - 2nd Class</v>
          </cell>
          <cell r="M185" t="str">
            <v>B</v>
          </cell>
          <cell r="N185" t="str">
            <v>W</v>
          </cell>
          <cell r="O185">
            <v>40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0.75</v>
          </cell>
          <cell r="U185" t="str">
            <v>502</v>
          </cell>
          <cell r="V185" t="str">
            <v>101</v>
          </cell>
          <cell r="W185" t="str">
            <v>5020</v>
          </cell>
          <cell r="X185" t="str">
            <v>5020</v>
          </cell>
          <cell r="Y185" t="str">
            <v>5020</v>
          </cell>
          <cell r="Z185">
            <v>9090</v>
          </cell>
        </row>
        <row r="186">
          <cell r="B186" t="str">
            <v>10355</v>
          </cell>
          <cell r="C186" t="str">
            <v>Robert Service</v>
          </cell>
          <cell r="D186" t="str">
            <v>ROBERT</v>
          </cell>
          <cell r="E186" t="str">
            <v>SERVICE</v>
          </cell>
          <cell r="F186" t="str">
            <v>OGRO1</v>
          </cell>
          <cell r="G186" t="str">
            <v>Troubleperson</v>
          </cell>
          <cell r="H186" t="str">
            <v>502</v>
          </cell>
          <cell r="I186" t="str">
            <v>Overhead</v>
          </cell>
          <cell r="J186" t="str">
            <v>Full Time - Permanent</v>
          </cell>
          <cell r="K186" t="str">
            <v>TRBL</v>
          </cell>
          <cell r="L186" t="str">
            <v>Troubleperson</v>
          </cell>
          <cell r="M186" t="str">
            <v>B</v>
          </cell>
          <cell r="N186" t="str">
            <v>W</v>
          </cell>
          <cell r="O186">
            <v>40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0.75</v>
          </cell>
          <cell r="U186" t="str">
            <v>502</v>
          </cell>
          <cell r="V186" t="str">
            <v>101</v>
          </cell>
          <cell r="W186" t="str">
            <v>5020</v>
          </cell>
          <cell r="X186" t="str">
            <v>5020</v>
          </cell>
          <cell r="Y186" t="str">
            <v>5020</v>
          </cell>
          <cell r="Z186">
            <v>9090</v>
          </cell>
        </row>
        <row r="187">
          <cell r="B187" t="str">
            <v>10358</v>
          </cell>
          <cell r="C187" t="str">
            <v>Bruce Payne</v>
          </cell>
          <cell r="D187" t="str">
            <v>BRUCE</v>
          </cell>
          <cell r="E187" t="str">
            <v>PAYNE</v>
          </cell>
          <cell r="F187" t="str">
            <v>OGRO1</v>
          </cell>
          <cell r="G187" t="str">
            <v>Troubleperson</v>
          </cell>
          <cell r="H187" t="str">
            <v>502</v>
          </cell>
          <cell r="I187" t="str">
            <v>Overhead</v>
          </cell>
          <cell r="J187" t="str">
            <v>Full Time - Permanent</v>
          </cell>
          <cell r="K187" t="str">
            <v>TRBL</v>
          </cell>
          <cell r="L187" t="str">
            <v>Troubleperson</v>
          </cell>
          <cell r="M187" t="str">
            <v>B</v>
          </cell>
          <cell r="N187" t="str">
            <v>W</v>
          </cell>
          <cell r="O187">
            <v>40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0.75</v>
          </cell>
          <cell r="U187" t="str">
            <v>502</v>
          </cell>
          <cell r="V187" t="str">
            <v>101</v>
          </cell>
          <cell r="W187" t="str">
            <v>5020</v>
          </cell>
          <cell r="X187" t="str">
            <v>5020</v>
          </cell>
          <cell r="Y187" t="str">
            <v>5020</v>
          </cell>
          <cell r="Z187">
            <v>9090</v>
          </cell>
        </row>
        <row r="188">
          <cell r="B188" t="str">
            <v>10360</v>
          </cell>
          <cell r="C188" t="str">
            <v>David Evans</v>
          </cell>
          <cell r="D188" t="str">
            <v>DAVID</v>
          </cell>
          <cell r="E188" t="str">
            <v>EVANS</v>
          </cell>
          <cell r="F188" t="str">
            <v>OGRO1</v>
          </cell>
          <cell r="G188" t="str">
            <v>Line Maintainer - 1st Class</v>
          </cell>
          <cell r="H188" t="str">
            <v>502</v>
          </cell>
          <cell r="I188" t="str">
            <v>Overhead</v>
          </cell>
          <cell r="J188" t="str">
            <v>Full Time - Permanent</v>
          </cell>
          <cell r="K188" t="str">
            <v>LM</v>
          </cell>
          <cell r="L188" t="str">
            <v>Line Maintainer - 1st Class</v>
          </cell>
          <cell r="M188" t="str">
            <v>B</v>
          </cell>
          <cell r="N188" t="str">
            <v>W</v>
          </cell>
          <cell r="O188">
            <v>40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0.75</v>
          </cell>
          <cell r="U188" t="str">
            <v>502</v>
          </cell>
          <cell r="V188" t="str">
            <v>101</v>
          </cell>
          <cell r="W188" t="str">
            <v>5020</v>
          </cell>
          <cell r="X188" t="str">
            <v>5020</v>
          </cell>
          <cell r="Y188" t="str">
            <v>5020</v>
          </cell>
          <cell r="Z188">
            <v>9090</v>
          </cell>
        </row>
        <row r="189">
          <cell r="B189" t="str">
            <v>10362</v>
          </cell>
          <cell r="C189" t="str">
            <v>James Johnson</v>
          </cell>
          <cell r="D189" t="str">
            <v>JAMES</v>
          </cell>
          <cell r="E189" t="str">
            <v>JOHNSON</v>
          </cell>
          <cell r="F189" t="str">
            <v>OGRO1</v>
          </cell>
          <cell r="G189" t="str">
            <v>Line Maintainer - 1st Class</v>
          </cell>
          <cell r="H189" t="str">
            <v>502</v>
          </cell>
          <cell r="I189" t="str">
            <v>Overhead</v>
          </cell>
          <cell r="J189" t="str">
            <v>Full Time - Permanent</v>
          </cell>
          <cell r="K189" t="str">
            <v>LM</v>
          </cell>
          <cell r="L189" t="str">
            <v>Line Maintainer - 1st Class</v>
          </cell>
          <cell r="M189" t="str">
            <v>B</v>
          </cell>
          <cell r="N189" t="str">
            <v>W</v>
          </cell>
          <cell r="O189">
            <v>40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0.75</v>
          </cell>
          <cell r="U189" t="str">
            <v>502</v>
          </cell>
          <cell r="V189" t="str">
            <v>101</v>
          </cell>
          <cell r="W189" t="str">
            <v>5020</v>
          </cell>
          <cell r="X189" t="str">
            <v>5020</v>
          </cell>
          <cell r="Y189" t="str">
            <v>5020</v>
          </cell>
          <cell r="Z189">
            <v>9090</v>
          </cell>
        </row>
        <row r="190">
          <cell r="B190" t="str">
            <v>10373</v>
          </cell>
          <cell r="C190" t="str">
            <v>Richard Mcbride</v>
          </cell>
          <cell r="D190" t="str">
            <v>RICHARD</v>
          </cell>
          <cell r="E190" t="str">
            <v>MCBRIDE</v>
          </cell>
          <cell r="F190" t="str">
            <v>OGRO1</v>
          </cell>
          <cell r="G190" t="str">
            <v>Troubleperson</v>
          </cell>
          <cell r="H190" t="str">
            <v>502</v>
          </cell>
          <cell r="I190" t="str">
            <v>Overhead</v>
          </cell>
          <cell r="J190" t="str">
            <v>Full Time - Permanent</v>
          </cell>
          <cell r="K190" t="str">
            <v>TRBL</v>
          </cell>
          <cell r="L190" t="str">
            <v>Troubleperson</v>
          </cell>
          <cell r="M190" t="str">
            <v>B</v>
          </cell>
          <cell r="N190" t="str">
            <v>W</v>
          </cell>
          <cell r="O190">
            <v>40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0.75</v>
          </cell>
          <cell r="U190" t="str">
            <v>502</v>
          </cell>
          <cell r="V190" t="str">
            <v>101</v>
          </cell>
          <cell r="W190" t="str">
            <v>5020</v>
          </cell>
          <cell r="X190" t="str">
            <v>5020</v>
          </cell>
          <cell r="Y190" t="str">
            <v>5020</v>
          </cell>
          <cell r="Z190">
            <v>9090</v>
          </cell>
        </row>
        <row r="191">
          <cell r="B191" t="str">
            <v>10374</v>
          </cell>
          <cell r="C191" t="str">
            <v>Richard Urech</v>
          </cell>
          <cell r="D191" t="str">
            <v>RICHARD</v>
          </cell>
          <cell r="E191" t="str">
            <v>URECH</v>
          </cell>
          <cell r="F191" t="str">
            <v>OGRO1</v>
          </cell>
          <cell r="G191" t="str">
            <v>Line Maintainer - 1st Class</v>
          </cell>
          <cell r="H191" t="str">
            <v>502</v>
          </cell>
          <cell r="I191" t="str">
            <v>Overhead</v>
          </cell>
          <cell r="J191" t="str">
            <v>Full Time - Permanent</v>
          </cell>
          <cell r="K191" t="str">
            <v>LM</v>
          </cell>
          <cell r="L191" t="str">
            <v>Line Maintainer - 1st Class</v>
          </cell>
          <cell r="M191" t="str">
            <v>B</v>
          </cell>
          <cell r="N191" t="str">
            <v>W</v>
          </cell>
          <cell r="O191">
            <v>40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0.75</v>
          </cell>
          <cell r="U191" t="str">
            <v>502</v>
          </cell>
          <cell r="V191" t="str">
            <v>101</v>
          </cell>
          <cell r="W191" t="str">
            <v>5020</v>
          </cell>
          <cell r="X191" t="str">
            <v>5020</v>
          </cell>
          <cell r="Y191" t="str">
            <v>5020</v>
          </cell>
          <cell r="Z191">
            <v>9090</v>
          </cell>
        </row>
        <row r="192">
          <cell r="B192" t="str">
            <v>10375</v>
          </cell>
          <cell r="C192" t="str">
            <v>Peter Gould</v>
          </cell>
          <cell r="D192" t="str">
            <v>PETER</v>
          </cell>
          <cell r="E192" t="str">
            <v>GOULD</v>
          </cell>
          <cell r="F192" t="str">
            <v>MCO</v>
          </cell>
          <cell r="G192" t="str">
            <v>Mobile Crane Operator</v>
          </cell>
          <cell r="H192" t="str">
            <v>502</v>
          </cell>
          <cell r="I192" t="str">
            <v>Underground</v>
          </cell>
          <cell r="J192" t="str">
            <v>Full Time - Permanent</v>
          </cell>
          <cell r="K192" t="str">
            <v>MCO</v>
          </cell>
          <cell r="L192" t="str">
            <v>Mobile Crane Operator</v>
          </cell>
          <cell r="M192" t="str">
            <v>B</v>
          </cell>
          <cell r="N192" t="str">
            <v>W</v>
          </cell>
          <cell r="O192">
            <v>40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0.75</v>
          </cell>
          <cell r="U192" t="str">
            <v>503</v>
          </cell>
          <cell r="V192" t="str">
            <v>101</v>
          </cell>
          <cell r="W192" t="str">
            <v>5040</v>
          </cell>
          <cell r="X192" t="str">
            <v>5040</v>
          </cell>
          <cell r="Y192" t="str">
            <v>5040</v>
          </cell>
          <cell r="Z192">
            <v>9090</v>
          </cell>
        </row>
        <row r="193">
          <cell r="B193" t="str">
            <v>10378</v>
          </cell>
          <cell r="C193" t="str">
            <v>Jeffrey Koeppe</v>
          </cell>
          <cell r="D193" t="str">
            <v>JEFFREY</v>
          </cell>
          <cell r="E193" t="str">
            <v>KOEPPE</v>
          </cell>
          <cell r="F193" t="str">
            <v>OGRO1</v>
          </cell>
          <cell r="G193" t="str">
            <v>Line Maintainer - 1st Class</v>
          </cell>
          <cell r="H193" t="str">
            <v>502</v>
          </cell>
          <cell r="I193" t="str">
            <v>Overhead</v>
          </cell>
          <cell r="J193" t="str">
            <v>Full Time - Permanent</v>
          </cell>
          <cell r="K193" t="str">
            <v>LM</v>
          </cell>
          <cell r="L193" t="str">
            <v>Line Maintainer - 1st Class</v>
          </cell>
          <cell r="M193" t="str">
            <v>B</v>
          </cell>
          <cell r="N193" t="str">
            <v>W</v>
          </cell>
          <cell r="O193">
            <v>40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0.75</v>
          </cell>
          <cell r="U193" t="str">
            <v>502</v>
          </cell>
          <cell r="V193" t="str">
            <v>101</v>
          </cell>
          <cell r="W193" t="str">
            <v>5020</v>
          </cell>
          <cell r="X193" t="str">
            <v>5020</v>
          </cell>
          <cell r="Y193" t="str">
            <v>5020</v>
          </cell>
          <cell r="Z193">
            <v>9090</v>
          </cell>
        </row>
        <row r="194">
          <cell r="B194" t="str">
            <v>10379</v>
          </cell>
          <cell r="C194" t="str">
            <v>Peter Vanderhout</v>
          </cell>
          <cell r="D194" t="str">
            <v>PETER</v>
          </cell>
          <cell r="E194" t="str">
            <v>VANDERHOUT</v>
          </cell>
          <cell r="F194" t="str">
            <v>OGRO1</v>
          </cell>
          <cell r="G194" t="str">
            <v>Line Maintainer - 1st Class</v>
          </cell>
          <cell r="H194" t="str">
            <v>502</v>
          </cell>
          <cell r="I194" t="str">
            <v>Overhead</v>
          </cell>
          <cell r="J194" t="str">
            <v>Full Time - Permanent</v>
          </cell>
          <cell r="K194" t="str">
            <v>LM</v>
          </cell>
          <cell r="L194" t="str">
            <v>Line Maintainer - 1st Class</v>
          </cell>
          <cell r="M194" t="str">
            <v>B</v>
          </cell>
          <cell r="N194" t="str">
            <v>W</v>
          </cell>
          <cell r="O194">
            <v>40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0.75</v>
          </cell>
          <cell r="U194" t="str">
            <v>502</v>
          </cell>
          <cell r="V194" t="str">
            <v>101</v>
          </cell>
          <cell r="W194" t="str">
            <v>5020</v>
          </cell>
          <cell r="X194" t="str">
            <v>5020</v>
          </cell>
          <cell r="Y194" t="str">
            <v>5020</v>
          </cell>
          <cell r="Z194">
            <v>9090</v>
          </cell>
        </row>
        <row r="195">
          <cell r="B195" t="str">
            <v>10380</v>
          </cell>
          <cell r="C195" t="str">
            <v>Robert Taylor</v>
          </cell>
          <cell r="D195" t="str">
            <v>ROBERT</v>
          </cell>
          <cell r="E195" t="str">
            <v>TAYLOR</v>
          </cell>
          <cell r="F195" t="str">
            <v>OGRO1</v>
          </cell>
          <cell r="G195" t="str">
            <v>Line Maintainer - 1st Class</v>
          </cell>
          <cell r="H195" t="str">
            <v>502</v>
          </cell>
          <cell r="I195" t="str">
            <v>Overhead</v>
          </cell>
          <cell r="J195" t="str">
            <v>Full Time - Permanent</v>
          </cell>
          <cell r="K195" t="str">
            <v>LM</v>
          </cell>
          <cell r="L195" t="str">
            <v>Line Maintainer - 1st Class</v>
          </cell>
          <cell r="M195" t="str">
            <v>B</v>
          </cell>
          <cell r="N195" t="str">
            <v>W</v>
          </cell>
          <cell r="O195">
            <v>40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0.75</v>
          </cell>
          <cell r="U195" t="str">
            <v>502</v>
          </cell>
          <cell r="V195" t="str">
            <v>101</v>
          </cell>
          <cell r="W195" t="str">
            <v>5020</v>
          </cell>
          <cell r="X195" t="str">
            <v>5020</v>
          </cell>
          <cell r="Y195" t="str">
            <v>5020</v>
          </cell>
          <cell r="Z195">
            <v>9090</v>
          </cell>
        </row>
        <row r="196">
          <cell r="B196" t="str">
            <v>10381</v>
          </cell>
          <cell r="C196" t="str">
            <v>Gary Macdonald</v>
          </cell>
          <cell r="D196" t="str">
            <v>GARY</v>
          </cell>
          <cell r="E196" t="str">
            <v>MACDONALD</v>
          </cell>
          <cell r="F196" t="str">
            <v>OGRO1</v>
          </cell>
          <cell r="G196" t="str">
            <v>Troubleperson</v>
          </cell>
          <cell r="H196" t="str">
            <v>502</v>
          </cell>
          <cell r="I196" t="str">
            <v>Overhead</v>
          </cell>
          <cell r="J196" t="str">
            <v>Full Time - Permanent</v>
          </cell>
          <cell r="K196" t="str">
            <v>TRBL</v>
          </cell>
          <cell r="L196" t="str">
            <v>Troubleperson</v>
          </cell>
          <cell r="M196" t="str">
            <v>B</v>
          </cell>
          <cell r="N196" t="str">
            <v>W</v>
          </cell>
          <cell r="O196">
            <v>40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0.75</v>
          </cell>
          <cell r="U196" t="str">
            <v>502</v>
          </cell>
          <cell r="V196" t="str">
            <v>101</v>
          </cell>
          <cell r="W196" t="str">
            <v>5020</v>
          </cell>
          <cell r="X196" t="str">
            <v>5020</v>
          </cell>
          <cell r="Y196" t="str">
            <v>5020</v>
          </cell>
          <cell r="Z196">
            <v>9090</v>
          </cell>
        </row>
        <row r="197">
          <cell r="B197" t="str">
            <v>10383</v>
          </cell>
          <cell r="C197" t="str">
            <v>Donald Bulthuis</v>
          </cell>
          <cell r="D197" t="str">
            <v>DONALD</v>
          </cell>
          <cell r="E197" t="str">
            <v>BULTHUIS</v>
          </cell>
          <cell r="F197" t="str">
            <v>OGRO1</v>
          </cell>
          <cell r="G197" t="str">
            <v>Lead Hand</v>
          </cell>
          <cell r="H197" t="str">
            <v>502</v>
          </cell>
          <cell r="I197" t="str">
            <v>Overhead</v>
          </cell>
          <cell r="J197" t="str">
            <v>Full Time - Permanent</v>
          </cell>
          <cell r="K197" t="str">
            <v>LH</v>
          </cell>
          <cell r="L197" t="str">
            <v>Lead Hand</v>
          </cell>
          <cell r="M197" t="str">
            <v>B</v>
          </cell>
          <cell r="N197" t="str">
            <v>W</v>
          </cell>
          <cell r="O197">
            <v>40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0.75</v>
          </cell>
          <cell r="U197" t="str">
            <v>502</v>
          </cell>
          <cell r="V197" t="str">
            <v>101</v>
          </cell>
          <cell r="W197" t="str">
            <v>5020</v>
          </cell>
          <cell r="X197" t="str">
            <v>5020</v>
          </cell>
          <cell r="Y197" t="str">
            <v>5020</v>
          </cell>
          <cell r="Z197">
            <v>9090</v>
          </cell>
        </row>
        <row r="198">
          <cell r="B198" t="str">
            <v>10384</v>
          </cell>
          <cell r="C198" t="str">
            <v>Rick Beedie</v>
          </cell>
          <cell r="D198" t="str">
            <v>RICK</v>
          </cell>
          <cell r="E198" t="str">
            <v>BEEDIE</v>
          </cell>
          <cell r="F198" t="str">
            <v>OGRO1</v>
          </cell>
          <cell r="G198" t="str">
            <v>Lead Hand</v>
          </cell>
          <cell r="H198" t="str">
            <v>502</v>
          </cell>
          <cell r="I198" t="str">
            <v>Overhead</v>
          </cell>
          <cell r="J198" t="str">
            <v>Full Time - Permanent</v>
          </cell>
          <cell r="K198" t="str">
            <v>LH</v>
          </cell>
          <cell r="L198" t="str">
            <v>Lead Hand</v>
          </cell>
          <cell r="M198" t="str">
            <v>B</v>
          </cell>
          <cell r="N198" t="str">
            <v>W</v>
          </cell>
          <cell r="O198">
            <v>40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0.75</v>
          </cell>
          <cell r="U198" t="str">
            <v>502</v>
          </cell>
          <cell r="V198" t="str">
            <v>101</v>
          </cell>
          <cell r="W198" t="str">
            <v>5020</v>
          </cell>
          <cell r="X198" t="str">
            <v>5020</v>
          </cell>
          <cell r="Y198" t="str">
            <v>5020</v>
          </cell>
          <cell r="Z198">
            <v>9090</v>
          </cell>
        </row>
        <row r="199">
          <cell r="B199" t="str">
            <v>10385</v>
          </cell>
          <cell r="C199" t="str">
            <v>Gerry Digiacinto</v>
          </cell>
          <cell r="D199" t="str">
            <v>GERRY</v>
          </cell>
          <cell r="E199" t="str">
            <v>DIGIACINTO</v>
          </cell>
          <cell r="F199" t="str">
            <v>OGRO1</v>
          </cell>
          <cell r="G199" t="str">
            <v>Lead Hand</v>
          </cell>
          <cell r="H199" t="str">
            <v>502</v>
          </cell>
          <cell r="I199" t="str">
            <v>Overhead</v>
          </cell>
          <cell r="J199" t="str">
            <v>Full Time - Permanent</v>
          </cell>
          <cell r="K199" t="str">
            <v>LH</v>
          </cell>
          <cell r="L199" t="str">
            <v>Lead Hand</v>
          </cell>
          <cell r="M199" t="str">
            <v>B</v>
          </cell>
          <cell r="N199" t="str">
            <v>W</v>
          </cell>
          <cell r="O199">
            <v>40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0.75</v>
          </cell>
          <cell r="U199" t="str">
            <v>502</v>
          </cell>
          <cell r="V199" t="str">
            <v>101</v>
          </cell>
          <cell r="W199" t="str">
            <v>5020</v>
          </cell>
          <cell r="X199" t="str">
            <v>5020</v>
          </cell>
          <cell r="Y199" t="str">
            <v>5020</v>
          </cell>
          <cell r="Z199">
            <v>9090</v>
          </cell>
        </row>
        <row r="200">
          <cell r="B200" t="str">
            <v>10386</v>
          </cell>
          <cell r="C200" t="str">
            <v>Scott Borer</v>
          </cell>
          <cell r="D200" t="str">
            <v>SCOTT</v>
          </cell>
          <cell r="E200" t="str">
            <v>BORER</v>
          </cell>
          <cell r="F200" t="str">
            <v>OGRO1</v>
          </cell>
          <cell r="G200" t="str">
            <v>Line Maintainer - 1st Class</v>
          </cell>
          <cell r="H200" t="str">
            <v>502</v>
          </cell>
          <cell r="I200" t="str">
            <v>Overhead</v>
          </cell>
          <cell r="J200" t="str">
            <v>Full Time - Permanent</v>
          </cell>
          <cell r="K200" t="str">
            <v>LM</v>
          </cell>
          <cell r="L200" t="str">
            <v>Line Maintainer - 1st Class</v>
          </cell>
          <cell r="M200" t="str">
            <v>B</v>
          </cell>
          <cell r="N200" t="str">
            <v>W</v>
          </cell>
          <cell r="O200">
            <v>40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0.75</v>
          </cell>
          <cell r="U200" t="str">
            <v>502</v>
          </cell>
          <cell r="V200" t="str">
            <v>101</v>
          </cell>
          <cell r="W200" t="str">
            <v>5020</v>
          </cell>
          <cell r="X200" t="str">
            <v>5020</v>
          </cell>
          <cell r="Y200" t="str">
            <v>5020</v>
          </cell>
          <cell r="Z200">
            <v>9090</v>
          </cell>
        </row>
        <row r="201">
          <cell r="B201" t="str">
            <v>10388</v>
          </cell>
          <cell r="C201" t="str">
            <v>Gary Chiarot</v>
          </cell>
          <cell r="D201" t="str">
            <v>GARY</v>
          </cell>
          <cell r="E201" t="str">
            <v>CHIAROT</v>
          </cell>
          <cell r="F201" t="str">
            <v>OGRO1</v>
          </cell>
          <cell r="G201" t="str">
            <v>Lead Hand</v>
          </cell>
          <cell r="H201" t="str">
            <v>502</v>
          </cell>
          <cell r="I201" t="str">
            <v>Overhead</v>
          </cell>
          <cell r="J201" t="str">
            <v>Full Time - Permanent</v>
          </cell>
          <cell r="K201" t="str">
            <v>LH</v>
          </cell>
          <cell r="L201" t="str">
            <v>Lead Hand</v>
          </cell>
          <cell r="M201" t="str">
            <v>B</v>
          </cell>
          <cell r="N201" t="str">
            <v>W</v>
          </cell>
          <cell r="O201">
            <v>40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0.75</v>
          </cell>
          <cell r="U201" t="str">
            <v>502</v>
          </cell>
          <cell r="V201" t="str">
            <v>101</v>
          </cell>
          <cell r="W201" t="str">
            <v>5020</v>
          </cell>
          <cell r="X201" t="str">
            <v>5020</v>
          </cell>
          <cell r="Y201" t="str">
            <v>5020</v>
          </cell>
          <cell r="Z201">
            <v>9090</v>
          </cell>
        </row>
        <row r="202">
          <cell r="B202" t="str">
            <v>10390</v>
          </cell>
          <cell r="C202" t="str">
            <v>Chris Wilkes</v>
          </cell>
          <cell r="D202" t="str">
            <v>CHRIS</v>
          </cell>
          <cell r="E202" t="str">
            <v>WILKES</v>
          </cell>
          <cell r="F202" t="str">
            <v>OGRO1</v>
          </cell>
          <cell r="G202" t="str">
            <v>Line Maintainer - 1st Class</v>
          </cell>
          <cell r="H202" t="str">
            <v>502</v>
          </cell>
          <cell r="I202" t="str">
            <v>Overhead</v>
          </cell>
          <cell r="J202" t="str">
            <v>Full Time - Permanent</v>
          </cell>
          <cell r="K202" t="str">
            <v>LM</v>
          </cell>
          <cell r="L202" t="str">
            <v>Line Maintainer - 1st Class</v>
          </cell>
          <cell r="M202" t="str">
            <v>B</v>
          </cell>
          <cell r="N202" t="str">
            <v>W</v>
          </cell>
          <cell r="O202">
            <v>40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0.75</v>
          </cell>
          <cell r="U202" t="str">
            <v>502</v>
          </cell>
          <cell r="V202" t="str">
            <v>101</v>
          </cell>
          <cell r="W202" t="str">
            <v>5020</v>
          </cell>
          <cell r="X202" t="str">
            <v>5020</v>
          </cell>
          <cell r="Y202" t="str">
            <v>5020</v>
          </cell>
          <cell r="Z202">
            <v>9090</v>
          </cell>
        </row>
        <row r="203">
          <cell r="B203" t="str">
            <v>10396</v>
          </cell>
          <cell r="C203" t="str">
            <v>Brian Robinson</v>
          </cell>
          <cell r="D203" t="str">
            <v>BRIAN</v>
          </cell>
          <cell r="E203" t="str">
            <v>ROBINSON</v>
          </cell>
          <cell r="F203" t="str">
            <v>OGRO1</v>
          </cell>
          <cell r="G203" t="str">
            <v>Lead Hand</v>
          </cell>
          <cell r="H203" t="str">
            <v>502</v>
          </cell>
          <cell r="I203" t="str">
            <v>Overhead</v>
          </cell>
          <cell r="J203" t="str">
            <v>Full Time - Permanent</v>
          </cell>
          <cell r="K203" t="str">
            <v>LH</v>
          </cell>
          <cell r="L203" t="str">
            <v>Lead Hand</v>
          </cell>
          <cell r="M203" t="str">
            <v>B</v>
          </cell>
          <cell r="N203" t="str">
            <v>W</v>
          </cell>
          <cell r="O203">
            <v>40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0.75</v>
          </cell>
          <cell r="U203" t="str">
            <v>502</v>
          </cell>
          <cell r="V203" t="str">
            <v>101</v>
          </cell>
          <cell r="W203" t="str">
            <v>5020</v>
          </cell>
          <cell r="X203" t="str">
            <v>5020</v>
          </cell>
          <cell r="Y203" t="str">
            <v>5020</v>
          </cell>
          <cell r="Z203">
            <v>9090</v>
          </cell>
        </row>
        <row r="204">
          <cell r="B204" t="str">
            <v>10397</v>
          </cell>
          <cell r="C204" t="str">
            <v>Steve Abramovich</v>
          </cell>
          <cell r="D204" t="str">
            <v>STEVE</v>
          </cell>
          <cell r="E204" t="str">
            <v>ABRAMOVICH</v>
          </cell>
          <cell r="F204" t="str">
            <v>OGRO1</v>
          </cell>
          <cell r="G204" t="str">
            <v>Line Maintainer - 1st Class</v>
          </cell>
          <cell r="H204" t="str">
            <v>502</v>
          </cell>
          <cell r="I204" t="str">
            <v>Overhead</v>
          </cell>
          <cell r="J204" t="str">
            <v>Full Time - Permanent</v>
          </cell>
          <cell r="K204" t="str">
            <v>LM</v>
          </cell>
          <cell r="L204" t="str">
            <v>Line Maintainer - 1st Class</v>
          </cell>
          <cell r="M204" t="str">
            <v>B</v>
          </cell>
          <cell r="N204" t="str">
            <v>W</v>
          </cell>
          <cell r="O204">
            <v>40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0.75</v>
          </cell>
          <cell r="U204" t="str">
            <v>502</v>
          </cell>
          <cell r="V204" t="str">
            <v>101</v>
          </cell>
          <cell r="W204" t="str">
            <v>5020</v>
          </cell>
          <cell r="X204" t="str">
            <v>5020</v>
          </cell>
          <cell r="Y204" t="str">
            <v>5020</v>
          </cell>
          <cell r="Z204">
            <v>9090</v>
          </cell>
        </row>
        <row r="205">
          <cell r="B205" t="str">
            <v>10398</v>
          </cell>
          <cell r="C205" t="str">
            <v>Scott Biggs</v>
          </cell>
          <cell r="D205" t="str">
            <v>SCOTT</v>
          </cell>
          <cell r="E205" t="str">
            <v>BIGGS</v>
          </cell>
          <cell r="F205" t="str">
            <v>OGRO1</v>
          </cell>
          <cell r="G205" t="str">
            <v>Line Maintainer - 1st Class</v>
          </cell>
          <cell r="H205" t="str">
            <v>502</v>
          </cell>
          <cell r="I205" t="str">
            <v>Overhead</v>
          </cell>
          <cell r="J205" t="str">
            <v>Full Time - Permanent</v>
          </cell>
          <cell r="K205" t="str">
            <v>LM</v>
          </cell>
          <cell r="L205" t="str">
            <v>Line Maintainer - 1st Class</v>
          </cell>
          <cell r="M205" t="str">
            <v>B</v>
          </cell>
          <cell r="N205" t="str">
            <v>W</v>
          </cell>
          <cell r="O205">
            <v>40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0.75</v>
          </cell>
          <cell r="U205" t="str">
            <v>502</v>
          </cell>
          <cell r="V205" t="str">
            <v>101</v>
          </cell>
          <cell r="W205" t="str">
            <v>5020</v>
          </cell>
          <cell r="X205" t="str">
            <v>5020</v>
          </cell>
          <cell r="Y205" t="str">
            <v>5020</v>
          </cell>
          <cell r="Z205">
            <v>9090</v>
          </cell>
        </row>
        <row r="206">
          <cell r="B206" t="str">
            <v>10399</v>
          </cell>
          <cell r="C206" t="str">
            <v>Manuel Quaini</v>
          </cell>
          <cell r="D206" t="str">
            <v>MANUEL</v>
          </cell>
          <cell r="E206" t="str">
            <v>QUAINI</v>
          </cell>
          <cell r="F206" t="str">
            <v>OGRO1</v>
          </cell>
          <cell r="G206" t="str">
            <v>Line Maintainer - 1st Class</v>
          </cell>
          <cell r="H206" t="str">
            <v>502</v>
          </cell>
          <cell r="I206" t="str">
            <v>Overhead</v>
          </cell>
          <cell r="J206" t="str">
            <v>Full Time - Permanent</v>
          </cell>
          <cell r="K206" t="str">
            <v>LM</v>
          </cell>
          <cell r="L206" t="str">
            <v>Line Maintainer - 1st Class</v>
          </cell>
          <cell r="M206" t="str">
            <v>B</v>
          </cell>
          <cell r="N206" t="str">
            <v>W</v>
          </cell>
          <cell r="O206">
            <v>40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0.75</v>
          </cell>
          <cell r="U206" t="str">
            <v>502</v>
          </cell>
          <cell r="V206" t="str">
            <v>101</v>
          </cell>
          <cell r="W206" t="str">
            <v>5020</v>
          </cell>
          <cell r="X206" t="str">
            <v>5020</v>
          </cell>
          <cell r="Y206" t="str">
            <v>5020</v>
          </cell>
          <cell r="Z206">
            <v>9090</v>
          </cell>
        </row>
        <row r="207">
          <cell r="B207" t="str">
            <v>10446</v>
          </cell>
          <cell r="C207" t="str">
            <v>Joseph Majerovich</v>
          </cell>
          <cell r="D207" t="str">
            <v>JOSEPH</v>
          </cell>
          <cell r="E207" t="str">
            <v>MAJEROVICH</v>
          </cell>
          <cell r="F207" t="str">
            <v>OGRO1</v>
          </cell>
          <cell r="G207" t="str">
            <v>Line Maintainer - 1st Class</v>
          </cell>
          <cell r="H207" t="str">
            <v>502</v>
          </cell>
          <cell r="I207" t="str">
            <v>Overhead</v>
          </cell>
          <cell r="J207" t="str">
            <v>Full Time - Permanent</v>
          </cell>
          <cell r="K207" t="str">
            <v>LM</v>
          </cell>
          <cell r="L207" t="str">
            <v>Line Maintainer - 1st Class</v>
          </cell>
          <cell r="M207" t="str">
            <v>B</v>
          </cell>
          <cell r="N207" t="str">
            <v>W</v>
          </cell>
          <cell r="O207">
            <v>40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0.75</v>
          </cell>
          <cell r="U207" t="str">
            <v>502</v>
          </cell>
          <cell r="V207" t="str">
            <v>101</v>
          </cell>
          <cell r="W207" t="str">
            <v>5020</v>
          </cell>
          <cell r="X207" t="str">
            <v>5020</v>
          </cell>
          <cell r="Y207" t="str">
            <v>5020</v>
          </cell>
          <cell r="Z207">
            <v>9090</v>
          </cell>
        </row>
        <row r="208">
          <cell r="B208" t="str">
            <v>10493</v>
          </cell>
          <cell r="C208" t="str">
            <v>Kevin Archer</v>
          </cell>
          <cell r="D208" t="str">
            <v>KEVIN</v>
          </cell>
          <cell r="E208" t="str">
            <v>ARCHER</v>
          </cell>
          <cell r="F208" t="str">
            <v>OGRO1</v>
          </cell>
          <cell r="G208" t="str">
            <v>Line Maintainer - Apprentice</v>
          </cell>
          <cell r="H208" t="str">
            <v>502</v>
          </cell>
          <cell r="I208" t="str">
            <v>Overhead</v>
          </cell>
          <cell r="J208" t="str">
            <v>Full Time - Permanent</v>
          </cell>
          <cell r="K208" t="str">
            <v>LMA</v>
          </cell>
          <cell r="L208" t="str">
            <v>Line Maintainer - Apprentice</v>
          </cell>
          <cell r="M208" t="str">
            <v>B</v>
          </cell>
          <cell r="N208" t="str">
            <v>W</v>
          </cell>
          <cell r="O208">
            <v>40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0.75</v>
          </cell>
          <cell r="U208" t="str">
            <v>502</v>
          </cell>
          <cell r="V208" t="str">
            <v>101</v>
          </cell>
          <cell r="W208" t="str">
            <v>5020</v>
          </cell>
          <cell r="X208" t="str">
            <v>5020</v>
          </cell>
          <cell r="Y208" t="str">
            <v>5020</v>
          </cell>
          <cell r="Z208">
            <v>9090</v>
          </cell>
        </row>
        <row r="209">
          <cell r="B209" t="str">
            <v>10541</v>
          </cell>
          <cell r="C209" t="str">
            <v>Don Nickerson</v>
          </cell>
          <cell r="D209" t="str">
            <v>DON</v>
          </cell>
          <cell r="E209" t="str">
            <v>NICKERSON</v>
          </cell>
          <cell r="F209" t="str">
            <v>OGRO1</v>
          </cell>
          <cell r="G209" t="str">
            <v>Line Maintainer - 1st Class</v>
          </cell>
          <cell r="H209" t="str">
            <v>502</v>
          </cell>
          <cell r="I209" t="str">
            <v>Overhead</v>
          </cell>
          <cell r="J209" t="str">
            <v>Full Time - Permanent</v>
          </cell>
          <cell r="K209" t="str">
            <v>LM</v>
          </cell>
          <cell r="L209" t="str">
            <v>Line Maintainer - 1st Class</v>
          </cell>
          <cell r="M209" t="str">
            <v>B</v>
          </cell>
          <cell r="N209" t="str">
            <v>W</v>
          </cell>
          <cell r="O209">
            <v>40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0.75</v>
          </cell>
          <cell r="U209" t="str">
            <v>502</v>
          </cell>
          <cell r="V209" t="str">
            <v>101</v>
          </cell>
          <cell r="W209" t="str">
            <v>5020</v>
          </cell>
          <cell r="X209" t="str">
            <v>5020</v>
          </cell>
          <cell r="Y209" t="str">
            <v>5020</v>
          </cell>
          <cell r="Z209">
            <v>9090</v>
          </cell>
        </row>
        <row r="210">
          <cell r="B210" t="str">
            <v>10562</v>
          </cell>
          <cell r="C210" t="str">
            <v>Douglas Mcclellan</v>
          </cell>
          <cell r="D210" t="str">
            <v>DOUGLAS</v>
          </cell>
          <cell r="E210" t="str">
            <v>MCCLELLAN</v>
          </cell>
          <cell r="F210" t="str">
            <v>MCO</v>
          </cell>
          <cell r="G210" t="str">
            <v>Mobile Crane Operator</v>
          </cell>
          <cell r="H210" t="str">
            <v>502</v>
          </cell>
          <cell r="I210" t="str">
            <v>Underground</v>
          </cell>
          <cell r="J210" t="str">
            <v>Full Time - Permanent</v>
          </cell>
          <cell r="K210" t="str">
            <v>MCO</v>
          </cell>
          <cell r="L210" t="str">
            <v>Mobile Crane Operator</v>
          </cell>
          <cell r="M210" t="str">
            <v>B</v>
          </cell>
          <cell r="N210" t="str">
            <v>W</v>
          </cell>
          <cell r="O210">
            <v>40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0.75</v>
          </cell>
          <cell r="U210" t="str">
            <v>503</v>
          </cell>
          <cell r="V210" t="str">
            <v>101</v>
          </cell>
          <cell r="W210" t="str">
            <v>5020</v>
          </cell>
          <cell r="X210" t="str">
            <v>5020</v>
          </cell>
          <cell r="Y210" t="str">
            <v>5020</v>
          </cell>
          <cell r="Z210">
            <v>9090</v>
          </cell>
        </row>
        <row r="211">
          <cell r="B211" t="str">
            <v>10613</v>
          </cell>
          <cell r="C211" t="str">
            <v>Philip Kwint</v>
          </cell>
          <cell r="D211" t="str">
            <v>PHILIP</v>
          </cell>
          <cell r="E211" t="str">
            <v>KWINT</v>
          </cell>
          <cell r="F211" t="str">
            <v>OGRO1</v>
          </cell>
          <cell r="G211" t="str">
            <v>Line Maintainer - 1st Class</v>
          </cell>
          <cell r="H211" t="str">
            <v>502</v>
          </cell>
          <cell r="I211" t="str">
            <v>Overhead</v>
          </cell>
          <cell r="J211" t="str">
            <v>Full Time - Permanent</v>
          </cell>
          <cell r="K211" t="str">
            <v>LM</v>
          </cell>
          <cell r="L211" t="str">
            <v>Line Maintainer - 1st Class</v>
          </cell>
          <cell r="M211" t="str">
            <v>B</v>
          </cell>
          <cell r="N211" t="str">
            <v>W</v>
          </cell>
          <cell r="O211">
            <v>40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0.75</v>
          </cell>
          <cell r="U211" t="str">
            <v>502</v>
          </cell>
          <cell r="V211" t="str">
            <v>101</v>
          </cell>
          <cell r="W211" t="str">
            <v>5020</v>
          </cell>
          <cell r="X211" t="str">
            <v>5020</v>
          </cell>
          <cell r="Y211" t="str">
            <v>5020</v>
          </cell>
          <cell r="Z211">
            <v>9090</v>
          </cell>
        </row>
        <row r="212">
          <cell r="B212" t="str">
            <v>10717</v>
          </cell>
          <cell r="C212" t="str">
            <v>Jeffrey Mcnab</v>
          </cell>
          <cell r="D212" t="str">
            <v>JEFFREY</v>
          </cell>
          <cell r="E212" t="str">
            <v>MCNAB</v>
          </cell>
          <cell r="F212" t="str">
            <v>OGRO1</v>
          </cell>
          <cell r="G212" t="str">
            <v>Line Maintainer - 1st Class</v>
          </cell>
          <cell r="H212" t="str">
            <v>502</v>
          </cell>
          <cell r="I212" t="str">
            <v>Overhead</v>
          </cell>
          <cell r="J212" t="str">
            <v>Full Time - Permanent</v>
          </cell>
          <cell r="K212" t="str">
            <v>LM</v>
          </cell>
          <cell r="L212" t="str">
            <v>Line Maintainer - 1st Class</v>
          </cell>
          <cell r="M212" t="str">
            <v>B</v>
          </cell>
          <cell r="N212" t="str">
            <v>W</v>
          </cell>
          <cell r="O212">
            <v>40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0.75</v>
          </cell>
          <cell r="U212" t="str">
            <v>502</v>
          </cell>
          <cell r="V212" t="str">
            <v>101</v>
          </cell>
          <cell r="W212" t="str">
            <v>5020</v>
          </cell>
          <cell r="X212" t="str">
            <v>5020</v>
          </cell>
          <cell r="Y212" t="str">
            <v>5020</v>
          </cell>
          <cell r="Z212">
            <v>9090</v>
          </cell>
        </row>
        <row r="213">
          <cell r="B213" t="str">
            <v>10718</v>
          </cell>
          <cell r="C213" t="str">
            <v>Joseph Popiel</v>
          </cell>
          <cell r="D213" t="str">
            <v>JOSEPH</v>
          </cell>
          <cell r="E213" t="str">
            <v>POPIEL</v>
          </cell>
          <cell r="F213" t="str">
            <v>SLOH1</v>
          </cell>
          <cell r="G213" t="str">
            <v>Supervisor, Overhead</v>
          </cell>
          <cell r="H213" t="str">
            <v>502</v>
          </cell>
          <cell r="I213" t="str">
            <v>Overhead</v>
          </cell>
          <cell r="J213" t="str">
            <v>Full Time - Permanent</v>
          </cell>
          <cell r="K213" t="str">
            <v>SOH</v>
          </cell>
          <cell r="L213" t="str">
            <v>Supervisor, Overhead</v>
          </cell>
          <cell r="M213" t="str">
            <v>N</v>
          </cell>
          <cell r="N213" t="str">
            <v>W</v>
          </cell>
          <cell r="O213">
            <v>40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0.75</v>
          </cell>
          <cell r="U213" t="str">
            <v>502</v>
          </cell>
          <cell r="V213" t="str">
            <v>101</v>
          </cell>
          <cell r="W213" t="str">
            <v>5020</v>
          </cell>
          <cell r="X213" t="str">
            <v>5020</v>
          </cell>
          <cell r="Y213" t="str">
            <v>5020</v>
          </cell>
          <cell r="Z213">
            <v>9090</v>
          </cell>
        </row>
        <row r="214">
          <cell r="B214" t="str">
            <v>10765</v>
          </cell>
          <cell r="C214" t="str">
            <v>David Kirk</v>
          </cell>
          <cell r="D214" t="str">
            <v>DAVID</v>
          </cell>
          <cell r="E214" t="str">
            <v>KIRK</v>
          </cell>
          <cell r="F214" t="str">
            <v>OGRO1</v>
          </cell>
          <cell r="G214" t="str">
            <v>Troubleperson</v>
          </cell>
          <cell r="H214" t="str">
            <v>502</v>
          </cell>
          <cell r="I214" t="str">
            <v>Overhead</v>
          </cell>
          <cell r="J214" t="str">
            <v>Full Time - Permanent</v>
          </cell>
          <cell r="K214" t="str">
            <v>TRBL</v>
          </cell>
          <cell r="L214" t="str">
            <v>Troubleperson</v>
          </cell>
          <cell r="M214" t="str">
            <v>B</v>
          </cell>
          <cell r="N214" t="str">
            <v>W</v>
          </cell>
          <cell r="O214">
            <v>40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0.75</v>
          </cell>
          <cell r="U214" t="str">
            <v>502</v>
          </cell>
          <cell r="V214" t="str">
            <v>101</v>
          </cell>
          <cell r="W214" t="str">
            <v>5020</v>
          </cell>
          <cell r="X214" t="str">
            <v>5020</v>
          </cell>
          <cell r="Y214" t="str">
            <v>5020</v>
          </cell>
          <cell r="Z214">
            <v>9090</v>
          </cell>
        </row>
        <row r="215">
          <cell r="B215" t="str">
            <v>10769</v>
          </cell>
          <cell r="C215" t="str">
            <v>Andrew Turney</v>
          </cell>
          <cell r="D215" t="str">
            <v>ANDREW</v>
          </cell>
          <cell r="E215" t="str">
            <v>TURNEY</v>
          </cell>
          <cell r="F215" t="str">
            <v>SLOH1</v>
          </cell>
          <cell r="G215" t="str">
            <v>Supervisor, Overhead</v>
          </cell>
          <cell r="H215" t="str">
            <v>502</v>
          </cell>
          <cell r="I215" t="str">
            <v>Overhead</v>
          </cell>
          <cell r="J215" t="str">
            <v>Full Time - Permanent</v>
          </cell>
          <cell r="K215" t="str">
            <v>SOH</v>
          </cell>
          <cell r="L215" t="str">
            <v>Supervisor, Overhead</v>
          </cell>
          <cell r="M215" t="str">
            <v>N</v>
          </cell>
          <cell r="N215" t="str">
            <v>W</v>
          </cell>
          <cell r="O215">
            <v>40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0.75</v>
          </cell>
          <cell r="U215" t="str">
            <v>502</v>
          </cell>
          <cell r="V215" t="str">
            <v>101</v>
          </cell>
          <cell r="W215" t="str">
            <v>5020</v>
          </cell>
          <cell r="X215" t="str">
            <v>5020</v>
          </cell>
          <cell r="Y215" t="str">
            <v>5020</v>
          </cell>
          <cell r="Z215">
            <v>9090</v>
          </cell>
        </row>
        <row r="216">
          <cell r="B216" t="str">
            <v>10771</v>
          </cell>
          <cell r="C216" t="str">
            <v>Dave Riddell</v>
          </cell>
          <cell r="D216" t="str">
            <v>DAVE</v>
          </cell>
          <cell r="E216" t="str">
            <v>RIDDELL</v>
          </cell>
          <cell r="F216" t="str">
            <v>OGRO1</v>
          </cell>
          <cell r="G216" t="str">
            <v>Line Maintainer - 1st Class</v>
          </cell>
          <cell r="H216" t="str">
            <v>502</v>
          </cell>
          <cell r="I216" t="str">
            <v>Overhead</v>
          </cell>
          <cell r="J216" t="str">
            <v>Full Time - Permanent</v>
          </cell>
          <cell r="K216" t="str">
            <v>LM</v>
          </cell>
          <cell r="L216" t="str">
            <v>Line Maintainer - 1st Class</v>
          </cell>
          <cell r="M216" t="str">
            <v>B</v>
          </cell>
          <cell r="N216" t="str">
            <v>W</v>
          </cell>
          <cell r="O216">
            <v>40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0.75</v>
          </cell>
          <cell r="U216" t="str">
            <v>502</v>
          </cell>
          <cell r="V216" t="str">
            <v>101</v>
          </cell>
          <cell r="W216" t="str">
            <v>5020</v>
          </cell>
          <cell r="X216" t="str">
            <v>5020</v>
          </cell>
          <cell r="Y216" t="str">
            <v>5020</v>
          </cell>
          <cell r="Z216">
            <v>9090</v>
          </cell>
        </row>
        <row r="217">
          <cell r="B217" t="str">
            <v>10772</v>
          </cell>
          <cell r="C217" t="str">
            <v>Richard Hall</v>
          </cell>
          <cell r="D217" t="str">
            <v>RICHARD</v>
          </cell>
          <cell r="E217" t="str">
            <v>HALL</v>
          </cell>
          <cell r="F217" t="str">
            <v>OGRO1</v>
          </cell>
          <cell r="G217" t="str">
            <v>Lead Hand</v>
          </cell>
          <cell r="H217" t="str">
            <v>502</v>
          </cell>
          <cell r="I217" t="str">
            <v>Overhead</v>
          </cell>
          <cell r="J217" t="str">
            <v>Full Time - Permanent</v>
          </cell>
          <cell r="K217" t="str">
            <v>LH</v>
          </cell>
          <cell r="L217" t="str">
            <v>Lead Hand</v>
          </cell>
          <cell r="M217" t="str">
            <v>B</v>
          </cell>
          <cell r="N217" t="str">
            <v>W</v>
          </cell>
          <cell r="O217">
            <v>40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0.75</v>
          </cell>
          <cell r="U217" t="str">
            <v>502</v>
          </cell>
          <cell r="V217" t="str">
            <v>101</v>
          </cell>
          <cell r="W217" t="str">
            <v>5020</v>
          </cell>
          <cell r="X217" t="str">
            <v>5020</v>
          </cell>
          <cell r="Y217" t="str">
            <v>5020</v>
          </cell>
          <cell r="Z217">
            <v>9090</v>
          </cell>
        </row>
        <row r="218">
          <cell r="B218" t="str">
            <v>10773</v>
          </cell>
          <cell r="C218" t="str">
            <v>Brian Ross</v>
          </cell>
          <cell r="D218" t="str">
            <v>BRIAN</v>
          </cell>
          <cell r="E218" t="str">
            <v>ROSS</v>
          </cell>
          <cell r="F218" t="str">
            <v>OGRO1</v>
          </cell>
          <cell r="G218" t="str">
            <v>Line Maintainer - 1st Class</v>
          </cell>
          <cell r="H218" t="str">
            <v>502</v>
          </cell>
          <cell r="I218" t="str">
            <v>Overhead</v>
          </cell>
          <cell r="J218" t="str">
            <v>Full Time - Permanent</v>
          </cell>
          <cell r="K218" t="str">
            <v>LM</v>
          </cell>
          <cell r="L218" t="str">
            <v>Line Maintainer - 1st Class</v>
          </cell>
          <cell r="M218" t="str">
            <v>B</v>
          </cell>
          <cell r="N218" t="str">
            <v>W</v>
          </cell>
          <cell r="O218">
            <v>40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0.75</v>
          </cell>
          <cell r="U218" t="str">
            <v>502</v>
          </cell>
          <cell r="V218" t="str">
            <v>101</v>
          </cell>
          <cell r="W218" t="str">
            <v>5020</v>
          </cell>
          <cell r="X218" t="str">
            <v>5020</v>
          </cell>
          <cell r="Y218" t="str">
            <v>5020</v>
          </cell>
          <cell r="Z218">
            <v>9090</v>
          </cell>
        </row>
        <row r="219">
          <cell r="B219" t="str">
            <v>10775</v>
          </cell>
          <cell r="C219" t="str">
            <v>John Robertson</v>
          </cell>
          <cell r="D219" t="str">
            <v>JOHN</v>
          </cell>
          <cell r="E219" t="str">
            <v>ROBERTSON</v>
          </cell>
          <cell r="F219" t="str">
            <v>OGRO1</v>
          </cell>
          <cell r="G219" t="str">
            <v>Line Maintainer - 1st Class</v>
          </cell>
          <cell r="H219" t="str">
            <v>502</v>
          </cell>
          <cell r="I219" t="str">
            <v>Overhead</v>
          </cell>
          <cell r="J219" t="str">
            <v>Full Time - Permanent</v>
          </cell>
          <cell r="K219" t="str">
            <v>LM</v>
          </cell>
          <cell r="L219" t="str">
            <v>Line Maintainer - 1st Class</v>
          </cell>
          <cell r="M219" t="str">
            <v>B</v>
          </cell>
          <cell r="N219" t="str">
            <v>W</v>
          </cell>
          <cell r="O219">
            <v>40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0.75</v>
          </cell>
          <cell r="U219" t="str">
            <v>502</v>
          </cell>
          <cell r="V219" t="str">
            <v>101</v>
          </cell>
          <cell r="W219" t="str">
            <v>5020</v>
          </cell>
          <cell r="X219" t="str">
            <v>5020</v>
          </cell>
          <cell r="Y219" t="str">
            <v>5020</v>
          </cell>
          <cell r="Z219">
            <v>9090</v>
          </cell>
        </row>
        <row r="220">
          <cell r="B220" t="str">
            <v>10779</v>
          </cell>
          <cell r="C220" t="str">
            <v>Taylor Arkinson</v>
          </cell>
          <cell r="D220" t="str">
            <v>TAYLOR</v>
          </cell>
          <cell r="E220" t="str">
            <v>ARKINSON</v>
          </cell>
          <cell r="F220" t="str">
            <v>OGRO1</v>
          </cell>
          <cell r="G220" t="str">
            <v>Lineman Plant Inspections</v>
          </cell>
          <cell r="H220" t="str">
            <v>502</v>
          </cell>
          <cell r="I220" t="str">
            <v>Overhead</v>
          </cell>
          <cell r="J220" t="str">
            <v>Full Time - Permanent</v>
          </cell>
          <cell r="K220" t="str">
            <v>LPI</v>
          </cell>
          <cell r="L220" t="str">
            <v>Lineman Plant Inspections</v>
          </cell>
          <cell r="M220" t="str">
            <v>B</v>
          </cell>
          <cell r="N220" t="str">
            <v>W</v>
          </cell>
          <cell r="O220">
            <v>40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0.75</v>
          </cell>
          <cell r="U220" t="str">
            <v>502</v>
          </cell>
          <cell r="V220" t="str">
            <v>102</v>
          </cell>
          <cell r="W220" t="str">
            <v>5020</v>
          </cell>
          <cell r="X220" t="str">
            <v>5020</v>
          </cell>
          <cell r="Y220" t="str">
            <v>5020</v>
          </cell>
          <cell r="Z220">
            <v>9090</v>
          </cell>
        </row>
        <row r="221">
          <cell r="B221" t="str">
            <v>10883</v>
          </cell>
          <cell r="C221" t="str">
            <v>Derek Gudgeon</v>
          </cell>
          <cell r="D221" t="str">
            <v>DEREK</v>
          </cell>
          <cell r="E221" t="str">
            <v>GUDGEON</v>
          </cell>
          <cell r="F221" t="str">
            <v>OGRO1</v>
          </cell>
          <cell r="G221" t="str">
            <v>Line Maintainer - Apprentice</v>
          </cell>
          <cell r="H221" t="str">
            <v>502</v>
          </cell>
          <cell r="I221" t="str">
            <v>Overhead</v>
          </cell>
          <cell r="J221" t="str">
            <v>Full Time - Permanent</v>
          </cell>
          <cell r="K221" t="str">
            <v>LMA</v>
          </cell>
          <cell r="L221" t="str">
            <v>Line Maintainer - Apprentice</v>
          </cell>
          <cell r="M221" t="str">
            <v>B</v>
          </cell>
          <cell r="N221" t="str">
            <v>W</v>
          </cell>
          <cell r="O221">
            <v>40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0.75</v>
          </cell>
          <cell r="U221" t="str">
            <v>502</v>
          </cell>
          <cell r="V221" t="str">
            <v>101</v>
          </cell>
          <cell r="W221" t="str">
            <v>5020</v>
          </cell>
          <cell r="X221" t="str">
            <v>5020</v>
          </cell>
          <cell r="Y221" t="str">
            <v>5020</v>
          </cell>
          <cell r="Z221">
            <v>9090</v>
          </cell>
        </row>
        <row r="222">
          <cell r="B222" t="str">
            <v>10884</v>
          </cell>
          <cell r="C222" t="str">
            <v>Evan Cowell</v>
          </cell>
          <cell r="D222" t="str">
            <v>EVAN</v>
          </cell>
          <cell r="E222" t="str">
            <v>COWELL</v>
          </cell>
          <cell r="F222" t="str">
            <v>OGRO4</v>
          </cell>
          <cell r="G222" t="str">
            <v>Line Maintainer - Apprentice</v>
          </cell>
          <cell r="H222" t="str">
            <v>502</v>
          </cell>
          <cell r="I222" t="str">
            <v>Overhead</v>
          </cell>
          <cell r="J222" t="str">
            <v>Full Time - Permanent</v>
          </cell>
          <cell r="K222" t="str">
            <v>LMA</v>
          </cell>
          <cell r="L222" t="str">
            <v>Line Maintainer - Apprentice</v>
          </cell>
          <cell r="M222" t="str">
            <v>B</v>
          </cell>
          <cell r="N222" t="str">
            <v>W</v>
          </cell>
          <cell r="O222">
            <v>40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0.75</v>
          </cell>
          <cell r="U222" t="str">
            <v>502</v>
          </cell>
          <cell r="V222" t="str">
            <v>102</v>
          </cell>
          <cell r="W222" t="str">
            <v>5020</v>
          </cell>
          <cell r="X222" t="str">
            <v>5020</v>
          </cell>
          <cell r="Y222" t="str">
            <v>5020</v>
          </cell>
          <cell r="Z222">
            <v>9090</v>
          </cell>
        </row>
        <row r="223">
          <cell r="B223" t="str">
            <v>10885</v>
          </cell>
          <cell r="C223" t="str">
            <v>Corey Hand</v>
          </cell>
          <cell r="D223" t="str">
            <v>COREY</v>
          </cell>
          <cell r="E223" t="str">
            <v>HAND</v>
          </cell>
          <cell r="F223" t="str">
            <v>OGRO1</v>
          </cell>
          <cell r="G223" t="str">
            <v>Line Maintainer - Apprentice</v>
          </cell>
          <cell r="H223" t="str">
            <v>502</v>
          </cell>
          <cell r="I223" t="str">
            <v>Overhead</v>
          </cell>
          <cell r="J223" t="str">
            <v>Full Time - Permanent</v>
          </cell>
          <cell r="K223" t="str">
            <v>LMA</v>
          </cell>
          <cell r="L223" t="str">
            <v>Line Maintainer - Apprentice</v>
          </cell>
          <cell r="M223" t="str">
            <v>B</v>
          </cell>
          <cell r="N223" t="str">
            <v>W</v>
          </cell>
          <cell r="O223">
            <v>40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0.75</v>
          </cell>
          <cell r="U223" t="str">
            <v>502</v>
          </cell>
          <cell r="V223" t="str">
            <v>101</v>
          </cell>
          <cell r="W223" t="str">
            <v>5020</v>
          </cell>
          <cell r="X223" t="str">
            <v>5020</v>
          </cell>
          <cell r="Y223" t="str">
            <v>5020</v>
          </cell>
          <cell r="Z223">
            <v>9090</v>
          </cell>
        </row>
        <row r="224">
          <cell r="B224" t="str">
            <v>10886</v>
          </cell>
          <cell r="C224" t="str">
            <v>Trevor Ambrosini</v>
          </cell>
          <cell r="D224" t="str">
            <v>TREVOR</v>
          </cell>
          <cell r="E224" t="str">
            <v>AMBROSINI</v>
          </cell>
          <cell r="F224" t="str">
            <v>OGRO1</v>
          </cell>
          <cell r="G224" t="str">
            <v>Line Maintainer - Apprentice</v>
          </cell>
          <cell r="H224" t="str">
            <v>502</v>
          </cell>
          <cell r="I224" t="str">
            <v>Overhead</v>
          </cell>
          <cell r="J224" t="str">
            <v>Full Time - Permanent</v>
          </cell>
          <cell r="K224" t="str">
            <v>LMA</v>
          </cell>
          <cell r="L224" t="str">
            <v>Line Maintainer - Apprentice</v>
          </cell>
          <cell r="M224" t="str">
            <v>B</v>
          </cell>
          <cell r="N224" t="str">
            <v>W</v>
          </cell>
          <cell r="O224">
            <v>40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0.75</v>
          </cell>
          <cell r="U224" t="str">
            <v>502</v>
          </cell>
          <cell r="V224" t="str">
            <v>101</v>
          </cell>
          <cell r="W224" t="str">
            <v>5020</v>
          </cell>
          <cell r="X224" t="str">
            <v>5020</v>
          </cell>
          <cell r="Y224" t="str">
            <v>5020</v>
          </cell>
          <cell r="Z224">
            <v>9090</v>
          </cell>
        </row>
        <row r="225">
          <cell r="B225" t="str">
            <v>10887</v>
          </cell>
          <cell r="C225" t="str">
            <v>Tyler Anderson</v>
          </cell>
          <cell r="D225" t="str">
            <v>TYLER</v>
          </cell>
          <cell r="E225" t="str">
            <v>ANDERSON</v>
          </cell>
          <cell r="F225" t="str">
            <v>OGRO1</v>
          </cell>
          <cell r="G225" t="str">
            <v>Line Maintainer - Apprentice</v>
          </cell>
          <cell r="H225" t="str">
            <v>502</v>
          </cell>
          <cell r="I225" t="str">
            <v>Overhead</v>
          </cell>
          <cell r="J225" t="str">
            <v>Full Time - Permanent</v>
          </cell>
          <cell r="K225" t="str">
            <v>LMA</v>
          </cell>
          <cell r="L225" t="str">
            <v>Line Maintainer - Apprentice</v>
          </cell>
          <cell r="M225" t="str">
            <v>B</v>
          </cell>
          <cell r="N225" t="str">
            <v>W</v>
          </cell>
          <cell r="O225">
            <v>40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0.75</v>
          </cell>
          <cell r="U225" t="str">
            <v>502</v>
          </cell>
          <cell r="V225" t="str">
            <v>101</v>
          </cell>
          <cell r="W225" t="str">
            <v>5020</v>
          </cell>
          <cell r="X225" t="str">
            <v>5020</v>
          </cell>
          <cell r="Y225" t="str">
            <v>5020</v>
          </cell>
          <cell r="Z225">
            <v>9090</v>
          </cell>
        </row>
        <row r="226">
          <cell r="B226" t="str">
            <v>10888</v>
          </cell>
          <cell r="C226" t="str">
            <v>Brett Miles</v>
          </cell>
          <cell r="D226" t="str">
            <v>BRETT</v>
          </cell>
          <cell r="E226" t="str">
            <v>MILES</v>
          </cell>
          <cell r="F226" t="str">
            <v>OGRO4</v>
          </cell>
          <cell r="G226" t="str">
            <v>Line Maintainer - Apprentice</v>
          </cell>
          <cell r="H226" t="str">
            <v>502</v>
          </cell>
          <cell r="I226" t="str">
            <v>Overhead</v>
          </cell>
          <cell r="J226" t="str">
            <v>Full Time - Permanent</v>
          </cell>
          <cell r="K226" t="str">
            <v>LMA</v>
          </cell>
          <cell r="L226" t="str">
            <v>Line Maintainer - Apprentice</v>
          </cell>
          <cell r="M226" t="str">
            <v>B</v>
          </cell>
          <cell r="N226" t="str">
            <v>W</v>
          </cell>
          <cell r="O226">
            <v>40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0.75</v>
          </cell>
          <cell r="U226" t="str">
            <v>502</v>
          </cell>
          <cell r="V226" t="str">
            <v>102</v>
          </cell>
          <cell r="W226" t="str">
            <v>5020</v>
          </cell>
          <cell r="X226" t="str">
            <v>5020</v>
          </cell>
          <cell r="Y226" t="str">
            <v>5020</v>
          </cell>
          <cell r="Z226">
            <v>9090</v>
          </cell>
        </row>
        <row r="227">
          <cell r="B227" t="str">
            <v>10889</v>
          </cell>
          <cell r="C227" t="str">
            <v>Jeffrey Skidmore</v>
          </cell>
          <cell r="D227" t="str">
            <v>JEFFREY</v>
          </cell>
          <cell r="E227" t="str">
            <v>SKIDMORE</v>
          </cell>
          <cell r="F227" t="str">
            <v>OGRO1</v>
          </cell>
          <cell r="G227" t="str">
            <v>Line Maintainer - Apprentice</v>
          </cell>
          <cell r="H227" t="str">
            <v>502</v>
          </cell>
          <cell r="I227" t="str">
            <v>Overhead</v>
          </cell>
          <cell r="J227" t="str">
            <v>Full Time - Permanent</v>
          </cell>
          <cell r="K227" t="str">
            <v>LMA</v>
          </cell>
          <cell r="L227" t="str">
            <v>Line Maintainer - Apprentice</v>
          </cell>
          <cell r="M227" t="str">
            <v>B</v>
          </cell>
          <cell r="N227" t="str">
            <v>W</v>
          </cell>
          <cell r="O227">
            <v>40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0.75</v>
          </cell>
          <cell r="U227" t="str">
            <v>502</v>
          </cell>
          <cell r="V227" t="str">
            <v>101</v>
          </cell>
          <cell r="W227" t="str">
            <v>5020</v>
          </cell>
          <cell r="X227" t="str">
            <v>5020</v>
          </cell>
          <cell r="Y227" t="str">
            <v>5020</v>
          </cell>
          <cell r="Z227">
            <v>9090</v>
          </cell>
        </row>
        <row r="228">
          <cell r="B228" t="str">
            <v>10890</v>
          </cell>
          <cell r="C228" t="str">
            <v>Kevin Gregoire</v>
          </cell>
          <cell r="D228" t="str">
            <v>KEVIN</v>
          </cell>
          <cell r="E228" t="str">
            <v>GREGOIRE</v>
          </cell>
          <cell r="F228" t="str">
            <v>OGRO4</v>
          </cell>
          <cell r="G228" t="str">
            <v>Line Maintainer - Apprentice</v>
          </cell>
          <cell r="H228" t="str">
            <v>502</v>
          </cell>
          <cell r="I228" t="str">
            <v>Overhead</v>
          </cell>
          <cell r="J228" t="str">
            <v>Full Time - Permanent</v>
          </cell>
          <cell r="K228" t="str">
            <v>LMA</v>
          </cell>
          <cell r="L228" t="str">
            <v>Line Maintainer - Apprentice</v>
          </cell>
          <cell r="M228" t="str">
            <v>B</v>
          </cell>
          <cell r="N228" t="str">
            <v>W</v>
          </cell>
          <cell r="O228">
            <v>40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0.75</v>
          </cell>
          <cell r="U228" t="str">
            <v>502</v>
          </cell>
          <cell r="V228" t="str">
            <v>102</v>
          </cell>
          <cell r="W228" t="str">
            <v>5020</v>
          </cell>
          <cell r="X228" t="str">
            <v>5020</v>
          </cell>
          <cell r="Y228" t="str">
            <v>5020</v>
          </cell>
          <cell r="Z228">
            <v>9090</v>
          </cell>
        </row>
        <row r="229">
          <cell r="B229" t="str">
            <v>10184</v>
          </cell>
          <cell r="C229" t="str">
            <v>Kelly Spencer</v>
          </cell>
          <cell r="D229" t="str">
            <v>KELLY</v>
          </cell>
          <cell r="E229" t="str">
            <v>SPENCER</v>
          </cell>
          <cell r="F229" t="str">
            <v>UGCLK</v>
          </cell>
          <cell r="G229" t="str">
            <v>Construction Clerk</v>
          </cell>
          <cell r="H229" t="str">
            <v>503</v>
          </cell>
          <cell r="I229" t="str">
            <v>Underground</v>
          </cell>
          <cell r="J229" t="str">
            <v>Full Time - Permanent</v>
          </cell>
          <cell r="K229" t="str">
            <v>CCLK</v>
          </cell>
          <cell r="L229" t="str">
            <v>Construction Clerk</v>
          </cell>
          <cell r="M229" t="str">
            <v>B</v>
          </cell>
          <cell r="N229" t="str">
            <v>W</v>
          </cell>
          <cell r="O229">
            <v>40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0.75</v>
          </cell>
          <cell r="U229" t="str">
            <v>503</v>
          </cell>
          <cell r="V229" t="str">
            <v>101</v>
          </cell>
          <cell r="W229" t="str">
            <v>5040</v>
          </cell>
          <cell r="X229" t="str">
            <v>5040</v>
          </cell>
          <cell r="Y229" t="str">
            <v>5040</v>
          </cell>
          <cell r="Z229">
            <v>9090</v>
          </cell>
        </row>
        <row r="230">
          <cell r="B230" t="str">
            <v>10356</v>
          </cell>
          <cell r="C230" t="str">
            <v>Mike Denomme</v>
          </cell>
          <cell r="D230" t="str">
            <v>MIKE</v>
          </cell>
          <cell r="E230" t="str">
            <v>DENOMME</v>
          </cell>
          <cell r="F230" t="str">
            <v>UGRO2</v>
          </cell>
          <cell r="G230" t="str">
            <v>Cable Splicer - 2nd Class</v>
          </cell>
          <cell r="H230" t="str">
            <v>503</v>
          </cell>
          <cell r="I230" t="str">
            <v>Underground</v>
          </cell>
          <cell r="J230" t="str">
            <v>Full Time - Permanent</v>
          </cell>
          <cell r="K230" t="str">
            <v>CS2</v>
          </cell>
          <cell r="L230" t="str">
            <v>Cable Splicer - 2nd Class</v>
          </cell>
          <cell r="M230" t="str">
            <v>B</v>
          </cell>
          <cell r="N230" t="str">
            <v>W</v>
          </cell>
          <cell r="O230">
            <v>40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0.75</v>
          </cell>
          <cell r="U230" t="str">
            <v>503</v>
          </cell>
          <cell r="V230" t="str">
            <v>101</v>
          </cell>
          <cell r="W230" t="str">
            <v>5040</v>
          </cell>
          <cell r="X230" t="str">
            <v>5040</v>
          </cell>
          <cell r="Y230" t="str">
            <v>5040</v>
          </cell>
          <cell r="Z230">
            <v>9090</v>
          </cell>
        </row>
        <row r="231">
          <cell r="B231" t="str">
            <v>10361</v>
          </cell>
          <cell r="C231" t="str">
            <v>Kevin Robins</v>
          </cell>
          <cell r="D231" t="str">
            <v>KEVIN</v>
          </cell>
          <cell r="E231" t="str">
            <v>ROBINS</v>
          </cell>
          <cell r="F231" t="str">
            <v>SOC</v>
          </cell>
          <cell r="G231" t="str">
            <v>Supervisor, Outside Contractor</v>
          </cell>
          <cell r="H231" t="str">
            <v>503</v>
          </cell>
          <cell r="I231" t="str">
            <v>Contractor Management</v>
          </cell>
          <cell r="J231" t="str">
            <v>Full Time - Permanent</v>
          </cell>
          <cell r="K231" t="str">
            <v>SOC</v>
          </cell>
          <cell r="L231" t="str">
            <v>Supervisor, Outside Contractor</v>
          </cell>
          <cell r="M231" t="str">
            <v>N</v>
          </cell>
          <cell r="N231" t="str">
            <v>W</v>
          </cell>
          <cell r="O231">
            <v>40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0.55000000000000004</v>
          </cell>
          <cell r="U231" t="str">
            <v>504</v>
          </cell>
          <cell r="V231" t="str">
            <v>101</v>
          </cell>
          <cell r="W231" t="str">
            <v>5105</v>
          </cell>
          <cell r="X231" t="str">
            <v>5105</v>
          </cell>
          <cell r="Y231" t="str">
            <v>5105</v>
          </cell>
          <cell r="Z231" t="str">
            <v>5105</v>
          </cell>
        </row>
        <row r="232">
          <cell r="B232" t="str">
            <v>10441</v>
          </cell>
          <cell r="C232" t="str">
            <v>Brad Douglas</v>
          </cell>
          <cell r="D232" t="str">
            <v>BRAD</v>
          </cell>
          <cell r="E232" t="str">
            <v>DOUGLAS</v>
          </cell>
          <cell r="F232" t="str">
            <v>UDCG</v>
          </cell>
          <cell r="G232" t="str">
            <v>Labourer</v>
          </cell>
          <cell r="H232" t="str">
            <v>503</v>
          </cell>
          <cell r="I232" t="str">
            <v>Underground</v>
          </cell>
          <cell r="J232" t="str">
            <v>Full Time - Permanent</v>
          </cell>
          <cell r="K232" t="str">
            <v>LAB</v>
          </cell>
          <cell r="L232" t="str">
            <v>Labourer</v>
          </cell>
          <cell r="M232" t="str">
            <v>B</v>
          </cell>
          <cell r="N232" t="str">
            <v>W</v>
          </cell>
          <cell r="O232">
            <v>40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0.75</v>
          </cell>
          <cell r="U232" t="str">
            <v>503</v>
          </cell>
          <cell r="V232" t="str">
            <v>101</v>
          </cell>
          <cell r="W232" t="str">
            <v>5040</v>
          </cell>
          <cell r="X232" t="str">
            <v>5040</v>
          </cell>
          <cell r="Y232" t="str">
            <v>5040</v>
          </cell>
          <cell r="Z232">
            <v>9090</v>
          </cell>
        </row>
        <row r="233">
          <cell r="B233" t="str">
            <v>10490</v>
          </cell>
          <cell r="C233" t="str">
            <v>Steven Robson</v>
          </cell>
          <cell r="D233" t="str">
            <v>STEVEN</v>
          </cell>
          <cell r="E233" t="str">
            <v>ROBSON</v>
          </cell>
          <cell r="F233" t="str">
            <v>OGRO1</v>
          </cell>
          <cell r="G233" t="str">
            <v>Line Maintainer - Apprentice</v>
          </cell>
          <cell r="H233" t="str">
            <v>503</v>
          </cell>
          <cell r="I233" t="str">
            <v>Overhead</v>
          </cell>
          <cell r="J233" t="str">
            <v>Full Time - Permanent</v>
          </cell>
          <cell r="K233" t="str">
            <v>LMA</v>
          </cell>
          <cell r="L233" t="str">
            <v>Line Maintainer - Apprentice</v>
          </cell>
          <cell r="M233" t="str">
            <v>B</v>
          </cell>
          <cell r="N233" t="str">
            <v>W</v>
          </cell>
          <cell r="O233">
            <v>40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0.75</v>
          </cell>
          <cell r="U233" t="str">
            <v>502</v>
          </cell>
          <cell r="V233" t="str">
            <v>101</v>
          </cell>
          <cell r="W233" t="str">
            <v>5020</v>
          </cell>
          <cell r="X233" t="str">
            <v>5020</v>
          </cell>
          <cell r="Y233" t="str">
            <v>5020</v>
          </cell>
          <cell r="Z233">
            <v>9090</v>
          </cell>
        </row>
        <row r="234">
          <cell r="B234" t="str">
            <v>10492</v>
          </cell>
          <cell r="C234" t="str">
            <v>Walter Haveman</v>
          </cell>
          <cell r="D234" t="str">
            <v>WALTER</v>
          </cell>
          <cell r="E234" t="str">
            <v>HAVEMAN</v>
          </cell>
          <cell r="F234" t="str">
            <v>UDCG</v>
          </cell>
          <cell r="G234" t="str">
            <v>Labourer</v>
          </cell>
          <cell r="H234" t="str">
            <v>503</v>
          </cell>
          <cell r="I234" t="str">
            <v>Underground</v>
          </cell>
          <cell r="J234" t="str">
            <v>Full Time - Permanent</v>
          </cell>
          <cell r="K234" t="str">
            <v>LAB</v>
          </cell>
          <cell r="L234" t="str">
            <v>Labourer</v>
          </cell>
          <cell r="M234" t="str">
            <v>B</v>
          </cell>
          <cell r="N234" t="str">
            <v>W</v>
          </cell>
          <cell r="O234">
            <v>40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0.75</v>
          </cell>
          <cell r="U234" t="str">
            <v>503</v>
          </cell>
          <cell r="V234" t="str">
            <v>101</v>
          </cell>
          <cell r="W234" t="str">
            <v>5040</v>
          </cell>
          <cell r="X234" t="str">
            <v>5040</v>
          </cell>
          <cell r="Y234" t="str">
            <v>5040</v>
          </cell>
          <cell r="Z234">
            <v>9090</v>
          </cell>
        </row>
        <row r="235">
          <cell r="B235" t="str">
            <v>10530</v>
          </cell>
          <cell r="C235" t="str">
            <v>Daniel Skidmore</v>
          </cell>
          <cell r="D235" t="str">
            <v>DANIEL</v>
          </cell>
          <cell r="E235" t="str">
            <v>SKIDMORE</v>
          </cell>
          <cell r="F235" t="str">
            <v>MLUG</v>
          </cell>
          <cell r="G235" t="str">
            <v>Manager, Lines</v>
          </cell>
          <cell r="H235" t="str">
            <v>503</v>
          </cell>
          <cell r="I235" t="str">
            <v>Underground</v>
          </cell>
          <cell r="J235" t="str">
            <v>Full Time - Permanent</v>
          </cell>
          <cell r="K235" t="str">
            <v>MLIN</v>
          </cell>
          <cell r="L235" t="str">
            <v>Manager, Lines</v>
          </cell>
          <cell r="M235" t="str">
            <v>N</v>
          </cell>
          <cell r="N235" t="str">
            <v>P</v>
          </cell>
          <cell r="O235">
            <v>40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0.75</v>
          </cell>
          <cell r="U235" t="str">
            <v>503</v>
          </cell>
          <cell r="V235" t="str">
            <v>101</v>
          </cell>
          <cell r="W235" t="str">
            <v>5105</v>
          </cell>
          <cell r="X235" t="str">
            <v>5105</v>
          </cell>
          <cell r="Y235" t="str">
            <v>5105</v>
          </cell>
          <cell r="Z235" t="str">
            <v>5105</v>
          </cell>
        </row>
        <row r="236">
          <cell r="B236" t="str">
            <v>10531</v>
          </cell>
          <cell r="C236" t="str">
            <v>Timothy Callaghan</v>
          </cell>
          <cell r="D236" t="str">
            <v>TIMOTHY</v>
          </cell>
          <cell r="E236" t="str">
            <v>CALLAGHAN</v>
          </cell>
          <cell r="F236" t="str">
            <v>SLUG2</v>
          </cell>
          <cell r="G236" t="str">
            <v>Supervisor, Underground</v>
          </cell>
          <cell r="H236" t="str">
            <v>503</v>
          </cell>
          <cell r="I236" t="str">
            <v>Underground</v>
          </cell>
          <cell r="J236" t="str">
            <v>Full Time - Permanent</v>
          </cell>
          <cell r="K236" t="str">
            <v>SUG</v>
          </cell>
          <cell r="L236" t="str">
            <v>Supervisor, Underground</v>
          </cell>
          <cell r="M236" t="str">
            <v>N</v>
          </cell>
          <cell r="N236" t="str">
            <v>W</v>
          </cell>
          <cell r="O236">
            <v>40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0.75</v>
          </cell>
          <cell r="U236" t="str">
            <v>503</v>
          </cell>
          <cell r="V236" t="str">
            <v>101</v>
          </cell>
          <cell r="W236" t="str">
            <v>5040</v>
          </cell>
          <cell r="X236" t="str">
            <v>5040</v>
          </cell>
          <cell r="Y236" t="str">
            <v>5040</v>
          </cell>
          <cell r="Z236">
            <v>9090</v>
          </cell>
        </row>
        <row r="237">
          <cell r="B237" t="str">
            <v>10532</v>
          </cell>
          <cell r="C237" t="str">
            <v>Dennis Berberick</v>
          </cell>
          <cell r="D237" t="str">
            <v>DENNIS</v>
          </cell>
          <cell r="E237" t="str">
            <v>BERBERICK</v>
          </cell>
          <cell r="F237" t="str">
            <v>SLUG1</v>
          </cell>
          <cell r="G237" t="str">
            <v>Supervisor, Underground</v>
          </cell>
          <cell r="H237" t="str">
            <v>503</v>
          </cell>
          <cell r="I237" t="str">
            <v>Underground</v>
          </cell>
          <cell r="J237" t="str">
            <v>Full Time - Permanent</v>
          </cell>
          <cell r="K237" t="str">
            <v>SUG</v>
          </cell>
          <cell r="L237" t="str">
            <v>Supervisor, Underground</v>
          </cell>
          <cell r="M237" t="str">
            <v>N</v>
          </cell>
          <cell r="N237" t="str">
            <v>W</v>
          </cell>
          <cell r="O237">
            <v>40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0.75</v>
          </cell>
          <cell r="U237" t="str">
            <v>503</v>
          </cell>
          <cell r="V237" t="str">
            <v>101</v>
          </cell>
          <cell r="W237" t="str">
            <v>5040</v>
          </cell>
          <cell r="X237" t="str">
            <v>5040</v>
          </cell>
          <cell r="Y237" t="str">
            <v>5040</v>
          </cell>
          <cell r="Z237">
            <v>9090</v>
          </cell>
        </row>
        <row r="238">
          <cell r="B238" t="str">
            <v>10534</v>
          </cell>
          <cell r="C238" t="str">
            <v>Jason Thompson</v>
          </cell>
          <cell r="D238" t="str">
            <v>JASON</v>
          </cell>
          <cell r="E238" t="str">
            <v>THOMPSON</v>
          </cell>
          <cell r="F238" t="str">
            <v>UDCG</v>
          </cell>
          <cell r="G238" t="str">
            <v>Cable Splicer - Apprentice</v>
          </cell>
          <cell r="H238" t="str">
            <v>503</v>
          </cell>
          <cell r="I238" t="str">
            <v>Underground</v>
          </cell>
          <cell r="J238" t="str">
            <v>Full Time - Permanent</v>
          </cell>
          <cell r="K238" t="str">
            <v>LAB</v>
          </cell>
          <cell r="L238" t="str">
            <v>Cable Splicer - Apprentice</v>
          </cell>
          <cell r="M238" t="str">
            <v>B</v>
          </cell>
          <cell r="N238" t="str">
            <v>W</v>
          </cell>
          <cell r="O238">
            <v>40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0.75</v>
          </cell>
          <cell r="U238" t="str">
            <v>503</v>
          </cell>
          <cell r="V238" t="str">
            <v>101</v>
          </cell>
          <cell r="W238" t="str">
            <v>5040</v>
          </cell>
          <cell r="X238" t="str">
            <v>5040</v>
          </cell>
          <cell r="Y238" t="str">
            <v>5040</v>
          </cell>
          <cell r="Z238">
            <v>9090</v>
          </cell>
        </row>
        <row r="239">
          <cell r="B239" t="str">
            <v>10542</v>
          </cell>
          <cell r="C239" t="str">
            <v>Randy Webb</v>
          </cell>
          <cell r="D239" t="str">
            <v>RANDY</v>
          </cell>
          <cell r="E239" t="str">
            <v>WEBB</v>
          </cell>
          <cell r="F239" t="str">
            <v>UDCG</v>
          </cell>
          <cell r="G239" t="str">
            <v>Truck Driver 3rd Class</v>
          </cell>
          <cell r="H239" t="str">
            <v>503</v>
          </cell>
          <cell r="I239" t="str">
            <v>Underground</v>
          </cell>
          <cell r="J239" t="str">
            <v>Full Time - Permanent</v>
          </cell>
          <cell r="K239" t="str">
            <v>LAB</v>
          </cell>
          <cell r="L239" t="str">
            <v>Truck Driver 3rd Class</v>
          </cell>
          <cell r="M239" t="str">
            <v>B</v>
          </cell>
          <cell r="N239" t="str">
            <v>W</v>
          </cell>
          <cell r="O239">
            <v>40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0.75</v>
          </cell>
          <cell r="U239" t="str">
            <v>503</v>
          </cell>
          <cell r="V239" t="str">
            <v>101</v>
          </cell>
          <cell r="W239" t="str">
            <v>5040</v>
          </cell>
          <cell r="X239" t="str">
            <v>5040</v>
          </cell>
          <cell r="Y239" t="str">
            <v>5040</v>
          </cell>
          <cell r="Z239">
            <v>9090</v>
          </cell>
        </row>
        <row r="240">
          <cell r="B240" t="str">
            <v>10552</v>
          </cell>
          <cell r="C240" t="str">
            <v>Matthew Kent</v>
          </cell>
          <cell r="D240" t="str">
            <v>MATTHEW</v>
          </cell>
          <cell r="E240" t="str">
            <v>KENT</v>
          </cell>
          <cell r="F240" t="str">
            <v>UGRO1</v>
          </cell>
          <cell r="G240" t="str">
            <v>Cable Splicer - 2nd Class</v>
          </cell>
          <cell r="H240" t="str">
            <v>503</v>
          </cell>
          <cell r="I240" t="str">
            <v>Underground</v>
          </cell>
          <cell r="J240" t="str">
            <v>Full Time - Permanent</v>
          </cell>
          <cell r="K240" t="str">
            <v>CS2</v>
          </cell>
          <cell r="L240" t="str">
            <v>Cable Splicer - 2nd Class</v>
          </cell>
          <cell r="M240" t="str">
            <v>B</v>
          </cell>
          <cell r="N240" t="str">
            <v>W</v>
          </cell>
          <cell r="O240">
            <v>40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0.75</v>
          </cell>
          <cell r="U240" t="str">
            <v>503</v>
          </cell>
          <cell r="V240" t="str">
            <v>101</v>
          </cell>
          <cell r="W240" t="str">
            <v>5040</v>
          </cell>
          <cell r="X240" t="str">
            <v>5040</v>
          </cell>
          <cell r="Y240" t="str">
            <v>5040</v>
          </cell>
          <cell r="Z240">
            <v>9090</v>
          </cell>
        </row>
        <row r="241">
          <cell r="B241" t="str">
            <v>10565</v>
          </cell>
          <cell r="C241" t="str">
            <v>John Avdeeff</v>
          </cell>
          <cell r="D241" t="str">
            <v>JOHN</v>
          </cell>
          <cell r="E241" t="str">
            <v>AVDEEFF</v>
          </cell>
          <cell r="F241" t="str">
            <v>UDCG</v>
          </cell>
          <cell r="G241" t="str">
            <v>Underground Duct Crew Lead Hand</v>
          </cell>
          <cell r="H241" t="str">
            <v>503</v>
          </cell>
          <cell r="I241" t="str">
            <v>Underground</v>
          </cell>
          <cell r="J241" t="str">
            <v>Full Time - Permanent</v>
          </cell>
          <cell r="K241" t="str">
            <v>DCLH</v>
          </cell>
          <cell r="L241" t="str">
            <v>Underground Duct Crew Lead Hand</v>
          </cell>
          <cell r="M241" t="str">
            <v>B</v>
          </cell>
          <cell r="N241" t="str">
            <v>W</v>
          </cell>
          <cell r="O241">
            <v>40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0.75</v>
          </cell>
          <cell r="U241" t="str">
            <v>503</v>
          </cell>
          <cell r="V241" t="str">
            <v>101</v>
          </cell>
          <cell r="W241" t="str">
            <v>5040</v>
          </cell>
          <cell r="X241" t="str">
            <v>5040</v>
          </cell>
          <cell r="Y241" t="str">
            <v>5040</v>
          </cell>
          <cell r="Z241">
            <v>9090</v>
          </cell>
        </row>
        <row r="242">
          <cell r="B242" t="str">
            <v>10566</v>
          </cell>
          <cell r="C242" t="str">
            <v>Mark Malstrom</v>
          </cell>
          <cell r="D242" t="str">
            <v>MARK</v>
          </cell>
          <cell r="E242" t="str">
            <v>MALSTROM</v>
          </cell>
          <cell r="F242" t="str">
            <v>UGRO2</v>
          </cell>
          <cell r="G242" t="str">
            <v>UG Cable Splicer Lead hand</v>
          </cell>
          <cell r="H242" t="str">
            <v>503</v>
          </cell>
          <cell r="I242" t="str">
            <v>Underground</v>
          </cell>
          <cell r="J242" t="str">
            <v>Full Time - Permanent</v>
          </cell>
          <cell r="K242" t="str">
            <v>CSLH</v>
          </cell>
          <cell r="L242" t="str">
            <v>UG Cable Splicer Lead hand</v>
          </cell>
          <cell r="M242" t="str">
            <v>B</v>
          </cell>
          <cell r="N242" t="str">
            <v>W</v>
          </cell>
          <cell r="O242">
            <v>40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0.75</v>
          </cell>
          <cell r="U242" t="str">
            <v>503</v>
          </cell>
          <cell r="V242" t="str">
            <v>101</v>
          </cell>
          <cell r="W242" t="str">
            <v>5040</v>
          </cell>
          <cell r="X242" t="str">
            <v>5040</v>
          </cell>
          <cell r="Y242" t="str">
            <v>5040</v>
          </cell>
          <cell r="Z242">
            <v>9090</v>
          </cell>
        </row>
        <row r="243">
          <cell r="B243" t="str">
            <v>10567</v>
          </cell>
          <cell r="C243" t="str">
            <v>Bruce Mcnea</v>
          </cell>
          <cell r="D243" t="str">
            <v>BRUCE</v>
          </cell>
          <cell r="E243" t="str">
            <v>MCNEA</v>
          </cell>
          <cell r="F243" t="str">
            <v>UGRO1</v>
          </cell>
          <cell r="G243" t="str">
            <v>U.G. Cable Splicer Lead hand</v>
          </cell>
          <cell r="H243" t="str">
            <v>503</v>
          </cell>
          <cell r="I243" t="str">
            <v>Underground</v>
          </cell>
          <cell r="J243" t="str">
            <v>Full Time - Permanent</v>
          </cell>
          <cell r="K243" t="str">
            <v>CSLH</v>
          </cell>
          <cell r="L243" t="str">
            <v>U.G. Cable Splicer Lead hand</v>
          </cell>
          <cell r="M243" t="str">
            <v>B</v>
          </cell>
          <cell r="N243" t="str">
            <v>W</v>
          </cell>
          <cell r="O243">
            <v>40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0.75</v>
          </cell>
          <cell r="U243" t="str">
            <v>503</v>
          </cell>
          <cell r="V243" t="str">
            <v>101</v>
          </cell>
          <cell r="W243" t="str">
            <v>5040</v>
          </cell>
          <cell r="X243" t="str">
            <v>5040</v>
          </cell>
          <cell r="Y243" t="str">
            <v>5040</v>
          </cell>
          <cell r="Z243">
            <v>9090</v>
          </cell>
        </row>
        <row r="244">
          <cell r="B244" t="str">
            <v>10573</v>
          </cell>
          <cell r="C244" t="str">
            <v>Andrew Mehlenbacher</v>
          </cell>
          <cell r="D244" t="str">
            <v>ANDREW</v>
          </cell>
          <cell r="E244" t="str">
            <v>MEHLENBACHER</v>
          </cell>
          <cell r="F244" t="str">
            <v>SLPC</v>
          </cell>
          <cell r="G244" t="str">
            <v>Supervisor, Lines</v>
          </cell>
          <cell r="H244" t="str">
            <v>503</v>
          </cell>
          <cell r="I244" t="str">
            <v>Underground</v>
          </cell>
          <cell r="J244" t="str">
            <v>Full Time - Permanent</v>
          </cell>
          <cell r="K244" t="str">
            <v>SLIN</v>
          </cell>
          <cell r="L244" t="str">
            <v>Supervisor, Lines</v>
          </cell>
          <cell r="M244" t="str">
            <v>N</v>
          </cell>
          <cell r="N244" t="str">
            <v>W</v>
          </cell>
          <cell r="O244">
            <v>40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0.75</v>
          </cell>
          <cell r="U244" t="str">
            <v>503</v>
          </cell>
          <cell r="V244" t="str">
            <v>101</v>
          </cell>
          <cell r="W244" t="str">
            <v>5040</v>
          </cell>
          <cell r="X244" t="str">
            <v>5040</v>
          </cell>
          <cell r="Y244" t="str">
            <v>5040</v>
          </cell>
          <cell r="Z244">
            <v>9090</v>
          </cell>
        </row>
        <row r="245">
          <cell r="B245" t="str">
            <v>10579</v>
          </cell>
          <cell r="C245" t="str">
            <v>Trevor Hewitson</v>
          </cell>
          <cell r="D245" t="str">
            <v>TREVOR</v>
          </cell>
          <cell r="E245" t="str">
            <v>HEWITSON</v>
          </cell>
          <cell r="F245" t="str">
            <v>UGRO1</v>
          </cell>
          <cell r="G245" t="str">
            <v>UG Cable Splicer Lead hand</v>
          </cell>
          <cell r="H245" t="str">
            <v>503</v>
          </cell>
          <cell r="I245" t="str">
            <v>Underground</v>
          </cell>
          <cell r="J245" t="str">
            <v>Full Time - Permanent</v>
          </cell>
          <cell r="K245" t="str">
            <v>CSLH</v>
          </cell>
          <cell r="L245" t="str">
            <v>UG Cable Splicer Lead hand</v>
          </cell>
          <cell r="M245" t="str">
            <v>B</v>
          </cell>
          <cell r="N245" t="str">
            <v>W</v>
          </cell>
          <cell r="O245">
            <v>40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0.75</v>
          </cell>
          <cell r="U245" t="str">
            <v>503</v>
          </cell>
          <cell r="V245" t="str">
            <v>101</v>
          </cell>
          <cell r="W245" t="str">
            <v>5040</v>
          </cell>
          <cell r="X245" t="str">
            <v>5040</v>
          </cell>
          <cell r="Y245" t="str">
            <v>5040</v>
          </cell>
          <cell r="Z245">
            <v>9090</v>
          </cell>
        </row>
        <row r="246">
          <cell r="B246" t="str">
            <v>10582</v>
          </cell>
          <cell r="C246" t="str">
            <v>Dean Loro</v>
          </cell>
          <cell r="D246" t="str">
            <v>DEAN</v>
          </cell>
          <cell r="E246" t="str">
            <v>LORO</v>
          </cell>
          <cell r="F246" t="str">
            <v>MCO</v>
          </cell>
          <cell r="G246" t="str">
            <v>Mobile Crane Operator</v>
          </cell>
          <cell r="H246" t="str">
            <v>503</v>
          </cell>
          <cell r="I246" t="str">
            <v>Underground</v>
          </cell>
          <cell r="J246" t="str">
            <v>Full Time - Permanent</v>
          </cell>
          <cell r="K246" t="str">
            <v>MCO</v>
          </cell>
          <cell r="L246" t="str">
            <v>Mobile Crane Operator</v>
          </cell>
          <cell r="M246" t="str">
            <v>B</v>
          </cell>
          <cell r="N246" t="str">
            <v>W</v>
          </cell>
          <cell r="O246">
            <v>40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0.75</v>
          </cell>
          <cell r="U246" t="str">
            <v>503</v>
          </cell>
          <cell r="V246" t="str">
            <v>101</v>
          </cell>
          <cell r="W246" t="str">
            <v>5040</v>
          </cell>
          <cell r="X246" t="str">
            <v>5040</v>
          </cell>
          <cell r="Y246" t="str">
            <v>5040</v>
          </cell>
          <cell r="Z246">
            <v>9090</v>
          </cell>
        </row>
        <row r="247">
          <cell r="B247" t="str">
            <v>10583</v>
          </cell>
          <cell r="C247" t="str">
            <v>Donald Despond</v>
          </cell>
          <cell r="D247" t="str">
            <v>DONALD</v>
          </cell>
          <cell r="E247" t="str">
            <v>DESPOND</v>
          </cell>
          <cell r="F247" t="str">
            <v>UGRO2</v>
          </cell>
          <cell r="G247" t="str">
            <v>UG Cable Splicer Lead hand</v>
          </cell>
          <cell r="H247" t="str">
            <v>503</v>
          </cell>
          <cell r="I247" t="str">
            <v>Underground</v>
          </cell>
          <cell r="J247" t="str">
            <v>Full Time - Permanent</v>
          </cell>
          <cell r="K247" t="str">
            <v>CSLH</v>
          </cell>
          <cell r="L247" t="str">
            <v>UG Cable Splicer Lead hand</v>
          </cell>
          <cell r="M247" t="str">
            <v>B</v>
          </cell>
          <cell r="N247" t="str">
            <v>W</v>
          </cell>
          <cell r="O247">
            <v>40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0.75</v>
          </cell>
          <cell r="U247" t="str">
            <v>503</v>
          </cell>
          <cell r="V247" t="str">
            <v>101</v>
          </cell>
          <cell r="W247" t="str">
            <v>5040</v>
          </cell>
          <cell r="X247" t="str">
            <v>5040</v>
          </cell>
          <cell r="Y247" t="str">
            <v>5040</v>
          </cell>
          <cell r="Z247">
            <v>9090</v>
          </cell>
        </row>
        <row r="248">
          <cell r="B248" t="str">
            <v>10587</v>
          </cell>
          <cell r="C248" t="str">
            <v>Brian Henley</v>
          </cell>
          <cell r="D248" t="str">
            <v>BRIAN</v>
          </cell>
          <cell r="E248" t="str">
            <v>HENLEY</v>
          </cell>
          <cell r="F248" t="str">
            <v>UGRO2</v>
          </cell>
          <cell r="G248" t="str">
            <v>Lead Hand</v>
          </cell>
          <cell r="H248" t="str">
            <v>503</v>
          </cell>
          <cell r="I248" t="str">
            <v>Underground</v>
          </cell>
          <cell r="J248" t="str">
            <v>Full Time - Permanent</v>
          </cell>
          <cell r="K248" t="str">
            <v>CS1</v>
          </cell>
          <cell r="L248" t="str">
            <v>Lead Hand</v>
          </cell>
          <cell r="M248" t="str">
            <v>B</v>
          </cell>
          <cell r="N248" t="str">
            <v>W</v>
          </cell>
          <cell r="O248">
            <v>40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0.75</v>
          </cell>
          <cell r="U248" t="str">
            <v>503</v>
          </cell>
          <cell r="V248" t="str">
            <v>101</v>
          </cell>
          <cell r="W248" t="str">
            <v>5040</v>
          </cell>
          <cell r="X248" t="str">
            <v>5040</v>
          </cell>
          <cell r="Y248" t="str">
            <v>5040</v>
          </cell>
          <cell r="Z248">
            <v>9090</v>
          </cell>
        </row>
        <row r="249">
          <cell r="B249" t="str">
            <v>10588</v>
          </cell>
          <cell r="C249" t="str">
            <v>Paul Kiefer</v>
          </cell>
          <cell r="D249" t="str">
            <v>PAUL</v>
          </cell>
          <cell r="E249" t="str">
            <v>KIEFER</v>
          </cell>
          <cell r="F249" t="str">
            <v>UDCG</v>
          </cell>
          <cell r="G249" t="str">
            <v>Underground Duct Crew Lead Hand</v>
          </cell>
          <cell r="H249" t="str">
            <v>503</v>
          </cell>
          <cell r="I249" t="str">
            <v>Underground</v>
          </cell>
          <cell r="J249" t="str">
            <v>Full Time - Permanent</v>
          </cell>
          <cell r="K249" t="str">
            <v>DCLH</v>
          </cell>
          <cell r="L249" t="str">
            <v>Underground Duct Crew Lead Hand</v>
          </cell>
          <cell r="M249" t="str">
            <v>B</v>
          </cell>
          <cell r="N249" t="str">
            <v>W</v>
          </cell>
          <cell r="O249">
            <v>40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0.75</v>
          </cell>
          <cell r="U249" t="str">
            <v>503</v>
          </cell>
          <cell r="V249" t="str">
            <v>101</v>
          </cell>
          <cell r="W249" t="str">
            <v>5040</v>
          </cell>
          <cell r="X249" t="str">
            <v>5040</v>
          </cell>
          <cell r="Y249" t="str">
            <v>5040</v>
          </cell>
          <cell r="Z249">
            <v>9090</v>
          </cell>
        </row>
        <row r="250">
          <cell r="B250" t="str">
            <v>10590</v>
          </cell>
          <cell r="C250" t="str">
            <v>Roy Owen</v>
          </cell>
          <cell r="D250" t="str">
            <v>ROY</v>
          </cell>
          <cell r="E250" t="str">
            <v>OWEN</v>
          </cell>
          <cell r="F250" t="str">
            <v>UGRO2</v>
          </cell>
          <cell r="G250" t="str">
            <v>UG Cable Splicer Lead hand</v>
          </cell>
          <cell r="H250" t="str">
            <v>503</v>
          </cell>
          <cell r="I250" t="str">
            <v>Underground</v>
          </cell>
          <cell r="J250" t="str">
            <v>Full Time - Permanent</v>
          </cell>
          <cell r="K250" t="str">
            <v>CSLH</v>
          </cell>
          <cell r="L250" t="str">
            <v>UG Cable Splicer Lead hand</v>
          </cell>
          <cell r="M250" t="str">
            <v>B</v>
          </cell>
          <cell r="N250" t="str">
            <v>W</v>
          </cell>
          <cell r="O250">
            <v>40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0.75</v>
          </cell>
          <cell r="U250" t="str">
            <v>503</v>
          </cell>
          <cell r="V250" t="str">
            <v>101</v>
          </cell>
          <cell r="W250" t="str">
            <v>5040</v>
          </cell>
          <cell r="X250" t="str">
            <v>5040</v>
          </cell>
          <cell r="Y250" t="str">
            <v>5040</v>
          </cell>
          <cell r="Z250">
            <v>9090</v>
          </cell>
        </row>
        <row r="251">
          <cell r="B251" t="str">
            <v>10591</v>
          </cell>
          <cell r="C251" t="str">
            <v>Harry Narine</v>
          </cell>
          <cell r="D251" t="str">
            <v>HARRY</v>
          </cell>
          <cell r="E251" t="str">
            <v>NARINE</v>
          </cell>
          <cell r="F251" t="str">
            <v>UGRO2</v>
          </cell>
          <cell r="G251" t="str">
            <v>Cable Splicer - 1st Class</v>
          </cell>
          <cell r="H251" t="str">
            <v>503</v>
          </cell>
          <cell r="I251" t="str">
            <v>Underground</v>
          </cell>
          <cell r="J251" t="str">
            <v>Full Time - Permanent</v>
          </cell>
          <cell r="K251" t="str">
            <v>CS1</v>
          </cell>
          <cell r="L251" t="str">
            <v>Cable Splicer - 1st Class</v>
          </cell>
          <cell r="M251" t="str">
            <v>B</v>
          </cell>
          <cell r="N251" t="str">
            <v>W</v>
          </cell>
          <cell r="O251">
            <v>40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0.75</v>
          </cell>
          <cell r="U251" t="str">
            <v>503</v>
          </cell>
          <cell r="V251" t="str">
            <v>101</v>
          </cell>
          <cell r="W251" t="str">
            <v>5040</v>
          </cell>
          <cell r="X251" t="str">
            <v>5040</v>
          </cell>
          <cell r="Y251" t="str">
            <v>5040</v>
          </cell>
          <cell r="Z251">
            <v>9090</v>
          </cell>
        </row>
        <row r="252">
          <cell r="B252" t="str">
            <v>10592</v>
          </cell>
          <cell r="C252" t="str">
            <v>Riccardo Zottarelli</v>
          </cell>
          <cell r="D252" t="str">
            <v>RICCARDO</v>
          </cell>
          <cell r="E252" t="str">
            <v>ZOTTARELLI</v>
          </cell>
          <cell r="F252" t="str">
            <v>UDCG</v>
          </cell>
          <cell r="G252" t="str">
            <v>Labourer</v>
          </cell>
          <cell r="H252" t="str">
            <v>503</v>
          </cell>
          <cell r="I252" t="str">
            <v>Underground</v>
          </cell>
          <cell r="J252" t="str">
            <v>Full Time - Permanent</v>
          </cell>
          <cell r="K252" t="str">
            <v>LAB</v>
          </cell>
          <cell r="L252" t="str">
            <v>Labourer</v>
          </cell>
          <cell r="M252" t="str">
            <v>B</v>
          </cell>
          <cell r="N252" t="str">
            <v>W</v>
          </cell>
          <cell r="O252">
            <v>40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0.75</v>
          </cell>
          <cell r="U252" t="str">
            <v>503</v>
          </cell>
          <cell r="V252" t="str">
            <v>101</v>
          </cell>
          <cell r="W252" t="str">
            <v>5040</v>
          </cell>
          <cell r="X252" t="str">
            <v>5040</v>
          </cell>
          <cell r="Y252" t="str">
            <v>5040</v>
          </cell>
          <cell r="Z252">
            <v>9090</v>
          </cell>
        </row>
        <row r="253">
          <cell r="B253" t="str">
            <v>10593</v>
          </cell>
          <cell r="C253" t="str">
            <v>Brian Bota</v>
          </cell>
          <cell r="D253" t="str">
            <v>BRIAN</v>
          </cell>
          <cell r="E253" t="str">
            <v>BOTA</v>
          </cell>
          <cell r="F253" t="str">
            <v>MCO</v>
          </cell>
          <cell r="G253" t="str">
            <v>Mobile Crane Operator</v>
          </cell>
          <cell r="H253" t="str">
            <v>503</v>
          </cell>
          <cell r="I253" t="str">
            <v>Underground</v>
          </cell>
          <cell r="J253" t="str">
            <v>Full Time - Permanent</v>
          </cell>
          <cell r="K253" t="str">
            <v>MCO</v>
          </cell>
          <cell r="L253" t="str">
            <v>Mobile Crane Operator</v>
          </cell>
          <cell r="M253" t="str">
            <v>B</v>
          </cell>
          <cell r="N253" t="str">
            <v>W</v>
          </cell>
          <cell r="O253">
            <v>40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0.75</v>
          </cell>
          <cell r="U253" t="str">
            <v>503</v>
          </cell>
          <cell r="V253" t="str">
            <v>101</v>
          </cell>
          <cell r="W253" t="str">
            <v>5040</v>
          </cell>
          <cell r="X253" t="str">
            <v>5040</v>
          </cell>
          <cell r="Y253" t="str">
            <v>5040</v>
          </cell>
          <cell r="Z253">
            <v>9090</v>
          </cell>
        </row>
        <row r="254">
          <cell r="B254" t="str">
            <v>10594</v>
          </cell>
          <cell r="C254" t="str">
            <v>Jim Stinson</v>
          </cell>
          <cell r="D254" t="str">
            <v>JIM</v>
          </cell>
          <cell r="E254" t="str">
            <v>STINSON</v>
          </cell>
          <cell r="F254" t="str">
            <v>SLDC</v>
          </cell>
          <cell r="G254" t="str">
            <v>Supervisor, Underground</v>
          </cell>
          <cell r="H254" t="str">
            <v>503</v>
          </cell>
          <cell r="I254" t="str">
            <v>Underground</v>
          </cell>
          <cell r="J254" t="str">
            <v>Full Time - Permanent</v>
          </cell>
          <cell r="K254" t="str">
            <v>SUG</v>
          </cell>
          <cell r="L254" t="str">
            <v>Supervisor, Underground</v>
          </cell>
          <cell r="M254" t="str">
            <v>N</v>
          </cell>
          <cell r="N254" t="str">
            <v>W</v>
          </cell>
          <cell r="O254">
            <v>40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0.75</v>
          </cell>
          <cell r="U254" t="str">
            <v>503</v>
          </cell>
          <cell r="V254" t="str">
            <v>101</v>
          </cell>
          <cell r="W254" t="str">
            <v>5040</v>
          </cell>
          <cell r="X254" t="str">
            <v>5040</v>
          </cell>
          <cell r="Y254" t="str">
            <v>5040</v>
          </cell>
          <cell r="Z254">
            <v>9090</v>
          </cell>
        </row>
        <row r="255">
          <cell r="B255" t="str">
            <v>10597</v>
          </cell>
          <cell r="C255" t="str">
            <v>James Arnel</v>
          </cell>
          <cell r="D255" t="str">
            <v>JAMES</v>
          </cell>
          <cell r="E255" t="str">
            <v>ARNEL</v>
          </cell>
          <cell r="F255" t="str">
            <v>UPC</v>
          </cell>
          <cell r="G255" t="str">
            <v>Utility Vac Truck 1st Class "A"</v>
          </cell>
          <cell r="H255" t="str">
            <v>503</v>
          </cell>
          <cell r="I255" t="str">
            <v>Underground</v>
          </cell>
          <cell r="J255" t="str">
            <v>Full Time - Permanent</v>
          </cell>
          <cell r="K255" t="str">
            <v>UVT1A</v>
          </cell>
          <cell r="L255" t="str">
            <v>Utility Vac Truck 1st Class "A"</v>
          </cell>
          <cell r="M255" t="str">
            <v>B</v>
          </cell>
          <cell r="N255" t="str">
            <v>W</v>
          </cell>
          <cell r="O255">
            <v>40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0.75</v>
          </cell>
          <cell r="U255" t="str">
            <v>503</v>
          </cell>
          <cell r="V255" t="str">
            <v>101</v>
          </cell>
          <cell r="W255" t="str">
            <v>5040</v>
          </cell>
          <cell r="X255" t="str">
            <v>5040</v>
          </cell>
          <cell r="Y255" t="str">
            <v>5040</v>
          </cell>
          <cell r="Z255">
            <v>9090</v>
          </cell>
        </row>
        <row r="256">
          <cell r="B256" t="str">
            <v>10598</v>
          </cell>
          <cell r="C256" t="str">
            <v>Lloyd Degrow</v>
          </cell>
          <cell r="D256" t="str">
            <v>LLOYD</v>
          </cell>
          <cell r="E256" t="str">
            <v>DEGROW</v>
          </cell>
          <cell r="F256" t="str">
            <v>UGRO1</v>
          </cell>
          <cell r="G256" t="str">
            <v>Cable Splicer - 1st Class</v>
          </cell>
          <cell r="H256" t="str">
            <v>503</v>
          </cell>
          <cell r="I256" t="str">
            <v>Underground</v>
          </cell>
          <cell r="J256" t="str">
            <v>Full Time - Permanent</v>
          </cell>
          <cell r="K256" t="str">
            <v>CS1</v>
          </cell>
          <cell r="L256" t="str">
            <v>Cable Splicer - 1st Class</v>
          </cell>
          <cell r="M256" t="str">
            <v>B</v>
          </cell>
          <cell r="N256" t="str">
            <v>W</v>
          </cell>
          <cell r="O256">
            <v>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0.75</v>
          </cell>
          <cell r="U256" t="str">
            <v>503</v>
          </cell>
          <cell r="V256" t="str">
            <v>101</v>
          </cell>
          <cell r="W256" t="str">
            <v>5040</v>
          </cell>
          <cell r="X256" t="str">
            <v>5040</v>
          </cell>
          <cell r="Y256" t="str">
            <v>5040</v>
          </cell>
          <cell r="Z256">
            <v>9090</v>
          </cell>
        </row>
        <row r="257">
          <cell r="B257" t="str">
            <v>10599</v>
          </cell>
          <cell r="C257" t="str">
            <v>Tony Ierace</v>
          </cell>
          <cell r="D257" t="str">
            <v>TONY</v>
          </cell>
          <cell r="E257" t="str">
            <v>IERACE</v>
          </cell>
          <cell r="F257" t="str">
            <v>UGRO1</v>
          </cell>
          <cell r="G257" t="str">
            <v>Cable Splicer - 1st Class</v>
          </cell>
          <cell r="H257" t="str">
            <v>503</v>
          </cell>
          <cell r="I257" t="str">
            <v>Underground</v>
          </cell>
          <cell r="J257" t="str">
            <v>Full Time - Permanent</v>
          </cell>
          <cell r="K257" t="str">
            <v>CS1</v>
          </cell>
          <cell r="L257" t="str">
            <v>Cable Splicer - 1st Class</v>
          </cell>
          <cell r="M257" t="str">
            <v>B</v>
          </cell>
          <cell r="N257" t="str">
            <v>W</v>
          </cell>
          <cell r="O257">
            <v>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0.75</v>
          </cell>
          <cell r="U257" t="str">
            <v>503</v>
          </cell>
          <cell r="V257" t="str">
            <v>101</v>
          </cell>
          <cell r="W257" t="str">
            <v>5040</v>
          </cell>
          <cell r="X257" t="str">
            <v>5040</v>
          </cell>
          <cell r="Y257" t="str">
            <v>5040</v>
          </cell>
          <cell r="Z257">
            <v>9090</v>
          </cell>
        </row>
        <row r="258">
          <cell r="B258" t="str">
            <v>10600</v>
          </cell>
          <cell r="C258" t="str">
            <v>Dave Robinson</v>
          </cell>
          <cell r="D258" t="str">
            <v>DAVE</v>
          </cell>
          <cell r="E258" t="str">
            <v>ROBINSON</v>
          </cell>
          <cell r="F258" t="str">
            <v>UGRO1</v>
          </cell>
          <cell r="G258" t="str">
            <v>Cable Splicer - Apprentice</v>
          </cell>
          <cell r="H258" t="str">
            <v>503</v>
          </cell>
          <cell r="I258" t="str">
            <v>Underground</v>
          </cell>
          <cell r="J258" t="str">
            <v>Full Time - Permanent</v>
          </cell>
          <cell r="K258" t="str">
            <v>CSA</v>
          </cell>
          <cell r="L258" t="str">
            <v>Cable Splicer - Apprentice</v>
          </cell>
          <cell r="M258" t="str">
            <v>B</v>
          </cell>
          <cell r="N258" t="str">
            <v>W</v>
          </cell>
          <cell r="O258">
            <v>40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0.75</v>
          </cell>
          <cell r="U258" t="str">
            <v>503</v>
          </cell>
          <cell r="V258" t="str">
            <v>101</v>
          </cell>
          <cell r="W258" t="str">
            <v>5040</v>
          </cell>
          <cell r="X258" t="str">
            <v>5040</v>
          </cell>
          <cell r="Y258" t="str">
            <v>5040</v>
          </cell>
          <cell r="Z258">
            <v>9090</v>
          </cell>
        </row>
        <row r="259">
          <cell r="B259" t="str">
            <v>10610</v>
          </cell>
          <cell r="C259" t="str">
            <v>James Hussack</v>
          </cell>
          <cell r="D259" t="str">
            <v>JAMES</v>
          </cell>
          <cell r="E259" t="str">
            <v>HUSSACK</v>
          </cell>
          <cell r="F259" t="str">
            <v>UDCG</v>
          </cell>
          <cell r="G259" t="str">
            <v>Labourer</v>
          </cell>
          <cell r="H259" t="str">
            <v>503</v>
          </cell>
          <cell r="I259" t="str">
            <v>Underground</v>
          </cell>
          <cell r="J259" t="str">
            <v>Full Time - Permanent</v>
          </cell>
          <cell r="K259" t="str">
            <v>LAB</v>
          </cell>
          <cell r="L259" t="str">
            <v>Labourer</v>
          </cell>
          <cell r="M259" t="str">
            <v>B</v>
          </cell>
          <cell r="N259" t="str">
            <v>W</v>
          </cell>
          <cell r="O259">
            <v>40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0.75</v>
          </cell>
          <cell r="U259" t="str">
            <v>503</v>
          </cell>
          <cell r="V259" t="str">
            <v>101</v>
          </cell>
          <cell r="W259" t="str">
            <v>5040</v>
          </cell>
          <cell r="X259" t="str">
            <v>5040</v>
          </cell>
          <cell r="Y259" t="str">
            <v>5040</v>
          </cell>
          <cell r="Z259">
            <v>9090</v>
          </cell>
        </row>
        <row r="260">
          <cell r="B260" t="str">
            <v>10820</v>
          </cell>
          <cell r="C260" t="str">
            <v>Gregg Hutchinson</v>
          </cell>
          <cell r="D260" t="str">
            <v>GREGG</v>
          </cell>
          <cell r="E260" t="str">
            <v>HUTCHINSON</v>
          </cell>
          <cell r="F260" t="str">
            <v>CONIN</v>
          </cell>
          <cell r="G260" t="str">
            <v>Contractor Inspector</v>
          </cell>
          <cell r="H260" t="str">
            <v>503</v>
          </cell>
          <cell r="I260" t="str">
            <v>Contractor Management</v>
          </cell>
          <cell r="J260" t="str">
            <v>Full Time - Permanent</v>
          </cell>
          <cell r="K260" t="str">
            <v>CONINS</v>
          </cell>
          <cell r="L260" t="str">
            <v>Contractor Inspector</v>
          </cell>
          <cell r="M260" t="str">
            <v>B</v>
          </cell>
          <cell r="N260" t="str">
            <v>W</v>
          </cell>
          <cell r="O260">
            <v>40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0.55000000000000004</v>
          </cell>
          <cell r="U260" t="str">
            <v>504</v>
          </cell>
          <cell r="V260" t="str">
            <v>101</v>
          </cell>
          <cell r="W260" t="str">
            <v>5105</v>
          </cell>
          <cell r="X260" t="str">
            <v>5105</v>
          </cell>
          <cell r="Y260" t="str">
            <v>5105</v>
          </cell>
          <cell r="Z260" t="str">
            <v>5105</v>
          </cell>
        </row>
        <row r="261">
          <cell r="B261" t="str">
            <v>10894</v>
          </cell>
          <cell r="C261" t="str">
            <v>Aaron Hannah</v>
          </cell>
          <cell r="D261">
            <v>0</v>
          </cell>
          <cell r="E261">
            <v>0</v>
          </cell>
          <cell r="F261">
            <v>0</v>
          </cell>
          <cell r="G261" t="str">
            <v>Labourer</v>
          </cell>
          <cell r="H261" t="str">
            <v>503</v>
          </cell>
          <cell r="I261" t="str">
            <v>Underground</v>
          </cell>
          <cell r="J261" t="str">
            <v>Full Time - Permanent</v>
          </cell>
          <cell r="K261">
            <v>0</v>
          </cell>
          <cell r="L261" t="str">
            <v>Labourer</v>
          </cell>
          <cell r="M261" t="str">
            <v>B</v>
          </cell>
          <cell r="N261" t="str">
            <v>W</v>
          </cell>
          <cell r="O261">
            <v>40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0.75</v>
          </cell>
          <cell r="U261" t="str">
            <v>503</v>
          </cell>
          <cell r="V261" t="str">
            <v>101</v>
          </cell>
          <cell r="W261" t="str">
            <v>5040</v>
          </cell>
          <cell r="X261" t="str">
            <v>5040</v>
          </cell>
          <cell r="Y261" t="str">
            <v>5040</v>
          </cell>
          <cell r="Z261">
            <v>9090</v>
          </cell>
        </row>
        <row r="262">
          <cell r="B262" t="str">
            <v>10895</v>
          </cell>
          <cell r="C262" t="str">
            <v>Jordan Beck</v>
          </cell>
          <cell r="D262">
            <v>0</v>
          </cell>
          <cell r="E262">
            <v>0</v>
          </cell>
          <cell r="F262">
            <v>0</v>
          </cell>
          <cell r="G262" t="str">
            <v>Labourer</v>
          </cell>
          <cell r="H262" t="str">
            <v>503</v>
          </cell>
          <cell r="I262" t="str">
            <v>Underground</v>
          </cell>
          <cell r="J262" t="str">
            <v>Full Time - Permanent</v>
          </cell>
          <cell r="K262">
            <v>0</v>
          </cell>
          <cell r="L262" t="str">
            <v>Labourer</v>
          </cell>
          <cell r="M262" t="str">
            <v>B</v>
          </cell>
          <cell r="N262" t="str">
            <v>W</v>
          </cell>
          <cell r="O262">
            <v>40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0.75</v>
          </cell>
          <cell r="U262" t="str">
            <v>503</v>
          </cell>
          <cell r="V262" t="str">
            <v>101</v>
          </cell>
          <cell r="W262" t="str">
            <v>5040</v>
          </cell>
          <cell r="X262" t="str">
            <v>5040</v>
          </cell>
          <cell r="Y262" t="str">
            <v>5040</v>
          </cell>
          <cell r="Z262">
            <v>9090</v>
          </cell>
        </row>
        <row r="263">
          <cell r="B263" t="str">
            <v>10896</v>
          </cell>
          <cell r="C263" t="str">
            <v>Chris Doulious</v>
          </cell>
          <cell r="D263">
            <v>0</v>
          </cell>
          <cell r="E263">
            <v>0</v>
          </cell>
          <cell r="F263">
            <v>0</v>
          </cell>
          <cell r="G263" t="str">
            <v>Labourer</v>
          </cell>
          <cell r="H263" t="str">
            <v>503</v>
          </cell>
          <cell r="I263" t="str">
            <v>Underground</v>
          </cell>
          <cell r="J263" t="str">
            <v>Full Time - Permanent</v>
          </cell>
          <cell r="K263">
            <v>0</v>
          </cell>
          <cell r="L263" t="str">
            <v>Labourer</v>
          </cell>
          <cell r="M263" t="str">
            <v>B</v>
          </cell>
          <cell r="N263" t="str">
            <v>W</v>
          </cell>
          <cell r="O263">
            <v>40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0.75</v>
          </cell>
          <cell r="U263" t="str">
            <v>503</v>
          </cell>
          <cell r="V263" t="str">
            <v>101</v>
          </cell>
          <cell r="W263" t="str">
            <v>5040</v>
          </cell>
          <cell r="X263" t="str">
            <v>5040</v>
          </cell>
          <cell r="Y263" t="str">
            <v>5040</v>
          </cell>
          <cell r="Z263">
            <v>9090</v>
          </cell>
        </row>
        <row r="264">
          <cell r="B264" t="str">
            <v>10897</v>
          </cell>
          <cell r="C264" t="str">
            <v>Kevin Buzzell</v>
          </cell>
          <cell r="D264">
            <v>0</v>
          </cell>
          <cell r="E264">
            <v>0</v>
          </cell>
          <cell r="F264">
            <v>0</v>
          </cell>
          <cell r="G264" t="str">
            <v>Mobile Crane Operator</v>
          </cell>
          <cell r="H264" t="str">
            <v>503</v>
          </cell>
          <cell r="I264" t="str">
            <v>Underground</v>
          </cell>
          <cell r="J264" t="str">
            <v>Full Time - Permanent</v>
          </cell>
          <cell r="K264">
            <v>0</v>
          </cell>
          <cell r="L264" t="str">
            <v>Mobile Crane Operator</v>
          </cell>
          <cell r="M264" t="str">
            <v>B</v>
          </cell>
          <cell r="N264" t="str">
            <v>W</v>
          </cell>
          <cell r="O264">
            <v>40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0.75</v>
          </cell>
          <cell r="U264" t="str">
            <v>503</v>
          </cell>
          <cell r="V264" t="str">
            <v>101</v>
          </cell>
          <cell r="W264" t="str">
            <v>5040</v>
          </cell>
          <cell r="X264" t="str">
            <v>5040</v>
          </cell>
          <cell r="Y264" t="str">
            <v>5040</v>
          </cell>
          <cell r="Z264">
            <v>9090</v>
          </cell>
        </row>
        <row r="265">
          <cell r="B265" t="str">
            <v>10854</v>
          </cell>
          <cell r="C265" t="str">
            <v>Florin Mihai</v>
          </cell>
          <cell r="D265" t="str">
            <v>FLORIN</v>
          </cell>
          <cell r="E265" t="str">
            <v>MIHAI</v>
          </cell>
          <cell r="F265" t="str">
            <v>ENGDIST</v>
          </cell>
          <cell r="G265" t="str">
            <v>Distribution Engineer</v>
          </cell>
          <cell r="H265" t="str">
            <v>521</v>
          </cell>
          <cell r="I265" t="str">
            <v>Network Assets</v>
          </cell>
          <cell r="J265" t="str">
            <v>Full Time - Permanent</v>
          </cell>
          <cell r="K265" t="str">
            <v>ENGDIST</v>
          </cell>
          <cell r="L265" t="str">
            <v>Distribution Engineer</v>
          </cell>
          <cell r="M265" t="str">
            <v>N</v>
          </cell>
          <cell r="N265" t="str">
            <v>P</v>
          </cell>
          <cell r="O265">
            <v>35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0.55000000000000004</v>
          </cell>
          <cell r="U265" t="str">
            <v>521</v>
          </cell>
          <cell r="V265" t="str">
            <v>101</v>
          </cell>
          <cell r="W265" t="str">
            <v>9080</v>
          </cell>
          <cell r="X265" t="str">
            <v>9080</v>
          </cell>
          <cell r="Y265" t="str">
            <v>9080</v>
          </cell>
          <cell r="Z265" t="str">
            <v>9080</v>
          </cell>
        </row>
        <row r="266">
          <cell r="B266" t="str">
            <v>10858</v>
          </cell>
          <cell r="C266" t="str">
            <v>Matthew Strecker</v>
          </cell>
          <cell r="D266" t="str">
            <v>MATTHEW</v>
          </cell>
          <cell r="E266" t="str">
            <v>STRECKER</v>
          </cell>
          <cell r="F266" t="str">
            <v>ENGINT</v>
          </cell>
          <cell r="G266" t="str">
            <v>Engineering Intern</v>
          </cell>
          <cell r="H266" t="str">
            <v>521</v>
          </cell>
          <cell r="I266" t="str">
            <v>Network Assets</v>
          </cell>
          <cell r="J266" t="str">
            <v>Full Time - Permanent</v>
          </cell>
          <cell r="K266" t="str">
            <v>ENGINT</v>
          </cell>
          <cell r="L266" t="str">
            <v>Engineering Intern</v>
          </cell>
          <cell r="M266" t="str">
            <v>N</v>
          </cell>
          <cell r="N266" t="str">
            <v>P</v>
          </cell>
          <cell r="O266">
            <v>35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0.55000000000000004</v>
          </cell>
          <cell r="U266" t="str">
            <v>521</v>
          </cell>
          <cell r="V266" t="str">
            <v>101</v>
          </cell>
          <cell r="W266" t="str">
            <v>5020</v>
          </cell>
          <cell r="X266" t="str">
            <v>5020</v>
          </cell>
          <cell r="Y266">
            <v>9080</v>
          </cell>
          <cell r="Z266">
            <v>9080</v>
          </cell>
        </row>
        <row r="267">
          <cell r="B267" t="str">
            <v>10879</v>
          </cell>
          <cell r="C267" t="str">
            <v>David Haddock</v>
          </cell>
          <cell r="D267" t="str">
            <v>David</v>
          </cell>
          <cell r="E267" t="str">
            <v>Haddock</v>
          </cell>
          <cell r="F267" t="str">
            <v>MNET</v>
          </cell>
          <cell r="G267" t="str">
            <v>Manager, Network</v>
          </cell>
          <cell r="H267" t="str">
            <v>521</v>
          </cell>
          <cell r="I267" t="str">
            <v>Network Assets</v>
          </cell>
          <cell r="J267" t="str">
            <v>Full Time - Permanent</v>
          </cell>
          <cell r="K267" t="str">
            <v>MN</v>
          </cell>
          <cell r="L267" t="str">
            <v>Manager, Network</v>
          </cell>
          <cell r="M267" t="str">
            <v>N</v>
          </cell>
          <cell r="N267" t="str">
            <v>P</v>
          </cell>
          <cell r="O267">
            <v>35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0.55000000000000004</v>
          </cell>
          <cell r="U267" t="str">
            <v>521</v>
          </cell>
          <cell r="V267" t="str">
            <v>101</v>
          </cell>
          <cell r="W267" t="str">
            <v>9080</v>
          </cell>
          <cell r="X267" t="str">
            <v>9080</v>
          </cell>
          <cell r="Y267" t="str">
            <v>9080</v>
          </cell>
          <cell r="Z267" t="str">
            <v>9080</v>
          </cell>
        </row>
        <row r="268">
          <cell r="B268" t="str">
            <v>10026</v>
          </cell>
          <cell r="C268" t="str">
            <v>Jennifer Kennedy</v>
          </cell>
          <cell r="D268" t="str">
            <v>JENNIFER</v>
          </cell>
          <cell r="E268" t="str">
            <v>KENNEDY</v>
          </cell>
          <cell r="F268" t="str">
            <v>CO REC</v>
          </cell>
          <cell r="G268" t="str">
            <v>Engineering Records Coordinator</v>
          </cell>
          <cell r="H268" t="str">
            <v>522</v>
          </cell>
          <cell r="I268" t="str">
            <v>Network Records</v>
          </cell>
          <cell r="J268" t="str">
            <v>Full Time - Permanent</v>
          </cell>
          <cell r="K268" t="str">
            <v>ERECO</v>
          </cell>
          <cell r="L268" t="str">
            <v>Engineering Records Coordinator</v>
          </cell>
          <cell r="M268" t="str">
            <v>B</v>
          </cell>
          <cell r="N268" t="str">
            <v>W</v>
          </cell>
          <cell r="O268">
            <v>35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 t="str">
            <v>522</v>
          </cell>
          <cell r="V268" t="str">
            <v>101</v>
          </cell>
          <cell r="W268" t="str">
            <v>9080</v>
          </cell>
          <cell r="X268" t="str">
            <v>9080</v>
          </cell>
          <cell r="Y268" t="str">
            <v>9080</v>
          </cell>
          <cell r="Z268" t="str">
            <v>9080</v>
          </cell>
        </row>
        <row r="269">
          <cell r="B269" t="str">
            <v>10056</v>
          </cell>
          <cell r="C269" t="str">
            <v>Lynn Gaylard</v>
          </cell>
          <cell r="D269" t="str">
            <v>Lynn</v>
          </cell>
          <cell r="E269" t="str">
            <v>Gaylard</v>
          </cell>
          <cell r="F269" t="str">
            <v>CO REC</v>
          </cell>
          <cell r="G269" t="str">
            <v>Engineering Records Coordinator</v>
          </cell>
          <cell r="H269" t="str">
            <v>522</v>
          </cell>
          <cell r="I269" t="str">
            <v>Network Records</v>
          </cell>
          <cell r="J269" t="str">
            <v>Full Time - Permanent</v>
          </cell>
          <cell r="K269" t="str">
            <v>ERECO</v>
          </cell>
          <cell r="L269" t="str">
            <v>Engineering Records Coordinator</v>
          </cell>
          <cell r="M269" t="str">
            <v>B</v>
          </cell>
          <cell r="N269" t="str">
            <v>W</v>
          </cell>
          <cell r="O269">
            <v>35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 t="str">
            <v>522</v>
          </cell>
          <cell r="V269" t="str">
            <v>101</v>
          </cell>
          <cell r="W269" t="str">
            <v>9080</v>
          </cell>
          <cell r="X269" t="str">
            <v>9080</v>
          </cell>
          <cell r="Y269" t="str">
            <v>9080</v>
          </cell>
          <cell r="Z269" t="str">
            <v>9080</v>
          </cell>
        </row>
        <row r="270">
          <cell r="B270" t="str">
            <v>10106</v>
          </cell>
          <cell r="C270" t="str">
            <v>Todd Daigle</v>
          </cell>
          <cell r="D270" t="str">
            <v>TODD</v>
          </cell>
          <cell r="E270" t="str">
            <v>DAIGLE</v>
          </cell>
          <cell r="F270" t="str">
            <v>AM/FM</v>
          </cell>
          <cell r="G270" t="str">
            <v>AM/FM Technician</v>
          </cell>
          <cell r="H270" t="str">
            <v>522</v>
          </cell>
          <cell r="I270" t="str">
            <v>Network Records</v>
          </cell>
          <cell r="J270" t="str">
            <v>Full Time - Permanent</v>
          </cell>
          <cell r="K270" t="str">
            <v>AMFM</v>
          </cell>
          <cell r="L270" t="str">
            <v>AM/FM Technician</v>
          </cell>
          <cell r="M270" t="str">
            <v>B</v>
          </cell>
          <cell r="N270" t="str">
            <v>W</v>
          </cell>
          <cell r="O270">
            <v>35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 t="str">
            <v>522</v>
          </cell>
          <cell r="V270" t="str">
            <v>101</v>
          </cell>
          <cell r="W270" t="str">
            <v>9080</v>
          </cell>
          <cell r="X270" t="str">
            <v>9080</v>
          </cell>
          <cell r="Y270" t="str">
            <v>9080</v>
          </cell>
          <cell r="Z270" t="str">
            <v>9080</v>
          </cell>
        </row>
        <row r="271">
          <cell r="B271" t="str">
            <v>10170</v>
          </cell>
          <cell r="C271" t="str">
            <v>Jason Mcbride</v>
          </cell>
          <cell r="D271" t="str">
            <v>JASON</v>
          </cell>
          <cell r="E271" t="str">
            <v>MCBRIDE</v>
          </cell>
          <cell r="F271" t="str">
            <v>DRAFTS</v>
          </cell>
          <cell r="G271" t="str">
            <v>Engineering Draftsperson</v>
          </cell>
          <cell r="H271" t="str">
            <v>522</v>
          </cell>
          <cell r="I271" t="str">
            <v>Network Records</v>
          </cell>
          <cell r="J271" t="str">
            <v>Full Time - Permanent</v>
          </cell>
          <cell r="K271" t="str">
            <v>EDFT</v>
          </cell>
          <cell r="L271" t="str">
            <v>Engineering Draftsperson</v>
          </cell>
          <cell r="M271" t="str">
            <v>B</v>
          </cell>
          <cell r="N271" t="str">
            <v>W</v>
          </cell>
          <cell r="O271">
            <v>35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1</v>
          </cell>
          <cell r="U271" t="str">
            <v>522</v>
          </cell>
          <cell r="V271" t="str">
            <v>101</v>
          </cell>
          <cell r="W271" t="str">
            <v>9080</v>
          </cell>
          <cell r="X271" t="str">
            <v>9080</v>
          </cell>
          <cell r="Y271" t="str">
            <v>9080</v>
          </cell>
          <cell r="Z271" t="str">
            <v>9080</v>
          </cell>
        </row>
        <row r="272">
          <cell r="B272" t="str">
            <v>10182</v>
          </cell>
          <cell r="C272" t="str">
            <v>Linda Delibato</v>
          </cell>
          <cell r="D272" t="str">
            <v>LINDA</v>
          </cell>
          <cell r="E272" t="str">
            <v>DELIBATO</v>
          </cell>
          <cell r="F272" t="str">
            <v>CLERKNR</v>
          </cell>
          <cell r="G272" t="str">
            <v>Engineering Records Clerk</v>
          </cell>
          <cell r="H272" t="str">
            <v>522</v>
          </cell>
          <cell r="I272" t="str">
            <v>Network Records</v>
          </cell>
          <cell r="J272" t="str">
            <v>Full Time - Permanent</v>
          </cell>
          <cell r="K272" t="str">
            <v>EREC</v>
          </cell>
          <cell r="L272" t="str">
            <v>Engineering Records Clerk</v>
          </cell>
          <cell r="M272" t="str">
            <v>B</v>
          </cell>
          <cell r="N272" t="str">
            <v>W</v>
          </cell>
          <cell r="O272">
            <v>35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 t="str">
            <v>522</v>
          </cell>
          <cell r="V272" t="str">
            <v>101</v>
          </cell>
          <cell r="W272" t="str">
            <v>9080</v>
          </cell>
          <cell r="X272" t="str">
            <v>9080</v>
          </cell>
          <cell r="Y272" t="str">
            <v>9080</v>
          </cell>
          <cell r="Z272" t="str">
            <v>9080</v>
          </cell>
        </row>
        <row r="273">
          <cell r="B273" t="str">
            <v>10260</v>
          </cell>
          <cell r="C273" t="str">
            <v>Bruce Thachuk</v>
          </cell>
          <cell r="D273" t="str">
            <v>BRUCE</v>
          </cell>
          <cell r="E273" t="str">
            <v>THACHUK</v>
          </cell>
          <cell r="F273" t="str">
            <v>SNR</v>
          </cell>
          <cell r="G273" t="str">
            <v>Supervisor, Engineering Records</v>
          </cell>
          <cell r="H273" t="str">
            <v>522</v>
          </cell>
          <cell r="I273" t="str">
            <v>Network Records</v>
          </cell>
          <cell r="J273" t="str">
            <v>Full Time - Permanent</v>
          </cell>
          <cell r="K273" t="str">
            <v>SENGR</v>
          </cell>
          <cell r="L273" t="str">
            <v>Supervisor, Engineering Records</v>
          </cell>
          <cell r="M273" t="str">
            <v>N</v>
          </cell>
          <cell r="N273" t="str">
            <v>P</v>
          </cell>
          <cell r="O273">
            <v>35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1</v>
          </cell>
          <cell r="U273" t="str">
            <v>522</v>
          </cell>
          <cell r="V273" t="str">
            <v>101</v>
          </cell>
          <cell r="W273" t="str">
            <v>5005</v>
          </cell>
          <cell r="X273" t="str">
            <v>5005</v>
          </cell>
          <cell r="Y273">
            <v>9080</v>
          </cell>
          <cell r="Z273">
            <v>9080</v>
          </cell>
        </row>
        <row r="274">
          <cell r="B274" t="str">
            <v>10271</v>
          </cell>
          <cell r="C274" t="str">
            <v>Serghei Timotin</v>
          </cell>
          <cell r="D274" t="str">
            <v>SERGHEI</v>
          </cell>
          <cell r="E274" t="str">
            <v>TIMOTIN</v>
          </cell>
          <cell r="F274" t="str">
            <v>AM/FM</v>
          </cell>
          <cell r="G274" t="str">
            <v>AM/FM Technician</v>
          </cell>
          <cell r="H274" t="str">
            <v>522</v>
          </cell>
          <cell r="I274" t="str">
            <v>Network Records</v>
          </cell>
          <cell r="J274" t="str">
            <v>Full Time - Permanent</v>
          </cell>
          <cell r="K274" t="str">
            <v>AMFM</v>
          </cell>
          <cell r="L274" t="str">
            <v>AM/FM Technician</v>
          </cell>
          <cell r="M274" t="str">
            <v>B</v>
          </cell>
          <cell r="N274" t="str">
            <v>W</v>
          </cell>
          <cell r="O274">
            <v>35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1</v>
          </cell>
          <cell r="U274" t="str">
            <v>522</v>
          </cell>
          <cell r="V274" t="str">
            <v>101</v>
          </cell>
          <cell r="W274" t="str">
            <v>9080</v>
          </cell>
          <cell r="X274" t="str">
            <v>9080</v>
          </cell>
          <cell r="Y274" t="str">
            <v>9080</v>
          </cell>
          <cell r="Z274" t="str">
            <v>9080</v>
          </cell>
        </row>
        <row r="275">
          <cell r="B275" t="str">
            <v>10475</v>
          </cell>
          <cell r="C275" t="str">
            <v>Melissa Barron</v>
          </cell>
          <cell r="D275" t="str">
            <v>Melissa</v>
          </cell>
          <cell r="E275" t="str">
            <v>Barron</v>
          </cell>
          <cell r="F275" t="str">
            <v>DRAFTS</v>
          </cell>
          <cell r="G275" t="str">
            <v>Engineering Draftsperson</v>
          </cell>
          <cell r="H275" t="str">
            <v>522</v>
          </cell>
          <cell r="I275" t="str">
            <v>Network Records</v>
          </cell>
          <cell r="J275" t="str">
            <v>Full Time - Permanent</v>
          </cell>
          <cell r="K275" t="str">
            <v>EDFT</v>
          </cell>
          <cell r="L275" t="str">
            <v>Engineering Draftsperson</v>
          </cell>
          <cell r="M275" t="str">
            <v>B</v>
          </cell>
          <cell r="N275" t="str">
            <v>W</v>
          </cell>
          <cell r="O275">
            <v>35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1</v>
          </cell>
          <cell r="U275" t="str">
            <v>522</v>
          </cell>
          <cell r="V275" t="str">
            <v>101</v>
          </cell>
          <cell r="W275" t="str">
            <v>9080</v>
          </cell>
          <cell r="X275" t="str">
            <v>9080</v>
          </cell>
          <cell r="Y275" t="str">
            <v>9080</v>
          </cell>
          <cell r="Z275" t="str">
            <v>9080</v>
          </cell>
        </row>
        <row r="276">
          <cell r="B276" t="str">
            <v>10767</v>
          </cell>
          <cell r="C276" t="str">
            <v>Roman Kata</v>
          </cell>
          <cell r="D276" t="str">
            <v>ROMAN</v>
          </cell>
          <cell r="E276" t="str">
            <v>KATA</v>
          </cell>
          <cell r="F276" t="str">
            <v>DRAFTS</v>
          </cell>
          <cell r="G276" t="str">
            <v>Engineering Draftsperson</v>
          </cell>
          <cell r="H276" t="str">
            <v>522</v>
          </cell>
          <cell r="I276" t="str">
            <v>Network Records</v>
          </cell>
          <cell r="J276" t="str">
            <v>Full Time - Permanent</v>
          </cell>
          <cell r="K276" t="str">
            <v>EDFT</v>
          </cell>
          <cell r="L276" t="str">
            <v>Engineering Draftsperson</v>
          </cell>
          <cell r="M276" t="str">
            <v>B</v>
          </cell>
          <cell r="N276" t="str">
            <v>W</v>
          </cell>
          <cell r="O276">
            <v>35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1</v>
          </cell>
          <cell r="U276" t="str">
            <v>522</v>
          </cell>
          <cell r="V276" t="str">
            <v>101</v>
          </cell>
          <cell r="W276" t="str">
            <v>9080</v>
          </cell>
          <cell r="X276" t="str">
            <v>9080</v>
          </cell>
          <cell r="Y276" t="str">
            <v>9080</v>
          </cell>
          <cell r="Z276" t="str">
            <v>9080</v>
          </cell>
        </row>
        <row r="277">
          <cell r="B277" t="str">
            <v>10064</v>
          </cell>
          <cell r="C277" t="str">
            <v>Carmine Calabrese</v>
          </cell>
          <cell r="D277" t="str">
            <v>CARMINE</v>
          </cell>
          <cell r="E277" t="str">
            <v>CALABRESE</v>
          </cell>
          <cell r="F277" t="str">
            <v>MNO</v>
          </cell>
          <cell r="G277" t="str">
            <v>Manager, Network Operating</v>
          </cell>
          <cell r="H277" t="str">
            <v>523</v>
          </cell>
          <cell r="I277" t="str">
            <v>Network Operating</v>
          </cell>
          <cell r="J277" t="str">
            <v>Full Time - Permanent</v>
          </cell>
          <cell r="K277" t="str">
            <v>MNO</v>
          </cell>
          <cell r="L277" t="str">
            <v>Manager, Network Operating</v>
          </cell>
          <cell r="M277" t="str">
            <v>N</v>
          </cell>
          <cell r="N277" t="str">
            <v>P</v>
          </cell>
          <cell r="O277">
            <v>35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0.55000000000000004</v>
          </cell>
          <cell r="U277" t="str">
            <v>523</v>
          </cell>
          <cell r="V277" t="str">
            <v>101</v>
          </cell>
          <cell r="W277" t="str">
            <v>5005</v>
          </cell>
          <cell r="X277" t="str">
            <v>5005</v>
          </cell>
          <cell r="Y277" t="str">
            <v>5005</v>
          </cell>
          <cell r="Z277" t="str">
            <v>5005</v>
          </cell>
        </row>
        <row r="278">
          <cell r="B278" t="str">
            <v>10066</v>
          </cell>
          <cell r="C278" t="str">
            <v>Daniel Suarez-Baczek</v>
          </cell>
          <cell r="D278" t="str">
            <v>DANIEL</v>
          </cell>
          <cell r="E278" t="str">
            <v>SUAREZ-BACZEK</v>
          </cell>
          <cell r="F278" t="str">
            <v>OPERAT</v>
          </cell>
          <cell r="G278" t="str">
            <v>Op-1</v>
          </cell>
          <cell r="H278" t="str">
            <v>523</v>
          </cell>
          <cell r="I278" t="str">
            <v>Network Operating</v>
          </cell>
          <cell r="J278" t="str">
            <v>Full Time - Permanent</v>
          </cell>
          <cell r="K278" t="str">
            <v>OP1</v>
          </cell>
          <cell r="L278" t="str">
            <v>Op-1</v>
          </cell>
          <cell r="M278" t="str">
            <v>B</v>
          </cell>
          <cell r="N278" t="str">
            <v>W</v>
          </cell>
          <cell r="O278">
            <v>40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0.55000000000000004</v>
          </cell>
          <cell r="U278" t="str">
            <v>523</v>
          </cell>
          <cell r="V278" t="str">
            <v>101</v>
          </cell>
          <cell r="W278" t="str">
            <v>5010</v>
          </cell>
          <cell r="X278" t="str">
            <v>5010</v>
          </cell>
          <cell r="Y278" t="str">
            <v>5010</v>
          </cell>
          <cell r="Z278" t="str">
            <v>5010</v>
          </cell>
        </row>
        <row r="279">
          <cell r="B279" t="str">
            <v>10068</v>
          </cell>
          <cell r="C279" t="str">
            <v>Stephen Larwood</v>
          </cell>
          <cell r="D279" t="str">
            <v>STEPHEN</v>
          </cell>
          <cell r="E279" t="str">
            <v>LARWOOD</v>
          </cell>
          <cell r="F279" t="str">
            <v>OPERAT</v>
          </cell>
          <cell r="G279" t="str">
            <v>Operating Team Leader</v>
          </cell>
          <cell r="H279" t="str">
            <v>523</v>
          </cell>
          <cell r="I279" t="str">
            <v>Network Operating</v>
          </cell>
          <cell r="J279" t="str">
            <v>Full Time - Permanent</v>
          </cell>
          <cell r="K279" t="str">
            <v>OPTL</v>
          </cell>
          <cell r="L279" t="str">
            <v>Operating Team Leader</v>
          </cell>
          <cell r="M279" t="str">
            <v>B</v>
          </cell>
          <cell r="N279" t="str">
            <v>W</v>
          </cell>
          <cell r="O279">
            <v>40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0.55000000000000004</v>
          </cell>
          <cell r="U279" t="str">
            <v>523</v>
          </cell>
          <cell r="V279" t="str">
            <v>101</v>
          </cell>
          <cell r="W279" t="str">
            <v>5010</v>
          </cell>
          <cell r="X279" t="str">
            <v>5010</v>
          </cell>
          <cell r="Y279" t="str">
            <v>5010</v>
          </cell>
          <cell r="Z279" t="str">
            <v>5010</v>
          </cell>
        </row>
        <row r="280">
          <cell r="B280" t="str">
            <v>10069</v>
          </cell>
          <cell r="C280" t="str">
            <v>Graham Lee</v>
          </cell>
          <cell r="D280" t="str">
            <v>GRAHAM</v>
          </cell>
          <cell r="E280" t="str">
            <v>LEE</v>
          </cell>
          <cell r="F280" t="str">
            <v>OPERAT</v>
          </cell>
          <cell r="G280" t="str">
            <v>Operating Team Leader</v>
          </cell>
          <cell r="H280" t="str">
            <v>523</v>
          </cell>
          <cell r="I280" t="str">
            <v>Network Operating</v>
          </cell>
          <cell r="J280" t="str">
            <v>Full Time - Permanent</v>
          </cell>
          <cell r="K280" t="str">
            <v>OPTL</v>
          </cell>
          <cell r="L280" t="str">
            <v>Operating Team Leader</v>
          </cell>
          <cell r="M280" t="str">
            <v>B</v>
          </cell>
          <cell r="N280" t="str">
            <v>W</v>
          </cell>
          <cell r="O280">
            <v>40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0.55000000000000004</v>
          </cell>
          <cell r="U280" t="str">
            <v>523</v>
          </cell>
          <cell r="V280" t="str">
            <v>101</v>
          </cell>
          <cell r="W280" t="str">
            <v>5010</v>
          </cell>
          <cell r="X280" t="str">
            <v>5010</v>
          </cell>
          <cell r="Y280" t="str">
            <v>5010</v>
          </cell>
          <cell r="Z280" t="str">
            <v>5010</v>
          </cell>
        </row>
        <row r="281">
          <cell r="B281" t="str">
            <v>10071</v>
          </cell>
          <cell r="C281" t="str">
            <v>Jerald Cometto</v>
          </cell>
          <cell r="D281" t="str">
            <v>JERALD</v>
          </cell>
          <cell r="E281" t="str">
            <v>COMETTO</v>
          </cell>
          <cell r="F281" t="str">
            <v>OPERAT</v>
          </cell>
          <cell r="G281" t="str">
            <v>Operating Team Leader</v>
          </cell>
          <cell r="H281" t="str">
            <v>523</v>
          </cell>
          <cell r="I281" t="str">
            <v>Network Operating</v>
          </cell>
          <cell r="J281" t="str">
            <v>Full Time - Permanent</v>
          </cell>
          <cell r="K281" t="str">
            <v>OPTL</v>
          </cell>
          <cell r="L281" t="str">
            <v>Operating Team Leader</v>
          </cell>
          <cell r="M281" t="str">
            <v>B</v>
          </cell>
          <cell r="N281" t="str">
            <v>W</v>
          </cell>
          <cell r="O281">
            <v>40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0.55000000000000004</v>
          </cell>
          <cell r="U281" t="str">
            <v>523</v>
          </cell>
          <cell r="V281" t="str">
            <v>101</v>
          </cell>
          <cell r="W281" t="str">
            <v>5010</v>
          </cell>
          <cell r="X281" t="str">
            <v>5010</v>
          </cell>
          <cell r="Y281" t="str">
            <v>5010</v>
          </cell>
          <cell r="Z281" t="str">
            <v>5010</v>
          </cell>
        </row>
        <row r="282">
          <cell r="B282" t="str">
            <v>10072</v>
          </cell>
          <cell r="C282" t="str">
            <v>Michael Williamson</v>
          </cell>
          <cell r="D282" t="str">
            <v>MICHAEL</v>
          </cell>
          <cell r="E282" t="str">
            <v>WILLIAMSON</v>
          </cell>
          <cell r="F282" t="str">
            <v>OPERAT</v>
          </cell>
          <cell r="G282" t="str">
            <v>Op-1</v>
          </cell>
          <cell r="H282" t="str">
            <v>523</v>
          </cell>
          <cell r="I282" t="str">
            <v>Network Operating</v>
          </cell>
          <cell r="J282" t="str">
            <v>Full Time - Permanent</v>
          </cell>
          <cell r="K282" t="str">
            <v>OP1</v>
          </cell>
          <cell r="L282" t="str">
            <v>Op-1</v>
          </cell>
          <cell r="M282" t="str">
            <v>B</v>
          </cell>
          <cell r="N282" t="str">
            <v>W</v>
          </cell>
          <cell r="O282">
            <v>40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0.55000000000000004</v>
          </cell>
          <cell r="U282" t="str">
            <v>523</v>
          </cell>
          <cell r="V282" t="str">
            <v>101</v>
          </cell>
          <cell r="W282" t="str">
            <v>5010</v>
          </cell>
          <cell r="X282" t="str">
            <v>5010</v>
          </cell>
          <cell r="Y282" t="str">
            <v>5010</v>
          </cell>
          <cell r="Z282" t="str">
            <v>5010</v>
          </cell>
        </row>
        <row r="283">
          <cell r="B283" t="str">
            <v>10074</v>
          </cell>
          <cell r="C283" t="str">
            <v>Christopher Gardner</v>
          </cell>
          <cell r="D283" t="str">
            <v>CHRISTOPHER</v>
          </cell>
          <cell r="E283" t="str">
            <v>GARDNER</v>
          </cell>
          <cell r="F283" t="str">
            <v>OPERAT</v>
          </cell>
          <cell r="G283" t="str">
            <v>Day Shift Operator</v>
          </cell>
          <cell r="H283" t="str">
            <v>523</v>
          </cell>
          <cell r="I283" t="str">
            <v>Network Operating</v>
          </cell>
          <cell r="J283" t="str">
            <v>Full Time - Permanent</v>
          </cell>
          <cell r="K283" t="str">
            <v>DSO</v>
          </cell>
          <cell r="L283" t="str">
            <v>Day Shift Operator</v>
          </cell>
          <cell r="M283" t="str">
            <v>B</v>
          </cell>
          <cell r="N283" t="str">
            <v>W</v>
          </cell>
          <cell r="O283">
            <v>40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0.55000000000000004</v>
          </cell>
          <cell r="U283" t="str">
            <v>523</v>
          </cell>
          <cell r="V283" t="str">
            <v>101</v>
          </cell>
          <cell r="W283" t="str">
            <v>5010</v>
          </cell>
          <cell r="X283" t="str">
            <v>5010</v>
          </cell>
          <cell r="Y283" t="str">
            <v>5010</v>
          </cell>
          <cell r="Z283" t="str">
            <v>5010</v>
          </cell>
        </row>
        <row r="284">
          <cell r="B284" t="str">
            <v>10075</v>
          </cell>
          <cell r="C284" t="str">
            <v>Michael Thomson</v>
          </cell>
          <cell r="D284" t="str">
            <v>MICHAEL</v>
          </cell>
          <cell r="E284" t="str">
            <v>THOMSON</v>
          </cell>
          <cell r="F284" t="str">
            <v>OPERAT</v>
          </cell>
          <cell r="G284" t="str">
            <v>Operating Team Leader</v>
          </cell>
          <cell r="H284" t="str">
            <v>523</v>
          </cell>
          <cell r="I284" t="str">
            <v>Network Operating</v>
          </cell>
          <cell r="J284" t="str">
            <v>Full Time - Permanent</v>
          </cell>
          <cell r="K284" t="str">
            <v>OPTL</v>
          </cell>
          <cell r="L284" t="str">
            <v>Operating Team Leader</v>
          </cell>
          <cell r="M284" t="str">
            <v>B</v>
          </cell>
          <cell r="N284" t="str">
            <v>W</v>
          </cell>
          <cell r="O284">
            <v>40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0.55000000000000004</v>
          </cell>
          <cell r="U284" t="str">
            <v>523</v>
          </cell>
          <cell r="V284" t="str">
            <v>101</v>
          </cell>
          <cell r="W284" t="str">
            <v>5010</v>
          </cell>
          <cell r="X284" t="str">
            <v>5010</v>
          </cell>
          <cell r="Y284" t="str">
            <v>5010</v>
          </cell>
          <cell r="Z284" t="str">
            <v>5010</v>
          </cell>
        </row>
        <row r="285">
          <cell r="B285" t="str">
            <v>10078</v>
          </cell>
          <cell r="C285" t="str">
            <v>Marcel Laroche</v>
          </cell>
          <cell r="D285" t="str">
            <v>MARCEL</v>
          </cell>
          <cell r="E285" t="str">
            <v>LAROCHE</v>
          </cell>
          <cell r="F285" t="str">
            <v>OPERAT</v>
          </cell>
          <cell r="G285" t="str">
            <v>Op-1</v>
          </cell>
          <cell r="H285" t="str">
            <v>523</v>
          </cell>
          <cell r="I285" t="str">
            <v>Network Operating</v>
          </cell>
          <cell r="J285" t="str">
            <v>Full Time - Permanent</v>
          </cell>
          <cell r="K285" t="str">
            <v>OP1</v>
          </cell>
          <cell r="L285" t="str">
            <v>Op-1</v>
          </cell>
          <cell r="M285" t="str">
            <v>B</v>
          </cell>
          <cell r="N285" t="str">
            <v>W</v>
          </cell>
          <cell r="O285">
            <v>40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0.55000000000000004</v>
          </cell>
          <cell r="U285" t="str">
            <v>523</v>
          </cell>
          <cell r="V285" t="str">
            <v>101</v>
          </cell>
          <cell r="W285" t="str">
            <v>5010</v>
          </cell>
          <cell r="X285" t="str">
            <v>5010</v>
          </cell>
          <cell r="Y285" t="str">
            <v>5010</v>
          </cell>
          <cell r="Z285" t="str">
            <v>5010</v>
          </cell>
        </row>
        <row r="286">
          <cell r="B286" t="str">
            <v>10079</v>
          </cell>
          <cell r="C286" t="str">
            <v>Bradley Whitwell</v>
          </cell>
          <cell r="D286" t="str">
            <v>BRADLEY</v>
          </cell>
          <cell r="E286" t="str">
            <v>WHITWELL</v>
          </cell>
          <cell r="F286" t="str">
            <v>OPERAT</v>
          </cell>
          <cell r="G286" t="str">
            <v>Op-1</v>
          </cell>
          <cell r="H286" t="str">
            <v>523</v>
          </cell>
          <cell r="I286" t="str">
            <v>Network Operating</v>
          </cell>
          <cell r="J286" t="str">
            <v>Full Time - Permanent</v>
          </cell>
          <cell r="K286" t="str">
            <v>OP1</v>
          </cell>
          <cell r="L286" t="str">
            <v>Op-1</v>
          </cell>
          <cell r="M286" t="str">
            <v>B</v>
          </cell>
          <cell r="N286" t="str">
            <v>W</v>
          </cell>
          <cell r="O286">
            <v>40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0.55000000000000004</v>
          </cell>
          <cell r="U286" t="str">
            <v>523</v>
          </cell>
          <cell r="V286" t="str">
            <v>101</v>
          </cell>
          <cell r="W286" t="str">
            <v>5010</v>
          </cell>
          <cell r="X286" t="str">
            <v>5010</v>
          </cell>
          <cell r="Y286" t="str">
            <v>5010</v>
          </cell>
          <cell r="Z286" t="str">
            <v>5010</v>
          </cell>
        </row>
        <row r="287">
          <cell r="B287" t="str">
            <v>10080</v>
          </cell>
          <cell r="C287" t="str">
            <v>Robert Ebbers</v>
          </cell>
          <cell r="D287" t="str">
            <v>ROBERT</v>
          </cell>
          <cell r="E287" t="str">
            <v>EBBERS</v>
          </cell>
          <cell r="F287" t="str">
            <v>OPERAT</v>
          </cell>
          <cell r="G287" t="str">
            <v>Op-1</v>
          </cell>
          <cell r="H287" t="str">
            <v>523</v>
          </cell>
          <cell r="I287" t="str">
            <v>Network Operating</v>
          </cell>
          <cell r="J287" t="str">
            <v>Full Time - Permanent</v>
          </cell>
          <cell r="K287" t="str">
            <v>OP1</v>
          </cell>
          <cell r="L287" t="str">
            <v>Op-1</v>
          </cell>
          <cell r="M287" t="str">
            <v>B</v>
          </cell>
          <cell r="N287" t="str">
            <v>W</v>
          </cell>
          <cell r="O287">
            <v>40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0.55000000000000004</v>
          </cell>
          <cell r="U287" t="str">
            <v>523</v>
          </cell>
          <cell r="V287" t="str">
            <v>101</v>
          </cell>
          <cell r="W287" t="str">
            <v>5010</v>
          </cell>
          <cell r="X287" t="str">
            <v>5010</v>
          </cell>
          <cell r="Y287" t="str">
            <v>5010</v>
          </cell>
          <cell r="Z287" t="str">
            <v>5010</v>
          </cell>
        </row>
        <row r="288">
          <cell r="B288" t="str">
            <v>10081</v>
          </cell>
          <cell r="C288" t="str">
            <v>Gregory Clarke</v>
          </cell>
          <cell r="D288" t="str">
            <v>GREGORY</v>
          </cell>
          <cell r="E288" t="str">
            <v>CLARKE</v>
          </cell>
          <cell r="F288" t="str">
            <v>OPERAT</v>
          </cell>
          <cell r="G288" t="str">
            <v>Op-1</v>
          </cell>
          <cell r="H288" t="str">
            <v>523</v>
          </cell>
          <cell r="I288" t="str">
            <v>Network Operating</v>
          </cell>
          <cell r="J288" t="str">
            <v>Full Time - Permanent</v>
          </cell>
          <cell r="K288" t="str">
            <v>OP1</v>
          </cell>
          <cell r="L288" t="str">
            <v>Op-1</v>
          </cell>
          <cell r="M288" t="str">
            <v>B</v>
          </cell>
          <cell r="N288" t="str">
            <v>W</v>
          </cell>
          <cell r="O288">
            <v>40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0.55000000000000004</v>
          </cell>
          <cell r="U288" t="str">
            <v>523</v>
          </cell>
          <cell r="V288" t="str">
            <v>101</v>
          </cell>
          <cell r="W288" t="str">
            <v>5010</v>
          </cell>
          <cell r="X288" t="str">
            <v>5010</v>
          </cell>
          <cell r="Y288" t="str">
            <v>5010</v>
          </cell>
          <cell r="Z288" t="str">
            <v>5010</v>
          </cell>
        </row>
        <row r="289">
          <cell r="B289" t="str">
            <v>10082</v>
          </cell>
          <cell r="C289" t="str">
            <v>John Brenyo</v>
          </cell>
          <cell r="D289" t="str">
            <v>JOHN</v>
          </cell>
          <cell r="E289" t="str">
            <v>BRENYO</v>
          </cell>
          <cell r="F289" t="str">
            <v>OPERAT</v>
          </cell>
          <cell r="G289" t="str">
            <v>Op-1</v>
          </cell>
          <cell r="H289" t="str">
            <v>523</v>
          </cell>
          <cell r="I289" t="str">
            <v>Network Operating</v>
          </cell>
          <cell r="J289" t="str">
            <v>Full Time - Permanent</v>
          </cell>
          <cell r="K289" t="str">
            <v>OP1</v>
          </cell>
          <cell r="L289" t="str">
            <v>Op-1</v>
          </cell>
          <cell r="M289" t="str">
            <v>B</v>
          </cell>
          <cell r="N289" t="str">
            <v>W</v>
          </cell>
          <cell r="O289">
            <v>40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0.55000000000000004</v>
          </cell>
          <cell r="U289" t="str">
            <v>523</v>
          </cell>
          <cell r="V289" t="str">
            <v>101</v>
          </cell>
          <cell r="W289" t="str">
            <v>5010</v>
          </cell>
          <cell r="X289" t="str">
            <v>5010</v>
          </cell>
          <cell r="Y289" t="str">
            <v>5010</v>
          </cell>
          <cell r="Z289" t="str">
            <v>5010</v>
          </cell>
        </row>
        <row r="290">
          <cell r="B290" t="str">
            <v>10084</v>
          </cell>
          <cell r="C290" t="str">
            <v>Claudio Angelone</v>
          </cell>
          <cell r="D290" t="str">
            <v>CLAUDIO</v>
          </cell>
          <cell r="E290" t="str">
            <v>ANGELONE</v>
          </cell>
          <cell r="F290" t="str">
            <v>OPERAT</v>
          </cell>
          <cell r="G290" t="str">
            <v>Op-1</v>
          </cell>
          <cell r="H290" t="str">
            <v>523</v>
          </cell>
          <cell r="I290" t="str">
            <v>Network Operating</v>
          </cell>
          <cell r="J290" t="str">
            <v>Full Time - Permanent</v>
          </cell>
          <cell r="K290" t="str">
            <v>OP1</v>
          </cell>
          <cell r="L290" t="str">
            <v>Op-1</v>
          </cell>
          <cell r="M290" t="str">
            <v>B</v>
          </cell>
          <cell r="N290" t="str">
            <v>W</v>
          </cell>
          <cell r="O290">
            <v>40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0.55000000000000004</v>
          </cell>
          <cell r="U290" t="str">
            <v>523</v>
          </cell>
          <cell r="V290" t="str">
            <v>101</v>
          </cell>
          <cell r="W290" t="str">
            <v>5010</v>
          </cell>
          <cell r="X290" t="str">
            <v>5010</v>
          </cell>
          <cell r="Y290" t="str">
            <v>5010</v>
          </cell>
          <cell r="Z290" t="str">
            <v>5010</v>
          </cell>
        </row>
        <row r="291">
          <cell r="B291" t="str">
            <v>10086</v>
          </cell>
          <cell r="C291" t="str">
            <v>Fiezal Ahad</v>
          </cell>
          <cell r="D291" t="str">
            <v>FIEZAL</v>
          </cell>
          <cell r="E291" t="str">
            <v>AHAD</v>
          </cell>
          <cell r="F291" t="str">
            <v>OPERAT</v>
          </cell>
          <cell r="G291" t="str">
            <v>Op-1</v>
          </cell>
          <cell r="H291" t="str">
            <v>523</v>
          </cell>
          <cell r="I291" t="str">
            <v>Network Operating</v>
          </cell>
          <cell r="J291" t="str">
            <v>Full Time - Permanent</v>
          </cell>
          <cell r="K291" t="str">
            <v>OP1</v>
          </cell>
          <cell r="L291" t="str">
            <v>Op-1</v>
          </cell>
          <cell r="M291" t="str">
            <v>B</v>
          </cell>
          <cell r="N291" t="str">
            <v>W</v>
          </cell>
          <cell r="O291">
            <v>40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0.55000000000000004</v>
          </cell>
          <cell r="U291" t="str">
            <v>523</v>
          </cell>
          <cell r="V291" t="str">
            <v>101</v>
          </cell>
          <cell r="W291" t="str">
            <v>5010</v>
          </cell>
          <cell r="X291" t="str">
            <v>5010</v>
          </cell>
          <cell r="Y291" t="str">
            <v>5010</v>
          </cell>
          <cell r="Z291" t="str">
            <v>5010</v>
          </cell>
        </row>
        <row r="292">
          <cell r="B292" t="str">
            <v>10087</v>
          </cell>
          <cell r="C292" t="str">
            <v>Ian Cowe</v>
          </cell>
          <cell r="D292" t="str">
            <v>IAN</v>
          </cell>
          <cell r="E292" t="str">
            <v>COWE</v>
          </cell>
          <cell r="F292" t="str">
            <v>OPERAT</v>
          </cell>
          <cell r="G292" t="str">
            <v>Op-1</v>
          </cell>
          <cell r="H292" t="str">
            <v>523</v>
          </cell>
          <cell r="I292" t="str">
            <v>Network Operating</v>
          </cell>
          <cell r="J292" t="str">
            <v>Full Time - Permanent</v>
          </cell>
          <cell r="K292" t="str">
            <v>OP1</v>
          </cell>
          <cell r="L292" t="str">
            <v>Op-1</v>
          </cell>
          <cell r="M292" t="str">
            <v>B</v>
          </cell>
          <cell r="N292" t="str">
            <v>W</v>
          </cell>
          <cell r="O292">
            <v>40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0.55000000000000004</v>
          </cell>
          <cell r="U292" t="str">
            <v>523</v>
          </cell>
          <cell r="V292" t="str">
            <v>101</v>
          </cell>
          <cell r="W292" t="str">
            <v>5010</v>
          </cell>
          <cell r="X292" t="str">
            <v>5010</v>
          </cell>
          <cell r="Y292" t="str">
            <v>5010</v>
          </cell>
          <cell r="Z292" t="str">
            <v>5010</v>
          </cell>
        </row>
        <row r="293">
          <cell r="B293" t="str">
            <v>10113</v>
          </cell>
          <cell r="C293" t="str">
            <v>Peter Dupuis</v>
          </cell>
          <cell r="D293" t="str">
            <v>PETER</v>
          </cell>
          <cell r="E293" t="str">
            <v>DUPUIS</v>
          </cell>
          <cell r="F293" t="str">
            <v>OPERAT</v>
          </cell>
          <cell r="G293" t="str">
            <v>Op-1</v>
          </cell>
          <cell r="H293" t="str">
            <v>523</v>
          </cell>
          <cell r="I293" t="str">
            <v>Network Operating</v>
          </cell>
          <cell r="J293" t="str">
            <v>Full Time - Permanent</v>
          </cell>
          <cell r="K293" t="str">
            <v>OP1</v>
          </cell>
          <cell r="L293" t="str">
            <v>Op-1</v>
          </cell>
          <cell r="M293" t="str">
            <v>B</v>
          </cell>
          <cell r="N293" t="str">
            <v>W</v>
          </cell>
          <cell r="O293">
            <v>40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0.55000000000000004</v>
          </cell>
          <cell r="U293" t="str">
            <v>523</v>
          </cell>
          <cell r="V293" t="str">
            <v>102</v>
          </cell>
          <cell r="W293" t="str">
            <v>5010</v>
          </cell>
          <cell r="X293" t="str">
            <v>5010</v>
          </cell>
          <cell r="Y293" t="str">
            <v>5010</v>
          </cell>
          <cell r="Z293" t="str">
            <v>5010</v>
          </cell>
        </row>
        <row r="294">
          <cell r="B294" t="str">
            <v>10819</v>
          </cell>
          <cell r="C294" t="str">
            <v>Zoran Dabic</v>
          </cell>
          <cell r="D294" t="str">
            <v>Zoran</v>
          </cell>
          <cell r="E294" t="str">
            <v>Dabic</v>
          </cell>
          <cell r="F294" t="str">
            <v>MOI</v>
          </cell>
          <cell r="G294" t="str">
            <v>Manager, Operational Improvement</v>
          </cell>
          <cell r="H294" t="str">
            <v>524</v>
          </cell>
          <cell r="I294" t="str">
            <v>Operational Improvement</v>
          </cell>
          <cell r="J294" t="str">
            <v>Full Time - Permanent</v>
          </cell>
          <cell r="K294" t="str">
            <v>MOI</v>
          </cell>
          <cell r="L294" t="str">
            <v>Manager, Operational Improvement</v>
          </cell>
          <cell r="M294" t="str">
            <v>N</v>
          </cell>
          <cell r="N294" t="str">
            <v>P</v>
          </cell>
          <cell r="O294">
            <v>35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0.55000000000000004</v>
          </cell>
          <cell r="U294" t="str">
            <v>524</v>
          </cell>
          <cell r="V294" t="str">
            <v>101</v>
          </cell>
          <cell r="W294" t="str">
            <v>5005</v>
          </cell>
          <cell r="X294" t="str">
            <v>5005</v>
          </cell>
          <cell r="Y294" t="str">
            <v>5005</v>
          </cell>
          <cell r="Z294" t="str">
            <v>5005</v>
          </cell>
        </row>
        <row r="295">
          <cell r="B295" t="str">
            <v>10520</v>
          </cell>
          <cell r="C295" t="str">
            <v>Mauro Carbone</v>
          </cell>
          <cell r="D295" t="str">
            <v>MAURO</v>
          </cell>
          <cell r="E295" t="str">
            <v>CARBONE</v>
          </cell>
          <cell r="F295" t="str">
            <v>SUBMA</v>
          </cell>
          <cell r="G295" t="str">
            <v>Substation Maintainer 1st Class</v>
          </cell>
          <cell r="H295" t="str">
            <v>525</v>
          </cell>
          <cell r="I295" t="str">
            <v>Substations</v>
          </cell>
          <cell r="J295" t="str">
            <v>Full Time - Permanent</v>
          </cell>
          <cell r="K295" t="str">
            <v>SM1</v>
          </cell>
          <cell r="L295" t="str">
            <v>Substation Maintainer 1st Class</v>
          </cell>
          <cell r="M295" t="str">
            <v>B</v>
          </cell>
          <cell r="N295" t="str">
            <v>W</v>
          </cell>
          <cell r="O295">
            <v>40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0.75</v>
          </cell>
          <cell r="U295" t="str">
            <v>525</v>
          </cell>
          <cell r="V295" t="str">
            <v>101</v>
          </cell>
          <cell r="W295" t="str">
            <v>5016</v>
          </cell>
          <cell r="X295" t="str">
            <v>5016</v>
          </cell>
          <cell r="Y295" t="str">
            <v>5016</v>
          </cell>
          <cell r="Z295">
            <v>9090</v>
          </cell>
        </row>
        <row r="296">
          <cell r="B296" t="str">
            <v>10576</v>
          </cell>
          <cell r="C296" t="str">
            <v>Terry Ryan</v>
          </cell>
          <cell r="D296" t="str">
            <v>TERRY</v>
          </cell>
          <cell r="E296" t="str">
            <v>RYAN</v>
          </cell>
          <cell r="F296" t="str">
            <v>SUBMA</v>
          </cell>
          <cell r="G296" t="str">
            <v>Lead Hand Substations</v>
          </cell>
          <cell r="H296" t="str">
            <v>525</v>
          </cell>
          <cell r="I296" t="str">
            <v>Substations</v>
          </cell>
          <cell r="J296" t="str">
            <v>Full Time - Permanent</v>
          </cell>
          <cell r="K296" t="str">
            <v>LHSUB</v>
          </cell>
          <cell r="L296" t="str">
            <v>Lead Hand Substations</v>
          </cell>
          <cell r="M296" t="str">
            <v>B</v>
          </cell>
          <cell r="N296" t="str">
            <v>W</v>
          </cell>
          <cell r="O296">
            <v>40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0.75</v>
          </cell>
          <cell r="U296" t="str">
            <v>525</v>
          </cell>
          <cell r="V296" t="str">
            <v>101</v>
          </cell>
          <cell r="W296" t="str">
            <v>5005</v>
          </cell>
          <cell r="X296" t="str">
            <v>5005</v>
          </cell>
          <cell r="Y296" t="str">
            <v>5005</v>
          </cell>
          <cell r="Z296" t="str">
            <v>5005</v>
          </cell>
        </row>
        <row r="297">
          <cell r="B297" t="str">
            <v>10611</v>
          </cell>
          <cell r="C297" t="str">
            <v>Peter Marson</v>
          </cell>
          <cell r="D297" t="str">
            <v>PETER</v>
          </cell>
          <cell r="E297" t="str">
            <v>MARSON</v>
          </cell>
          <cell r="F297" t="str">
            <v>SUBMA</v>
          </cell>
          <cell r="G297" t="str">
            <v>Substation Maintainer 1st Class</v>
          </cell>
          <cell r="H297" t="str">
            <v>525</v>
          </cell>
          <cell r="I297" t="str">
            <v>Substations</v>
          </cell>
          <cell r="J297" t="str">
            <v>Full Time - Permanent</v>
          </cell>
          <cell r="K297" t="str">
            <v>SM1</v>
          </cell>
          <cell r="L297" t="str">
            <v>Substation Maintainer 1st Class</v>
          </cell>
          <cell r="M297" t="str">
            <v>B</v>
          </cell>
          <cell r="N297" t="str">
            <v>W</v>
          </cell>
          <cell r="O297">
            <v>40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0.75</v>
          </cell>
          <cell r="U297" t="str">
            <v>525</v>
          </cell>
          <cell r="V297" t="str">
            <v>101</v>
          </cell>
          <cell r="W297" t="str">
            <v>5016</v>
          </cell>
          <cell r="X297" t="str">
            <v>5016</v>
          </cell>
          <cell r="Y297" t="str">
            <v>5016</v>
          </cell>
          <cell r="Z297">
            <v>9090</v>
          </cell>
        </row>
        <row r="298">
          <cell r="B298" t="str">
            <v>10776</v>
          </cell>
          <cell r="C298" t="str">
            <v>Robert Hand</v>
          </cell>
          <cell r="D298" t="str">
            <v>ROBERT</v>
          </cell>
          <cell r="E298" t="str">
            <v>HAND</v>
          </cell>
          <cell r="F298" t="str">
            <v>SUBMA</v>
          </cell>
          <cell r="G298" t="str">
            <v>Substation Maintainer 1st Class</v>
          </cell>
          <cell r="H298" t="str">
            <v>525</v>
          </cell>
          <cell r="I298" t="str">
            <v>Substations</v>
          </cell>
          <cell r="J298" t="str">
            <v>Full Time - Permanent</v>
          </cell>
          <cell r="K298" t="str">
            <v>SM1</v>
          </cell>
          <cell r="L298" t="str">
            <v>Substation Maintainer 1st Class</v>
          </cell>
          <cell r="M298" t="str">
            <v>B</v>
          </cell>
          <cell r="N298" t="str">
            <v>W</v>
          </cell>
          <cell r="O298">
            <v>40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0.75</v>
          </cell>
          <cell r="U298" t="str">
            <v>525</v>
          </cell>
          <cell r="V298" t="str">
            <v>101</v>
          </cell>
          <cell r="W298" t="str">
            <v>5016</v>
          </cell>
          <cell r="X298" t="str">
            <v>5016</v>
          </cell>
          <cell r="Y298" t="str">
            <v>5016</v>
          </cell>
          <cell r="Z298">
            <v>9090</v>
          </cell>
        </row>
        <row r="299">
          <cell r="B299" t="str">
            <v>10267</v>
          </cell>
          <cell r="C299" t="str">
            <v>Tim Mathews</v>
          </cell>
          <cell r="D299" t="str">
            <v>TIM</v>
          </cell>
          <cell r="E299" t="str">
            <v>MATHEWS</v>
          </cell>
          <cell r="F299" t="str">
            <v>MPRO</v>
          </cell>
          <cell r="G299" t="str">
            <v>Manager, Procurement</v>
          </cell>
          <cell r="H299" t="str">
            <v>543</v>
          </cell>
          <cell r="I299" t="str">
            <v>Procurement</v>
          </cell>
          <cell r="J299" t="str">
            <v>Full Time - Permanent</v>
          </cell>
          <cell r="K299" t="str">
            <v>MPRC</v>
          </cell>
          <cell r="L299" t="str">
            <v>Manager, Procurement</v>
          </cell>
          <cell r="M299" t="str">
            <v>N</v>
          </cell>
          <cell r="N299" t="str">
            <v>P</v>
          </cell>
          <cell r="O299">
            <v>35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0.55000000000000004</v>
          </cell>
          <cell r="U299" t="str">
            <v>543</v>
          </cell>
          <cell r="V299" t="str">
            <v>101</v>
          </cell>
          <cell r="W299" t="str">
            <v>9041</v>
          </cell>
          <cell r="X299" t="str">
            <v>9041</v>
          </cell>
          <cell r="Y299" t="str">
            <v>9041</v>
          </cell>
          <cell r="Z299" t="str">
            <v>9041</v>
          </cell>
        </row>
        <row r="300">
          <cell r="B300" t="str">
            <v>10451</v>
          </cell>
          <cell r="C300" t="str">
            <v>Karen Arnold</v>
          </cell>
          <cell r="D300" t="str">
            <v>Karen</v>
          </cell>
          <cell r="E300" t="str">
            <v>Arnold</v>
          </cell>
          <cell r="F300" t="str">
            <v>SPCM</v>
          </cell>
          <cell r="G300" t="str">
            <v>Specialist, Commodity Management</v>
          </cell>
          <cell r="H300" t="str">
            <v>543</v>
          </cell>
          <cell r="I300" t="str">
            <v>Procurement</v>
          </cell>
          <cell r="J300" t="str">
            <v>Full Time - Permanent</v>
          </cell>
          <cell r="K300" t="str">
            <v>SPECM</v>
          </cell>
          <cell r="L300" t="str">
            <v>Specialist, Commodity Management</v>
          </cell>
          <cell r="M300" t="str">
            <v>N</v>
          </cell>
          <cell r="N300" t="str">
            <v>P</v>
          </cell>
          <cell r="O300">
            <v>35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0.55000000000000004</v>
          </cell>
          <cell r="U300" t="str">
            <v>543</v>
          </cell>
          <cell r="V300" t="str">
            <v>101</v>
          </cell>
          <cell r="W300" t="str">
            <v>9041</v>
          </cell>
          <cell r="X300" t="str">
            <v>9041</v>
          </cell>
          <cell r="Y300" t="str">
            <v>9041</v>
          </cell>
          <cell r="Z300" t="str">
            <v>9041</v>
          </cell>
        </row>
        <row r="301">
          <cell r="B301" t="str">
            <v>10859</v>
          </cell>
          <cell r="C301" t="str">
            <v>Rajesh Yata</v>
          </cell>
          <cell r="D301" t="str">
            <v>RAJESH</v>
          </cell>
          <cell r="E301" t="str">
            <v>YATA</v>
          </cell>
          <cell r="F301" t="str">
            <v>SPMPEX</v>
          </cell>
          <cell r="G301" t="str">
            <v>Specialist, Material Planner and Expediter</v>
          </cell>
          <cell r="H301" t="str">
            <v>543</v>
          </cell>
          <cell r="I301" t="str">
            <v>Logistics</v>
          </cell>
          <cell r="J301" t="str">
            <v>Full Time - Permanent</v>
          </cell>
          <cell r="K301" t="str">
            <v>SPMPEX</v>
          </cell>
          <cell r="L301" t="str">
            <v>Specialist, Material Planner and Expediter</v>
          </cell>
          <cell r="M301" t="str">
            <v>N</v>
          </cell>
          <cell r="N301" t="str">
            <v>P</v>
          </cell>
          <cell r="O301">
            <v>35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0.55000000000000004</v>
          </cell>
          <cell r="U301" t="str">
            <v>545</v>
          </cell>
          <cell r="V301" t="str">
            <v>101</v>
          </cell>
          <cell r="W301" t="str">
            <v>9041</v>
          </cell>
          <cell r="X301" t="str">
            <v>9041</v>
          </cell>
          <cell r="Y301">
            <v>9040</v>
          </cell>
          <cell r="Z301">
            <v>9040</v>
          </cell>
        </row>
        <row r="302">
          <cell r="B302" t="str">
            <v>10091</v>
          </cell>
          <cell r="C302" t="str">
            <v>Rita Morris</v>
          </cell>
          <cell r="D302" t="str">
            <v>RITA</v>
          </cell>
          <cell r="E302" t="str">
            <v>MORRIS</v>
          </cell>
          <cell r="F302" t="str">
            <v>FLECO</v>
          </cell>
          <cell r="G302" t="str">
            <v>Fleet Coordinator</v>
          </cell>
          <cell r="H302" t="str">
            <v>544</v>
          </cell>
          <cell r="I302" t="str">
            <v>Fleet</v>
          </cell>
          <cell r="J302" t="str">
            <v>Full Time - Permanent</v>
          </cell>
          <cell r="K302" t="str">
            <v>FLTCO</v>
          </cell>
          <cell r="L302" t="str">
            <v>Fleet Coordinator</v>
          </cell>
          <cell r="M302" t="str">
            <v>B</v>
          </cell>
          <cell r="N302" t="str">
            <v>W</v>
          </cell>
          <cell r="O302">
            <v>40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0.55000000000000004</v>
          </cell>
          <cell r="U302" t="str">
            <v>544</v>
          </cell>
          <cell r="V302" t="str">
            <v>101</v>
          </cell>
          <cell r="W302" t="str">
            <v>9073</v>
          </cell>
          <cell r="X302" t="str">
            <v>9073</v>
          </cell>
          <cell r="Y302" t="str">
            <v>9073</v>
          </cell>
          <cell r="Z302" t="str">
            <v>9073</v>
          </cell>
        </row>
        <row r="303">
          <cell r="B303" t="str">
            <v>10092</v>
          </cell>
          <cell r="C303" t="str">
            <v>Brad Maccormack</v>
          </cell>
          <cell r="D303" t="str">
            <v>BRAD</v>
          </cell>
          <cell r="E303" t="str">
            <v>MACCORMACK</v>
          </cell>
          <cell r="F303" t="str">
            <v>MEC</v>
          </cell>
          <cell r="G303" t="str">
            <v>Mechanic</v>
          </cell>
          <cell r="H303" t="str">
            <v>544</v>
          </cell>
          <cell r="I303" t="str">
            <v>Fleet</v>
          </cell>
          <cell r="J303" t="str">
            <v>Full Time - Permanent</v>
          </cell>
          <cell r="K303" t="str">
            <v>MEC</v>
          </cell>
          <cell r="L303" t="str">
            <v>Mechanic</v>
          </cell>
          <cell r="M303" t="str">
            <v>B</v>
          </cell>
          <cell r="N303" t="str">
            <v>W</v>
          </cell>
          <cell r="O303">
            <v>40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0.55000000000000004</v>
          </cell>
          <cell r="U303" t="str">
            <v>544</v>
          </cell>
          <cell r="V303" t="str">
            <v>101</v>
          </cell>
          <cell r="W303" t="str">
            <v>9073</v>
          </cell>
          <cell r="X303" t="str">
            <v>9073</v>
          </cell>
          <cell r="Y303" t="str">
            <v>9073</v>
          </cell>
          <cell r="Z303" t="str">
            <v>9073</v>
          </cell>
        </row>
        <row r="304">
          <cell r="B304" t="str">
            <v>10095</v>
          </cell>
          <cell r="C304" t="str">
            <v>David Askin</v>
          </cell>
          <cell r="D304" t="str">
            <v>DAVID</v>
          </cell>
          <cell r="E304" t="str">
            <v>ASKIN</v>
          </cell>
          <cell r="F304" t="str">
            <v>LHM</v>
          </cell>
          <cell r="G304" t="str">
            <v>Lead Hand Mechanic</v>
          </cell>
          <cell r="H304" t="str">
            <v>544</v>
          </cell>
          <cell r="I304" t="str">
            <v>Fleet</v>
          </cell>
          <cell r="J304" t="str">
            <v>Full Time - Permanent</v>
          </cell>
          <cell r="K304" t="str">
            <v>LHMEC</v>
          </cell>
          <cell r="L304" t="str">
            <v>Lead Hand Mechanic</v>
          </cell>
          <cell r="M304" t="str">
            <v>B</v>
          </cell>
          <cell r="N304" t="str">
            <v>W</v>
          </cell>
          <cell r="O304">
            <v>40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0.55000000000000004</v>
          </cell>
          <cell r="U304" t="str">
            <v>544</v>
          </cell>
          <cell r="V304" t="str">
            <v>101</v>
          </cell>
          <cell r="W304" t="str">
            <v>9073</v>
          </cell>
          <cell r="X304" t="str">
            <v>9073</v>
          </cell>
          <cell r="Y304" t="str">
            <v>9073</v>
          </cell>
          <cell r="Z304" t="str">
            <v>9073</v>
          </cell>
        </row>
        <row r="305">
          <cell r="B305" t="str">
            <v>10096</v>
          </cell>
          <cell r="C305" t="str">
            <v>Rob Crossman</v>
          </cell>
          <cell r="D305" t="str">
            <v>ROB</v>
          </cell>
          <cell r="E305" t="str">
            <v>CROSSMAN</v>
          </cell>
          <cell r="F305" t="str">
            <v>MEC</v>
          </cell>
          <cell r="G305" t="str">
            <v>Mechanic</v>
          </cell>
          <cell r="H305" t="str">
            <v>544</v>
          </cell>
          <cell r="I305" t="str">
            <v>Fleet</v>
          </cell>
          <cell r="J305" t="str">
            <v>Full Time - Permanent</v>
          </cell>
          <cell r="K305" t="str">
            <v>MEC</v>
          </cell>
          <cell r="L305" t="str">
            <v>Mechanic</v>
          </cell>
          <cell r="M305" t="str">
            <v>B</v>
          </cell>
          <cell r="N305" t="str">
            <v>W</v>
          </cell>
          <cell r="O305">
            <v>40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0.55000000000000004</v>
          </cell>
          <cell r="U305" t="str">
            <v>544</v>
          </cell>
          <cell r="V305" t="str">
            <v>101</v>
          </cell>
          <cell r="W305" t="str">
            <v>9073</v>
          </cell>
          <cell r="X305" t="str">
            <v>9073</v>
          </cell>
          <cell r="Y305" t="str">
            <v>9073</v>
          </cell>
          <cell r="Z305" t="str">
            <v>9073</v>
          </cell>
        </row>
        <row r="306">
          <cell r="B306" t="str">
            <v>10105</v>
          </cell>
          <cell r="C306" t="str">
            <v>Mardy Crandell</v>
          </cell>
          <cell r="D306" t="str">
            <v>MARDY</v>
          </cell>
          <cell r="E306" t="str">
            <v>CRANDELL</v>
          </cell>
          <cell r="F306" t="str">
            <v>LHM</v>
          </cell>
          <cell r="G306" t="str">
            <v>Lead Hand Mechanic</v>
          </cell>
          <cell r="H306" t="str">
            <v>544</v>
          </cell>
          <cell r="I306" t="str">
            <v>Fleet</v>
          </cell>
          <cell r="J306" t="str">
            <v>Full Time - Permanent</v>
          </cell>
          <cell r="K306" t="str">
            <v>LHMEC</v>
          </cell>
          <cell r="L306" t="str">
            <v>Lead Hand Mechanic</v>
          </cell>
          <cell r="M306" t="str">
            <v>B</v>
          </cell>
          <cell r="N306" t="str">
            <v>W</v>
          </cell>
          <cell r="O306">
            <v>40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0.55000000000000004</v>
          </cell>
          <cell r="U306" t="str">
            <v>544</v>
          </cell>
          <cell r="V306" t="str">
            <v>102</v>
          </cell>
          <cell r="W306" t="str">
            <v>9073</v>
          </cell>
          <cell r="X306" t="str">
            <v>9073</v>
          </cell>
          <cell r="Y306" t="str">
            <v>9073</v>
          </cell>
          <cell r="Z306" t="str">
            <v>9073</v>
          </cell>
        </row>
        <row r="307">
          <cell r="B307" t="str">
            <v>10180</v>
          </cell>
          <cell r="C307" t="str">
            <v>Theresa Jones</v>
          </cell>
          <cell r="D307" t="str">
            <v>THERESA</v>
          </cell>
          <cell r="E307" t="str">
            <v>JONES</v>
          </cell>
          <cell r="F307" t="str">
            <v>STOREK</v>
          </cell>
          <cell r="G307" t="str">
            <v>Storekeeper 2nd Class</v>
          </cell>
          <cell r="H307" t="str">
            <v>544</v>
          </cell>
          <cell r="I307" t="str">
            <v>Logistics</v>
          </cell>
          <cell r="J307" t="str">
            <v>Full Time - Permanent</v>
          </cell>
          <cell r="K307" t="str">
            <v>SK2</v>
          </cell>
          <cell r="L307" t="str">
            <v>Storekeeper 2nd Class</v>
          </cell>
          <cell r="M307" t="str">
            <v>B</v>
          </cell>
          <cell r="N307" t="str">
            <v>W</v>
          </cell>
          <cell r="O307">
            <v>40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0.55000000000000004</v>
          </cell>
          <cell r="U307" t="str">
            <v>545</v>
          </cell>
          <cell r="V307" t="str">
            <v>101</v>
          </cell>
          <cell r="W307" t="str">
            <v>9073</v>
          </cell>
          <cell r="X307" t="str">
            <v>9073</v>
          </cell>
          <cell r="Y307">
            <v>9040</v>
          </cell>
          <cell r="Z307">
            <v>9040</v>
          </cell>
        </row>
        <row r="308">
          <cell r="B308" t="str">
            <v>10229</v>
          </cell>
          <cell r="C308" t="str">
            <v>Frances Doyle</v>
          </cell>
          <cell r="D308" t="str">
            <v>FRANCES</v>
          </cell>
          <cell r="E308" t="str">
            <v>DOYLE</v>
          </cell>
          <cell r="F308" t="str">
            <v>FLECLE</v>
          </cell>
          <cell r="G308" t="str">
            <v>Fleet Clerk</v>
          </cell>
          <cell r="H308" t="str">
            <v>544</v>
          </cell>
          <cell r="I308" t="str">
            <v>Fleet</v>
          </cell>
          <cell r="J308" t="str">
            <v>Full Time - Permanent</v>
          </cell>
          <cell r="K308" t="str">
            <v>FLTC</v>
          </cell>
          <cell r="L308" t="str">
            <v>Fleet Clerk</v>
          </cell>
          <cell r="M308" t="str">
            <v>B</v>
          </cell>
          <cell r="N308" t="str">
            <v>W</v>
          </cell>
          <cell r="O308">
            <v>40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0.55000000000000004</v>
          </cell>
          <cell r="U308" t="str">
            <v>544</v>
          </cell>
          <cell r="V308" t="str">
            <v>101</v>
          </cell>
          <cell r="W308" t="str">
            <v>9073</v>
          </cell>
          <cell r="X308" t="str">
            <v>9073</v>
          </cell>
          <cell r="Y308" t="str">
            <v>9073</v>
          </cell>
          <cell r="Z308" t="str">
            <v>9073</v>
          </cell>
        </row>
        <row r="309">
          <cell r="B309" t="str">
            <v>10234</v>
          </cell>
          <cell r="C309" t="str">
            <v>Kevin Townsend</v>
          </cell>
          <cell r="D309" t="str">
            <v>KEVIN</v>
          </cell>
          <cell r="E309" t="str">
            <v>TOWNSEND</v>
          </cell>
          <cell r="F309" t="str">
            <v>MEC</v>
          </cell>
          <cell r="G309" t="str">
            <v>Mechanic</v>
          </cell>
          <cell r="H309" t="str">
            <v>544</v>
          </cell>
          <cell r="I309" t="str">
            <v>Fleet</v>
          </cell>
          <cell r="J309" t="str">
            <v>Full Time - Permanent</v>
          </cell>
          <cell r="K309" t="str">
            <v>MEC</v>
          </cell>
          <cell r="L309" t="str">
            <v>Mechanic</v>
          </cell>
          <cell r="M309" t="str">
            <v>B</v>
          </cell>
          <cell r="N309" t="str">
            <v>W</v>
          </cell>
          <cell r="O309">
            <v>40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0.55000000000000004</v>
          </cell>
          <cell r="U309" t="str">
            <v>544</v>
          </cell>
          <cell r="V309" t="str">
            <v>101</v>
          </cell>
          <cell r="W309" t="str">
            <v>9073</v>
          </cell>
          <cell r="X309" t="str">
            <v>9073</v>
          </cell>
          <cell r="Y309" t="str">
            <v>9073</v>
          </cell>
          <cell r="Z309" t="str">
            <v>9073</v>
          </cell>
        </row>
        <row r="310">
          <cell r="B310" t="str">
            <v>10791</v>
          </cell>
          <cell r="C310" t="str">
            <v>Joseph Botas</v>
          </cell>
          <cell r="D310" t="str">
            <v>JOSEPH</v>
          </cell>
          <cell r="E310" t="str">
            <v>BOTAS</v>
          </cell>
          <cell r="F310" t="str">
            <v>MFLE</v>
          </cell>
          <cell r="G310" t="str">
            <v>Manager, Fleet</v>
          </cell>
          <cell r="H310" t="str">
            <v>544</v>
          </cell>
          <cell r="I310" t="str">
            <v>Fleet</v>
          </cell>
          <cell r="J310" t="str">
            <v>Full Time - Permanent</v>
          </cell>
          <cell r="K310" t="str">
            <v>MFLT</v>
          </cell>
          <cell r="L310" t="str">
            <v>Manager, Fleet</v>
          </cell>
          <cell r="M310" t="str">
            <v>N</v>
          </cell>
          <cell r="N310" t="str">
            <v>P</v>
          </cell>
          <cell r="O310">
            <v>40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0.55000000000000004</v>
          </cell>
          <cell r="U310" t="str">
            <v>544</v>
          </cell>
          <cell r="V310" t="str">
            <v>101</v>
          </cell>
          <cell r="W310" t="str">
            <v>9073</v>
          </cell>
          <cell r="X310" t="str">
            <v>9073</v>
          </cell>
          <cell r="Y310" t="str">
            <v>9073</v>
          </cell>
          <cell r="Z310" t="str">
            <v>9073</v>
          </cell>
        </row>
        <row r="311">
          <cell r="B311" t="str">
            <v>10046</v>
          </cell>
          <cell r="C311" t="str">
            <v>Judy Taylor</v>
          </cell>
          <cell r="D311" t="str">
            <v>JUDY</v>
          </cell>
          <cell r="E311" t="str">
            <v>TAYLOR</v>
          </cell>
          <cell r="F311" t="str">
            <v>STOREK</v>
          </cell>
          <cell r="G311" t="str">
            <v>Storekeeper 2nd Class</v>
          </cell>
          <cell r="H311" t="str">
            <v>545</v>
          </cell>
          <cell r="I311" t="str">
            <v>Logistics</v>
          </cell>
          <cell r="J311" t="str">
            <v>Full Time - Permanent</v>
          </cell>
          <cell r="K311" t="str">
            <v>SK2</v>
          </cell>
          <cell r="L311" t="str">
            <v>Storekeeper 2nd Class</v>
          </cell>
          <cell r="M311" t="str">
            <v>B</v>
          </cell>
          <cell r="N311" t="str">
            <v>W</v>
          </cell>
          <cell r="O311">
            <v>40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0.55000000000000004</v>
          </cell>
          <cell r="U311" t="str">
            <v>545</v>
          </cell>
          <cell r="V311" t="str">
            <v>101</v>
          </cell>
          <cell r="W311" t="str">
            <v>9040</v>
          </cell>
          <cell r="X311" t="str">
            <v>9040</v>
          </cell>
          <cell r="Y311" t="str">
            <v>9040</v>
          </cell>
          <cell r="Z311" t="str">
            <v>9040</v>
          </cell>
        </row>
        <row r="312">
          <cell r="B312" t="str">
            <v>10158</v>
          </cell>
          <cell r="C312" t="str">
            <v>Michael Russell</v>
          </cell>
          <cell r="D312" t="str">
            <v>MICHAEL</v>
          </cell>
          <cell r="E312" t="str">
            <v>RUSSELL</v>
          </cell>
          <cell r="F312" t="str">
            <v>STOREK</v>
          </cell>
          <cell r="G312" t="str">
            <v>Storekeeper</v>
          </cell>
          <cell r="H312" t="str">
            <v>545</v>
          </cell>
          <cell r="I312" t="str">
            <v>Logistics</v>
          </cell>
          <cell r="J312" t="str">
            <v>Full Time - Permanent</v>
          </cell>
          <cell r="K312" t="str">
            <v>ASK</v>
          </cell>
          <cell r="L312" t="str">
            <v>Storekeeper</v>
          </cell>
          <cell r="M312" t="str">
            <v>B</v>
          </cell>
          <cell r="N312" t="str">
            <v>W</v>
          </cell>
          <cell r="O312">
            <v>40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0.55000000000000004</v>
          </cell>
          <cell r="U312" t="str">
            <v>545</v>
          </cell>
          <cell r="V312" t="str">
            <v>102</v>
          </cell>
          <cell r="W312" t="str">
            <v>9040</v>
          </cell>
          <cell r="X312" t="str">
            <v>9040</v>
          </cell>
          <cell r="Y312" t="str">
            <v>9040</v>
          </cell>
          <cell r="Z312" t="str">
            <v>9040</v>
          </cell>
        </row>
        <row r="313">
          <cell r="B313" t="str">
            <v>10167</v>
          </cell>
          <cell r="C313" t="str">
            <v>Brian Warren</v>
          </cell>
          <cell r="D313" t="str">
            <v>BRIAN</v>
          </cell>
          <cell r="E313" t="str">
            <v>WARREN</v>
          </cell>
          <cell r="F313" t="str">
            <v>STOREK</v>
          </cell>
          <cell r="G313" t="str">
            <v>Storekeeper 1st Class</v>
          </cell>
          <cell r="H313" t="str">
            <v>545</v>
          </cell>
          <cell r="I313" t="str">
            <v>Logistics</v>
          </cell>
          <cell r="J313" t="str">
            <v>Full Time - Permanent</v>
          </cell>
          <cell r="K313" t="str">
            <v>SK1</v>
          </cell>
          <cell r="L313" t="str">
            <v>Storekeeper 1st Class</v>
          </cell>
          <cell r="M313" t="str">
            <v>B</v>
          </cell>
          <cell r="N313" t="str">
            <v>W</v>
          </cell>
          <cell r="O313">
            <v>40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0.55000000000000004</v>
          </cell>
          <cell r="U313" t="str">
            <v>545</v>
          </cell>
          <cell r="V313" t="str">
            <v>102</v>
          </cell>
          <cell r="W313" t="str">
            <v>9040</v>
          </cell>
          <cell r="X313" t="str">
            <v>9040</v>
          </cell>
          <cell r="Y313" t="str">
            <v>9040</v>
          </cell>
          <cell r="Z313" t="str">
            <v>9040</v>
          </cell>
        </row>
        <row r="314">
          <cell r="B314" t="str">
            <v>10169</v>
          </cell>
          <cell r="C314" t="str">
            <v>Bruce Barr</v>
          </cell>
          <cell r="D314" t="str">
            <v>BRUCE</v>
          </cell>
          <cell r="E314" t="str">
            <v>BARR</v>
          </cell>
          <cell r="F314" t="str">
            <v>STOREK</v>
          </cell>
          <cell r="G314" t="str">
            <v>Storekeeper - 1st 6 mos</v>
          </cell>
          <cell r="H314" t="str">
            <v>545</v>
          </cell>
          <cell r="I314" t="str">
            <v>Logistics</v>
          </cell>
          <cell r="J314" t="str">
            <v>Full Time - Permanent</v>
          </cell>
          <cell r="K314" t="str">
            <v>SKA</v>
          </cell>
          <cell r="L314" t="str">
            <v>Storekeeper - 1st 6 mos</v>
          </cell>
          <cell r="M314" t="str">
            <v>B</v>
          </cell>
          <cell r="N314" t="str">
            <v>W</v>
          </cell>
          <cell r="O314">
            <v>40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0.55000000000000004</v>
          </cell>
          <cell r="U314" t="str">
            <v>545</v>
          </cell>
          <cell r="V314" t="str">
            <v>101</v>
          </cell>
          <cell r="W314" t="str">
            <v>9040</v>
          </cell>
          <cell r="X314" t="str">
            <v>9040</v>
          </cell>
          <cell r="Y314" t="str">
            <v>9040</v>
          </cell>
          <cell r="Z314" t="str">
            <v>9040</v>
          </cell>
        </row>
        <row r="315">
          <cell r="B315" t="str">
            <v>10191</v>
          </cell>
          <cell r="C315" t="str">
            <v>Michael Luton</v>
          </cell>
          <cell r="D315" t="str">
            <v>MICHAEL</v>
          </cell>
          <cell r="E315" t="str">
            <v>LUTON</v>
          </cell>
          <cell r="F315" t="str">
            <v>STOREK</v>
          </cell>
          <cell r="G315" t="str">
            <v>Storekeeper 2nd 6 mos</v>
          </cell>
          <cell r="H315" t="str">
            <v>545</v>
          </cell>
          <cell r="I315" t="str">
            <v>Logistics</v>
          </cell>
          <cell r="J315" t="str">
            <v>Full Time - Permanent</v>
          </cell>
          <cell r="K315" t="str">
            <v>STK2</v>
          </cell>
          <cell r="L315" t="str">
            <v>Storekeeper 2nd 6 mos</v>
          </cell>
          <cell r="M315" t="str">
            <v>B</v>
          </cell>
          <cell r="N315" t="str">
            <v>W</v>
          </cell>
          <cell r="O315">
            <v>40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0.55000000000000004</v>
          </cell>
          <cell r="U315" t="str">
            <v>545</v>
          </cell>
          <cell r="V315" t="str">
            <v>101</v>
          </cell>
          <cell r="W315" t="str">
            <v>9040</v>
          </cell>
          <cell r="X315" t="str">
            <v>9040</v>
          </cell>
          <cell r="Y315" t="str">
            <v>9040</v>
          </cell>
          <cell r="Z315" t="str">
            <v>9040</v>
          </cell>
        </row>
        <row r="316">
          <cell r="B316" t="str">
            <v>10207</v>
          </cell>
          <cell r="C316" t="str">
            <v>Deborah Simpson</v>
          </cell>
          <cell r="D316" t="str">
            <v>DEBORAH</v>
          </cell>
          <cell r="E316" t="str">
            <v>SIMPSON</v>
          </cell>
          <cell r="F316" t="str">
            <v>INVCLK</v>
          </cell>
          <cell r="G316" t="str">
            <v>Inventory Control Clerk</v>
          </cell>
          <cell r="H316" t="str">
            <v>545</v>
          </cell>
          <cell r="I316" t="str">
            <v>Logistics</v>
          </cell>
          <cell r="J316" t="str">
            <v>Full Time - Permanent</v>
          </cell>
          <cell r="K316" t="str">
            <v>ICC</v>
          </cell>
          <cell r="L316" t="str">
            <v>Inventory Control Clerk</v>
          </cell>
          <cell r="M316" t="str">
            <v>B</v>
          </cell>
          <cell r="N316" t="str">
            <v>W</v>
          </cell>
          <cell r="O316">
            <v>40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0.55000000000000004</v>
          </cell>
          <cell r="U316" t="str">
            <v>545</v>
          </cell>
          <cell r="V316" t="str">
            <v>101</v>
          </cell>
          <cell r="W316" t="str">
            <v>9040</v>
          </cell>
          <cell r="X316" t="str">
            <v>9040</v>
          </cell>
          <cell r="Y316" t="str">
            <v>9040</v>
          </cell>
          <cell r="Z316" t="str">
            <v>9040</v>
          </cell>
        </row>
        <row r="317">
          <cell r="B317" t="str">
            <v>10253</v>
          </cell>
          <cell r="C317" t="str">
            <v>Jennifer Hall</v>
          </cell>
          <cell r="D317" t="str">
            <v>JENNIFER</v>
          </cell>
          <cell r="E317" t="str">
            <v>HALL</v>
          </cell>
          <cell r="F317" t="str">
            <v>OGRO4</v>
          </cell>
          <cell r="G317" t="str">
            <v>Line Maintainer - Apprentice</v>
          </cell>
          <cell r="H317" t="str">
            <v>545</v>
          </cell>
          <cell r="I317" t="str">
            <v>Overhead</v>
          </cell>
          <cell r="J317" t="str">
            <v>Full Time - Permanent</v>
          </cell>
          <cell r="K317" t="str">
            <v>LMA</v>
          </cell>
          <cell r="L317" t="str">
            <v>Line Maintainer - Apprentice</v>
          </cell>
          <cell r="M317" t="str">
            <v>B</v>
          </cell>
          <cell r="N317" t="str">
            <v>W</v>
          </cell>
          <cell r="O317">
            <v>35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0.75</v>
          </cell>
          <cell r="U317" t="str">
            <v>502</v>
          </cell>
          <cell r="V317" t="str">
            <v>102</v>
          </cell>
          <cell r="W317" t="str">
            <v>5020</v>
          </cell>
          <cell r="X317" t="str">
            <v>5020</v>
          </cell>
          <cell r="Y317" t="str">
            <v>5020</v>
          </cell>
          <cell r="Z317" t="str">
            <v>5020</v>
          </cell>
        </row>
        <row r="318">
          <cell r="B318" t="str">
            <v>10445</v>
          </cell>
          <cell r="C318" t="str">
            <v>John Ogilvie</v>
          </cell>
          <cell r="D318" t="str">
            <v>JOHN</v>
          </cell>
          <cell r="E318" t="str">
            <v>OGILVIE</v>
          </cell>
          <cell r="F318" t="str">
            <v>STOREK</v>
          </cell>
          <cell r="G318" t="str">
            <v>Storekeeper</v>
          </cell>
          <cell r="H318" t="str">
            <v>545</v>
          </cell>
          <cell r="I318" t="str">
            <v>Logistics</v>
          </cell>
          <cell r="J318" t="str">
            <v>Full Time - Permanent</v>
          </cell>
          <cell r="K318" t="str">
            <v>ASK</v>
          </cell>
          <cell r="L318" t="str">
            <v>Storekeeper</v>
          </cell>
          <cell r="M318" t="str">
            <v>B</v>
          </cell>
          <cell r="N318" t="str">
            <v>W</v>
          </cell>
          <cell r="O318">
            <v>40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0.55000000000000004</v>
          </cell>
          <cell r="U318" t="str">
            <v>545</v>
          </cell>
          <cell r="V318" t="str">
            <v>101</v>
          </cell>
          <cell r="W318" t="str">
            <v>9040</v>
          </cell>
          <cell r="X318" t="str">
            <v>9040</v>
          </cell>
          <cell r="Y318" t="str">
            <v>9040</v>
          </cell>
          <cell r="Z318" t="str">
            <v>9040</v>
          </cell>
        </row>
        <row r="319">
          <cell r="B319" t="str">
            <v>10448</v>
          </cell>
          <cell r="C319" t="str">
            <v>Marina Bulthuis</v>
          </cell>
          <cell r="D319" t="str">
            <v>MARINA</v>
          </cell>
          <cell r="E319" t="str">
            <v>BULTHUIS</v>
          </cell>
          <cell r="F319" t="str">
            <v>SWH</v>
          </cell>
          <cell r="G319" t="str">
            <v>Supervisor, Warehousing</v>
          </cell>
          <cell r="H319" t="str">
            <v>545</v>
          </cell>
          <cell r="I319" t="str">
            <v>Logistics</v>
          </cell>
          <cell r="J319" t="str">
            <v>Full Time - Permanent</v>
          </cell>
          <cell r="K319" t="str">
            <v>SWA</v>
          </cell>
          <cell r="L319" t="str">
            <v>Supervisor, Warehousing</v>
          </cell>
          <cell r="M319" t="str">
            <v>N</v>
          </cell>
          <cell r="N319" t="str">
            <v>P</v>
          </cell>
          <cell r="O319">
            <v>40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0.55000000000000004</v>
          </cell>
          <cell r="U319" t="str">
            <v>545</v>
          </cell>
          <cell r="V319" t="str">
            <v>101</v>
          </cell>
          <cell r="W319" t="str">
            <v>9040</v>
          </cell>
          <cell r="X319" t="str">
            <v>9040</v>
          </cell>
          <cell r="Y319" t="str">
            <v>9040</v>
          </cell>
          <cell r="Z319" t="str">
            <v>9040</v>
          </cell>
        </row>
        <row r="320">
          <cell r="B320" t="str">
            <v>10589</v>
          </cell>
          <cell r="C320" t="str">
            <v>Jeffery Lamarr</v>
          </cell>
          <cell r="D320" t="str">
            <v>JEFFERY</v>
          </cell>
          <cell r="E320" t="str">
            <v>LAMARR</v>
          </cell>
          <cell r="F320" t="str">
            <v>STOREK</v>
          </cell>
          <cell r="G320" t="str">
            <v>Storekeeper 2nd Class</v>
          </cell>
          <cell r="H320" t="str">
            <v>545</v>
          </cell>
          <cell r="I320" t="str">
            <v>Logistics</v>
          </cell>
          <cell r="J320" t="str">
            <v>Full Time - Permanent</v>
          </cell>
          <cell r="K320" t="str">
            <v>SK2</v>
          </cell>
          <cell r="L320" t="str">
            <v>Storekeeper 2nd Class</v>
          </cell>
          <cell r="M320" t="str">
            <v>B</v>
          </cell>
          <cell r="N320" t="str">
            <v>W</v>
          </cell>
          <cell r="O320">
            <v>40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0.55000000000000004</v>
          </cell>
          <cell r="U320" t="str">
            <v>545</v>
          </cell>
          <cell r="V320" t="str">
            <v>101</v>
          </cell>
          <cell r="W320" t="str">
            <v>9040</v>
          </cell>
          <cell r="X320" t="str">
            <v>9040</v>
          </cell>
          <cell r="Y320" t="str">
            <v>9040</v>
          </cell>
          <cell r="Z320" t="str">
            <v>9040</v>
          </cell>
        </row>
        <row r="321">
          <cell r="B321" t="str">
            <v>10596</v>
          </cell>
          <cell r="C321" t="str">
            <v>Michael Lewis</v>
          </cell>
          <cell r="D321" t="str">
            <v>MICHAEL</v>
          </cell>
          <cell r="E321" t="str">
            <v>LEWIS</v>
          </cell>
          <cell r="F321" t="str">
            <v>TRANSF</v>
          </cell>
          <cell r="G321" t="str">
            <v>Transformer Maintainer - 1st Class</v>
          </cell>
          <cell r="H321" t="str">
            <v>545</v>
          </cell>
          <cell r="I321" t="str">
            <v>Logistics</v>
          </cell>
          <cell r="J321" t="str">
            <v>Full Time - Permanent</v>
          </cell>
          <cell r="K321" t="str">
            <v>TM1</v>
          </cell>
          <cell r="L321" t="str">
            <v>Transformer Maintainer - 1st Class</v>
          </cell>
          <cell r="M321" t="str">
            <v>B</v>
          </cell>
          <cell r="N321" t="str">
            <v>W</v>
          </cell>
          <cell r="O321">
            <v>40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0.55000000000000004</v>
          </cell>
          <cell r="U321" t="str">
            <v>545</v>
          </cell>
          <cell r="V321" t="str">
            <v>101</v>
          </cell>
          <cell r="W321" t="str">
            <v>9040</v>
          </cell>
          <cell r="X321" t="str">
            <v>9040</v>
          </cell>
          <cell r="Y321" t="str">
            <v>9040</v>
          </cell>
          <cell r="Z321" t="str">
            <v>9040</v>
          </cell>
        </row>
        <row r="322">
          <cell r="B322" t="str">
            <v>10507</v>
          </cell>
          <cell r="C322" t="str">
            <v>Steve Strugar</v>
          </cell>
          <cell r="D322" t="str">
            <v>STEVE</v>
          </cell>
          <cell r="E322" t="str">
            <v>STRUGAR</v>
          </cell>
          <cell r="F322" t="str">
            <v>DC-MS</v>
          </cell>
          <cell r="G322" t="str">
            <v>Director, Const. &amp; Mtce. Services</v>
          </cell>
          <cell r="H322" t="str">
            <v>591</v>
          </cell>
          <cell r="I322" t="str">
            <v>Construction and Maintenance Services</v>
          </cell>
          <cell r="J322" t="str">
            <v>Full Time - Permanent</v>
          </cell>
          <cell r="K322" t="str">
            <v>DC&amp;MS</v>
          </cell>
          <cell r="L322" t="str">
            <v>Director, Const. &amp; Mtce. Services</v>
          </cell>
          <cell r="M322" t="str">
            <v>N</v>
          </cell>
          <cell r="N322" t="str">
            <v>P</v>
          </cell>
          <cell r="O322">
            <v>35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0.55000000000000004</v>
          </cell>
          <cell r="U322" t="str">
            <v>591</v>
          </cell>
          <cell r="V322" t="str">
            <v>101</v>
          </cell>
          <cell r="W322" t="str">
            <v>5005</v>
          </cell>
          <cell r="X322" t="str">
            <v>5005</v>
          </cell>
          <cell r="Y322" t="str">
            <v>5005</v>
          </cell>
          <cell r="Z322" t="str">
            <v>5005</v>
          </cell>
        </row>
        <row r="323">
          <cell r="B323" t="str">
            <v>10763</v>
          </cell>
          <cell r="C323" t="str">
            <v>Kathy Lerette</v>
          </cell>
          <cell r="D323" t="str">
            <v>KATHY</v>
          </cell>
          <cell r="E323" t="str">
            <v>LERETTE</v>
          </cell>
          <cell r="F323" t="str">
            <v>DE-OP</v>
          </cell>
          <cell r="G323" t="str">
            <v>Director, Eng. Operating &amp; Operational Improvement</v>
          </cell>
          <cell r="H323" t="str">
            <v>592</v>
          </cell>
          <cell r="I323" t="str">
            <v>Engineering Operations &amp; Operational Improvement</v>
          </cell>
          <cell r="J323" t="str">
            <v>Full Time - Permanent</v>
          </cell>
          <cell r="K323" t="str">
            <v>DE-OP</v>
          </cell>
          <cell r="L323" t="str">
            <v>Director, Eng. Operating &amp; Operational Improvement</v>
          </cell>
          <cell r="M323" t="str">
            <v>N</v>
          </cell>
          <cell r="N323" t="str">
            <v>P</v>
          </cell>
          <cell r="O323">
            <v>35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0.55000000000000004</v>
          </cell>
          <cell r="U323" t="str">
            <v>592</v>
          </cell>
          <cell r="V323" t="str">
            <v>101</v>
          </cell>
          <cell r="W323" t="str">
            <v>5005</v>
          </cell>
          <cell r="X323" t="str">
            <v>5005</v>
          </cell>
          <cell r="Y323" t="str">
            <v>5005</v>
          </cell>
          <cell r="Z323" t="str">
            <v>5005</v>
          </cell>
        </row>
        <row r="324">
          <cell r="B324" t="str">
            <v>10063</v>
          </cell>
          <cell r="C324" t="str">
            <v>Janice Johnston</v>
          </cell>
          <cell r="D324" t="str">
            <v>JANICE</v>
          </cell>
          <cell r="E324" t="str">
            <v>JOHNSTON</v>
          </cell>
          <cell r="F324" t="str">
            <v>SPPMD</v>
          </cell>
          <cell r="G324" t="str">
            <v>Specialist, Process and Master Data</v>
          </cell>
          <cell r="H324" t="str">
            <v>593</v>
          </cell>
          <cell r="I324" t="str">
            <v>Supply Chain</v>
          </cell>
          <cell r="J324" t="str">
            <v>Full Time - Permanent</v>
          </cell>
          <cell r="K324" t="str">
            <v>SPEPMD</v>
          </cell>
          <cell r="L324" t="str">
            <v>Specialist, Process and Master Data</v>
          </cell>
          <cell r="M324" t="str">
            <v>N</v>
          </cell>
          <cell r="N324" t="str">
            <v>P</v>
          </cell>
          <cell r="O324">
            <v>35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0.55000000000000004</v>
          </cell>
          <cell r="U324" t="str">
            <v>593</v>
          </cell>
          <cell r="V324" t="str">
            <v>101</v>
          </cell>
          <cell r="W324" t="str">
            <v>5615</v>
          </cell>
          <cell r="X324" t="str">
            <v>5615</v>
          </cell>
          <cell r="Y324" t="str">
            <v>5615</v>
          </cell>
          <cell r="Z324" t="str">
            <v>5615</v>
          </cell>
        </row>
        <row r="325">
          <cell r="B325" t="str">
            <v>10126</v>
          </cell>
          <cell r="C325" t="str">
            <v>Joseph Almeida</v>
          </cell>
          <cell r="D325" t="str">
            <v>JOSEPH</v>
          </cell>
          <cell r="E325" t="str">
            <v>ALMEIDA</v>
          </cell>
          <cell r="F325" t="str">
            <v>DSC</v>
          </cell>
          <cell r="G325" t="str">
            <v>Director, Supply Chain Management</v>
          </cell>
          <cell r="H325" t="str">
            <v>593</v>
          </cell>
          <cell r="I325" t="str">
            <v>Supply Chain</v>
          </cell>
          <cell r="J325" t="str">
            <v>Full Time - Permanent</v>
          </cell>
          <cell r="K325" t="str">
            <v>DSCM</v>
          </cell>
          <cell r="L325" t="str">
            <v>Director, Supply Chain Management</v>
          </cell>
          <cell r="M325" t="str">
            <v>N</v>
          </cell>
          <cell r="N325" t="str">
            <v>P</v>
          </cell>
          <cell r="O325">
            <v>35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0.55000000000000004</v>
          </cell>
          <cell r="U325" t="str">
            <v>593</v>
          </cell>
          <cell r="V325" t="str">
            <v>101</v>
          </cell>
          <cell r="W325" t="str">
            <v>5610</v>
          </cell>
          <cell r="X325" t="str">
            <v>5610</v>
          </cell>
          <cell r="Y325" t="str">
            <v>5610</v>
          </cell>
          <cell r="Z325" t="str">
            <v>5610</v>
          </cell>
        </row>
        <row r="326">
          <cell r="B326" t="str">
            <v>10444</v>
          </cell>
          <cell r="C326" t="str">
            <v>John Lusted</v>
          </cell>
          <cell r="D326" t="str">
            <v>JOHN</v>
          </cell>
          <cell r="E326" t="str">
            <v>LUSTED</v>
          </cell>
          <cell r="F326" t="str">
            <v>SPPRO</v>
          </cell>
          <cell r="G326" t="str">
            <v>Specialist, Projects</v>
          </cell>
          <cell r="H326" t="str">
            <v>593</v>
          </cell>
          <cell r="I326" t="str">
            <v>Procurement</v>
          </cell>
          <cell r="J326" t="str">
            <v>Full Time - Permanent</v>
          </cell>
          <cell r="K326" t="str">
            <v>SPEPRO</v>
          </cell>
          <cell r="L326" t="str">
            <v>Specialist, Projects</v>
          </cell>
          <cell r="M326" t="str">
            <v>N</v>
          </cell>
          <cell r="N326" t="str">
            <v>P</v>
          </cell>
          <cell r="O326">
            <v>40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0.55000000000000004</v>
          </cell>
          <cell r="U326" t="str">
            <v>543</v>
          </cell>
          <cell r="V326" t="str">
            <v>101</v>
          </cell>
          <cell r="W326" t="str">
            <v>5615</v>
          </cell>
          <cell r="X326" t="str">
            <v>5615</v>
          </cell>
          <cell r="Y326">
            <v>9041</v>
          </cell>
          <cell r="Z326">
            <v>9041</v>
          </cell>
        </row>
        <row r="327">
          <cell r="B327" t="str">
            <v>10020</v>
          </cell>
          <cell r="C327" t="str">
            <v>Robert Bates</v>
          </cell>
          <cell r="D327" t="str">
            <v>ROBERT</v>
          </cell>
          <cell r="E327" t="str">
            <v>BATES</v>
          </cell>
          <cell r="F327" t="str">
            <v>OGRO4</v>
          </cell>
          <cell r="G327" t="str">
            <v>Line Maintainer - 1st Class</v>
          </cell>
          <cell r="H327" t="str">
            <v>595</v>
          </cell>
          <cell r="I327" t="str">
            <v>Overhead</v>
          </cell>
          <cell r="J327" t="str">
            <v>Full Time - Permanent</v>
          </cell>
          <cell r="K327" t="str">
            <v>LM</v>
          </cell>
          <cell r="L327" t="str">
            <v>Line Maintainer - 1st Class</v>
          </cell>
          <cell r="M327" t="str">
            <v>B</v>
          </cell>
          <cell r="N327" t="str">
            <v>W</v>
          </cell>
          <cell r="O327">
            <v>40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0.75</v>
          </cell>
          <cell r="U327" t="str">
            <v>502</v>
          </cell>
          <cell r="V327" t="str">
            <v>102</v>
          </cell>
          <cell r="W327" t="str">
            <v>5020</v>
          </cell>
          <cell r="X327" t="str">
            <v>5020</v>
          </cell>
          <cell r="Y327" t="str">
            <v>5020</v>
          </cell>
          <cell r="Z327">
            <v>9090</v>
          </cell>
        </row>
        <row r="328">
          <cell r="B328" t="str">
            <v>10021</v>
          </cell>
          <cell r="C328" t="str">
            <v>Marty Beaucock</v>
          </cell>
          <cell r="D328" t="str">
            <v>MARTY</v>
          </cell>
          <cell r="E328" t="str">
            <v>BEAUCOCK</v>
          </cell>
          <cell r="F328" t="str">
            <v>OGRO4</v>
          </cell>
          <cell r="G328" t="str">
            <v>Line Maintainer - 1st Class</v>
          </cell>
          <cell r="H328" t="str">
            <v>595</v>
          </cell>
          <cell r="I328" t="str">
            <v>Overhead</v>
          </cell>
          <cell r="J328" t="str">
            <v>Full Time - Permanent</v>
          </cell>
          <cell r="K328" t="str">
            <v>LM</v>
          </cell>
          <cell r="L328" t="str">
            <v>Line Maintainer - 1st Class</v>
          </cell>
          <cell r="M328" t="str">
            <v>B</v>
          </cell>
          <cell r="N328" t="str">
            <v>W</v>
          </cell>
          <cell r="O328">
            <v>40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0.75</v>
          </cell>
          <cell r="U328" t="str">
            <v>502</v>
          </cell>
          <cell r="V328" t="str">
            <v>102</v>
          </cell>
          <cell r="W328" t="str">
            <v>5020</v>
          </cell>
          <cell r="X328" t="str">
            <v>5020</v>
          </cell>
          <cell r="Y328" t="str">
            <v>5020</v>
          </cell>
          <cell r="Z328">
            <v>9090</v>
          </cell>
        </row>
        <row r="329">
          <cell r="B329" t="str">
            <v>10024</v>
          </cell>
          <cell r="C329" t="str">
            <v>Irene Beck</v>
          </cell>
          <cell r="D329" t="str">
            <v>IRENE</v>
          </cell>
          <cell r="E329" t="str">
            <v>BECK</v>
          </cell>
          <cell r="F329" t="str">
            <v>OGRO4</v>
          </cell>
          <cell r="G329" t="str">
            <v>Construction Clerk</v>
          </cell>
          <cell r="H329" t="str">
            <v>595</v>
          </cell>
          <cell r="I329" t="str">
            <v>Overhead</v>
          </cell>
          <cell r="J329" t="str">
            <v>Full Time - Permanent</v>
          </cell>
          <cell r="K329" t="str">
            <v>CCLK</v>
          </cell>
          <cell r="L329" t="str">
            <v>Construction Clerk</v>
          </cell>
          <cell r="M329" t="str">
            <v>B</v>
          </cell>
          <cell r="N329" t="str">
            <v>W</v>
          </cell>
          <cell r="O329">
            <v>40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0.75</v>
          </cell>
          <cell r="U329" t="str">
            <v>502</v>
          </cell>
          <cell r="V329" t="str">
            <v>102</v>
          </cell>
          <cell r="W329" t="str">
            <v>5020</v>
          </cell>
          <cell r="X329" t="str">
            <v>5020</v>
          </cell>
          <cell r="Y329" t="str">
            <v>5020</v>
          </cell>
          <cell r="Z329">
            <v>9090</v>
          </cell>
        </row>
        <row r="330">
          <cell r="B330" t="str">
            <v>10098</v>
          </cell>
          <cell r="C330" t="str">
            <v>Bruce Boyko</v>
          </cell>
          <cell r="D330" t="str">
            <v>BRUCE</v>
          </cell>
          <cell r="E330" t="str">
            <v>BOYKO</v>
          </cell>
          <cell r="F330" t="str">
            <v>OGRO4</v>
          </cell>
          <cell r="G330" t="str">
            <v>Line Maintainer - 1st Class</v>
          </cell>
          <cell r="H330" t="str">
            <v>595</v>
          </cell>
          <cell r="I330" t="str">
            <v>Overhead</v>
          </cell>
          <cell r="J330" t="str">
            <v>Full Time - Permanent</v>
          </cell>
          <cell r="K330" t="str">
            <v>LM</v>
          </cell>
          <cell r="L330" t="str">
            <v>Line Maintainer - 1st Class</v>
          </cell>
          <cell r="M330" t="str">
            <v>B</v>
          </cell>
          <cell r="N330" t="str">
            <v>W</v>
          </cell>
          <cell r="O330">
            <v>40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0.75</v>
          </cell>
          <cell r="U330" t="str">
            <v>502</v>
          </cell>
          <cell r="V330" t="str">
            <v>102</v>
          </cell>
          <cell r="W330" t="str">
            <v>5020</v>
          </cell>
          <cell r="X330" t="str">
            <v>5020</v>
          </cell>
          <cell r="Y330" t="str">
            <v>5020</v>
          </cell>
          <cell r="Z330">
            <v>9090</v>
          </cell>
        </row>
        <row r="331">
          <cell r="B331" t="str">
            <v>10099</v>
          </cell>
          <cell r="C331" t="str">
            <v>Paul Bryant</v>
          </cell>
          <cell r="D331" t="str">
            <v>PAUL</v>
          </cell>
          <cell r="E331" t="str">
            <v>BRYANT</v>
          </cell>
          <cell r="F331" t="str">
            <v>OGRO4</v>
          </cell>
          <cell r="G331" t="str">
            <v>Troubleperson</v>
          </cell>
          <cell r="H331" t="str">
            <v>595</v>
          </cell>
          <cell r="I331" t="str">
            <v>Overhead</v>
          </cell>
          <cell r="J331" t="str">
            <v>Full Time - Permanent</v>
          </cell>
          <cell r="K331" t="str">
            <v>TRBL</v>
          </cell>
          <cell r="L331" t="str">
            <v>Troubleperson</v>
          </cell>
          <cell r="M331" t="str">
            <v>B</v>
          </cell>
          <cell r="N331" t="str">
            <v>W</v>
          </cell>
          <cell r="O331">
            <v>40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0.75</v>
          </cell>
          <cell r="U331" t="str">
            <v>502</v>
          </cell>
          <cell r="V331" t="str">
            <v>102</v>
          </cell>
          <cell r="W331" t="str">
            <v>5020</v>
          </cell>
          <cell r="X331" t="str">
            <v>5020</v>
          </cell>
          <cell r="Y331" t="str">
            <v>5020</v>
          </cell>
          <cell r="Z331">
            <v>9090</v>
          </cell>
        </row>
        <row r="332">
          <cell r="B332" t="str">
            <v>10100</v>
          </cell>
          <cell r="C332" t="str">
            <v>Eric Chartrand</v>
          </cell>
          <cell r="D332" t="str">
            <v>ERIC</v>
          </cell>
          <cell r="E332" t="str">
            <v>CHARTRAND</v>
          </cell>
          <cell r="F332" t="str">
            <v>OGRO4</v>
          </cell>
          <cell r="G332" t="str">
            <v>Labourer</v>
          </cell>
          <cell r="H332" t="str">
            <v>595</v>
          </cell>
          <cell r="I332" t="str">
            <v>Overhead</v>
          </cell>
          <cell r="J332" t="str">
            <v>Full Time - Permanent</v>
          </cell>
          <cell r="K332" t="str">
            <v>LAB</v>
          </cell>
          <cell r="L332" t="str">
            <v>Labourer</v>
          </cell>
          <cell r="M332" t="str">
            <v>B</v>
          </cell>
          <cell r="N332" t="str">
            <v>W</v>
          </cell>
          <cell r="O332">
            <v>40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0.75</v>
          </cell>
          <cell r="U332" t="str">
            <v>502</v>
          </cell>
          <cell r="V332" t="str">
            <v>102</v>
          </cell>
          <cell r="W332" t="str">
            <v>5020</v>
          </cell>
          <cell r="X332" t="str">
            <v>5020</v>
          </cell>
          <cell r="Y332" t="str">
            <v>5020</v>
          </cell>
          <cell r="Z332">
            <v>9090</v>
          </cell>
        </row>
        <row r="333">
          <cell r="B333" t="str">
            <v>10108</v>
          </cell>
          <cell r="C333" t="str">
            <v>Daniel Despres</v>
          </cell>
          <cell r="D333" t="str">
            <v>DANIEL</v>
          </cell>
          <cell r="E333" t="str">
            <v>DESPRES</v>
          </cell>
          <cell r="F333" t="str">
            <v>OGRO4</v>
          </cell>
          <cell r="G333" t="str">
            <v>Lead Hand</v>
          </cell>
          <cell r="H333" t="str">
            <v>595</v>
          </cell>
          <cell r="I333" t="str">
            <v>Overhead</v>
          </cell>
          <cell r="J333" t="str">
            <v>Full Time - Permanent</v>
          </cell>
          <cell r="K333" t="str">
            <v>LH</v>
          </cell>
          <cell r="L333" t="str">
            <v>Lead Hand</v>
          </cell>
          <cell r="M333" t="str">
            <v>B</v>
          </cell>
          <cell r="N333" t="str">
            <v>W</v>
          </cell>
          <cell r="O333">
            <v>40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0.75</v>
          </cell>
          <cell r="U333" t="str">
            <v>502</v>
          </cell>
          <cell r="V333" t="str">
            <v>102</v>
          </cell>
          <cell r="W333" t="str">
            <v>5020</v>
          </cell>
          <cell r="X333" t="str">
            <v>5020</v>
          </cell>
          <cell r="Y333" t="str">
            <v>5020</v>
          </cell>
          <cell r="Z333">
            <v>9090</v>
          </cell>
        </row>
        <row r="334">
          <cell r="B334" t="str">
            <v>10109</v>
          </cell>
          <cell r="C334" t="str">
            <v>Sam Dipasquale</v>
          </cell>
          <cell r="D334" t="str">
            <v>SAM</v>
          </cell>
          <cell r="E334" t="str">
            <v>DIPASQUALE</v>
          </cell>
          <cell r="F334" t="str">
            <v>OGRO4</v>
          </cell>
          <cell r="G334" t="str">
            <v>Line Maintainer - 2nd Class</v>
          </cell>
          <cell r="H334" t="str">
            <v>595</v>
          </cell>
          <cell r="I334" t="str">
            <v>Overhead</v>
          </cell>
          <cell r="J334" t="str">
            <v>Full Time - Permanent</v>
          </cell>
          <cell r="K334" t="str">
            <v>LM2</v>
          </cell>
          <cell r="L334" t="str">
            <v>Line Maintainer - 2nd Class</v>
          </cell>
          <cell r="M334" t="str">
            <v>B</v>
          </cell>
          <cell r="N334" t="str">
            <v>W</v>
          </cell>
          <cell r="O334">
            <v>40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0.75</v>
          </cell>
          <cell r="U334" t="str">
            <v>502</v>
          </cell>
          <cell r="V334" t="str">
            <v>102</v>
          </cell>
          <cell r="W334" t="str">
            <v>5020</v>
          </cell>
          <cell r="X334" t="str">
            <v>5020</v>
          </cell>
          <cell r="Y334" t="str">
            <v>5020</v>
          </cell>
          <cell r="Z334">
            <v>9090</v>
          </cell>
        </row>
        <row r="335">
          <cell r="B335" t="str">
            <v>10111</v>
          </cell>
          <cell r="C335" t="str">
            <v>Charles Dunham</v>
          </cell>
          <cell r="D335" t="str">
            <v>CHARLES</v>
          </cell>
          <cell r="E335" t="str">
            <v>DUNHAM</v>
          </cell>
          <cell r="F335" t="str">
            <v>OGRO4</v>
          </cell>
          <cell r="G335" t="str">
            <v>Line Maintainer - 1st Class</v>
          </cell>
          <cell r="H335" t="str">
            <v>595</v>
          </cell>
          <cell r="I335" t="str">
            <v>Overhead</v>
          </cell>
          <cell r="J335" t="str">
            <v>Full Time - Permanent</v>
          </cell>
          <cell r="K335" t="str">
            <v>LM</v>
          </cell>
          <cell r="L335" t="str">
            <v>Line Maintainer - 1st Class</v>
          </cell>
          <cell r="M335" t="str">
            <v>B</v>
          </cell>
          <cell r="N335" t="str">
            <v>W</v>
          </cell>
          <cell r="O335">
            <v>40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0.75</v>
          </cell>
          <cell r="U335" t="str">
            <v>502</v>
          </cell>
          <cell r="V335" t="str">
            <v>102</v>
          </cell>
          <cell r="W335" t="str">
            <v>5020</v>
          </cell>
          <cell r="X335" t="str">
            <v>5020</v>
          </cell>
          <cell r="Y335" t="str">
            <v>5020</v>
          </cell>
          <cell r="Z335">
            <v>9090</v>
          </cell>
        </row>
        <row r="336">
          <cell r="B336" t="str">
            <v>10112</v>
          </cell>
          <cell r="C336" t="str">
            <v>Robert Dunham</v>
          </cell>
          <cell r="D336" t="str">
            <v>ROBERT</v>
          </cell>
          <cell r="E336" t="str">
            <v>DUNHAM</v>
          </cell>
          <cell r="F336" t="str">
            <v>OGRO4</v>
          </cell>
          <cell r="G336" t="str">
            <v>Line Maintainer - 1st Class</v>
          </cell>
          <cell r="H336" t="str">
            <v>595</v>
          </cell>
          <cell r="I336" t="str">
            <v>Overhead</v>
          </cell>
          <cell r="J336" t="str">
            <v>Full Time - Permanent</v>
          </cell>
          <cell r="K336" t="str">
            <v>LM</v>
          </cell>
          <cell r="L336" t="str">
            <v>Line Maintainer - 1st Class</v>
          </cell>
          <cell r="M336" t="str">
            <v>B</v>
          </cell>
          <cell r="N336" t="str">
            <v>W</v>
          </cell>
          <cell r="O336">
            <v>40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0.75</v>
          </cell>
          <cell r="U336" t="str">
            <v>502</v>
          </cell>
          <cell r="V336" t="str">
            <v>102</v>
          </cell>
          <cell r="W336" t="str">
            <v>5020</v>
          </cell>
          <cell r="X336" t="str">
            <v>5020</v>
          </cell>
          <cell r="Y336" t="str">
            <v>5020</v>
          </cell>
          <cell r="Z336">
            <v>9090</v>
          </cell>
        </row>
        <row r="337">
          <cell r="B337" t="str">
            <v>10120</v>
          </cell>
          <cell r="C337" t="str">
            <v>Frank Giancola</v>
          </cell>
          <cell r="D337" t="str">
            <v>FRANK</v>
          </cell>
          <cell r="E337" t="str">
            <v>GIANCOLA</v>
          </cell>
          <cell r="F337" t="str">
            <v>OGRO4</v>
          </cell>
          <cell r="G337" t="str">
            <v>Lead Hand</v>
          </cell>
          <cell r="H337" t="str">
            <v>595</v>
          </cell>
          <cell r="I337" t="str">
            <v>Overhead</v>
          </cell>
          <cell r="J337" t="str">
            <v>Full Time - Permanent</v>
          </cell>
          <cell r="K337" t="str">
            <v>LH</v>
          </cell>
          <cell r="L337" t="str">
            <v>Lead Hand</v>
          </cell>
          <cell r="M337" t="str">
            <v>B</v>
          </cell>
          <cell r="N337" t="str">
            <v>W</v>
          </cell>
          <cell r="O337">
            <v>40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0.75</v>
          </cell>
          <cell r="U337" t="str">
            <v>502</v>
          </cell>
          <cell r="V337" t="str">
            <v>102</v>
          </cell>
          <cell r="W337" t="str">
            <v>5020</v>
          </cell>
          <cell r="X337" t="str">
            <v>5020</v>
          </cell>
          <cell r="Y337" t="str">
            <v>5020</v>
          </cell>
          <cell r="Z337">
            <v>9090</v>
          </cell>
        </row>
        <row r="338">
          <cell r="B338" t="str">
            <v>10121</v>
          </cell>
          <cell r="C338" t="str">
            <v>Joe Gianetto</v>
          </cell>
          <cell r="D338" t="str">
            <v>JOE</v>
          </cell>
          <cell r="E338" t="str">
            <v>GIANETTO</v>
          </cell>
          <cell r="F338" t="str">
            <v>OGRO4</v>
          </cell>
          <cell r="G338" t="str">
            <v>Line Maintainer - 1st Class</v>
          </cell>
          <cell r="H338" t="str">
            <v>595</v>
          </cell>
          <cell r="I338" t="str">
            <v>Overhead</v>
          </cell>
          <cell r="J338" t="str">
            <v>Full Time - Permanent</v>
          </cell>
          <cell r="K338" t="str">
            <v>LM</v>
          </cell>
          <cell r="L338" t="str">
            <v>Line Maintainer - 1st Class</v>
          </cell>
          <cell r="M338" t="str">
            <v>B</v>
          </cell>
          <cell r="N338" t="str">
            <v>W</v>
          </cell>
          <cell r="O338">
            <v>40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0.75</v>
          </cell>
          <cell r="U338" t="str">
            <v>502</v>
          </cell>
          <cell r="V338" t="str">
            <v>102</v>
          </cell>
          <cell r="W338" t="str">
            <v>5020</v>
          </cell>
          <cell r="X338" t="str">
            <v>5020</v>
          </cell>
          <cell r="Y338" t="str">
            <v>5020</v>
          </cell>
          <cell r="Z338">
            <v>9090</v>
          </cell>
        </row>
        <row r="339">
          <cell r="B339" t="str">
            <v>10122</v>
          </cell>
          <cell r="C339" t="str">
            <v>Paul Humber</v>
          </cell>
          <cell r="D339" t="str">
            <v>PAUL</v>
          </cell>
          <cell r="E339" t="str">
            <v>HUMBER</v>
          </cell>
          <cell r="F339" t="str">
            <v>OGRO4</v>
          </cell>
          <cell r="G339" t="str">
            <v>Line Maintainer - 1st Class</v>
          </cell>
          <cell r="H339" t="str">
            <v>595</v>
          </cell>
          <cell r="I339" t="str">
            <v>Overhead</v>
          </cell>
          <cell r="J339" t="str">
            <v>Full Time - Permanent</v>
          </cell>
          <cell r="K339" t="str">
            <v>LM</v>
          </cell>
          <cell r="L339" t="str">
            <v>Line Maintainer - 1st Class</v>
          </cell>
          <cell r="M339" t="str">
            <v>B</v>
          </cell>
          <cell r="N339" t="str">
            <v>W</v>
          </cell>
          <cell r="O339">
            <v>40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0.75</v>
          </cell>
          <cell r="U339" t="str">
            <v>502</v>
          </cell>
          <cell r="V339" t="str">
            <v>102</v>
          </cell>
          <cell r="W339" t="str">
            <v>5020</v>
          </cell>
          <cell r="X339" t="str">
            <v>5020</v>
          </cell>
          <cell r="Y339" t="str">
            <v>5020</v>
          </cell>
          <cell r="Z339">
            <v>9090</v>
          </cell>
        </row>
        <row r="340">
          <cell r="B340" t="str">
            <v>10125</v>
          </cell>
          <cell r="C340" t="str">
            <v>Marc Losier</v>
          </cell>
          <cell r="D340" t="str">
            <v>MARC</v>
          </cell>
          <cell r="E340" t="str">
            <v>LOSIER</v>
          </cell>
          <cell r="F340" t="str">
            <v>OGRO4</v>
          </cell>
          <cell r="G340" t="str">
            <v>Line Maintainer - 1st Class</v>
          </cell>
          <cell r="H340" t="str">
            <v>595</v>
          </cell>
          <cell r="I340" t="str">
            <v>Overhead</v>
          </cell>
          <cell r="J340" t="str">
            <v>Full Time - Permanent</v>
          </cell>
          <cell r="K340" t="str">
            <v>LM</v>
          </cell>
          <cell r="L340" t="str">
            <v>Line Maintainer - 1st Class</v>
          </cell>
          <cell r="M340" t="str">
            <v>B</v>
          </cell>
          <cell r="N340" t="str">
            <v>W</v>
          </cell>
          <cell r="O340">
            <v>40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0.75</v>
          </cell>
          <cell r="U340" t="str">
            <v>502</v>
          </cell>
          <cell r="V340" t="str">
            <v>102</v>
          </cell>
          <cell r="W340" t="str">
            <v>5020</v>
          </cell>
          <cell r="X340" t="str">
            <v>5020</v>
          </cell>
          <cell r="Y340" t="str">
            <v>5020</v>
          </cell>
          <cell r="Z340">
            <v>9090</v>
          </cell>
        </row>
        <row r="341">
          <cell r="B341" t="str">
            <v>10137</v>
          </cell>
          <cell r="C341" t="str">
            <v>Randy Murre</v>
          </cell>
          <cell r="D341" t="str">
            <v>RANDY</v>
          </cell>
          <cell r="E341" t="str">
            <v>MURRE</v>
          </cell>
          <cell r="F341" t="str">
            <v>OGRO4</v>
          </cell>
          <cell r="G341" t="str">
            <v>Line Maintainer - 1st Class</v>
          </cell>
          <cell r="H341" t="str">
            <v>595</v>
          </cell>
          <cell r="I341" t="str">
            <v>Overhead</v>
          </cell>
          <cell r="J341" t="str">
            <v>Full Time - Permanent</v>
          </cell>
          <cell r="K341" t="str">
            <v>LM</v>
          </cell>
          <cell r="L341" t="str">
            <v>Line Maintainer - 1st Class</v>
          </cell>
          <cell r="M341" t="str">
            <v>B</v>
          </cell>
          <cell r="N341" t="str">
            <v>W</v>
          </cell>
          <cell r="O341">
            <v>40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0.75</v>
          </cell>
          <cell r="U341" t="str">
            <v>502</v>
          </cell>
          <cell r="V341" t="str">
            <v>102</v>
          </cell>
          <cell r="W341" t="str">
            <v>5020</v>
          </cell>
          <cell r="X341" t="str">
            <v>5020</v>
          </cell>
          <cell r="Y341" t="str">
            <v>5020</v>
          </cell>
          <cell r="Z341">
            <v>9090</v>
          </cell>
        </row>
        <row r="342">
          <cell r="B342" t="str">
            <v>10138</v>
          </cell>
          <cell r="C342" t="str">
            <v>Michael Mussat</v>
          </cell>
          <cell r="D342" t="str">
            <v>MICHAEL</v>
          </cell>
          <cell r="E342" t="str">
            <v>MUSSAT</v>
          </cell>
          <cell r="F342" t="str">
            <v>OGRO4</v>
          </cell>
          <cell r="G342" t="str">
            <v>Line Maintainer - 1st Class</v>
          </cell>
          <cell r="H342" t="str">
            <v>595</v>
          </cell>
          <cell r="I342" t="str">
            <v>Overhead</v>
          </cell>
          <cell r="J342" t="str">
            <v>Full Time - Permanent</v>
          </cell>
          <cell r="K342" t="str">
            <v>LM</v>
          </cell>
          <cell r="L342" t="str">
            <v>Line Maintainer - 1st Class</v>
          </cell>
          <cell r="M342" t="str">
            <v>B</v>
          </cell>
          <cell r="N342" t="str">
            <v>W</v>
          </cell>
          <cell r="O342">
            <v>40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0.75</v>
          </cell>
          <cell r="U342" t="str">
            <v>502</v>
          </cell>
          <cell r="V342" t="str">
            <v>102</v>
          </cell>
          <cell r="W342" t="str">
            <v>5020</v>
          </cell>
          <cell r="X342" t="str">
            <v>5020</v>
          </cell>
          <cell r="Y342" t="str">
            <v>5020</v>
          </cell>
          <cell r="Z342">
            <v>9090</v>
          </cell>
        </row>
        <row r="343">
          <cell r="B343" t="str">
            <v>10159</v>
          </cell>
          <cell r="C343" t="str">
            <v>George Schachtschneider</v>
          </cell>
          <cell r="D343" t="str">
            <v>GEORGE</v>
          </cell>
          <cell r="E343" t="str">
            <v>SCHACHTSCHNEIDER</v>
          </cell>
          <cell r="F343" t="str">
            <v>OGRO4</v>
          </cell>
          <cell r="G343" t="str">
            <v>Lead Hand</v>
          </cell>
          <cell r="H343" t="str">
            <v>595</v>
          </cell>
          <cell r="I343" t="str">
            <v>Overhead</v>
          </cell>
          <cell r="J343" t="str">
            <v>Full Time - Permanent</v>
          </cell>
          <cell r="K343" t="str">
            <v>LH</v>
          </cell>
          <cell r="L343" t="str">
            <v>Lead Hand</v>
          </cell>
          <cell r="M343" t="str">
            <v>B</v>
          </cell>
          <cell r="N343" t="str">
            <v>W</v>
          </cell>
          <cell r="O343">
            <v>40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0.75</v>
          </cell>
          <cell r="U343" t="str">
            <v>502</v>
          </cell>
          <cell r="V343" t="str">
            <v>102</v>
          </cell>
          <cell r="W343" t="str">
            <v>5020</v>
          </cell>
          <cell r="X343" t="str">
            <v>5020</v>
          </cell>
          <cell r="Y343" t="str">
            <v>5020</v>
          </cell>
          <cell r="Z343">
            <v>9090</v>
          </cell>
        </row>
        <row r="344">
          <cell r="B344" t="str">
            <v>10160</v>
          </cell>
          <cell r="C344" t="str">
            <v>John Selkirk</v>
          </cell>
          <cell r="D344" t="str">
            <v>JOHN</v>
          </cell>
          <cell r="E344" t="str">
            <v>SELKIRK</v>
          </cell>
          <cell r="F344" t="str">
            <v>OGRO4</v>
          </cell>
          <cell r="G344" t="str">
            <v>Lead Hand</v>
          </cell>
          <cell r="H344" t="str">
            <v>595</v>
          </cell>
          <cell r="I344" t="str">
            <v>Overhead</v>
          </cell>
          <cell r="J344" t="str">
            <v>Full Time - Permanent</v>
          </cell>
          <cell r="K344" t="str">
            <v>LH</v>
          </cell>
          <cell r="L344" t="str">
            <v>Lead Hand</v>
          </cell>
          <cell r="M344" t="str">
            <v>B</v>
          </cell>
          <cell r="N344" t="str">
            <v>W</v>
          </cell>
          <cell r="O344">
            <v>40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0.75</v>
          </cell>
          <cell r="U344" t="str">
            <v>502</v>
          </cell>
          <cell r="V344" t="str">
            <v>102</v>
          </cell>
          <cell r="W344" t="str">
            <v>5020</v>
          </cell>
          <cell r="X344" t="str">
            <v>5020</v>
          </cell>
          <cell r="Y344" t="str">
            <v>5020</v>
          </cell>
          <cell r="Z344">
            <v>9090</v>
          </cell>
        </row>
        <row r="345">
          <cell r="B345" t="str">
            <v>10161</v>
          </cell>
          <cell r="C345" t="str">
            <v>Matthew Shannon</v>
          </cell>
          <cell r="D345" t="str">
            <v>MATTHEW</v>
          </cell>
          <cell r="E345" t="str">
            <v>SHANNON</v>
          </cell>
          <cell r="F345" t="str">
            <v>OGRO4</v>
          </cell>
          <cell r="G345" t="str">
            <v>Line Maintainer - 1st Class</v>
          </cell>
          <cell r="H345" t="str">
            <v>595</v>
          </cell>
          <cell r="I345" t="str">
            <v>Overhead</v>
          </cell>
          <cell r="J345" t="str">
            <v>Full Time - Permanent</v>
          </cell>
          <cell r="K345" t="str">
            <v>LM</v>
          </cell>
          <cell r="L345" t="str">
            <v>Line Maintainer - 1st Class</v>
          </cell>
          <cell r="M345" t="str">
            <v>B</v>
          </cell>
          <cell r="N345" t="str">
            <v>W</v>
          </cell>
          <cell r="O345">
            <v>40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0.75</v>
          </cell>
          <cell r="U345" t="str">
            <v>502</v>
          </cell>
          <cell r="V345" t="str">
            <v>102</v>
          </cell>
          <cell r="W345" t="str">
            <v>5020</v>
          </cell>
          <cell r="X345" t="str">
            <v>5020</v>
          </cell>
          <cell r="Y345" t="str">
            <v>5020</v>
          </cell>
          <cell r="Z345">
            <v>9090</v>
          </cell>
        </row>
        <row r="346">
          <cell r="B346" t="str">
            <v>10200</v>
          </cell>
          <cell r="C346" t="str">
            <v>Claudio Zugno</v>
          </cell>
          <cell r="D346" t="str">
            <v>CLAUDIO</v>
          </cell>
          <cell r="E346" t="str">
            <v>ZUGNO</v>
          </cell>
          <cell r="F346" t="str">
            <v>OGRO4</v>
          </cell>
          <cell r="G346" t="str">
            <v>Line Maintainer - 1st Class</v>
          </cell>
          <cell r="H346" t="str">
            <v>595</v>
          </cell>
          <cell r="I346" t="str">
            <v>Overhead</v>
          </cell>
          <cell r="J346" t="str">
            <v>Full Time - Permanent</v>
          </cell>
          <cell r="K346" t="str">
            <v>LM</v>
          </cell>
          <cell r="L346" t="str">
            <v>Line Maintainer - 1st Class</v>
          </cell>
          <cell r="M346" t="str">
            <v>B</v>
          </cell>
          <cell r="N346" t="str">
            <v>W</v>
          </cell>
          <cell r="O346">
            <v>40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0.75</v>
          </cell>
          <cell r="U346" t="str">
            <v>502</v>
          </cell>
          <cell r="V346" t="str">
            <v>102</v>
          </cell>
          <cell r="W346" t="str">
            <v>5020</v>
          </cell>
          <cell r="X346" t="str">
            <v>5020</v>
          </cell>
          <cell r="Y346" t="str">
            <v>5020</v>
          </cell>
          <cell r="Z346">
            <v>9090</v>
          </cell>
        </row>
        <row r="347">
          <cell r="B347" t="str">
            <v>10232</v>
          </cell>
          <cell r="C347" t="str">
            <v>Fred May</v>
          </cell>
          <cell r="D347" t="str">
            <v>FRED</v>
          </cell>
          <cell r="E347" t="str">
            <v>MAY</v>
          </cell>
          <cell r="F347" t="str">
            <v>SLIN1</v>
          </cell>
          <cell r="G347" t="str">
            <v>Supervisor, Lines</v>
          </cell>
          <cell r="H347" t="str">
            <v>595</v>
          </cell>
          <cell r="I347" t="str">
            <v>Overhead</v>
          </cell>
          <cell r="J347" t="str">
            <v>Full Time - Permanent</v>
          </cell>
          <cell r="K347" t="str">
            <v>SLIN</v>
          </cell>
          <cell r="L347" t="str">
            <v>Supervisor, Lines</v>
          </cell>
          <cell r="M347" t="str">
            <v>N</v>
          </cell>
          <cell r="N347" t="str">
            <v>W</v>
          </cell>
          <cell r="O347">
            <v>40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0.75</v>
          </cell>
          <cell r="U347" t="str">
            <v>502</v>
          </cell>
          <cell r="V347" t="str">
            <v>102</v>
          </cell>
          <cell r="W347" t="str">
            <v>5020</v>
          </cell>
          <cell r="X347" t="str">
            <v>5020</v>
          </cell>
          <cell r="Y347" t="str">
            <v>5020</v>
          </cell>
          <cell r="Z347">
            <v>9090</v>
          </cell>
        </row>
        <row r="348">
          <cell r="B348" t="str">
            <v>10241</v>
          </cell>
          <cell r="C348" t="str">
            <v>Paul Nixon</v>
          </cell>
          <cell r="D348" t="str">
            <v>PAUL</v>
          </cell>
          <cell r="E348" t="str">
            <v>NIXON</v>
          </cell>
          <cell r="F348" t="str">
            <v>OGRO4</v>
          </cell>
          <cell r="G348" t="str">
            <v>Line Maintainer - 1st Class</v>
          </cell>
          <cell r="H348" t="str">
            <v>595</v>
          </cell>
          <cell r="I348" t="str">
            <v>Overhead</v>
          </cell>
          <cell r="J348" t="str">
            <v>Full Time - Permanent</v>
          </cell>
          <cell r="K348" t="str">
            <v>LM</v>
          </cell>
          <cell r="L348" t="str">
            <v>Line Maintainer - 1st Class</v>
          </cell>
          <cell r="M348" t="str">
            <v>B</v>
          </cell>
          <cell r="N348" t="str">
            <v>W</v>
          </cell>
          <cell r="O348">
            <v>40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0.75</v>
          </cell>
          <cell r="U348" t="str">
            <v>502</v>
          </cell>
          <cell r="V348" t="str">
            <v>102</v>
          </cell>
          <cell r="W348" t="str">
            <v>5020</v>
          </cell>
          <cell r="X348" t="str">
            <v>5020</v>
          </cell>
          <cell r="Y348" t="str">
            <v>5020</v>
          </cell>
          <cell r="Z348">
            <v>9090</v>
          </cell>
        </row>
        <row r="349">
          <cell r="B349" t="str">
            <v>10315</v>
          </cell>
          <cell r="C349" t="str">
            <v>Jeff Macdonald</v>
          </cell>
          <cell r="D349" t="str">
            <v>JEFF</v>
          </cell>
          <cell r="E349" t="str">
            <v>MACDONALD</v>
          </cell>
          <cell r="F349" t="str">
            <v>OGRO4</v>
          </cell>
          <cell r="G349" t="str">
            <v>Troubleperson</v>
          </cell>
          <cell r="H349" t="str">
            <v>595</v>
          </cell>
          <cell r="I349" t="str">
            <v>Overhead</v>
          </cell>
          <cell r="J349" t="str">
            <v>Full Time - Permanent</v>
          </cell>
          <cell r="K349" t="str">
            <v>TRBL</v>
          </cell>
          <cell r="L349" t="str">
            <v>Troubleperson</v>
          </cell>
          <cell r="M349" t="str">
            <v>B</v>
          </cell>
          <cell r="N349" t="str">
            <v>W</v>
          </cell>
          <cell r="O349">
            <v>40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0.75</v>
          </cell>
          <cell r="U349" t="str">
            <v>502</v>
          </cell>
          <cell r="V349" t="str">
            <v>102</v>
          </cell>
          <cell r="W349" t="str">
            <v>5020</v>
          </cell>
          <cell r="X349" t="str">
            <v>5020</v>
          </cell>
          <cell r="Y349" t="str">
            <v>5020</v>
          </cell>
          <cell r="Z349">
            <v>9090</v>
          </cell>
        </row>
        <row r="350">
          <cell r="B350" t="str">
            <v>10321</v>
          </cell>
          <cell r="C350" t="str">
            <v>Dave Pressley</v>
          </cell>
          <cell r="D350" t="str">
            <v>DAVE</v>
          </cell>
          <cell r="E350" t="str">
            <v>PRESSLEY</v>
          </cell>
          <cell r="F350" t="str">
            <v>OGRO4</v>
          </cell>
          <cell r="G350" t="str">
            <v>Line Maintainer - 2nd Class</v>
          </cell>
          <cell r="H350" t="str">
            <v>595</v>
          </cell>
          <cell r="I350" t="str">
            <v>Overhead</v>
          </cell>
          <cell r="J350" t="str">
            <v>Full Time - Permanent</v>
          </cell>
          <cell r="K350" t="str">
            <v>LM2</v>
          </cell>
          <cell r="L350" t="str">
            <v>Line Maintainer - 2nd Class</v>
          </cell>
          <cell r="M350" t="str">
            <v>B</v>
          </cell>
          <cell r="N350" t="str">
            <v>W</v>
          </cell>
          <cell r="O350">
            <v>40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0.75</v>
          </cell>
          <cell r="U350" t="str">
            <v>502</v>
          </cell>
          <cell r="V350" t="str">
            <v>102</v>
          </cell>
          <cell r="W350" t="str">
            <v>5020</v>
          </cell>
          <cell r="X350" t="str">
            <v>5020</v>
          </cell>
          <cell r="Y350" t="str">
            <v>5020</v>
          </cell>
          <cell r="Z350">
            <v>9090</v>
          </cell>
        </row>
        <row r="351">
          <cell r="B351" t="str">
            <v>10382</v>
          </cell>
          <cell r="C351" t="str">
            <v>Brad Carr</v>
          </cell>
          <cell r="D351" t="str">
            <v>BRAD</v>
          </cell>
          <cell r="E351" t="str">
            <v>CARR</v>
          </cell>
          <cell r="F351" t="str">
            <v>SLIN1</v>
          </cell>
          <cell r="G351" t="str">
            <v>Supervisor, Lines</v>
          </cell>
          <cell r="H351" t="str">
            <v>595</v>
          </cell>
          <cell r="I351" t="str">
            <v>Overhead</v>
          </cell>
          <cell r="J351" t="str">
            <v>Full Time - Permanent</v>
          </cell>
          <cell r="K351" t="str">
            <v>SLIN</v>
          </cell>
          <cell r="L351" t="str">
            <v>Supervisor, Lines</v>
          </cell>
          <cell r="M351" t="str">
            <v>N</v>
          </cell>
          <cell r="N351" t="str">
            <v>W</v>
          </cell>
          <cell r="O351">
            <v>40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0.75</v>
          </cell>
          <cell r="U351" t="str">
            <v>502</v>
          </cell>
          <cell r="V351" t="str">
            <v>102</v>
          </cell>
          <cell r="W351" t="str">
            <v>5020</v>
          </cell>
          <cell r="X351" t="str">
            <v>5020</v>
          </cell>
          <cell r="Y351" t="str">
            <v>5020</v>
          </cell>
          <cell r="Z351">
            <v>9090</v>
          </cell>
        </row>
        <row r="352">
          <cell r="B352" t="str">
            <v>10394</v>
          </cell>
          <cell r="C352" t="str">
            <v>Russell Fisher</v>
          </cell>
          <cell r="D352" t="str">
            <v>RUSSELL</v>
          </cell>
          <cell r="E352" t="str">
            <v>FISHER</v>
          </cell>
          <cell r="F352" t="str">
            <v>OGRO4</v>
          </cell>
          <cell r="G352" t="str">
            <v>Troubleperson</v>
          </cell>
          <cell r="H352" t="str">
            <v>595</v>
          </cell>
          <cell r="I352" t="str">
            <v>Overhead</v>
          </cell>
          <cell r="J352" t="str">
            <v>Full Time - Permanent</v>
          </cell>
          <cell r="K352" t="str">
            <v>TRBL</v>
          </cell>
          <cell r="L352" t="str">
            <v>Troubleperson</v>
          </cell>
          <cell r="M352" t="str">
            <v>B</v>
          </cell>
          <cell r="N352" t="str">
            <v>W</v>
          </cell>
          <cell r="O352">
            <v>40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0.75</v>
          </cell>
          <cell r="U352" t="str">
            <v>502</v>
          </cell>
          <cell r="V352" t="str">
            <v>102</v>
          </cell>
          <cell r="W352" t="str">
            <v>5020</v>
          </cell>
          <cell r="X352" t="str">
            <v>5020</v>
          </cell>
          <cell r="Y352" t="str">
            <v>5020</v>
          </cell>
          <cell r="Z352">
            <v>9090</v>
          </cell>
        </row>
        <row r="353">
          <cell r="B353" t="str">
            <v>10478</v>
          </cell>
          <cell r="C353" t="str">
            <v>Corey Henderson</v>
          </cell>
          <cell r="D353" t="str">
            <v>COREY</v>
          </cell>
          <cell r="E353" t="str">
            <v>HENDERSON</v>
          </cell>
          <cell r="F353" t="str">
            <v>MLIN</v>
          </cell>
          <cell r="G353" t="str">
            <v>Manager, Lines</v>
          </cell>
          <cell r="H353" t="str">
            <v>595</v>
          </cell>
          <cell r="I353" t="str">
            <v>Overhead</v>
          </cell>
          <cell r="J353" t="str">
            <v>Full Time - Permanent</v>
          </cell>
          <cell r="K353" t="str">
            <v>MLIN</v>
          </cell>
          <cell r="L353" t="str">
            <v>Manager, Lines</v>
          </cell>
          <cell r="M353" t="str">
            <v>N</v>
          </cell>
          <cell r="N353" t="str">
            <v>P</v>
          </cell>
          <cell r="O353">
            <v>40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0.75</v>
          </cell>
          <cell r="U353" t="str">
            <v>502</v>
          </cell>
          <cell r="V353" t="str">
            <v>102</v>
          </cell>
          <cell r="W353" t="str">
            <v>5005</v>
          </cell>
          <cell r="X353" t="str">
            <v>5005</v>
          </cell>
          <cell r="Y353" t="str">
            <v>5005</v>
          </cell>
          <cell r="Z353" t="str">
            <v>5005</v>
          </cell>
        </row>
        <row r="354">
          <cell r="B354" t="str">
            <v>10766</v>
          </cell>
          <cell r="C354" t="str">
            <v>Randal Penney</v>
          </cell>
          <cell r="D354" t="str">
            <v>RANDAL</v>
          </cell>
          <cell r="E354" t="str">
            <v>PENNEY</v>
          </cell>
          <cell r="F354" t="str">
            <v>OGRO4</v>
          </cell>
          <cell r="G354" t="str">
            <v>Troubleperson</v>
          </cell>
          <cell r="H354" t="str">
            <v>595</v>
          </cell>
          <cell r="I354" t="str">
            <v>Overhead</v>
          </cell>
          <cell r="J354" t="str">
            <v>Full Time - Permanent</v>
          </cell>
          <cell r="K354" t="str">
            <v>TRBL</v>
          </cell>
          <cell r="L354" t="str">
            <v>Troubleperson</v>
          </cell>
          <cell r="M354" t="str">
            <v>B</v>
          </cell>
          <cell r="N354" t="str">
            <v>W</v>
          </cell>
          <cell r="O354">
            <v>40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0.75</v>
          </cell>
          <cell r="U354" t="str">
            <v>502</v>
          </cell>
          <cell r="V354" t="str">
            <v>102</v>
          </cell>
          <cell r="W354" t="str">
            <v>5020</v>
          </cell>
          <cell r="X354" t="str">
            <v>5020</v>
          </cell>
          <cell r="Y354" t="str">
            <v>5020</v>
          </cell>
          <cell r="Z354">
            <v>9090</v>
          </cell>
        </row>
        <row r="355">
          <cell r="B355" t="str">
            <v>10790</v>
          </cell>
          <cell r="C355" t="str">
            <v>Marjorie Richards</v>
          </cell>
          <cell r="D355" t="str">
            <v>MARJORIE</v>
          </cell>
          <cell r="E355" t="str">
            <v>RICHARDS</v>
          </cell>
          <cell r="F355" t="str">
            <v>VPCOR</v>
          </cell>
          <cell r="G355" t="str">
            <v>Vice President, Corporate Services</v>
          </cell>
          <cell r="H355" t="str">
            <v>600</v>
          </cell>
          <cell r="I355" t="str">
            <v>Corporate Services - Executive</v>
          </cell>
          <cell r="J355" t="str">
            <v>Full Time - Permanent</v>
          </cell>
          <cell r="K355" t="str">
            <v>VPCORP</v>
          </cell>
          <cell r="L355" t="str">
            <v>Vice President, Corporate Services</v>
          </cell>
          <cell r="M355" t="str">
            <v>N</v>
          </cell>
          <cell r="N355" t="str">
            <v>P</v>
          </cell>
          <cell r="O355">
            <v>35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0.7</v>
          </cell>
          <cell r="U355" t="str">
            <v>600</v>
          </cell>
          <cell r="V355" t="str">
            <v>101</v>
          </cell>
          <cell r="W355" t="str">
            <v>5605</v>
          </cell>
          <cell r="X355" t="str">
            <v>5605</v>
          </cell>
          <cell r="Y355" t="str">
            <v>5605</v>
          </cell>
          <cell r="Z355" t="str">
            <v>5605</v>
          </cell>
        </row>
        <row r="356">
          <cell r="B356" t="str">
            <v>10015</v>
          </cell>
          <cell r="C356" t="str">
            <v>Sue Stangret</v>
          </cell>
          <cell r="D356" t="str">
            <v>SUE</v>
          </cell>
          <cell r="E356" t="str">
            <v>STANGRET</v>
          </cell>
          <cell r="F356" t="str">
            <v>SPHS</v>
          </cell>
          <cell r="G356" t="str">
            <v>Specialist, Health and Safety</v>
          </cell>
          <cell r="H356" t="str">
            <v>601</v>
          </cell>
          <cell r="I356" t="str">
            <v>Healthy Workplace &amp; Safety</v>
          </cell>
          <cell r="J356" t="str">
            <v>Full Time - Permanent</v>
          </cell>
          <cell r="K356" t="str">
            <v>SPEHS</v>
          </cell>
          <cell r="L356" t="str">
            <v>Specialist, Health and Safety</v>
          </cell>
          <cell r="M356" t="str">
            <v>N</v>
          </cell>
          <cell r="N356" t="str">
            <v>P</v>
          </cell>
          <cell r="O356">
            <v>35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0.55000000000000004</v>
          </cell>
          <cell r="U356" t="str">
            <v>601</v>
          </cell>
          <cell r="V356" t="str">
            <v>101</v>
          </cell>
          <cell r="W356" t="str">
            <v>5615</v>
          </cell>
          <cell r="X356" t="str">
            <v>5615</v>
          </cell>
          <cell r="Y356" t="str">
            <v>5615</v>
          </cell>
          <cell r="Z356" t="str">
            <v>5615</v>
          </cell>
        </row>
        <row r="357">
          <cell r="B357" t="str">
            <v>10898</v>
          </cell>
          <cell r="C357" t="str">
            <v>Andy Kerr</v>
          </cell>
          <cell r="D357">
            <v>0</v>
          </cell>
          <cell r="E357">
            <v>0</v>
          </cell>
          <cell r="F357">
            <v>0</v>
          </cell>
          <cell r="G357" t="str">
            <v>MANAGER, HEALTHY WORKPLACE AND SAFET"Y</v>
          </cell>
          <cell r="H357" t="str">
            <v>601</v>
          </cell>
          <cell r="I357" t="str">
            <v>Healthy Workplace &amp; Safety</v>
          </cell>
          <cell r="J357" t="str">
            <v>Full Time - Permanent</v>
          </cell>
          <cell r="K357">
            <v>0</v>
          </cell>
          <cell r="L357" t="str">
            <v>MANAGER, HEALTHY WORKPLACE AND SAFET"Y</v>
          </cell>
          <cell r="M357" t="str">
            <v>N</v>
          </cell>
          <cell r="N357" t="str">
            <v>P</v>
          </cell>
          <cell r="O357">
            <v>35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0.55000000000000004</v>
          </cell>
          <cell r="U357" t="str">
            <v>601</v>
          </cell>
          <cell r="V357" t="str">
            <v>101</v>
          </cell>
          <cell r="W357" t="str">
            <v>5610</v>
          </cell>
          <cell r="X357" t="str">
            <v>5610</v>
          </cell>
          <cell r="Y357" t="str">
            <v>5610</v>
          </cell>
          <cell r="Z357" t="str">
            <v>5610</v>
          </cell>
        </row>
        <row r="358">
          <cell r="B358" t="str">
            <v>10009</v>
          </cell>
          <cell r="C358" t="str">
            <v>Linda Bourgeois</v>
          </cell>
          <cell r="D358" t="str">
            <v>LINDA</v>
          </cell>
          <cell r="E358" t="str">
            <v>BOURGEOIS</v>
          </cell>
          <cell r="F358" t="str">
            <v>COHR</v>
          </cell>
          <cell r="G358" t="str">
            <v>Coordinator, Human Resources</v>
          </cell>
          <cell r="H358" t="str">
            <v>620</v>
          </cell>
          <cell r="I358" t="str">
            <v>Human Resources</v>
          </cell>
          <cell r="J358" t="str">
            <v>Full Time - Permanent</v>
          </cell>
          <cell r="K358" t="str">
            <v>COOHR</v>
          </cell>
          <cell r="L358" t="str">
            <v>Coordinator, Human Resources</v>
          </cell>
          <cell r="M358" t="str">
            <v>N</v>
          </cell>
          <cell r="N358" t="str">
            <v>P</v>
          </cell>
          <cell r="O358">
            <v>35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0.55000000000000004</v>
          </cell>
          <cell r="U358" t="str">
            <v>620</v>
          </cell>
          <cell r="V358" t="str">
            <v>101</v>
          </cell>
          <cell r="W358" t="str">
            <v>5615</v>
          </cell>
          <cell r="X358" t="str">
            <v>5615</v>
          </cell>
          <cell r="Y358" t="str">
            <v>5615</v>
          </cell>
          <cell r="Z358" t="str">
            <v>5615</v>
          </cell>
        </row>
        <row r="359">
          <cell r="B359" t="str">
            <v>10011</v>
          </cell>
          <cell r="C359" t="str">
            <v>Deanna Candlish</v>
          </cell>
          <cell r="D359" t="str">
            <v>DEANNA</v>
          </cell>
          <cell r="E359" t="str">
            <v>CANDLISH</v>
          </cell>
          <cell r="F359" t="str">
            <v>ADHR</v>
          </cell>
          <cell r="G359" t="str">
            <v>Advisor, Human Resources</v>
          </cell>
          <cell r="H359" t="str">
            <v>620</v>
          </cell>
          <cell r="I359" t="str">
            <v>Human Resources</v>
          </cell>
          <cell r="J359" t="str">
            <v>Full Time - Permanent</v>
          </cell>
          <cell r="K359" t="str">
            <v>HRA</v>
          </cell>
          <cell r="L359" t="str">
            <v>Advisor, Human Resources</v>
          </cell>
          <cell r="M359" t="str">
            <v>N</v>
          </cell>
          <cell r="N359" t="str">
            <v>P</v>
          </cell>
          <cell r="O359">
            <v>35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0.55000000000000004</v>
          </cell>
          <cell r="U359" t="str">
            <v>620</v>
          </cell>
          <cell r="V359" t="str">
            <v>101</v>
          </cell>
          <cell r="W359" t="str">
            <v>5615</v>
          </cell>
          <cell r="X359" t="str">
            <v>5615</v>
          </cell>
          <cell r="Y359" t="str">
            <v>5615</v>
          </cell>
          <cell r="Z359" t="str">
            <v>5615</v>
          </cell>
        </row>
        <row r="360">
          <cell r="B360" t="str">
            <v>10485</v>
          </cell>
          <cell r="C360" t="str">
            <v>Lise Galli</v>
          </cell>
          <cell r="D360" t="str">
            <v>LISE</v>
          </cell>
          <cell r="E360" t="str">
            <v>GALLI</v>
          </cell>
          <cell r="F360" t="str">
            <v>DHR</v>
          </cell>
          <cell r="G360" t="str">
            <v>Director, Human Resources</v>
          </cell>
          <cell r="H360" t="str">
            <v>620</v>
          </cell>
          <cell r="I360" t="str">
            <v>Human Resources</v>
          </cell>
          <cell r="J360" t="str">
            <v>Full Time - Permanent</v>
          </cell>
          <cell r="K360" t="str">
            <v>DHR</v>
          </cell>
          <cell r="L360" t="str">
            <v>Director, Human Resources</v>
          </cell>
          <cell r="M360" t="str">
            <v>N</v>
          </cell>
          <cell r="N360" t="str">
            <v>P</v>
          </cell>
          <cell r="O360">
            <v>35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0.55000000000000004</v>
          </cell>
          <cell r="U360" t="str">
            <v>620</v>
          </cell>
          <cell r="V360" t="str">
            <v>101</v>
          </cell>
          <cell r="W360" t="str">
            <v>5610</v>
          </cell>
          <cell r="X360" t="str">
            <v>5610</v>
          </cell>
          <cell r="Y360" t="str">
            <v>5610</v>
          </cell>
          <cell r="Z360" t="str">
            <v>5610</v>
          </cell>
        </row>
        <row r="361">
          <cell r="B361" t="str">
            <v>10502</v>
          </cell>
          <cell r="C361" t="str">
            <v>Jennifer Lindley</v>
          </cell>
          <cell r="D361" t="str">
            <v>JENNIFER</v>
          </cell>
          <cell r="E361" t="str">
            <v>LINDLEY</v>
          </cell>
          <cell r="F361" t="str">
            <v>LTD</v>
          </cell>
          <cell r="G361" t="str">
            <v>Lead, Training &amp; Development</v>
          </cell>
          <cell r="H361" t="str">
            <v>620</v>
          </cell>
          <cell r="I361" t="str">
            <v>Human Resources</v>
          </cell>
          <cell r="J361" t="str">
            <v>Full Time - Permanent</v>
          </cell>
          <cell r="K361" t="str">
            <v>LTD</v>
          </cell>
          <cell r="L361" t="str">
            <v>Lead, Training &amp; Development</v>
          </cell>
          <cell r="M361" t="str">
            <v>N</v>
          </cell>
          <cell r="N361" t="str">
            <v>P</v>
          </cell>
          <cell r="O361">
            <v>35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0.55000000000000004</v>
          </cell>
          <cell r="U361" t="str">
            <v>620</v>
          </cell>
          <cell r="V361" t="str">
            <v>101</v>
          </cell>
          <cell r="W361" t="str">
            <v>5615</v>
          </cell>
          <cell r="X361" t="str">
            <v>5615</v>
          </cell>
          <cell r="Y361" t="str">
            <v>5615</v>
          </cell>
          <cell r="Z361" t="str">
            <v>5615</v>
          </cell>
        </row>
        <row r="362">
          <cell r="B362" t="str">
            <v>10805</v>
          </cell>
          <cell r="C362" t="str">
            <v>Girvan Gray</v>
          </cell>
          <cell r="D362" t="str">
            <v>Girvan</v>
          </cell>
          <cell r="E362" t="str">
            <v>Gray</v>
          </cell>
          <cell r="F362" t="str">
            <v>COTRA</v>
          </cell>
          <cell r="G362" t="str">
            <v>Coordinator, Training</v>
          </cell>
          <cell r="H362" t="str">
            <v>620</v>
          </cell>
          <cell r="I362" t="str">
            <v>Human Resources</v>
          </cell>
          <cell r="J362" t="str">
            <v>Full Time - Permanent</v>
          </cell>
          <cell r="K362" t="str">
            <v>COOTRA</v>
          </cell>
          <cell r="L362" t="str">
            <v>Coordinator, Training</v>
          </cell>
          <cell r="M362" t="str">
            <v>N</v>
          </cell>
          <cell r="N362" t="str">
            <v>P</v>
          </cell>
          <cell r="O362">
            <v>35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0.55000000000000004</v>
          </cell>
          <cell r="U362" t="str">
            <v>620</v>
          </cell>
          <cell r="V362" t="str">
            <v>101</v>
          </cell>
          <cell r="W362" t="str">
            <v>5615</v>
          </cell>
          <cell r="X362" t="str">
            <v>5615</v>
          </cell>
          <cell r="Y362" t="str">
            <v>5615</v>
          </cell>
          <cell r="Z362" t="str">
            <v>5615</v>
          </cell>
        </row>
        <row r="363">
          <cell r="B363" t="str">
            <v>10811</v>
          </cell>
          <cell r="C363" t="str">
            <v>Franca Amaral</v>
          </cell>
          <cell r="D363" t="str">
            <v>FRANCA</v>
          </cell>
          <cell r="E363" t="str">
            <v>AMARAL</v>
          </cell>
          <cell r="F363" t="str">
            <v>PAY</v>
          </cell>
          <cell r="G363" t="str">
            <v>Specialist, Payroll</v>
          </cell>
          <cell r="H363" t="str">
            <v>620</v>
          </cell>
          <cell r="I363" t="str">
            <v>Human Resources</v>
          </cell>
          <cell r="J363" t="str">
            <v>Full Time - Permanent</v>
          </cell>
          <cell r="K363" t="str">
            <v>SPEPAY</v>
          </cell>
          <cell r="L363" t="str">
            <v>Specialist, Payroll</v>
          </cell>
          <cell r="M363" t="str">
            <v>N</v>
          </cell>
          <cell r="N363" t="str">
            <v>P</v>
          </cell>
          <cell r="O363">
            <v>35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0.55000000000000004</v>
          </cell>
          <cell r="U363" t="str">
            <v>620</v>
          </cell>
          <cell r="V363" t="str">
            <v>101</v>
          </cell>
          <cell r="W363" t="str">
            <v>5615</v>
          </cell>
          <cell r="X363" t="str">
            <v>5615</v>
          </cell>
          <cell r="Y363" t="str">
            <v>5615</v>
          </cell>
          <cell r="Z363" t="str">
            <v>5615</v>
          </cell>
        </row>
        <row r="364">
          <cell r="B364" t="str">
            <v>10821</v>
          </cell>
          <cell r="C364" t="str">
            <v>Nigel Harnanan</v>
          </cell>
          <cell r="D364" t="str">
            <v>Nigel</v>
          </cell>
          <cell r="E364" t="str">
            <v>Harnanan</v>
          </cell>
          <cell r="F364" t="str">
            <v>CHGMG</v>
          </cell>
          <cell r="G364" t="str">
            <v>Specialist, Change Management</v>
          </cell>
          <cell r="H364" t="str">
            <v>620</v>
          </cell>
          <cell r="I364" t="str">
            <v>Human Resources</v>
          </cell>
          <cell r="J364" t="str">
            <v>Full Time - Permanent</v>
          </cell>
          <cell r="K364" t="str">
            <v>SPECMG</v>
          </cell>
          <cell r="L364" t="str">
            <v>Specialist, Change Management</v>
          </cell>
          <cell r="M364" t="str">
            <v>N</v>
          </cell>
          <cell r="N364" t="str">
            <v>P</v>
          </cell>
          <cell r="O364">
            <v>35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0.55000000000000004</v>
          </cell>
          <cell r="U364" t="str">
            <v>620</v>
          </cell>
          <cell r="V364" t="str">
            <v>101</v>
          </cell>
          <cell r="W364" t="str">
            <v>5615</v>
          </cell>
          <cell r="X364" t="str">
            <v>5615</v>
          </cell>
          <cell r="Y364" t="str">
            <v>5615</v>
          </cell>
          <cell r="Z364" t="str">
            <v>5615</v>
          </cell>
        </row>
        <row r="365">
          <cell r="B365" t="str">
            <v>10852</v>
          </cell>
          <cell r="C365" t="str">
            <v>Henry Winter</v>
          </cell>
          <cell r="D365" t="str">
            <v>HENRY</v>
          </cell>
          <cell r="E365" t="str">
            <v>WINTER</v>
          </cell>
          <cell r="F365" t="str">
            <v>MEREL</v>
          </cell>
          <cell r="G365" t="str">
            <v>Manager, Employee Relations</v>
          </cell>
          <cell r="H365" t="str">
            <v>620</v>
          </cell>
          <cell r="I365" t="str">
            <v>Human Resources</v>
          </cell>
          <cell r="J365" t="str">
            <v>Full Time - Permanent</v>
          </cell>
          <cell r="K365" t="str">
            <v>MER</v>
          </cell>
          <cell r="L365" t="str">
            <v>Manager, Employee Relations</v>
          </cell>
          <cell r="M365" t="str">
            <v>N</v>
          </cell>
          <cell r="N365" t="str">
            <v>P</v>
          </cell>
          <cell r="O365">
            <v>35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0.55000000000000004</v>
          </cell>
          <cell r="U365" t="str">
            <v>620</v>
          </cell>
          <cell r="V365" t="str">
            <v>101</v>
          </cell>
          <cell r="W365" t="str">
            <v>5610</v>
          </cell>
          <cell r="X365" t="str">
            <v>5610</v>
          </cell>
          <cell r="Y365" t="str">
            <v>5610</v>
          </cell>
          <cell r="Z365" t="str">
            <v>5610</v>
          </cell>
        </row>
        <row r="366">
          <cell r="B366" t="str">
            <v>10211</v>
          </cell>
          <cell r="C366" t="str">
            <v>Janet Rinieri</v>
          </cell>
          <cell r="D366" t="str">
            <v>JANET</v>
          </cell>
          <cell r="E366" t="str">
            <v>RINIERI</v>
          </cell>
          <cell r="F366" t="str">
            <v>CLKMAI</v>
          </cell>
          <cell r="G366" t="str">
            <v>Maintenance Clerk</v>
          </cell>
          <cell r="H366" t="str">
            <v>650</v>
          </cell>
          <cell r="I366" t="str">
            <v>Facilities - General</v>
          </cell>
          <cell r="J366" t="str">
            <v>Full Time - Permanent</v>
          </cell>
          <cell r="K366" t="str">
            <v>MCLK</v>
          </cell>
          <cell r="L366" t="str">
            <v>Maintenance Clerk</v>
          </cell>
          <cell r="M366" t="str">
            <v>B</v>
          </cell>
          <cell r="N366" t="str">
            <v>W</v>
          </cell>
          <cell r="O366">
            <v>40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0.55000000000000004</v>
          </cell>
          <cell r="U366" t="str">
            <v>650</v>
          </cell>
          <cell r="V366" t="str">
            <v>101</v>
          </cell>
          <cell r="W366" t="str">
            <v>5675</v>
          </cell>
          <cell r="X366" t="str">
            <v>5675</v>
          </cell>
          <cell r="Y366" t="str">
            <v>5675</v>
          </cell>
          <cell r="Z366" t="str">
            <v>5675</v>
          </cell>
        </row>
        <row r="367">
          <cell r="B367" t="str">
            <v>10274</v>
          </cell>
          <cell r="C367" t="str">
            <v>Mark Warelis</v>
          </cell>
          <cell r="D367" t="str">
            <v>MARK</v>
          </cell>
          <cell r="E367" t="str">
            <v>WARELIS</v>
          </cell>
          <cell r="F367" t="str">
            <v>LHFAC</v>
          </cell>
          <cell r="G367" t="str">
            <v>Lead Hand Facilities Maintainer</v>
          </cell>
          <cell r="H367" t="str">
            <v>650</v>
          </cell>
          <cell r="I367" t="str">
            <v>Facilities - General</v>
          </cell>
          <cell r="J367" t="str">
            <v>Full Time - Permanent</v>
          </cell>
          <cell r="K367" t="str">
            <v>LHFAC</v>
          </cell>
          <cell r="L367" t="str">
            <v>Lead Hand Facilities Maintainer</v>
          </cell>
          <cell r="M367" t="str">
            <v>B</v>
          </cell>
          <cell r="N367" t="str">
            <v>W</v>
          </cell>
          <cell r="O367">
            <v>40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0.55000000000000004</v>
          </cell>
          <cell r="U367" t="str">
            <v>650</v>
          </cell>
          <cell r="V367" t="str">
            <v>101</v>
          </cell>
          <cell r="W367" t="str">
            <v>5675</v>
          </cell>
          <cell r="X367" t="str">
            <v>5675</v>
          </cell>
          <cell r="Y367" t="str">
            <v>5675</v>
          </cell>
          <cell r="Z367" t="str">
            <v>5675</v>
          </cell>
        </row>
        <row r="368">
          <cell r="B368" t="str">
            <v>10275</v>
          </cell>
          <cell r="C368" t="str">
            <v>Gilles Mongrain</v>
          </cell>
          <cell r="D368" t="str">
            <v>GILLES</v>
          </cell>
          <cell r="E368" t="str">
            <v>MONGRAIN</v>
          </cell>
          <cell r="F368" t="str">
            <v>FACMA1</v>
          </cell>
          <cell r="G368" t="str">
            <v>Facilities Maintainer</v>
          </cell>
          <cell r="H368" t="str">
            <v>650</v>
          </cell>
          <cell r="I368" t="str">
            <v>Facilities - General</v>
          </cell>
          <cell r="J368" t="str">
            <v>Full Time - Permanent</v>
          </cell>
          <cell r="K368" t="str">
            <v>FACM</v>
          </cell>
          <cell r="L368" t="str">
            <v>Facilities Maintainer</v>
          </cell>
          <cell r="M368" t="str">
            <v>B</v>
          </cell>
          <cell r="N368" t="str">
            <v>W</v>
          </cell>
          <cell r="O368">
            <v>40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0.55000000000000004</v>
          </cell>
          <cell r="U368" t="str">
            <v>650</v>
          </cell>
          <cell r="V368" t="str">
            <v>101</v>
          </cell>
          <cell r="W368" t="str">
            <v>5675</v>
          </cell>
          <cell r="X368" t="str">
            <v>5675</v>
          </cell>
          <cell r="Y368" t="str">
            <v>5675</v>
          </cell>
          <cell r="Z368" t="str">
            <v>5675</v>
          </cell>
        </row>
        <row r="369">
          <cell r="B369" t="str">
            <v>10277</v>
          </cell>
          <cell r="C369" t="str">
            <v>Sam Gentile</v>
          </cell>
          <cell r="D369" t="str">
            <v>SAM</v>
          </cell>
          <cell r="E369" t="str">
            <v>GENTILE</v>
          </cell>
          <cell r="F369" t="str">
            <v>FACMA1</v>
          </cell>
          <cell r="G369" t="str">
            <v>Facilities Maintainer</v>
          </cell>
          <cell r="H369" t="str">
            <v>650</v>
          </cell>
          <cell r="I369" t="str">
            <v>Facilities - General</v>
          </cell>
          <cell r="J369" t="str">
            <v>Full Time - Permanent</v>
          </cell>
          <cell r="K369" t="str">
            <v>FACM</v>
          </cell>
          <cell r="L369" t="str">
            <v>Facilities Maintainer</v>
          </cell>
          <cell r="M369" t="str">
            <v>B</v>
          </cell>
          <cell r="N369" t="str">
            <v>W</v>
          </cell>
          <cell r="O369">
            <v>40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0.55000000000000004</v>
          </cell>
          <cell r="U369" t="str">
            <v>650</v>
          </cell>
          <cell r="V369" t="str">
            <v>101</v>
          </cell>
          <cell r="W369" t="str">
            <v>5675</v>
          </cell>
          <cell r="X369" t="str">
            <v>5675</v>
          </cell>
          <cell r="Y369" t="str">
            <v>5675</v>
          </cell>
          <cell r="Z369" t="str">
            <v>5675</v>
          </cell>
        </row>
        <row r="370">
          <cell r="B370" t="str">
            <v>10284</v>
          </cell>
          <cell r="C370" t="str">
            <v>Evanthia Ikonomidis</v>
          </cell>
          <cell r="D370" t="str">
            <v>EVANTHIA</v>
          </cell>
          <cell r="E370" t="str">
            <v>IKONOMIDIS</v>
          </cell>
          <cell r="F370" t="str">
            <v>CLEA</v>
          </cell>
          <cell r="G370" t="str">
            <v>Cleaner</v>
          </cell>
          <cell r="H370" t="str">
            <v>650</v>
          </cell>
          <cell r="I370" t="str">
            <v>Facilities - General</v>
          </cell>
          <cell r="J370" t="str">
            <v>Full Time - Permanent</v>
          </cell>
          <cell r="K370" t="str">
            <v>CLN</v>
          </cell>
          <cell r="L370" t="str">
            <v>Cleaner</v>
          </cell>
          <cell r="M370" t="str">
            <v>B</v>
          </cell>
          <cell r="N370" t="str">
            <v>W</v>
          </cell>
          <cell r="O370">
            <v>22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0.55000000000000004</v>
          </cell>
          <cell r="U370" t="str">
            <v>650</v>
          </cell>
          <cell r="V370" t="str">
            <v>101</v>
          </cell>
          <cell r="W370" t="str">
            <v>5675</v>
          </cell>
          <cell r="X370" t="str">
            <v>5675</v>
          </cell>
          <cell r="Y370" t="str">
            <v>5675</v>
          </cell>
          <cell r="Z370" t="str">
            <v>5675</v>
          </cell>
        </row>
        <row r="371">
          <cell r="B371" t="str">
            <v>10289</v>
          </cell>
          <cell r="C371" t="str">
            <v>Cindy Rogerson</v>
          </cell>
          <cell r="D371" t="str">
            <v>CINDY</v>
          </cell>
          <cell r="E371" t="str">
            <v>ROGERSON</v>
          </cell>
          <cell r="F371" t="str">
            <v>CLEA</v>
          </cell>
          <cell r="G371" t="str">
            <v>Cleaner</v>
          </cell>
          <cell r="H371" t="str">
            <v>650</v>
          </cell>
          <cell r="I371" t="str">
            <v>Facilities - General</v>
          </cell>
          <cell r="J371" t="str">
            <v>Full Time - Permanent</v>
          </cell>
          <cell r="K371" t="str">
            <v>CLN</v>
          </cell>
          <cell r="L371" t="str">
            <v>Cleaner</v>
          </cell>
          <cell r="M371" t="str">
            <v>B</v>
          </cell>
          <cell r="N371" t="str">
            <v>W</v>
          </cell>
          <cell r="O371">
            <v>22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0.55000000000000004</v>
          </cell>
          <cell r="U371" t="str">
            <v>650</v>
          </cell>
          <cell r="V371" t="str">
            <v>101</v>
          </cell>
          <cell r="W371" t="str">
            <v>5675</v>
          </cell>
          <cell r="X371" t="str">
            <v>5675</v>
          </cell>
          <cell r="Y371" t="str">
            <v>5675</v>
          </cell>
          <cell r="Z371" t="str">
            <v>5675</v>
          </cell>
        </row>
        <row r="372">
          <cell r="B372" t="str">
            <v>10290</v>
          </cell>
          <cell r="C372" t="str">
            <v>Mikel Schneider</v>
          </cell>
          <cell r="D372" t="str">
            <v>MIKEL</v>
          </cell>
          <cell r="E372" t="str">
            <v>SCHNEIDER</v>
          </cell>
          <cell r="F372" t="str">
            <v>FACMA1</v>
          </cell>
          <cell r="G372" t="str">
            <v>Facilities Maintainer</v>
          </cell>
          <cell r="H372" t="str">
            <v>650</v>
          </cell>
          <cell r="I372" t="str">
            <v>Facilities - General</v>
          </cell>
          <cell r="J372" t="str">
            <v>Full Time - Permanent</v>
          </cell>
          <cell r="K372" t="str">
            <v>FACM</v>
          </cell>
          <cell r="L372" t="str">
            <v>Facilities Maintainer</v>
          </cell>
          <cell r="M372" t="str">
            <v>B</v>
          </cell>
          <cell r="N372" t="str">
            <v>W</v>
          </cell>
          <cell r="O372">
            <v>40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0.55000000000000004</v>
          </cell>
          <cell r="U372" t="str">
            <v>650</v>
          </cell>
          <cell r="V372" t="str">
            <v>101</v>
          </cell>
          <cell r="W372" t="str">
            <v>5675</v>
          </cell>
          <cell r="X372" t="str">
            <v>5675</v>
          </cell>
          <cell r="Y372" t="str">
            <v>5675</v>
          </cell>
          <cell r="Z372" t="str">
            <v>5675</v>
          </cell>
        </row>
        <row r="373">
          <cell r="B373" t="str">
            <v>10860</v>
          </cell>
          <cell r="C373" t="str">
            <v>Joe Gerrior</v>
          </cell>
          <cell r="D373" t="str">
            <v>Joe</v>
          </cell>
          <cell r="E373" t="str">
            <v>Gerrior</v>
          </cell>
          <cell r="F373" t="str">
            <v>MFAC</v>
          </cell>
          <cell r="G373" t="str">
            <v>Manager, Facilities</v>
          </cell>
          <cell r="H373" t="str">
            <v>650</v>
          </cell>
          <cell r="I373" t="str">
            <v>Facilities - General</v>
          </cell>
          <cell r="J373" t="str">
            <v>Full Time - Permanent</v>
          </cell>
          <cell r="K373" t="str">
            <v>MFAC</v>
          </cell>
          <cell r="L373" t="str">
            <v>Manager, Facilities</v>
          </cell>
          <cell r="M373" t="str">
            <v>N</v>
          </cell>
          <cell r="N373" t="str">
            <v>P</v>
          </cell>
          <cell r="O373">
            <v>40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0.55000000000000004</v>
          </cell>
          <cell r="U373" t="str">
            <v>650</v>
          </cell>
          <cell r="V373" t="str">
            <v>101</v>
          </cell>
          <cell r="W373" t="str">
            <v>5675</v>
          </cell>
          <cell r="X373" t="str">
            <v>5675</v>
          </cell>
          <cell r="Y373" t="str">
            <v>5675</v>
          </cell>
          <cell r="Z373" t="str">
            <v>5675</v>
          </cell>
        </row>
        <row r="374">
          <cell r="B374" t="str">
            <v>10018</v>
          </cell>
          <cell r="C374" t="str">
            <v>Valerie Mckenna</v>
          </cell>
          <cell r="D374" t="str">
            <v>VALERIE</v>
          </cell>
          <cell r="E374" t="str">
            <v>MCKENNA</v>
          </cell>
          <cell r="F374" t="str">
            <v>PRCLE</v>
          </cell>
          <cell r="G374" t="str">
            <v>Public Relations Clerk</v>
          </cell>
          <cell r="H374" t="str">
            <v>680</v>
          </cell>
          <cell r="I374" t="str">
            <v>Corporate Communications</v>
          </cell>
          <cell r="J374" t="str">
            <v>Full Time - Permanent</v>
          </cell>
          <cell r="K374" t="str">
            <v>PRCLK</v>
          </cell>
          <cell r="L374" t="str">
            <v>Public Relations Clerk</v>
          </cell>
          <cell r="M374" t="str">
            <v>B</v>
          </cell>
          <cell r="N374" t="str">
            <v>W</v>
          </cell>
          <cell r="O374">
            <v>35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0.55000000000000004</v>
          </cell>
          <cell r="U374" t="str">
            <v>680</v>
          </cell>
          <cell r="V374" t="str">
            <v>101</v>
          </cell>
          <cell r="W374" t="str">
            <v>5615</v>
          </cell>
          <cell r="X374" t="str">
            <v>5615</v>
          </cell>
          <cell r="Y374" t="str">
            <v>5615</v>
          </cell>
          <cell r="Z374" t="str">
            <v>5615</v>
          </cell>
        </row>
        <row r="375">
          <cell r="B375" t="str">
            <v>10224</v>
          </cell>
          <cell r="C375" t="str">
            <v>Sheri Ojero</v>
          </cell>
          <cell r="D375" t="str">
            <v>SHERI</v>
          </cell>
          <cell r="E375" t="str">
            <v>OJERO</v>
          </cell>
          <cell r="F375" t="str">
            <v>SPCOMM</v>
          </cell>
          <cell r="G375" t="str">
            <v>Specialist, Communications</v>
          </cell>
          <cell r="H375" t="str">
            <v>680</v>
          </cell>
          <cell r="I375" t="str">
            <v>Corporate Communications</v>
          </cell>
          <cell r="J375" t="str">
            <v>Full Time - Permanent</v>
          </cell>
          <cell r="K375" t="str">
            <v>SPECOM</v>
          </cell>
          <cell r="L375" t="str">
            <v>Specialist, Communications</v>
          </cell>
          <cell r="M375" t="str">
            <v>N</v>
          </cell>
          <cell r="N375" t="str">
            <v>P</v>
          </cell>
          <cell r="O375">
            <v>35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0.55000000000000004</v>
          </cell>
          <cell r="U375" t="str">
            <v>680</v>
          </cell>
          <cell r="V375" t="str">
            <v>101</v>
          </cell>
          <cell r="W375" t="str">
            <v>5615</v>
          </cell>
          <cell r="X375" t="str">
            <v>5615</v>
          </cell>
          <cell r="Y375" t="str">
            <v>5615</v>
          </cell>
          <cell r="Z375" t="str">
            <v>5615</v>
          </cell>
        </row>
        <row r="376">
          <cell r="B376" t="str">
            <v>10454</v>
          </cell>
          <cell r="C376" t="str">
            <v>Sandra Manners</v>
          </cell>
          <cell r="D376" t="str">
            <v>SANDRA</v>
          </cell>
          <cell r="E376" t="str">
            <v>MANNERS</v>
          </cell>
          <cell r="F376" t="str">
            <v>DCORPC</v>
          </cell>
          <cell r="G376" t="str">
            <v>Director, Corporate Communications</v>
          </cell>
          <cell r="H376" t="str">
            <v>680</v>
          </cell>
          <cell r="I376" t="str">
            <v>Corporate Communications</v>
          </cell>
          <cell r="J376" t="str">
            <v>Full Time - Permanent</v>
          </cell>
          <cell r="K376" t="str">
            <v>DCCOMM</v>
          </cell>
          <cell r="L376" t="str">
            <v>Director, Corporate Communications</v>
          </cell>
          <cell r="M376" t="str">
            <v>N</v>
          </cell>
          <cell r="N376" t="str">
            <v>P</v>
          </cell>
          <cell r="O376">
            <v>35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0.55000000000000004</v>
          </cell>
          <cell r="U376" t="str">
            <v>680</v>
          </cell>
          <cell r="V376" t="str">
            <v>101</v>
          </cell>
          <cell r="W376" t="str">
            <v>5610</v>
          </cell>
          <cell r="X376" t="str">
            <v>5610</v>
          </cell>
          <cell r="Y376" t="str">
            <v>5610</v>
          </cell>
          <cell r="Z376" t="str">
            <v>5610</v>
          </cell>
        </row>
        <row r="377">
          <cell r="B377" t="str">
            <v>New 2011-1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 t="str">
            <v>Manager Regulatory Operations</v>
          </cell>
          <cell r="H377" t="str">
            <v>201</v>
          </cell>
          <cell r="I377" t="str">
            <v>Regulatory Services</v>
          </cell>
          <cell r="J377" t="str">
            <v>Full Time - Permanent</v>
          </cell>
          <cell r="K377">
            <v>0</v>
          </cell>
          <cell r="L377" t="str">
            <v>Manager Regulatory Operations</v>
          </cell>
          <cell r="M377" t="str">
            <v>N</v>
          </cell>
          <cell r="N377" t="str">
            <v>P</v>
          </cell>
          <cell r="O377">
            <v>35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0.55000000000000004</v>
          </cell>
          <cell r="U377" t="str">
            <v>201</v>
          </cell>
          <cell r="V377" t="str">
            <v>101</v>
          </cell>
          <cell r="W377" t="str">
            <v>5610</v>
          </cell>
          <cell r="X377" t="str">
            <v>5610</v>
          </cell>
          <cell r="Y377" t="str">
            <v>5610</v>
          </cell>
          <cell r="Z377" t="str">
            <v>5610</v>
          </cell>
        </row>
        <row r="378">
          <cell r="B378" t="str">
            <v>New 2011-2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 t="str">
            <v>Rates Analyst</v>
          </cell>
          <cell r="H378" t="str">
            <v>201</v>
          </cell>
          <cell r="I378" t="str">
            <v>Regulatory Services</v>
          </cell>
          <cell r="J378" t="str">
            <v>Full Time - Permanent</v>
          </cell>
          <cell r="K378">
            <v>0</v>
          </cell>
          <cell r="L378" t="str">
            <v>Rates Analyst</v>
          </cell>
          <cell r="M378" t="str">
            <v>B</v>
          </cell>
          <cell r="N378" t="str">
            <v>W</v>
          </cell>
          <cell r="O378">
            <v>35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0.5</v>
          </cell>
          <cell r="U378" t="str">
            <v>201</v>
          </cell>
          <cell r="V378" t="str">
            <v>101</v>
          </cell>
          <cell r="W378" t="str">
            <v>5615</v>
          </cell>
          <cell r="X378" t="str">
            <v>5615</v>
          </cell>
          <cell r="Y378" t="str">
            <v>5615</v>
          </cell>
          <cell r="Z378" t="str">
            <v>5615</v>
          </cell>
        </row>
        <row r="379">
          <cell r="B379" t="str">
            <v>New 2011-3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 t="str">
            <v>Rates Analyst</v>
          </cell>
          <cell r="H379" t="str">
            <v>201</v>
          </cell>
          <cell r="I379" t="str">
            <v>Regulatory Services</v>
          </cell>
          <cell r="J379" t="str">
            <v>Full Time - Permanent</v>
          </cell>
          <cell r="K379">
            <v>0</v>
          </cell>
          <cell r="L379" t="str">
            <v>Rates Analyst</v>
          </cell>
          <cell r="M379" t="str">
            <v>B</v>
          </cell>
          <cell r="N379" t="str">
            <v>W</v>
          </cell>
          <cell r="O379">
            <v>35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0.5</v>
          </cell>
          <cell r="U379" t="str">
            <v>201</v>
          </cell>
          <cell r="V379" t="str">
            <v>101</v>
          </cell>
          <cell r="W379" t="str">
            <v>5615</v>
          </cell>
          <cell r="X379" t="str">
            <v>5615</v>
          </cell>
          <cell r="Y379" t="str">
            <v>5615</v>
          </cell>
          <cell r="Z379" t="str">
            <v>5615</v>
          </cell>
        </row>
        <row r="380">
          <cell r="B380" t="str">
            <v>New 2011-4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 t="str">
            <v>Financial Advisor/Modeller</v>
          </cell>
          <cell r="H380" t="str">
            <v>205</v>
          </cell>
          <cell r="I380" t="str">
            <v>Financial Services</v>
          </cell>
          <cell r="J380" t="str">
            <v>Full Time - Permanent</v>
          </cell>
          <cell r="K380">
            <v>0</v>
          </cell>
          <cell r="L380" t="str">
            <v>Financial Advisor/Modeller</v>
          </cell>
          <cell r="M380" t="str">
            <v>N</v>
          </cell>
          <cell r="N380" t="str">
            <v>P</v>
          </cell>
          <cell r="O380">
            <v>35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0.55000000000000004</v>
          </cell>
          <cell r="U380" t="str">
            <v>205</v>
          </cell>
          <cell r="V380" t="str">
            <v>101</v>
          </cell>
          <cell r="W380" t="str">
            <v>5615</v>
          </cell>
          <cell r="X380" t="str">
            <v>5615</v>
          </cell>
          <cell r="Y380" t="str">
            <v>5615</v>
          </cell>
          <cell r="Z380" t="str">
            <v>5615</v>
          </cell>
        </row>
        <row r="381">
          <cell r="B381" t="str">
            <v>New 2011-5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 t="str">
            <v>General Clerk</v>
          </cell>
          <cell r="H381" t="str">
            <v>205</v>
          </cell>
          <cell r="I381" t="str">
            <v>Financial Services</v>
          </cell>
          <cell r="J381" t="str">
            <v>Full Time - Permanent</v>
          </cell>
          <cell r="K381">
            <v>0</v>
          </cell>
          <cell r="L381" t="str">
            <v>General Clerk</v>
          </cell>
          <cell r="M381" t="str">
            <v>B</v>
          </cell>
          <cell r="N381" t="str">
            <v>W</v>
          </cell>
          <cell r="O381">
            <v>35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0.5</v>
          </cell>
          <cell r="U381" t="str">
            <v>205</v>
          </cell>
          <cell r="V381" t="str">
            <v>101</v>
          </cell>
          <cell r="W381" t="str">
            <v>5615</v>
          </cell>
          <cell r="X381" t="str">
            <v>5615</v>
          </cell>
          <cell r="Y381" t="str">
            <v>5615</v>
          </cell>
          <cell r="Z381" t="str">
            <v>5615</v>
          </cell>
        </row>
        <row r="382">
          <cell r="B382" t="str">
            <v>Bud2010-1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 t="str">
            <v>Senior Progammer Analyst -R. Rohr Replacement</v>
          </cell>
          <cell r="H382" t="str">
            <v>210</v>
          </cell>
          <cell r="I382" t="str">
            <v>Business Applications</v>
          </cell>
          <cell r="J382" t="str">
            <v>Full Time - Permanent</v>
          </cell>
          <cell r="K382">
            <v>0</v>
          </cell>
          <cell r="L382" t="str">
            <v>Senior Progammer Analyst -R. Rohr Replacement</v>
          </cell>
          <cell r="M382" t="str">
            <v>N</v>
          </cell>
          <cell r="N382" t="str">
            <v>W</v>
          </cell>
          <cell r="O382">
            <v>35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0.55000000000000004</v>
          </cell>
          <cell r="U382" t="str">
            <v>210</v>
          </cell>
          <cell r="V382" t="str">
            <v>101</v>
          </cell>
          <cell r="W382" t="str">
            <v>9098</v>
          </cell>
          <cell r="X382" t="str">
            <v>9098</v>
          </cell>
          <cell r="Y382" t="str">
            <v>9098</v>
          </cell>
          <cell r="Z382" t="str">
            <v>9098</v>
          </cell>
        </row>
        <row r="383">
          <cell r="B383" t="str">
            <v>New 2011-6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 t="str">
            <v>IFS Subject Matter Expert</v>
          </cell>
          <cell r="H383" t="str">
            <v>212</v>
          </cell>
          <cell r="I383" t="str">
            <v>Business Projects</v>
          </cell>
          <cell r="J383" t="str">
            <v>Full Time - Permanent</v>
          </cell>
          <cell r="K383">
            <v>0</v>
          </cell>
          <cell r="L383" t="str">
            <v>IFS Subject Matter Expert</v>
          </cell>
          <cell r="M383" t="str">
            <v>N</v>
          </cell>
          <cell r="N383" t="str">
            <v>P</v>
          </cell>
          <cell r="O383">
            <v>35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0.55000000000000004</v>
          </cell>
          <cell r="U383" t="str">
            <v>212</v>
          </cell>
          <cell r="V383" t="str">
            <v>101</v>
          </cell>
          <cell r="W383" t="str">
            <v>5615</v>
          </cell>
          <cell r="X383" t="str">
            <v>5615</v>
          </cell>
          <cell r="Y383">
            <v>9092</v>
          </cell>
          <cell r="Z383">
            <v>9092</v>
          </cell>
        </row>
        <row r="384">
          <cell r="B384" t="str">
            <v>Bud2010-2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 t="str">
            <v>Manager, Security</v>
          </cell>
          <cell r="H384" t="str">
            <v>213</v>
          </cell>
          <cell r="I384" t="str">
            <v>Cyber Security</v>
          </cell>
          <cell r="J384" t="str">
            <v>Full Time - Permanent</v>
          </cell>
          <cell r="K384">
            <v>0</v>
          </cell>
          <cell r="L384" t="str">
            <v>Manager, Security</v>
          </cell>
          <cell r="M384" t="str">
            <v>N</v>
          </cell>
          <cell r="N384" t="str">
            <v>P</v>
          </cell>
          <cell r="O384">
            <v>35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0.55000000000000004</v>
          </cell>
          <cell r="U384" t="str">
            <v>213</v>
          </cell>
          <cell r="V384" t="str">
            <v>101</v>
          </cell>
          <cell r="W384" t="str">
            <v>9099</v>
          </cell>
          <cell r="X384" t="str">
            <v>9099</v>
          </cell>
          <cell r="Y384">
            <v>9093</v>
          </cell>
          <cell r="Z384">
            <v>9093</v>
          </cell>
        </row>
        <row r="385">
          <cell r="B385" t="str">
            <v>Bud2010-3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 t="str">
            <v>Security Analyst</v>
          </cell>
          <cell r="H385" t="str">
            <v>213</v>
          </cell>
          <cell r="I385" t="str">
            <v>Cyber Security</v>
          </cell>
          <cell r="J385" t="str">
            <v>Full Time - Permanent</v>
          </cell>
          <cell r="K385">
            <v>0</v>
          </cell>
          <cell r="L385" t="str">
            <v>Security Analyst</v>
          </cell>
          <cell r="M385" t="str">
            <v>N</v>
          </cell>
          <cell r="N385" t="str">
            <v>P</v>
          </cell>
          <cell r="O385">
            <v>35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0.55000000000000004</v>
          </cell>
          <cell r="U385" t="str">
            <v>213</v>
          </cell>
          <cell r="V385" t="str">
            <v>101</v>
          </cell>
          <cell r="W385" t="str">
            <v>9099</v>
          </cell>
          <cell r="X385" t="str">
            <v>9099</v>
          </cell>
          <cell r="Y385">
            <v>9093</v>
          </cell>
          <cell r="Z385">
            <v>9093</v>
          </cell>
        </row>
        <row r="386">
          <cell r="B386" t="str">
            <v>New 2011-7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 t="str">
            <v>Manager, Engineering Applications</v>
          </cell>
          <cell r="H386" t="str">
            <v>214</v>
          </cell>
          <cell r="I386" t="str">
            <v>Engineering applications</v>
          </cell>
          <cell r="J386" t="str">
            <v>Full Time - Permanent</v>
          </cell>
          <cell r="K386">
            <v>0</v>
          </cell>
          <cell r="L386" t="str">
            <v>Manager, Engineering Applications</v>
          </cell>
          <cell r="M386" t="str">
            <v>N</v>
          </cell>
          <cell r="N386" t="str">
            <v>P</v>
          </cell>
          <cell r="O386">
            <v>35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0.55000000000000004</v>
          </cell>
          <cell r="U386" t="str">
            <v>214</v>
          </cell>
          <cell r="V386" t="str">
            <v>101</v>
          </cell>
          <cell r="W386" t="str">
            <v>9098</v>
          </cell>
          <cell r="X386" t="str">
            <v>9098</v>
          </cell>
          <cell r="Y386">
            <v>9094</v>
          </cell>
          <cell r="Z386">
            <v>9094</v>
          </cell>
        </row>
        <row r="387">
          <cell r="B387" t="str">
            <v>New 2011-8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 t="str">
            <v>Engineering Application Specialist</v>
          </cell>
          <cell r="H387" t="str">
            <v>214</v>
          </cell>
          <cell r="I387" t="str">
            <v>Engineering applications</v>
          </cell>
          <cell r="J387" t="str">
            <v>Full Time - Permanent</v>
          </cell>
          <cell r="K387">
            <v>0</v>
          </cell>
          <cell r="L387" t="str">
            <v>Engineering Application Specialist</v>
          </cell>
          <cell r="M387" t="str">
            <v>N</v>
          </cell>
          <cell r="N387" t="str">
            <v>P</v>
          </cell>
          <cell r="O387">
            <v>35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0.55000000000000004</v>
          </cell>
          <cell r="U387" t="str">
            <v>214</v>
          </cell>
          <cell r="V387" t="str">
            <v>101</v>
          </cell>
          <cell r="W387" t="str">
            <v>9098</v>
          </cell>
          <cell r="X387" t="str">
            <v>9098</v>
          </cell>
          <cell r="Y387">
            <v>9094</v>
          </cell>
          <cell r="Z387">
            <v>9094</v>
          </cell>
        </row>
        <row r="388">
          <cell r="B388" t="str">
            <v>New 2011-9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 t="str">
            <v>Data Warehousing Specialist</v>
          </cell>
          <cell r="H388" t="str">
            <v>214</v>
          </cell>
          <cell r="I388" t="str">
            <v>Engineering applications</v>
          </cell>
          <cell r="J388" t="str">
            <v>Full Time - Permanent</v>
          </cell>
          <cell r="K388">
            <v>0</v>
          </cell>
          <cell r="L388" t="str">
            <v>Data Warehousing Specialist</v>
          </cell>
          <cell r="M388" t="str">
            <v>N</v>
          </cell>
          <cell r="N388" t="str">
            <v>P</v>
          </cell>
          <cell r="O388">
            <v>35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0.55000000000000004</v>
          </cell>
          <cell r="U388" t="str">
            <v>214</v>
          </cell>
          <cell r="V388" t="str">
            <v>101</v>
          </cell>
          <cell r="W388" t="str">
            <v>9098</v>
          </cell>
          <cell r="X388" t="str">
            <v>9098</v>
          </cell>
          <cell r="Y388">
            <v>9094</v>
          </cell>
          <cell r="Z388">
            <v>9094</v>
          </cell>
        </row>
        <row r="389">
          <cell r="B389" t="str">
            <v>New 2011-10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 t="str">
            <v>Head billing clerk</v>
          </cell>
          <cell r="H389" t="str">
            <v>302</v>
          </cell>
          <cell r="I389" t="str">
            <v>Customer Care - Billing</v>
          </cell>
          <cell r="J389" t="str">
            <v>Full Time - Permanent</v>
          </cell>
          <cell r="K389">
            <v>0</v>
          </cell>
          <cell r="L389" t="str">
            <v>Head billing clerk</v>
          </cell>
          <cell r="M389" t="str">
            <v>B</v>
          </cell>
          <cell r="N389" t="str">
            <v>W</v>
          </cell>
          <cell r="O389">
            <v>35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0.5</v>
          </cell>
          <cell r="U389" t="str">
            <v>302</v>
          </cell>
          <cell r="V389" t="str">
            <v>101</v>
          </cell>
          <cell r="W389" t="str">
            <v>9909</v>
          </cell>
          <cell r="X389" t="str">
            <v>9909</v>
          </cell>
          <cell r="Y389" t="str">
            <v>9909</v>
          </cell>
          <cell r="Z389" t="str">
            <v>9909</v>
          </cell>
        </row>
        <row r="390">
          <cell r="B390" t="str">
            <v>New 2011-14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 t="str">
            <v>New Billing clerk</v>
          </cell>
          <cell r="H390" t="str">
            <v>302</v>
          </cell>
          <cell r="I390" t="str">
            <v>Customer Care - Billing</v>
          </cell>
          <cell r="J390" t="str">
            <v>Full Time - Permanent</v>
          </cell>
          <cell r="K390">
            <v>0</v>
          </cell>
          <cell r="L390" t="str">
            <v>New Billing clerk</v>
          </cell>
          <cell r="M390" t="str">
            <v>B</v>
          </cell>
          <cell r="N390" t="str">
            <v>W</v>
          </cell>
          <cell r="O390">
            <v>35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0.5</v>
          </cell>
          <cell r="U390" t="str">
            <v>302</v>
          </cell>
          <cell r="V390" t="str">
            <v>101</v>
          </cell>
          <cell r="W390" t="str">
            <v>9909</v>
          </cell>
          <cell r="X390" t="str">
            <v>9909</v>
          </cell>
          <cell r="Y390" t="str">
            <v>9909</v>
          </cell>
          <cell r="Z390" t="str">
            <v>9909</v>
          </cell>
        </row>
        <row r="391">
          <cell r="B391" t="str">
            <v>New 2011-15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 t="str">
            <v>Supervisor, Back Office</v>
          </cell>
          <cell r="H391" t="str">
            <v>303</v>
          </cell>
          <cell r="I391" t="str">
            <v>Customer Care - Customer Service</v>
          </cell>
          <cell r="J391" t="str">
            <v>Full Time - Permanent</v>
          </cell>
          <cell r="K391">
            <v>0</v>
          </cell>
          <cell r="L391" t="str">
            <v>Supervisor, Back Office</v>
          </cell>
          <cell r="M391" t="str">
            <v>N</v>
          </cell>
          <cell r="N391" t="str">
            <v>P</v>
          </cell>
          <cell r="O391">
            <v>35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0.55000000000000004</v>
          </cell>
          <cell r="U391" t="str">
            <v>303</v>
          </cell>
          <cell r="V391" t="str">
            <v>101</v>
          </cell>
          <cell r="W391" t="str">
            <v>9909</v>
          </cell>
          <cell r="X391" t="str">
            <v>9909</v>
          </cell>
          <cell r="Y391" t="str">
            <v>9909</v>
          </cell>
          <cell r="Z391" t="str">
            <v>9909</v>
          </cell>
        </row>
        <row r="392">
          <cell r="B392" t="str">
            <v>Bud2010-4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 t="str">
            <v>Customer Service Representative</v>
          </cell>
          <cell r="H392" t="str">
            <v>303</v>
          </cell>
          <cell r="I392" t="str">
            <v>Customer Care - Customer Service</v>
          </cell>
          <cell r="J392" t="str">
            <v>Full Time - Permanent</v>
          </cell>
          <cell r="K392">
            <v>0</v>
          </cell>
          <cell r="L392" t="str">
            <v>Customer Service Representative</v>
          </cell>
          <cell r="M392" t="str">
            <v>B</v>
          </cell>
          <cell r="N392" t="str">
            <v>W</v>
          </cell>
          <cell r="O392">
            <v>35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0.5</v>
          </cell>
          <cell r="U392" t="str">
            <v>303</v>
          </cell>
          <cell r="V392" t="str">
            <v>102</v>
          </cell>
          <cell r="W392" t="str">
            <v>9909</v>
          </cell>
          <cell r="X392" t="str">
            <v>9909</v>
          </cell>
          <cell r="Y392" t="str">
            <v>9909</v>
          </cell>
          <cell r="Z392" t="str">
            <v>9909</v>
          </cell>
        </row>
        <row r="393">
          <cell r="B393" t="str">
            <v>New 2011-17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 t="str">
            <v>New Supervisor, Collections</v>
          </cell>
          <cell r="H393" t="str">
            <v>303</v>
          </cell>
          <cell r="I393" t="str">
            <v>Customer Care - Credit and Collections</v>
          </cell>
          <cell r="J393" t="str">
            <v>Full Time - Permanent</v>
          </cell>
          <cell r="K393">
            <v>0</v>
          </cell>
          <cell r="L393" t="str">
            <v>New Supervisor, Collections</v>
          </cell>
          <cell r="M393" t="str">
            <v>N</v>
          </cell>
          <cell r="N393" t="str">
            <v>P</v>
          </cell>
          <cell r="O393">
            <v>35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0.55000000000000004</v>
          </cell>
          <cell r="U393" t="str">
            <v>305</v>
          </cell>
          <cell r="V393" t="str">
            <v>101</v>
          </cell>
          <cell r="W393" t="str">
            <v>9909</v>
          </cell>
          <cell r="X393" t="str">
            <v>9909</v>
          </cell>
          <cell r="Y393" t="str">
            <v>9909</v>
          </cell>
          <cell r="Z393" t="str">
            <v>9909</v>
          </cell>
        </row>
        <row r="394">
          <cell r="B394" t="str">
            <v>New 2011-13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 t="str">
            <v>MSP Specialist</v>
          </cell>
          <cell r="H394" t="str">
            <v>310</v>
          </cell>
          <cell r="I394" t="str">
            <v>Meter Assets and inside Service</v>
          </cell>
          <cell r="J394" t="str">
            <v>Full Time - Permanent</v>
          </cell>
          <cell r="K394">
            <v>0</v>
          </cell>
          <cell r="L394" t="str">
            <v>MSP Specialist</v>
          </cell>
          <cell r="M394" t="str">
            <v>N</v>
          </cell>
          <cell r="N394" t="str">
            <v>P</v>
          </cell>
          <cell r="O394">
            <v>40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0.55000000000000004</v>
          </cell>
          <cell r="U394" t="str">
            <v>310</v>
          </cell>
          <cell r="V394" t="str">
            <v>101</v>
          </cell>
          <cell r="W394" t="str">
            <v>5065</v>
          </cell>
          <cell r="X394" t="str">
            <v>5065</v>
          </cell>
          <cell r="Y394" t="str">
            <v>5065</v>
          </cell>
          <cell r="Z394" t="str">
            <v>5065</v>
          </cell>
        </row>
        <row r="395">
          <cell r="B395" t="str">
            <v>Bud2010-5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 t="str">
            <v>New classification</v>
          </cell>
          <cell r="H395" t="str">
            <v>311</v>
          </cell>
          <cell r="I395" t="str">
            <v>Customer Connections</v>
          </cell>
          <cell r="J395" t="str">
            <v>Full Time - Permanent</v>
          </cell>
          <cell r="K395">
            <v>0</v>
          </cell>
          <cell r="L395" t="str">
            <v>New classification</v>
          </cell>
          <cell r="M395" t="str">
            <v>B</v>
          </cell>
          <cell r="N395" t="str">
            <v>W</v>
          </cell>
          <cell r="O395">
            <v>40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0.5</v>
          </cell>
          <cell r="U395" t="str">
            <v>311</v>
          </cell>
          <cell r="V395" t="str">
            <v>101</v>
          </cell>
          <cell r="W395" t="str">
            <v>5065</v>
          </cell>
          <cell r="X395" t="str">
            <v>5065</v>
          </cell>
          <cell r="Y395" t="str">
            <v>5065</v>
          </cell>
          <cell r="Z395" t="str">
            <v>5065</v>
          </cell>
        </row>
        <row r="396">
          <cell r="B396" t="str">
            <v>Bud2010-6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 t="str">
            <v>CSR TOU Temp Staff</v>
          </cell>
          <cell r="H396" t="str">
            <v>313</v>
          </cell>
          <cell r="I396" t="str">
            <v>Advance Meter Inventory/Meter Data Management &amp; Repository</v>
          </cell>
          <cell r="J396" t="str">
            <v>Full Time - Temporary</v>
          </cell>
          <cell r="K396">
            <v>0</v>
          </cell>
          <cell r="L396" t="str">
            <v>CSR TOU Temp Staff</v>
          </cell>
          <cell r="M396" t="str">
            <v>B</v>
          </cell>
          <cell r="N396" t="str">
            <v>W</v>
          </cell>
          <cell r="O396">
            <v>35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0.5</v>
          </cell>
          <cell r="U396" t="str">
            <v>313</v>
          </cell>
          <cell r="V396" t="str">
            <v>101</v>
          </cell>
          <cell r="W396" t="str">
            <v>9909</v>
          </cell>
          <cell r="X396" t="str">
            <v>9909</v>
          </cell>
          <cell r="Y396">
            <v>5065</v>
          </cell>
          <cell r="Z396">
            <v>5065</v>
          </cell>
        </row>
        <row r="397">
          <cell r="B397" t="str">
            <v>Bud2010-7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 t="str">
            <v>CSR TOU Temp Staff</v>
          </cell>
          <cell r="H397" t="str">
            <v>313</v>
          </cell>
          <cell r="I397" t="str">
            <v>Advance Meter Inventory/Meter Data Management &amp; Repository</v>
          </cell>
          <cell r="J397" t="str">
            <v>Full Time - Temporary</v>
          </cell>
          <cell r="K397">
            <v>0</v>
          </cell>
          <cell r="L397" t="str">
            <v>CSR TOU Temp Staff</v>
          </cell>
          <cell r="M397" t="str">
            <v>B</v>
          </cell>
          <cell r="N397" t="str">
            <v>W</v>
          </cell>
          <cell r="O397">
            <v>35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0.5</v>
          </cell>
          <cell r="U397" t="str">
            <v>313</v>
          </cell>
          <cell r="V397" t="str">
            <v>101</v>
          </cell>
          <cell r="W397" t="str">
            <v>9909</v>
          </cell>
          <cell r="X397" t="str">
            <v>9909</v>
          </cell>
          <cell r="Y397">
            <v>5065</v>
          </cell>
          <cell r="Z397">
            <v>5065</v>
          </cell>
        </row>
        <row r="398">
          <cell r="B398" t="str">
            <v>Bud2010-8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 t="str">
            <v>CSR TOU Temp Staff</v>
          </cell>
          <cell r="H398" t="str">
            <v>313</v>
          </cell>
          <cell r="I398" t="str">
            <v>Advance Meter Inventory/Meter Data Management &amp; Repository</v>
          </cell>
          <cell r="J398" t="str">
            <v>Full Time - Temporary</v>
          </cell>
          <cell r="K398">
            <v>0</v>
          </cell>
          <cell r="L398" t="str">
            <v>CSR TOU Temp Staff</v>
          </cell>
          <cell r="M398" t="str">
            <v>B</v>
          </cell>
          <cell r="N398" t="str">
            <v>W</v>
          </cell>
          <cell r="O398">
            <v>35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0.5</v>
          </cell>
          <cell r="U398" t="str">
            <v>313</v>
          </cell>
          <cell r="V398" t="str">
            <v>101</v>
          </cell>
          <cell r="W398" t="str">
            <v>9909</v>
          </cell>
          <cell r="X398" t="str">
            <v>9909</v>
          </cell>
          <cell r="Y398">
            <v>5065</v>
          </cell>
          <cell r="Z398">
            <v>5065</v>
          </cell>
        </row>
        <row r="399">
          <cell r="B399" t="str">
            <v>New 2011-14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 t="str">
            <v>SPEC CONSER PROG-Residential Programs</v>
          </cell>
          <cell r="H399" t="str">
            <v>330</v>
          </cell>
          <cell r="I399" t="str">
            <v>Conservation &amp; Demand Management</v>
          </cell>
          <cell r="J399" t="str">
            <v>Full Time - Permanent</v>
          </cell>
          <cell r="K399">
            <v>0</v>
          </cell>
          <cell r="L399" t="str">
            <v>SPEC CONSER PROG-Residential Programs</v>
          </cell>
          <cell r="M399" t="str">
            <v>N</v>
          </cell>
          <cell r="N399" t="str">
            <v>P</v>
          </cell>
          <cell r="O399">
            <v>35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0.55000000000000004</v>
          </cell>
          <cell r="U399" t="str">
            <v>330</v>
          </cell>
          <cell r="V399" t="str">
            <v>101</v>
          </cell>
          <cell r="W399" t="str">
            <v>5410</v>
          </cell>
          <cell r="X399" t="str">
            <v>5410</v>
          </cell>
          <cell r="Y399">
            <v>5415</v>
          </cell>
          <cell r="Z399">
            <v>5415</v>
          </cell>
        </row>
        <row r="400">
          <cell r="B400" t="str">
            <v>New 2011-24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 t="str">
            <v>SPEC CONS PROG-Res Programs(JR.)</v>
          </cell>
          <cell r="H400" t="str">
            <v>330</v>
          </cell>
          <cell r="I400" t="str">
            <v>Conservation &amp; Demand Management</v>
          </cell>
          <cell r="J400" t="str">
            <v>Full Time - Permanent</v>
          </cell>
          <cell r="K400">
            <v>0</v>
          </cell>
          <cell r="L400" t="str">
            <v>SPEC CONS PROG-Res Programs(JR.)</v>
          </cell>
          <cell r="M400" t="str">
            <v>N</v>
          </cell>
          <cell r="N400" t="str">
            <v>P</v>
          </cell>
          <cell r="O400">
            <v>35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0.55000000000000004</v>
          </cell>
          <cell r="U400" t="str">
            <v>330</v>
          </cell>
          <cell r="V400" t="str">
            <v>101</v>
          </cell>
          <cell r="W400" t="str">
            <v>5410</v>
          </cell>
          <cell r="X400" t="str">
            <v>5410</v>
          </cell>
          <cell r="Y400">
            <v>5415</v>
          </cell>
          <cell r="Z400">
            <v>5415</v>
          </cell>
        </row>
        <row r="401">
          <cell r="B401" t="str">
            <v>New 2011-15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 t="str">
            <v>CDM Analyst (Finance)</v>
          </cell>
          <cell r="H401" t="str">
            <v>330</v>
          </cell>
          <cell r="I401" t="str">
            <v>Conservation &amp; Demand Management</v>
          </cell>
          <cell r="J401" t="str">
            <v>Full Time - Permanent</v>
          </cell>
          <cell r="K401">
            <v>0</v>
          </cell>
          <cell r="L401" t="str">
            <v>CDM Analyst (Finance)</v>
          </cell>
          <cell r="M401" t="str">
            <v>N</v>
          </cell>
          <cell r="N401" t="str">
            <v>P</v>
          </cell>
          <cell r="O401">
            <v>35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0.55000000000000004</v>
          </cell>
          <cell r="U401" t="str">
            <v>330</v>
          </cell>
          <cell r="V401" t="str">
            <v>101</v>
          </cell>
          <cell r="W401" t="str">
            <v>5410</v>
          </cell>
          <cell r="X401" t="str">
            <v>5410</v>
          </cell>
          <cell r="Y401">
            <v>5415</v>
          </cell>
          <cell r="Z401">
            <v>5415</v>
          </cell>
        </row>
        <row r="402">
          <cell r="B402" t="str">
            <v>New 2011-16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 t="str">
            <v>Marketing Specialist</v>
          </cell>
          <cell r="H402" t="str">
            <v>330</v>
          </cell>
          <cell r="I402" t="str">
            <v>Conservation &amp; Demand Management</v>
          </cell>
          <cell r="J402" t="str">
            <v>Full Time - Permanent</v>
          </cell>
          <cell r="K402">
            <v>0</v>
          </cell>
          <cell r="L402" t="str">
            <v>Marketing Specialist</v>
          </cell>
          <cell r="M402" t="str">
            <v>N</v>
          </cell>
          <cell r="N402" t="str">
            <v>P</v>
          </cell>
          <cell r="O402">
            <v>35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0.55000000000000004</v>
          </cell>
          <cell r="U402" t="str">
            <v>330</v>
          </cell>
          <cell r="V402" t="str">
            <v>101</v>
          </cell>
          <cell r="W402" t="str">
            <v>5410</v>
          </cell>
          <cell r="X402" t="str">
            <v>5410</v>
          </cell>
          <cell r="Y402">
            <v>5415</v>
          </cell>
          <cell r="Z402">
            <v>5415</v>
          </cell>
        </row>
        <row r="403">
          <cell r="B403" t="str">
            <v>New 2011-27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 t="str">
            <v>Conservation Clerk</v>
          </cell>
          <cell r="H403" t="str">
            <v>330</v>
          </cell>
          <cell r="I403" t="str">
            <v>Conservation &amp; Demand Management</v>
          </cell>
          <cell r="J403" t="str">
            <v>Full Time - Permanent</v>
          </cell>
          <cell r="K403">
            <v>0</v>
          </cell>
          <cell r="L403" t="str">
            <v>Conservation Clerk</v>
          </cell>
          <cell r="M403" t="str">
            <v>B</v>
          </cell>
          <cell r="N403" t="str">
            <v>W</v>
          </cell>
          <cell r="O403">
            <v>35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0.5</v>
          </cell>
          <cell r="U403" t="str">
            <v>330</v>
          </cell>
          <cell r="V403" t="str">
            <v>101</v>
          </cell>
          <cell r="W403" t="str">
            <v>5410</v>
          </cell>
          <cell r="X403" t="str">
            <v>5410</v>
          </cell>
          <cell r="Y403">
            <v>5415</v>
          </cell>
          <cell r="Z403">
            <v>5415</v>
          </cell>
        </row>
        <row r="404">
          <cell r="B404" t="str">
            <v>New 2011-28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 t="str">
            <v>Supervisor, Engineering Design</v>
          </cell>
          <cell r="H404" t="str">
            <v>501</v>
          </cell>
          <cell r="I404" t="str">
            <v>Capital Projects</v>
          </cell>
          <cell r="J404" t="str">
            <v>Full Time - Permanent</v>
          </cell>
          <cell r="K404">
            <v>0</v>
          </cell>
          <cell r="L404" t="str">
            <v>Supervisor, Engineering Design</v>
          </cell>
          <cell r="M404" t="str">
            <v>N</v>
          </cell>
          <cell r="N404" t="str">
            <v>P</v>
          </cell>
          <cell r="O404">
            <v>35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1.85</v>
          </cell>
          <cell r="U404" t="str">
            <v>501</v>
          </cell>
          <cell r="V404" t="str">
            <v>101</v>
          </cell>
          <cell r="W404" t="str">
            <v>9080</v>
          </cell>
          <cell r="X404" t="str">
            <v>9080</v>
          </cell>
          <cell r="Y404" t="str">
            <v>9080</v>
          </cell>
          <cell r="Z404" t="str">
            <v>9080</v>
          </cell>
        </row>
        <row r="405">
          <cell r="B405" t="str">
            <v>New 2011-29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 t="str">
            <v>Engineering Leader</v>
          </cell>
          <cell r="H405" t="str">
            <v>501</v>
          </cell>
          <cell r="I405" t="str">
            <v>Capital Projects</v>
          </cell>
          <cell r="J405" t="str">
            <v>Full Time - Permanent</v>
          </cell>
          <cell r="K405">
            <v>0</v>
          </cell>
          <cell r="L405" t="str">
            <v>Engineering Leader</v>
          </cell>
          <cell r="M405" t="str">
            <v>B</v>
          </cell>
          <cell r="N405" t="str">
            <v>W</v>
          </cell>
          <cell r="O405">
            <v>35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1.85</v>
          </cell>
          <cell r="U405" t="str">
            <v>501</v>
          </cell>
          <cell r="V405" t="str">
            <v>101</v>
          </cell>
          <cell r="W405" t="str">
            <v>9080</v>
          </cell>
          <cell r="X405" t="str">
            <v>9080</v>
          </cell>
          <cell r="Y405" t="str">
            <v>9080</v>
          </cell>
          <cell r="Z405" t="str">
            <v>9080</v>
          </cell>
        </row>
        <row r="406">
          <cell r="B406" t="str">
            <v>Bud2010-9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 t="str">
            <v>Engineering Technician 2</v>
          </cell>
          <cell r="H406" t="str">
            <v>501</v>
          </cell>
          <cell r="I406" t="str">
            <v>Capital Projects</v>
          </cell>
          <cell r="J406" t="str">
            <v>Full Time - Permanent</v>
          </cell>
          <cell r="K406">
            <v>0</v>
          </cell>
          <cell r="L406" t="str">
            <v>Engineering Technician 2</v>
          </cell>
          <cell r="M406" t="str">
            <v>B</v>
          </cell>
          <cell r="N406" t="str">
            <v>W</v>
          </cell>
          <cell r="O406">
            <v>35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1.85</v>
          </cell>
          <cell r="U406" t="str">
            <v>501</v>
          </cell>
          <cell r="V406" t="str">
            <v>101</v>
          </cell>
          <cell r="W406" t="str">
            <v>9080</v>
          </cell>
          <cell r="X406" t="str">
            <v>9080</v>
          </cell>
          <cell r="Y406" t="str">
            <v>9080</v>
          </cell>
          <cell r="Z406" t="str">
            <v>9080</v>
          </cell>
        </row>
        <row r="407">
          <cell r="B407" t="str">
            <v>New 2011-31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 t="str">
            <v>Engineering Technician 2</v>
          </cell>
          <cell r="H407" t="str">
            <v>501</v>
          </cell>
          <cell r="I407" t="str">
            <v>Capital Projects</v>
          </cell>
          <cell r="J407" t="str">
            <v>Full Time - Permanent</v>
          </cell>
          <cell r="K407">
            <v>0</v>
          </cell>
          <cell r="L407" t="str">
            <v>Engineering Technician 2</v>
          </cell>
          <cell r="M407" t="str">
            <v>B</v>
          </cell>
          <cell r="N407" t="str">
            <v>W</v>
          </cell>
          <cell r="O407">
            <v>35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1.85</v>
          </cell>
          <cell r="U407" t="str">
            <v>501</v>
          </cell>
          <cell r="V407" t="str">
            <v>101</v>
          </cell>
          <cell r="W407" t="str">
            <v>9080</v>
          </cell>
          <cell r="X407" t="str">
            <v>9080</v>
          </cell>
          <cell r="Y407" t="str">
            <v>9080</v>
          </cell>
          <cell r="Z407" t="str">
            <v>9080</v>
          </cell>
        </row>
        <row r="408">
          <cell r="B408" t="str">
            <v>New 2011-32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 t="str">
            <v>Engineering Technician 2</v>
          </cell>
          <cell r="H408" t="str">
            <v>501</v>
          </cell>
          <cell r="I408" t="str">
            <v>Capital Projects</v>
          </cell>
          <cell r="J408" t="str">
            <v>Full Time - Permanent</v>
          </cell>
          <cell r="K408">
            <v>0</v>
          </cell>
          <cell r="L408" t="str">
            <v>Engineering Technician 2</v>
          </cell>
          <cell r="M408" t="str">
            <v>B</v>
          </cell>
          <cell r="N408" t="str">
            <v>W</v>
          </cell>
          <cell r="O408">
            <v>35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1.85</v>
          </cell>
          <cell r="U408" t="str">
            <v>501</v>
          </cell>
          <cell r="V408" t="str">
            <v>101</v>
          </cell>
          <cell r="W408" t="str">
            <v>9080</v>
          </cell>
          <cell r="X408" t="str">
            <v>9080</v>
          </cell>
          <cell r="Y408" t="str">
            <v>9080</v>
          </cell>
          <cell r="Z408" t="str">
            <v>9080</v>
          </cell>
        </row>
        <row r="409">
          <cell r="B409" t="str">
            <v>New 2011-21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 t="str">
            <v>Accounting Analyst</v>
          </cell>
          <cell r="H409" t="str">
            <v>501</v>
          </cell>
          <cell r="I409" t="str">
            <v>Capital Projects</v>
          </cell>
          <cell r="J409" t="str">
            <v>Full Time - Permanent</v>
          </cell>
          <cell r="K409">
            <v>0</v>
          </cell>
          <cell r="L409" t="str">
            <v>Accounting Analyst</v>
          </cell>
          <cell r="M409" t="str">
            <v>B</v>
          </cell>
          <cell r="N409" t="str">
            <v>W</v>
          </cell>
          <cell r="O409">
            <v>35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1.85</v>
          </cell>
          <cell r="U409" t="str">
            <v>501</v>
          </cell>
          <cell r="V409" t="str">
            <v>101</v>
          </cell>
          <cell r="W409" t="str">
            <v>9080</v>
          </cell>
          <cell r="X409" t="str">
            <v>9080</v>
          </cell>
          <cell r="Y409" t="str">
            <v>9080</v>
          </cell>
          <cell r="Z409" t="str">
            <v>9080</v>
          </cell>
        </row>
        <row r="410">
          <cell r="B410" t="str">
            <v>Bud2010-10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 t="str">
            <v>Line Maintainer - Apprentice</v>
          </cell>
          <cell r="H410" t="str">
            <v>502</v>
          </cell>
          <cell r="I410" t="str">
            <v>Overhead</v>
          </cell>
          <cell r="J410" t="str">
            <v>Full Time - Permanent</v>
          </cell>
          <cell r="K410">
            <v>0</v>
          </cell>
          <cell r="L410" t="str">
            <v>Line Maintainer - Apprentice</v>
          </cell>
          <cell r="M410" t="str">
            <v>B</v>
          </cell>
          <cell r="N410" t="str">
            <v>W</v>
          </cell>
          <cell r="O410">
            <v>40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0.75</v>
          </cell>
          <cell r="U410" t="str">
            <v>502</v>
          </cell>
          <cell r="V410" t="str">
            <v>101</v>
          </cell>
          <cell r="W410" t="str">
            <v>5020</v>
          </cell>
          <cell r="X410" t="str">
            <v>5020</v>
          </cell>
          <cell r="Y410" t="str">
            <v>5020</v>
          </cell>
          <cell r="Z410">
            <v>9090</v>
          </cell>
        </row>
        <row r="411">
          <cell r="B411" t="str">
            <v>Bud2010-11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 t="str">
            <v>Line Maintainer - Apprentice</v>
          </cell>
          <cell r="H411" t="str">
            <v>502</v>
          </cell>
          <cell r="I411" t="str">
            <v>Overhead</v>
          </cell>
          <cell r="J411" t="str">
            <v>Full Time - Permanent</v>
          </cell>
          <cell r="K411">
            <v>0</v>
          </cell>
          <cell r="L411" t="str">
            <v>Line Maintainer - Apprentice</v>
          </cell>
          <cell r="M411" t="str">
            <v>B</v>
          </cell>
          <cell r="N411" t="str">
            <v>W</v>
          </cell>
          <cell r="O411">
            <v>40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0.75</v>
          </cell>
          <cell r="U411" t="str">
            <v>502</v>
          </cell>
          <cell r="V411" t="str">
            <v>101</v>
          </cell>
          <cell r="W411" t="str">
            <v>5020</v>
          </cell>
          <cell r="X411" t="str">
            <v>5020</v>
          </cell>
          <cell r="Y411" t="str">
            <v>5020</v>
          </cell>
          <cell r="Z411">
            <v>9090</v>
          </cell>
        </row>
        <row r="412">
          <cell r="B412" t="str">
            <v>Bud2010-12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 t="str">
            <v>Line Maintainer - Apprentice</v>
          </cell>
          <cell r="H412" t="str">
            <v>502</v>
          </cell>
          <cell r="I412" t="str">
            <v>Overhead</v>
          </cell>
          <cell r="J412" t="str">
            <v>Full Time - Permanent</v>
          </cell>
          <cell r="K412">
            <v>0</v>
          </cell>
          <cell r="L412" t="str">
            <v>Line Maintainer - Apprentice</v>
          </cell>
          <cell r="M412" t="str">
            <v>B</v>
          </cell>
          <cell r="N412" t="str">
            <v>W</v>
          </cell>
          <cell r="O412">
            <v>40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0.75</v>
          </cell>
          <cell r="U412" t="str">
            <v>502</v>
          </cell>
          <cell r="V412" t="str">
            <v>101</v>
          </cell>
          <cell r="W412" t="str">
            <v>5020</v>
          </cell>
          <cell r="X412" t="str">
            <v>5020</v>
          </cell>
          <cell r="Y412" t="str">
            <v>5020</v>
          </cell>
          <cell r="Z412">
            <v>9090</v>
          </cell>
        </row>
        <row r="413">
          <cell r="B413" t="str">
            <v>Bud2010-13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 t="str">
            <v>Line Maintainer - Apprentice</v>
          </cell>
          <cell r="H413" t="str">
            <v>502</v>
          </cell>
          <cell r="I413" t="str">
            <v>Overhead</v>
          </cell>
          <cell r="J413" t="str">
            <v>Full Time - Permanent</v>
          </cell>
          <cell r="K413">
            <v>0</v>
          </cell>
          <cell r="L413" t="str">
            <v>Line Maintainer - Apprentice</v>
          </cell>
          <cell r="M413" t="str">
            <v>B</v>
          </cell>
          <cell r="N413" t="str">
            <v>W</v>
          </cell>
          <cell r="O413">
            <v>40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0.75</v>
          </cell>
          <cell r="U413" t="str">
            <v>502</v>
          </cell>
          <cell r="V413" t="str">
            <v>101</v>
          </cell>
          <cell r="W413" t="str">
            <v>5020</v>
          </cell>
          <cell r="X413" t="str">
            <v>5020</v>
          </cell>
          <cell r="Y413" t="str">
            <v>5020</v>
          </cell>
          <cell r="Z413">
            <v>9090</v>
          </cell>
        </row>
        <row r="414">
          <cell r="B414" t="str">
            <v>New 2011-22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 t="str">
            <v>Line Maintainer - Apprentice</v>
          </cell>
          <cell r="H414" t="str">
            <v>502</v>
          </cell>
          <cell r="I414" t="str">
            <v>Overhead</v>
          </cell>
          <cell r="J414" t="str">
            <v>Full Time - Permanent</v>
          </cell>
          <cell r="K414">
            <v>0</v>
          </cell>
          <cell r="L414" t="str">
            <v>Line Maintainer - Apprentice</v>
          </cell>
          <cell r="M414" t="str">
            <v>B</v>
          </cell>
          <cell r="N414" t="str">
            <v>W</v>
          </cell>
          <cell r="O414">
            <v>40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0.75</v>
          </cell>
          <cell r="U414" t="str">
            <v>502</v>
          </cell>
          <cell r="V414" t="str">
            <v>101</v>
          </cell>
          <cell r="W414" t="str">
            <v>5020</v>
          </cell>
          <cell r="X414" t="str">
            <v>5020</v>
          </cell>
          <cell r="Y414" t="str">
            <v>5020</v>
          </cell>
          <cell r="Z414">
            <v>9090</v>
          </cell>
        </row>
        <row r="415">
          <cell r="B415" t="str">
            <v>New 2011-23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 t="str">
            <v>Line Maintainer - Apprentice</v>
          </cell>
          <cell r="H415" t="str">
            <v>502</v>
          </cell>
          <cell r="I415" t="str">
            <v>Overhead</v>
          </cell>
          <cell r="J415" t="str">
            <v>Full Time - Permanent</v>
          </cell>
          <cell r="K415">
            <v>0</v>
          </cell>
          <cell r="L415" t="str">
            <v>Line Maintainer - Apprentice</v>
          </cell>
          <cell r="M415" t="str">
            <v>B</v>
          </cell>
          <cell r="N415" t="str">
            <v>W</v>
          </cell>
          <cell r="O415">
            <v>40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0.75</v>
          </cell>
          <cell r="U415" t="str">
            <v>502</v>
          </cell>
          <cell r="V415" t="str">
            <v>101</v>
          </cell>
          <cell r="W415" t="str">
            <v>5020</v>
          </cell>
          <cell r="X415" t="str">
            <v>5020</v>
          </cell>
          <cell r="Y415" t="str">
            <v>5020</v>
          </cell>
          <cell r="Z415">
            <v>9090</v>
          </cell>
        </row>
        <row r="416">
          <cell r="B416" t="str">
            <v>Bud2010-18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 t="str">
            <v>Apprentice Power Worker</v>
          </cell>
          <cell r="H416" t="str">
            <v>502</v>
          </cell>
          <cell r="I416" t="str">
            <v>Overhead</v>
          </cell>
          <cell r="J416" t="str">
            <v>Full Time - Permanent</v>
          </cell>
          <cell r="K416">
            <v>0</v>
          </cell>
          <cell r="L416" t="str">
            <v>Apprentice Power Worker</v>
          </cell>
          <cell r="M416" t="str">
            <v>B</v>
          </cell>
          <cell r="N416" t="str">
            <v>W</v>
          </cell>
          <cell r="O416">
            <v>40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0.75</v>
          </cell>
          <cell r="U416" t="str">
            <v>502</v>
          </cell>
          <cell r="V416" t="str">
            <v>102</v>
          </cell>
          <cell r="W416" t="str">
            <v>5020</v>
          </cell>
          <cell r="X416" t="str">
            <v>5020</v>
          </cell>
          <cell r="Y416" t="str">
            <v>5020</v>
          </cell>
          <cell r="Z416">
            <v>9090</v>
          </cell>
        </row>
        <row r="417">
          <cell r="B417" t="str">
            <v>New 2011-24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 t="str">
            <v>Apprentice Power Worker</v>
          </cell>
          <cell r="H417" t="str">
            <v>502</v>
          </cell>
          <cell r="I417" t="str">
            <v>Overhead</v>
          </cell>
          <cell r="J417" t="str">
            <v>Full Time - Permanent</v>
          </cell>
          <cell r="K417">
            <v>0</v>
          </cell>
          <cell r="L417" t="str">
            <v>Apprentice Power Worker</v>
          </cell>
          <cell r="M417" t="str">
            <v>B</v>
          </cell>
          <cell r="N417" t="str">
            <v>W</v>
          </cell>
          <cell r="O417">
            <v>40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0.75</v>
          </cell>
          <cell r="U417" t="str">
            <v>502</v>
          </cell>
          <cell r="V417" t="str">
            <v>102</v>
          </cell>
          <cell r="W417" t="str">
            <v>5020</v>
          </cell>
          <cell r="X417" t="str">
            <v>5020</v>
          </cell>
          <cell r="Y417" t="str">
            <v>5020</v>
          </cell>
          <cell r="Z417">
            <v>9090</v>
          </cell>
        </row>
        <row r="418">
          <cell r="B418" t="str">
            <v>New 2011-25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 t="str">
            <v>Splicer Apprentice</v>
          </cell>
          <cell r="H418" t="str">
            <v>503</v>
          </cell>
          <cell r="I418" t="str">
            <v>Underground</v>
          </cell>
          <cell r="J418" t="str">
            <v>Full Time - Permanent</v>
          </cell>
          <cell r="K418">
            <v>0</v>
          </cell>
          <cell r="L418" t="str">
            <v>Splicer Apprentice</v>
          </cell>
          <cell r="M418" t="str">
            <v>B</v>
          </cell>
          <cell r="N418" t="str">
            <v>W</v>
          </cell>
          <cell r="O418">
            <v>40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0.75</v>
          </cell>
          <cell r="U418" t="str">
            <v>503</v>
          </cell>
          <cell r="V418" t="str">
            <v>101</v>
          </cell>
          <cell r="W418" t="str">
            <v>5020</v>
          </cell>
          <cell r="X418" t="str">
            <v>5020</v>
          </cell>
          <cell r="Y418" t="str">
            <v>5020</v>
          </cell>
          <cell r="Z418">
            <v>9090</v>
          </cell>
        </row>
        <row r="419">
          <cell r="B419" t="str">
            <v>New 2011-26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 t="str">
            <v>Splicer Apprentice</v>
          </cell>
          <cell r="H419" t="str">
            <v>503</v>
          </cell>
          <cell r="I419" t="str">
            <v>Underground</v>
          </cell>
          <cell r="J419" t="str">
            <v>Full Time - Permanent</v>
          </cell>
          <cell r="K419">
            <v>0</v>
          </cell>
          <cell r="L419" t="str">
            <v>Splicer Apprentice</v>
          </cell>
          <cell r="M419" t="str">
            <v>B</v>
          </cell>
          <cell r="N419" t="str">
            <v>W</v>
          </cell>
          <cell r="O419">
            <v>40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0.75</v>
          </cell>
          <cell r="U419" t="str">
            <v>503</v>
          </cell>
          <cell r="V419" t="str">
            <v>101</v>
          </cell>
          <cell r="W419" t="str">
            <v>5020</v>
          </cell>
          <cell r="X419" t="str">
            <v>5020</v>
          </cell>
          <cell r="Y419" t="str">
            <v>5020</v>
          </cell>
          <cell r="Z419">
            <v>9090</v>
          </cell>
        </row>
        <row r="420">
          <cell r="B420" t="str">
            <v>New 2011-27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 t="str">
            <v>Smart Grid Eng (Hired in 2010 under variance account)</v>
          </cell>
          <cell r="H420" t="str">
            <v>521</v>
          </cell>
          <cell r="I420" t="str">
            <v>Network Assets</v>
          </cell>
          <cell r="J420" t="str">
            <v>Full Time - Permanent</v>
          </cell>
          <cell r="K420">
            <v>0</v>
          </cell>
          <cell r="L420" t="str">
            <v>Smart Grid Eng (Hired in 2010 under variance account)</v>
          </cell>
          <cell r="M420" t="str">
            <v>N</v>
          </cell>
          <cell r="N420" t="str">
            <v>P</v>
          </cell>
          <cell r="O420">
            <v>35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0.55000000000000004</v>
          </cell>
          <cell r="U420" t="str">
            <v>521</v>
          </cell>
          <cell r="V420" t="str">
            <v>101</v>
          </cell>
          <cell r="W420" t="str">
            <v>9080</v>
          </cell>
          <cell r="X420" t="str">
            <v>9080</v>
          </cell>
          <cell r="Y420" t="str">
            <v>9080</v>
          </cell>
          <cell r="Z420" t="str">
            <v>9080</v>
          </cell>
        </row>
        <row r="421">
          <cell r="B421" t="str">
            <v>New 2011-45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 t="str">
            <v>Standards Technician - New Hire</v>
          </cell>
          <cell r="H421" t="str">
            <v>521</v>
          </cell>
          <cell r="I421" t="str">
            <v>Network Assets</v>
          </cell>
          <cell r="J421" t="str">
            <v>Full Time - Permanent</v>
          </cell>
          <cell r="K421">
            <v>0</v>
          </cell>
          <cell r="L421" t="str">
            <v>Standards Technician - New Hire</v>
          </cell>
          <cell r="M421" t="str">
            <v>B</v>
          </cell>
          <cell r="N421" t="str">
            <v>P</v>
          </cell>
          <cell r="O421">
            <v>35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0.55000000000000004</v>
          </cell>
          <cell r="U421" t="str">
            <v>521</v>
          </cell>
          <cell r="V421" t="str">
            <v>101</v>
          </cell>
          <cell r="W421" t="str">
            <v>9080</v>
          </cell>
          <cell r="X421" t="str">
            <v>9080</v>
          </cell>
          <cell r="Y421" t="str">
            <v>9080</v>
          </cell>
          <cell r="Z421" t="str">
            <v>9080</v>
          </cell>
        </row>
        <row r="422">
          <cell r="B422" t="str">
            <v>Bud2010-14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 t="str">
            <v>Engineering Draftsperson</v>
          </cell>
          <cell r="H422" t="str">
            <v>522</v>
          </cell>
          <cell r="I422" t="str">
            <v>Network Records</v>
          </cell>
          <cell r="J422" t="str">
            <v>Full Time - Permanent</v>
          </cell>
          <cell r="K422">
            <v>0</v>
          </cell>
          <cell r="L422" t="str">
            <v>Engineering Draftsperson</v>
          </cell>
          <cell r="M422" t="str">
            <v>B</v>
          </cell>
          <cell r="N422" t="str">
            <v>W</v>
          </cell>
          <cell r="O422">
            <v>35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</v>
          </cell>
          <cell r="U422" t="str">
            <v>522</v>
          </cell>
          <cell r="V422" t="str">
            <v>101</v>
          </cell>
          <cell r="W422" t="str">
            <v>9080</v>
          </cell>
          <cell r="X422" t="str">
            <v>9080</v>
          </cell>
          <cell r="Y422" t="str">
            <v>9080</v>
          </cell>
          <cell r="Z422" t="str">
            <v>9080</v>
          </cell>
        </row>
        <row r="423">
          <cell r="B423" t="str">
            <v>New 2011-29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 t="str">
            <v>Grid Shift Technolgy Supervisor</v>
          </cell>
          <cell r="H423" t="str">
            <v>523</v>
          </cell>
          <cell r="I423" t="str">
            <v>Network Operating</v>
          </cell>
          <cell r="J423" t="str">
            <v>Full Time - Permanent</v>
          </cell>
          <cell r="K423">
            <v>0</v>
          </cell>
          <cell r="L423" t="str">
            <v>Grid Shift Technolgy Supervisor</v>
          </cell>
          <cell r="M423" t="str">
            <v>N</v>
          </cell>
          <cell r="N423" t="str">
            <v>P</v>
          </cell>
          <cell r="O423">
            <v>40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0.55000000000000004</v>
          </cell>
          <cell r="U423" t="str">
            <v>523</v>
          </cell>
          <cell r="V423" t="str">
            <v>101</v>
          </cell>
          <cell r="W423" t="str">
            <v>5005</v>
          </cell>
          <cell r="X423" t="str">
            <v>5005</v>
          </cell>
          <cell r="Y423" t="str">
            <v>5005</v>
          </cell>
          <cell r="Z423" t="str">
            <v>5005</v>
          </cell>
        </row>
        <row r="424">
          <cell r="B424" t="str">
            <v>New 2011-30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 t="str">
            <v>Op-4 Apprentices 2011</v>
          </cell>
          <cell r="H424" t="str">
            <v>523</v>
          </cell>
          <cell r="I424" t="str">
            <v>Network Operating</v>
          </cell>
          <cell r="J424" t="str">
            <v>Full Time - Permanent</v>
          </cell>
          <cell r="K424">
            <v>0</v>
          </cell>
          <cell r="L424" t="str">
            <v>Op-4 Apprentices 2011</v>
          </cell>
          <cell r="M424" t="str">
            <v>B</v>
          </cell>
          <cell r="N424" t="str">
            <v>W</v>
          </cell>
          <cell r="O424">
            <v>40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0.5</v>
          </cell>
          <cell r="U424" t="str">
            <v>523</v>
          </cell>
          <cell r="V424" t="str">
            <v>101</v>
          </cell>
          <cell r="W424" t="str">
            <v>5005</v>
          </cell>
          <cell r="X424" t="str">
            <v>5005</v>
          </cell>
          <cell r="Y424">
            <v>5010</v>
          </cell>
          <cell r="Z424">
            <v>5010</v>
          </cell>
        </row>
        <row r="425">
          <cell r="B425" t="str">
            <v>New 2011-31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 t="str">
            <v>Op-4 Apprentices 2011</v>
          </cell>
          <cell r="H425" t="str">
            <v>523</v>
          </cell>
          <cell r="I425" t="str">
            <v>Network Operating</v>
          </cell>
          <cell r="J425" t="str">
            <v>Full Time - Permanent</v>
          </cell>
          <cell r="K425">
            <v>0</v>
          </cell>
          <cell r="L425" t="str">
            <v>Op-4 Apprentices 2011</v>
          </cell>
          <cell r="M425" t="str">
            <v>B</v>
          </cell>
          <cell r="N425" t="str">
            <v>W</v>
          </cell>
          <cell r="O425">
            <v>40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0.5</v>
          </cell>
          <cell r="U425" t="str">
            <v>523</v>
          </cell>
          <cell r="V425" t="str">
            <v>101</v>
          </cell>
          <cell r="W425" t="str">
            <v>5005</v>
          </cell>
          <cell r="X425" t="str">
            <v>5005</v>
          </cell>
          <cell r="Y425">
            <v>5010</v>
          </cell>
          <cell r="Z425">
            <v>5010</v>
          </cell>
        </row>
        <row r="426">
          <cell r="B426" t="str">
            <v>New 2011-32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 t="str">
            <v>Op-4 Apprentices 2011</v>
          </cell>
          <cell r="H426" t="str">
            <v>523</v>
          </cell>
          <cell r="I426" t="str">
            <v>Network Operating</v>
          </cell>
          <cell r="J426" t="str">
            <v>Full Time - Permanent</v>
          </cell>
          <cell r="K426">
            <v>0</v>
          </cell>
          <cell r="L426" t="str">
            <v>Op-4 Apprentices 2011</v>
          </cell>
          <cell r="M426" t="str">
            <v>B</v>
          </cell>
          <cell r="N426" t="str">
            <v>W</v>
          </cell>
          <cell r="O426">
            <v>40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0.5</v>
          </cell>
          <cell r="U426" t="str">
            <v>523</v>
          </cell>
          <cell r="V426" t="str">
            <v>101</v>
          </cell>
          <cell r="W426" t="str">
            <v>5005</v>
          </cell>
          <cell r="X426" t="str">
            <v>5005</v>
          </cell>
          <cell r="Y426">
            <v>5010</v>
          </cell>
          <cell r="Z426">
            <v>5010</v>
          </cell>
        </row>
        <row r="427">
          <cell r="B427" t="str">
            <v>New 2011-33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 t="str">
            <v>DSO (2nd)</v>
          </cell>
          <cell r="H427" t="str">
            <v>523</v>
          </cell>
          <cell r="I427" t="str">
            <v>Network Operating</v>
          </cell>
          <cell r="J427" t="str">
            <v>Full Time - Permanent</v>
          </cell>
          <cell r="K427">
            <v>0</v>
          </cell>
          <cell r="L427" t="str">
            <v>DSO (2nd)</v>
          </cell>
          <cell r="M427" t="str">
            <v>B</v>
          </cell>
          <cell r="N427" t="str">
            <v>W</v>
          </cell>
          <cell r="O427">
            <v>40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0.5</v>
          </cell>
          <cell r="U427" t="str">
            <v>523</v>
          </cell>
          <cell r="V427" t="str">
            <v>101</v>
          </cell>
          <cell r="W427" t="str">
            <v>5005</v>
          </cell>
          <cell r="X427" t="str">
            <v>5005</v>
          </cell>
          <cell r="Y427">
            <v>5010</v>
          </cell>
          <cell r="Z427">
            <v>5010</v>
          </cell>
        </row>
        <row r="428">
          <cell r="B428" t="str">
            <v>New 2011-33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 t="str">
            <v>N ew Project Specialist Operational Improvement</v>
          </cell>
          <cell r="H428" t="str">
            <v>524</v>
          </cell>
          <cell r="I428" t="str">
            <v>Operational Improvement</v>
          </cell>
          <cell r="J428" t="str">
            <v>Full Time - Permanent</v>
          </cell>
          <cell r="K428">
            <v>0</v>
          </cell>
          <cell r="L428" t="str">
            <v>N ew Project Specialist Operational Improvement</v>
          </cell>
          <cell r="M428" t="str">
            <v>N</v>
          </cell>
          <cell r="N428" t="str">
            <v>P</v>
          </cell>
          <cell r="O428">
            <v>35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0.55000000000000004</v>
          </cell>
          <cell r="U428" t="str">
            <v>524</v>
          </cell>
          <cell r="V428" t="str">
            <v>101</v>
          </cell>
          <cell r="W428" t="str">
            <v>5005</v>
          </cell>
          <cell r="X428" t="str">
            <v>5005</v>
          </cell>
          <cell r="Y428" t="str">
            <v>5005</v>
          </cell>
          <cell r="Z428" t="str">
            <v>5005</v>
          </cell>
        </row>
        <row r="429">
          <cell r="B429" t="str">
            <v>Bud2010-15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 t="str">
            <v>Performance Measurement &amp; Resource Management Specialist</v>
          </cell>
          <cell r="H429" t="str">
            <v>524</v>
          </cell>
          <cell r="I429" t="str">
            <v>Operational Improvement</v>
          </cell>
          <cell r="J429" t="str">
            <v>Full Time - Permanent</v>
          </cell>
          <cell r="K429">
            <v>0</v>
          </cell>
          <cell r="L429" t="str">
            <v>Performance Measurement &amp; Resource Management Specialist</v>
          </cell>
          <cell r="M429" t="str">
            <v>N</v>
          </cell>
          <cell r="N429" t="str">
            <v>P</v>
          </cell>
          <cell r="O429">
            <v>35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0.55000000000000004</v>
          </cell>
          <cell r="U429" t="str">
            <v>524</v>
          </cell>
          <cell r="V429" t="str">
            <v>101</v>
          </cell>
          <cell r="W429" t="str">
            <v>5005</v>
          </cell>
          <cell r="X429" t="str">
            <v>5005</v>
          </cell>
          <cell r="Y429" t="str">
            <v>5005</v>
          </cell>
          <cell r="Z429" t="str">
            <v>5005</v>
          </cell>
        </row>
        <row r="430">
          <cell r="B430" t="str">
            <v>New 2011-34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 t="str">
            <v>Substation Apprentice</v>
          </cell>
          <cell r="H430" t="str">
            <v>525</v>
          </cell>
          <cell r="I430" t="str">
            <v>Substations</v>
          </cell>
          <cell r="J430" t="str">
            <v>Full Time - Permanent</v>
          </cell>
          <cell r="K430">
            <v>0</v>
          </cell>
          <cell r="L430" t="str">
            <v>Substation Apprentice</v>
          </cell>
          <cell r="M430" t="str">
            <v>B</v>
          </cell>
          <cell r="N430" t="str">
            <v>W</v>
          </cell>
          <cell r="O430">
            <v>40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0.75</v>
          </cell>
          <cell r="U430" t="str">
            <v>525</v>
          </cell>
          <cell r="V430" t="str">
            <v>101</v>
          </cell>
          <cell r="W430" t="str">
            <v>5016</v>
          </cell>
          <cell r="X430" t="str">
            <v>5016</v>
          </cell>
          <cell r="Y430" t="str">
            <v>5016</v>
          </cell>
          <cell r="Z430">
            <v>9090</v>
          </cell>
        </row>
        <row r="431">
          <cell r="B431" t="str">
            <v>New 2011-35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 t="str">
            <v>Substation Apprentice</v>
          </cell>
          <cell r="H431" t="str">
            <v>525</v>
          </cell>
          <cell r="I431" t="str">
            <v>Substations</v>
          </cell>
          <cell r="J431" t="str">
            <v>Full Time - Permanent</v>
          </cell>
          <cell r="K431">
            <v>0</v>
          </cell>
          <cell r="L431" t="str">
            <v>Substation Apprentice</v>
          </cell>
          <cell r="M431" t="str">
            <v>B</v>
          </cell>
          <cell r="N431" t="str">
            <v>W</v>
          </cell>
          <cell r="O431">
            <v>40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0.75</v>
          </cell>
          <cell r="U431" t="str">
            <v>525</v>
          </cell>
          <cell r="V431" t="str">
            <v>101</v>
          </cell>
          <cell r="W431" t="str">
            <v>5016</v>
          </cell>
          <cell r="X431" t="str">
            <v>5016</v>
          </cell>
          <cell r="Y431" t="str">
            <v>5016</v>
          </cell>
          <cell r="Z431">
            <v>9090</v>
          </cell>
        </row>
        <row r="432">
          <cell r="B432" t="str">
            <v>New 2011-36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 t="str">
            <v>Substation Apprentice</v>
          </cell>
          <cell r="H432" t="str">
            <v>525</v>
          </cell>
          <cell r="I432" t="str">
            <v>Substations</v>
          </cell>
          <cell r="J432" t="str">
            <v>Full Time - Permanent</v>
          </cell>
          <cell r="K432">
            <v>0</v>
          </cell>
          <cell r="L432" t="str">
            <v>Substation Apprentice</v>
          </cell>
          <cell r="M432" t="str">
            <v>B</v>
          </cell>
          <cell r="N432" t="str">
            <v>W</v>
          </cell>
          <cell r="O432">
            <v>40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0.75</v>
          </cell>
          <cell r="U432" t="str">
            <v>525</v>
          </cell>
          <cell r="V432" t="str">
            <v>101</v>
          </cell>
          <cell r="W432" t="str">
            <v>5016</v>
          </cell>
          <cell r="X432" t="str">
            <v>5016</v>
          </cell>
          <cell r="Y432" t="str">
            <v>5016</v>
          </cell>
          <cell r="Z432">
            <v>9090</v>
          </cell>
        </row>
        <row r="433">
          <cell r="B433" t="str">
            <v>New 2011-57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 t="str">
            <v>Substation Apprentice</v>
          </cell>
          <cell r="H433" t="str">
            <v>525</v>
          </cell>
          <cell r="I433" t="str">
            <v>Substations</v>
          </cell>
          <cell r="J433" t="str">
            <v>Full Time - Permanent</v>
          </cell>
          <cell r="K433">
            <v>0</v>
          </cell>
          <cell r="L433" t="str">
            <v>Substation Apprentice</v>
          </cell>
          <cell r="M433" t="str">
            <v>B</v>
          </cell>
          <cell r="N433" t="str">
            <v>W</v>
          </cell>
          <cell r="O433">
            <v>40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0.75</v>
          </cell>
          <cell r="U433" t="str">
            <v>525</v>
          </cell>
          <cell r="V433" t="str">
            <v>102</v>
          </cell>
          <cell r="W433" t="str">
            <v>5016</v>
          </cell>
          <cell r="X433" t="str">
            <v>5016</v>
          </cell>
          <cell r="Y433" t="str">
            <v>5016</v>
          </cell>
          <cell r="Z433">
            <v>9090</v>
          </cell>
        </row>
        <row r="434">
          <cell r="B434" t="str">
            <v>New 2011-58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 t="str">
            <v>Substation Apprentice</v>
          </cell>
          <cell r="H434" t="str">
            <v>525</v>
          </cell>
          <cell r="I434" t="str">
            <v>Substations</v>
          </cell>
          <cell r="J434" t="str">
            <v>Full Time - Permanent</v>
          </cell>
          <cell r="K434">
            <v>0</v>
          </cell>
          <cell r="L434" t="str">
            <v>Substation Apprentice</v>
          </cell>
          <cell r="M434" t="str">
            <v>B</v>
          </cell>
          <cell r="N434" t="str">
            <v>W</v>
          </cell>
          <cell r="O434">
            <v>40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0.75</v>
          </cell>
          <cell r="U434" t="str">
            <v>525</v>
          </cell>
          <cell r="V434" t="str">
            <v>102</v>
          </cell>
          <cell r="W434" t="str">
            <v>5016</v>
          </cell>
          <cell r="X434" t="str">
            <v>5016</v>
          </cell>
          <cell r="Y434" t="str">
            <v>5016</v>
          </cell>
          <cell r="Z434">
            <v>9090</v>
          </cell>
        </row>
        <row r="435">
          <cell r="B435" t="str">
            <v>New 2011-59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 t="str">
            <v>Substation Apprentice</v>
          </cell>
          <cell r="H435" t="str">
            <v>525</v>
          </cell>
          <cell r="I435" t="str">
            <v>Substations</v>
          </cell>
          <cell r="J435" t="str">
            <v>Full Time - Permanent</v>
          </cell>
          <cell r="K435">
            <v>0</v>
          </cell>
          <cell r="L435" t="str">
            <v>Substation Apprentice</v>
          </cell>
          <cell r="M435" t="str">
            <v>B</v>
          </cell>
          <cell r="N435" t="str">
            <v>W</v>
          </cell>
          <cell r="O435">
            <v>40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0.75</v>
          </cell>
          <cell r="U435" t="str">
            <v>525</v>
          </cell>
          <cell r="V435" t="str">
            <v>102</v>
          </cell>
          <cell r="W435" t="str">
            <v>5016</v>
          </cell>
          <cell r="X435" t="str">
            <v>5016</v>
          </cell>
          <cell r="Y435" t="str">
            <v>5016</v>
          </cell>
          <cell r="Z435">
            <v>9090</v>
          </cell>
        </row>
        <row r="436">
          <cell r="B436" t="str">
            <v>New 2011-37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 t="str">
            <v>Specialist, Commodity Management #2</v>
          </cell>
          <cell r="H436" t="str">
            <v>543</v>
          </cell>
          <cell r="I436" t="str">
            <v>Procurement</v>
          </cell>
          <cell r="J436" t="str">
            <v>Full Time - Permanent</v>
          </cell>
          <cell r="K436">
            <v>0</v>
          </cell>
          <cell r="L436" t="str">
            <v>Specialist, Commodity Management #2</v>
          </cell>
          <cell r="M436" t="str">
            <v>N</v>
          </cell>
          <cell r="N436" t="str">
            <v>P</v>
          </cell>
          <cell r="O436">
            <v>35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0.55000000000000004</v>
          </cell>
          <cell r="U436" t="str">
            <v>543</v>
          </cell>
          <cell r="V436" t="str">
            <v>101</v>
          </cell>
          <cell r="W436" t="str">
            <v>9041</v>
          </cell>
          <cell r="X436" t="str">
            <v>9041</v>
          </cell>
          <cell r="Y436" t="str">
            <v>9041</v>
          </cell>
          <cell r="Z436" t="str">
            <v>9041</v>
          </cell>
        </row>
        <row r="437">
          <cell r="B437" t="str">
            <v>Bud2010-19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 t="str">
            <v>Data Analyst</v>
          </cell>
          <cell r="H437" t="str">
            <v>593</v>
          </cell>
          <cell r="I437" t="str">
            <v>Supply Chain</v>
          </cell>
          <cell r="J437" t="str">
            <v>Full Time - Permanent</v>
          </cell>
          <cell r="K437">
            <v>0</v>
          </cell>
          <cell r="L437" t="str">
            <v>Data Analyst</v>
          </cell>
          <cell r="M437" t="str">
            <v>N</v>
          </cell>
          <cell r="N437" t="str">
            <v>P</v>
          </cell>
          <cell r="O437">
            <v>35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0.55000000000000004</v>
          </cell>
          <cell r="U437" t="str">
            <v>593</v>
          </cell>
          <cell r="V437" t="str">
            <v>101</v>
          </cell>
          <cell r="W437" t="str">
            <v>5615</v>
          </cell>
          <cell r="X437" t="str">
            <v>5615</v>
          </cell>
          <cell r="Y437" t="str">
            <v>5615</v>
          </cell>
          <cell r="Z437" t="str">
            <v>5615</v>
          </cell>
        </row>
        <row r="438">
          <cell r="B438" t="str">
            <v>New 2011-38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 t="str">
            <v>Manager Documents &amp; Records</v>
          </cell>
          <cell r="H438" t="str">
            <v>600</v>
          </cell>
          <cell r="I438" t="str">
            <v>Corporate Services - Executive</v>
          </cell>
          <cell r="J438" t="str">
            <v>Full Time - Permanent</v>
          </cell>
          <cell r="K438">
            <v>0</v>
          </cell>
          <cell r="L438" t="str">
            <v>Manager Documents &amp; Records</v>
          </cell>
          <cell r="M438" t="str">
            <v>B</v>
          </cell>
          <cell r="N438" t="str">
            <v>P</v>
          </cell>
          <cell r="O438">
            <v>35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0.55000000000000004</v>
          </cell>
          <cell r="U438" t="str">
            <v>600</v>
          </cell>
          <cell r="V438" t="str">
            <v>101</v>
          </cell>
          <cell r="W438" t="str">
            <v>5605</v>
          </cell>
          <cell r="X438" t="str">
            <v>5605</v>
          </cell>
          <cell r="Y438">
            <v>5610</v>
          </cell>
          <cell r="Z438">
            <v>5610</v>
          </cell>
        </row>
        <row r="439">
          <cell r="B439" t="str">
            <v>Bud2010-16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 t="str">
            <v>Communications Specialist</v>
          </cell>
          <cell r="H439" t="str">
            <v>680</v>
          </cell>
          <cell r="I439" t="str">
            <v>Corporate Communications</v>
          </cell>
          <cell r="J439" t="str">
            <v>Full Time - Permanent</v>
          </cell>
          <cell r="K439">
            <v>0</v>
          </cell>
          <cell r="L439" t="str">
            <v>Communications Specialist</v>
          </cell>
          <cell r="M439" t="str">
            <v>B</v>
          </cell>
          <cell r="N439" t="str">
            <v>P</v>
          </cell>
          <cell r="O439">
            <v>35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0.55000000000000004</v>
          </cell>
          <cell r="U439" t="str">
            <v>680</v>
          </cell>
          <cell r="V439" t="str">
            <v>101</v>
          </cell>
          <cell r="W439" t="str">
            <v>5615</v>
          </cell>
          <cell r="X439" t="str">
            <v>5615</v>
          </cell>
          <cell r="Y439" t="str">
            <v>5615</v>
          </cell>
          <cell r="Z439" t="str">
            <v>5615</v>
          </cell>
        </row>
        <row r="440">
          <cell r="B440" t="str">
            <v>Student-2011-1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 t="str">
            <v>Student - Summer</v>
          </cell>
          <cell r="H440" t="str">
            <v>205</v>
          </cell>
          <cell r="I440" t="str">
            <v>Financial Services</v>
          </cell>
          <cell r="J440">
            <v>0</v>
          </cell>
          <cell r="K440">
            <v>0</v>
          </cell>
          <cell r="L440" t="str">
            <v>Student - Summer</v>
          </cell>
          <cell r="M440" t="str">
            <v>N</v>
          </cell>
          <cell r="N440" t="str">
            <v>W</v>
          </cell>
          <cell r="O440">
            <v>35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 t="str">
            <v>205</v>
          </cell>
          <cell r="V440" t="str">
            <v>101</v>
          </cell>
          <cell r="W440" t="str">
            <v>5615</v>
          </cell>
          <cell r="X440" t="str">
            <v>5615</v>
          </cell>
          <cell r="Y440" t="str">
            <v>5615</v>
          </cell>
          <cell r="Z440" t="str">
            <v>5615</v>
          </cell>
        </row>
        <row r="441">
          <cell r="B441" t="str">
            <v>Student-2011-10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 t="str">
            <v>Student</v>
          </cell>
          <cell r="H441" t="str">
            <v>303</v>
          </cell>
          <cell r="I441" t="str">
            <v>Customer Care - Customer Service</v>
          </cell>
          <cell r="J441">
            <v>0</v>
          </cell>
          <cell r="K441">
            <v>0</v>
          </cell>
          <cell r="L441" t="str">
            <v>Student</v>
          </cell>
          <cell r="M441" t="str">
            <v>N</v>
          </cell>
          <cell r="N441" t="str">
            <v>w</v>
          </cell>
          <cell r="O441">
            <v>35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 t="str">
            <v>303</v>
          </cell>
          <cell r="V441" t="str">
            <v>101</v>
          </cell>
          <cell r="W441" t="str">
            <v>9909</v>
          </cell>
          <cell r="X441" t="str">
            <v>9909</v>
          </cell>
          <cell r="Y441" t="str">
            <v>9909</v>
          </cell>
          <cell r="Z441" t="str">
            <v>9909</v>
          </cell>
        </row>
        <row r="442">
          <cell r="B442" t="str">
            <v>Student-2011-11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 t="str">
            <v>Summer Student</v>
          </cell>
          <cell r="H442" t="str">
            <v>310</v>
          </cell>
          <cell r="I442" t="str">
            <v>Meter Assets and inside Service</v>
          </cell>
          <cell r="J442">
            <v>0</v>
          </cell>
          <cell r="K442">
            <v>0</v>
          </cell>
          <cell r="L442" t="str">
            <v>Summer Student</v>
          </cell>
          <cell r="M442" t="str">
            <v>N</v>
          </cell>
          <cell r="N442" t="str">
            <v>W</v>
          </cell>
          <cell r="O442">
            <v>35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 t="str">
            <v>310</v>
          </cell>
          <cell r="V442" t="str">
            <v>101</v>
          </cell>
          <cell r="W442" t="str">
            <v>5065</v>
          </cell>
          <cell r="X442" t="str">
            <v>5065</v>
          </cell>
          <cell r="Y442" t="str">
            <v>5065</v>
          </cell>
          <cell r="Z442" t="str">
            <v>5065</v>
          </cell>
        </row>
        <row r="443">
          <cell r="B443" t="str">
            <v>Student-2011-12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 t="str">
            <v>Co-op Student (Technologist Background)</v>
          </cell>
          <cell r="H443" t="str">
            <v>310</v>
          </cell>
          <cell r="I443" t="str">
            <v>Meter Assets and inside Service</v>
          </cell>
          <cell r="J443">
            <v>0</v>
          </cell>
          <cell r="K443">
            <v>0</v>
          </cell>
          <cell r="L443" t="str">
            <v>Co-op Student (Technologist Background)</v>
          </cell>
          <cell r="M443" t="str">
            <v>N</v>
          </cell>
          <cell r="N443" t="str">
            <v>W</v>
          </cell>
          <cell r="O443">
            <v>40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 t="str">
            <v>310</v>
          </cell>
          <cell r="V443" t="str">
            <v>101</v>
          </cell>
          <cell r="W443" t="str">
            <v>5065</v>
          </cell>
          <cell r="X443" t="str">
            <v>5065</v>
          </cell>
          <cell r="Y443" t="str">
            <v>5065</v>
          </cell>
          <cell r="Z443" t="str">
            <v>5065</v>
          </cell>
        </row>
        <row r="444">
          <cell r="B444" t="str">
            <v>Student-2011-13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 t="str">
            <v>Summer Student</v>
          </cell>
          <cell r="H444" t="str">
            <v>311</v>
          </cell>
          <cell r="I444" t="str">
            <v>Customer Connections</v>
          </cell>
          <cell r="J444">
            <v>0</v>
          </cell>
          <cell r="K444">
            <v>0</v>
          </cell>
          <cell r="L444" t="str">
            <v>Summer Student</v>
          </cell>
          <cell r="M444" t="str">
            <v>N</v>
          </cell>
          <cell r="N444" t="str">
            <v>W</v>
          </cell>
          <cell r="O444">
            <v>40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 t="str">
            <v>311</v>
          </cell>
          <cell r="V444" t="str">
            <v>101</v>
          </cell>
          <cell r="W444" t="str">
            <v>5065</v>
          </cell>
          <cell r="X444" t="str">
            <v>5065</v>
          </cell>
          <cell r="Y444" t="str">
            <v>5065</v>
          </cell>
          <cell r="Z444" t="str">
            <v>5065</v>
          </cell>
        </row>
        <row r="445">
          <cell r="B445" t="str">
            <v>Student-2011-14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 t="str">
            <v>Summer Student - CDM Clerk</v>
          </cell>
          <cell r="H445" t="str">
            <v>330</v>
          </cell>
          <cell r="I445" t="str">
            <v>Conservation &amp; Demand Management</v>
          </cell>
          <cell r="J445">
            <v>0</v>
          </cell>
          <cell r="K445">
            <v>0</v>
          </cell>
          <cell r="L445" t="str">
            <v>Summer Student - CDM Clerk</v>
          </cell>
          <cell r="M445" t="str">
            <v>N</v>
          </cell>
          <cell r="N445" t="str">
            <v>W</v>
          </cell>
          <cell r="O445">
            <v>35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 t="str">
            <v>330</v>
          </cell>
          <cell r="V445" t="str">
            <v>101</v>
          </cell>
          <cell r="W445" t="str">
            <v>5410</v>
          </cell>
          <cell r="X445" t="str">
            <v>5410</v>
          </cell>
          <cell r="Y445">
            <v>5415</v>
          </cell>
          <cell r="Z445">
            <v>5415</v>
          </cell>
        </row>
        <row r="446">
          <cell r="B446" t="str">
            <v>Student-2011-15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 t="str">
            <v>Coop Student</v>
          </cell>
          <cell r="H446" t="str">
            <v>330</v>
          </cell>
          <cell r="I446" t="str">
            <v>Conservation &amp; Demand Management</v>
          </cell>
          <cell r="J446">
            <v>0</v>
          </cell>
          <cell r="K446">
            <v>0</v>
          </cell>
          <cell r="L446" t="str">
            <v>Coop Student</v>
          </cell>
          <cell r="M446" t="str">
            <v>N</v>
          </cell>
          <cell r="N446" t="str">
            <v>P</v>
          </cell>
          <cell r="O446">
            <v>35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 t="str">
            <v>330</v>
          </cell>
          <cell r="V446" t="str">
            <v>101</v>
          </cell>
          <cell r="W446" t="str">
            <v>5410</v>
          </cell>
          <cell r="X446" t="str">
            <v>5410</v>
          </cell>
          <cell r="Y446">
            <v>5415</v>
          </cell>
          <cell r="Z446">
            <v>5415</v>
          </cell>
        </row>
        <row r="447">
          <cell r="B447" t="str">
            <v>Student-2011-16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 t="str">
            <v>Student Engineering Assistant</v>
          </cell>
          <cell r="H447" t="str">
            <v>501</v>
          </cell>
          <cell r="I447" t="str">
            <v>Capital Projects</v>
          </cell>
          <cell r="J447">
            <v>0</v>
          </cell>
          <cell r="K447">
            <v>0</v>
          </cell>
          <cell r="L447" t="str">
            <v>Student Engineering Assistant</v>
          </cell>
          <cell r="M447" t="str">
            <v>N</v>
          </cell>
          <cell r="N447" t="str">
            <v>P</v>
          </cell>
          <cell r="O447">
            <v>35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 t="str">
            <v>501</v>
          </cell>
          <cell r="V447" t="str">
            <v>101</v>
          </cell>
          <cell r="W447" t="str">
            <v>9080</v>
          </cell>
          <cell r="X447" t="str">
            <v>9080</v>
          </cell>
          <cell r="Y447" t="str">
            <v>9080</v>
          </cell>
          <cell r="Z447" t="str">
            <v>9080</v>
          </cell>
        </row>
        <row r="448">
          <cell r="B448" t="str">
            <v>Student-2011-17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 t="str">
            <v>Cambrian Co-Op</v>
          </cell>
          <cell r="H448" t="str">
            <v>502</v>
          </cell>
          <cell r="I448" t="str">
            <v>Overhead</v>
          </cell>
          <cell r="J448">
            <v>0</v>
          </cell>
          <cell r="K448">
            <v>0</v>
          </cell>
          <cell r="L448" t="str">
            <v>Cambrian Co-Op</v>
          </cell>
          <cell r="M448" t="str">
            <v>N</v>
          </cell>
          <cell r="N448" t="str">
            <v>W</v>
          </cell>
          <cell r="O448">
            <v>40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 t="str">
            <v>502</v>
          </cell>
          <cell r="V448" t="str">
            <v>101</v>
          </cell>
          <cell r="W448" t="str">
            <v>5020</v>
          </cell>
          <cell r="X448" t="str">
            <v>5020</v>
          </cell>
          <cell r="Y448" t="str">
            <v>5020</v>
          </cell>
          <cell r="Z448">
            <v>9090</v>
          </cell>
        </row>
        <row r="449">
          <cell r="B449" t="str">
            <v>Student-2011-18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 t="str">
            <v>Cambrian Co-Op</v>
          </cell>
          <cell r="H449" t="str">
            <v>502</v>
          </cell>
          <cell r="I449" t="str">
            <v>Overhead</v>
          </cell>
          <cell r="J449">
            <v>0</v>
          </cell>
          <cell r="K449">
            <v>0</v>
          </cell>
          <cell r="L449" t="str">
            <v>Cambrian Co-Op</v>
          </cell>
          <cell r="M449" t="str">
            <v>N</v>
          </cell>
          <cell r="N449" t="str">
            <v>W</v>
          </cell>
          <cell r="O449">
            <v>40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 t="str">
            <v>502</v>
          </cell>
          <cell r="V449" t="str">
            <v>101</v>
          </cell>
          <cell r="W449" t="str">
            <v>5020</v>
          </cell>
          <cell r="X449" t="str">
            <v>5020</v>
          </cell>
          <cell r="Y449" t="str">
            <v>5020</v>
          </cell>
          <cell r="Z449">
            <v>9090</v>
          </cell>
        </row>
        <row r="450">
          <cell r="B450" t="str">
            <v>Student-2011-19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 t="str">
            <v>Cambrian Co-Op</v>
          </cell>
          <cell r="H450" t="str">
            <v>502</v>
          </cell>
          <cell r="I450" t="str">
            <v>Overhead</v>
          </cell>
          <cell r="J450">
            <v>0</v>
          </cell>
          <cell r="K450">
            <v>0</v>
          </cell>
          <cell r="L450" t="str">
            <v>Cambrian Co-Op</v>
          </cell>
          <cell r="M450" t="str">
            <v>N</v>
          </cell>
          <cell r="N450" t="str">
            <v>W</v>
          </cell>
          <cell r="O450">
            <v>40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 t="str">
            <v>502</v>
          </cell>
          <cell r="V450" t="str">
            <v>101</v>
          </cell>
          <cell r="W450" t="str">
            <v>5020</v>
          </cell>
          <cell r="X450" t="str">
            <v>5020</v>
          </cell>
          <cell r="Y450" t="str">
            <v>5020</v>
          </cell>
          <cell r="Z450">
            <v>9090</v>
          </cell>
        </row>
        <row r="451">
          <cell r="B451" t="str">
            <v>Student-2011-2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 t="str">
            <v>Co-op Student</v>
          </cell>
          <cell r="H451" t="str">
            <v>205</v>
          </cell>
          <cell r="I451" t="str">
            <v>Financial Services</v>
          </cell>
          <cell r="J451">
            <v>0</v>
          </cell>
          <cell r="K451">
            <v>0</v>
          </cell>
          <cell r="L451" t="str">
            <v>Co-op Student</v>
          </cell>
          <cell r="M451" t="str">
            <v>N</v>
          </cell>
          <cell r="N451" t="str">
            <v>W</v>
          </cell>
          <cell r="O451">
            <v>35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 t="str">
            <v>205</v>
          </cell>
          <cell r="V451" t="str">
            <v>101</v>
          </cell>
          <cell r="W451" t="str">
            <v>5615</v>
          </cell>
          <cell r="X451" t="str">
            <v>5615</v>
          </cell>
          <cell r="Y451" t="str">
            <v>5615</v>
          </cell>
          <cell r="Z451" t="str">
            <v>5615</v>
          </cell>
        </row>
        <row r="452">
          <cell r="B452" t="str">
            <v>Student-2011-20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 t="str">
            <v>Cambrian Co-Op</v>
          </cell>
          <cell r="H452" t="str">
            <v>502</v>
          </cell>
          <cell r="I452" t="str">
            <v>Overhead</v>
          </cell>
          <cell r="J452">
            <v>0</v>
          </cell>
          <cell r="K452">
            <v>0</v>
          </cell>
          <cell r="L452" t="str">
            <v>Cambrian Co-Op</v>
          </cell>
          <cell r="M452" t="str">
            <v>N</v>
          </cell>
          <cell r="N452" t="str">
            <v>W</v>
          </cell>
          <cell r="O452">
            <v>40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 t="str">
            <v>502</v>
          </cell>
          <cell r="V452" t="str">
            <v>101</v>
          </cell>
          <cell r="W452" t="str">
            <v>5020</v>
          </cell>
          <cell r="X452" t="str">
            <v>5020</v>
          </cell>
          <cell r="Y452" t="str">
            <v>5020</v>
          </cell>
          <cell r="Z452">
            <v>9090</v>
          </cell>
        </row>
        <row r="453">
          <cell r="B453" t="str">
            <v>Student-2011-21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 t="str">
            <v>Summer strudent</v>
          </cell>
          <cell r="H453" t="str">
            <v>502</v>
          </cell>
          <cell r="I453" t="str">
            <v>Overhead</v>
          </cell>
          <cell r="J453">
            <v>0</v>
          </cell>
          <cell r="K453">
            <v>0</v>
          </cell>
          <cell r="L453" t="str">
            <v>Summer strudent</v>
          </cell>
          <cell r="M453" t="str">
            <v>N</v>
          </cell>
          <cell r="N453" t="str">
            <v>W</v>
          </cell>
          <cell r="O453">
            <v>40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 t="str">
            <v>502</v>
          </cell>
          <cell r="V453" t="str">
            <v>102</v>
          </cell>
          <cell r="W453" t="str">
            <v>5020</v>
          </cell>
          <cell r="X453" t="str">
            <v>5020</v>
          </cell>
          <cell r="Y453" t="str">
            <v>5020</v>
          </cell>
          <cell r="Z453">
            <v>9090</v>
          </cell>
        </row>
        <row r="454">
          <cell r="B454" t="str">
            <v>Student-2011-22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 t="str">
            <v>Summer strudent</v>
          </cell>
          <cell r="H454" t="str">
            <v>502</v>
          </cell>
          <cell r="I454" t="str">
            <v>Overhead</v>
          </cell>
          <cell r="J454">
            <v>0</v>
          </cell>
          <cell r="K454">
            <v>0</v>
          </cell>
          <cell r="L454" t="str">
            <v>Summer strudent</v>
          </cell>
          <cell r="M454" t="str">
            <v>N</v>
          </cell>
          <cell r="N454" t="str">
            <v>W</v>
          </cell>
          <cell r="O454">
            <v>40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 t="str">
            <v>502</v>
          </cell>
          <cell r="V454" t="str">
            <v>102</v>
          </cell>
          <cell r="W454" t="str">
            <v>5020</v>
          </cell>
          <cell r="X454" t="str">
            <v>5020</v>
          </cell>
          <cell r="Y454" t="str">
            <v>5020</v>
          </cell>
          <cell r="Z454">
            <v>9090</v>
          </cell>
        </row>
        <row r="455">
          <cell r="B455" t="str">
            <v>Student-2011-23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 t="str">
            <v>Cambrian Collage Co-op</v>
          </cell>
          <cell r="H455" t="str">
            <v>502</v>
          </cell>
          <cell r="I455" t="str">
            <v>Overhead</v>
          </cell>
          <cell r="J455">
            <v>0</v>
          </cell>
          <cell r="K455">
            <v>0</v>
          </cell>
          <cell r="L455" t="str">
            <v>Cambrian Collage Co-op</v>
          </cell>
          <cell r="M455" t="str">
            <v>N</v>
          </cell>
          <cell r="N455" t="str">
            <v>W</v>
          </cell>
          <cell r="O455">
            <v>40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 t="str">
            <v>502</v>
          </cell>
          <cell r="V455" t="str">
            <v>102</v>
          </cell>
          <cell r="W455" t="str">
            <v>5020</v>
          </cell>
          <cell r="X455" t="str">
            <v>5020</v>
          </cell>
          <cell r="Y455" t="str">
            <v>5020</v>
          </cell>
          <cell r="Z455">
            <v>9090</v>
          </cell>
        </row>
        <row r="456">
          <cell r="B456" t="str">
            <v>Student-2011-24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 t="str">
            <v>Cambrian Collage Co-op</v>
          </cell>
          <cell r="H456" t="str">
            <v>502</v>
          </cell>
          <cell r="I456" t="str">
            <v>Overhead</v>
          </cell>
          <cell r="J456">
            <v>0</v>
          </cell>
          <cell r="K456">
            <v>0</v>
          </cell>
          <cell r="L456" t="str">
            <v>Cambrian Collage Co-op</v>
          </cell>
          <cell r="M456" t="str">
            <v>N</v>
          </cell>
          <cell r="N456" t="str">
            <v>W</v>
          </cell>
          <cell r="O456">
            <v>40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 t="str">
            <v>502</v>
          </cell>
          <cell r="V456" t="str">
            <v>102</v>
          </cell>
          <cell r="W456" t="str">
            <v>5020</v>
          </cell>
          <cell r="X456" t="str">
            <v>5020</v>
          </cell>
          <cell r="Y456" t="str">
            <v>5020</v>
          </cell>
          <cell r="Z456">
            <v>9090</v>
          </cell>
        </row>
        <row r="457">
          <cell r="B457" t="str">
            <v>Student-2011-25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 t="str">
            <v>Duct Crew Backfill</v>
          </cell>
          <cell r="H457" t="str">
            <v>503</v>
          </cell>
          <cell r="I457" t="str">
            <v>Underground</v>
          </cell>
          <cell r="J457">
            <v>0</v>
          </cell>
          <cell r="K457">
            <v>0</v>
          </cell>
          <cell r="L457" t="str">
            <v>Duct Crew Backfill</v>
          </cell>
          <cell r="M457" t="str">
            <v>N</v>
          </cell>
          <cell r="N457" t="str">
            <v>W</v>
          </cell>
          <cell r="O457">
            <v>40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 t="str">
            <v>503</v>
          </cell>
          <cell r="V457" t="str">
            <v>101</v>
          </cell>
          <cell r="W457" t="str">
            <v>5020</v>
          </cell>
          <cell r="X457" t="str">
            <v>5020</v>
          </cell>
          <cell r="Y457" t="str">
            <v>5020</v>
          </cell>
          <cell r="Z457">
            <v>9090</v>
          </cell>
        </row>
        <row r="458">
          <cell r="B458" t="str">
            <v>Student-2011-26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 t="str">
            <v>Duct Crew Backfill</v>
          </cell>
          <cell r="H458" t="str">
            <v>503</v>
          </cell>
          <cell r="I458" t="str">
            <v>Underground</v>
          </cell>
          <cell r="J458">
            <v>0</v>
          </cell>
          <cell r="K458">
            <v>0</v>
          </cell>
          <cell r="L458" t="str">
            <v>Duct Crew Backfill</v>
          </cell>
          <cell r="M458" t="str">
            <v>N</v>
          </cell>
          <cell r="N458" t="str">
            <v>W</v>
          </cell>
          <cell r="O458">
            <v>40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 t="str">
            <v>503</v>
          </cell>
          <cell r="V458" t="str">
            <v>101</v>
          </cell>
          <cell r="W458" t="str">
            <v>5020</v>
          </cell>
          <cell r="X458" t="str">
            <v>5020</v>
          </cell>
          <cell r="Y458" t="str">
            <v>5020</v>
          </cell>
          <cell r="Z458">
            <v>9090</v>
          </cell>
        </row>
        <row r="459">
          <cell r="B459" t="str">
            <v>Student-2011-27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 t="str">
            <v>Paint vault covers</v>
          </cell>
          <cell r="H459" t="str">
            <v>503</v>
          </cell>
          <cell r="I459" t="str">
            <v>Underground</v>
          </cell>
          <cell r="J459">
            <v>0</v>
          </cell>
          <cell r="K459">
            <v>0</v>
          </cell>
          <cell r="L459" t="str">
            <v>Paint vault covers</v>
          </cell>
          <cell r="M459" t="str">
            <v>N</v>
          </cell>
          <cell r="N459" t="str">
            <v>W</v>
          </cell>
          <cell r="O459">
            <v>40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 t="str">
            <v>503</v>
          </cell>
          <cell r="V459" t="str">
            <v>101</v>
          </cell>
          <cell r="W459" t="str">
            <v>5020</v>
          </cell>
          <cell r="X459" t="str">
            <v>5020</v>
          </cell>
          <cell r="Y459" t="str">
            <v>5020</v>
          </cell>
          <cell r="Z459">
            <v>9090</v>
          </cell>
        </row>
        <row r="460">
          <cell r="B460" t="str">
            <v>Student-2011-28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 t="str">
            <v>Paint vault covers</v>
          </cell>
          <cell r="H460" t="str">
            <v>503</v>
          </cell>
          <cell r="I460" t="str">
            <v>Underground</v>
          </cell>
          <cell r="J460">
            <v>0</v>
          </cell>
          <cell r="K460">
            <v>0</v>
          </cell>
          <cell r="L460" t="str">
            <v>Paint vault covers</v>
          </cell>
          <cell r="M460" t="str">
            <v>N</v>
          </cell>
          <cell r="N460" t="str">
            <v>W</v>
          </cell>
          <cell r="O460">
            <v>40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 t="str">
            <v>503</v>
          </cell>
          <cell r="V460" t="str">
            <v>101</v>
          </cell>
          <cell r="W460" t="str">
            <v>5020</v>
          </cell>
          <cell r="X460" t="str">
            <v>5020</v>
          </cell>
          <cell r="Y460" t="str">
            <v>5020</v>
          </cell>
          <cell r="Z460">
            <v>9090</v>
          </cell>
        </row>
        <row r="461">
          <cell r="B461" t="str">
            <v>Student-2011-29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 t="str">
            <v>Landscaping</v>
          </cell>
          <cell r="H461" t="str">
            <v>503</v>
          </cell>
          <cell r="I461" t="str">
            <v>Underground</v>
          </cell>
          <cell r="J461">
            <v>0</v>
          </cell>
          <cell r="K461">
            <v>0</v>
          </cell>
          <cell r="L461" t="str">
            <v>Landscaping</v>
          </cell>
          <cell r="M461" t="str">
            <v>N</v>
          </cell>
          <cell r="N461" t="str">
            <v>W</v>
          </cell>
          <cell r="O461">
            <v>40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 t="str">
            <v>503</v>
          </cell>
          <cell r="V461" t="str">
            <v>101</v>
          </cell>
          <cell r="W461" t="str">
            <v>5020</v>
          </cell>
          <cell r="X461" t="str">
            <v>5020</v>
          </cell>
          <cell r="Y461" t="str">
            <v>5020</v>
          </cell>
          <cell r="Z461">
            <v>9090</v>
          </cell>
        </row>
        <row r="462">
          <cell r="B462" t="str">
            <v>Student-2011-3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 t="str">
            <v>Summer Student</v>
          </cell>
          <cell r="H462" t="str">
            <v>211</v>
          </cell>
          <cell r="I462" t="str">
            <v>PC Services</v>
          </cell>
          <cell r="J462">
            <v>0</v>
          </cell>
          <cell r="K462">
            <v>0</v>
          </cell>
          <cell r="L462" t="str">
            <v>Summer Student</v>
          </cell>
          <cell r="M462" t="str">
            <v>N</v>
          </cell>
          <cell r="N462" t="str">
            <v>P</v>
          </cell>
          <cell r="O462">
            <v>35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 t="str">
            <v>211</v>
          </cell>
          <cell r="V462" t="str">
            <v>101</v>
          </cell>
          <cell r="W462" t="str">
            <v>9099</v>
          </cell>
          <cell r="X462" t="str">
            <v>9099</v>
          </cell>
          <cell r="Y462" t="str">
            <v>9099</v>
          </cell>
          <cell r="Z462" t="str">
            <v>9099</v>
          </cell>
        </row>
        <row r="463">
          <cell r="B463" t="str">
            <v>Student-2011-30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 t="str">
            <v>Landscaping</v>
          </cell>
          <cell r="H463" t="str">
            <v>503</v>
          </cell>
          <cell r="I463" t="str">
            <v>Underground</v>
          </cell>
          <cell r="J463">
            <v>0</v>
          </cell>
          <cell r="K463">
            <v>0</v>
          </cell>
          <cell r="L463" t="str">
            <v>Landscaping</v>
          </cell>
          <cell r="M463" t="str">
            <v>N</v>
          </cell>
          <cell r="N463" t="str">
            <v>W</v>
          </cell>
          <cell r="O463">
            <v>40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 t="str">
            <v>503</v>
          </cell>
          <cell r="V463" t="str">
            <v>101</v>
          </cell>
          <cell r="W463" t="str">
            <v>5020</v>
          </cell>
          <cell r="X463" t="str">
            <v>5020</v>
          </cell>
          <cell r="Y463" t="str">
            <v>5020</v>
          </cell>
          <cell r="Z463">
            <v>9090</v>
          </cell>
        </row>
        <row r="464">
          <cell r="B464" t="str">
            <v>Student-2011-31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 t="str">
            <v>Networks Student</v>
          </cell>
          <cell r="H464" t="str">
            <v>521</v>
          </cell>
          <cell r="I464" t="str">
            <v>Network Assets</v>
          </cell>
          <cell r="J464">
            <v>0</v>
          </cell>
          <cell r="K464">
            <v>0</v>
          </cell>
          <cell r="L464" t="str">
            <v>Networks Student</v>
          </cell>
          <cell r="M464" t="str">
            <v>N</v>
          </cell>
          <cell r="N464" t="str">
            <v>P</v>
          </cell>
          <cell r="O464">
            <v>35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 t="str">
            <v>521</v>
          </cell>
          <cell r="V464" t="str">
            <v>101</v>
          </cell>
          <cell r="W464" t="str">
            <v>9080</v>
          </cell>
          <cell r="X464" t="str">
            <v>9080</v>
          </cell>
          <cell r="Y464" t="str">
            <v>9080</v>
          </cell>
          <cell r="Z464" t="str">
            <v>9080</v>
          </cell>
        </row>
        <row r="465">
          <cell r="B465" t="str">
            <v>Student-2011-32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 t="str">
            <v>Networks Student</v>
          </cell>
          <cell r="H465" t="str">
            <v>521</v>
          </cell>
          <cell r="I465" t="str">
            <v>Network Assets</v>
          </cell>
          <cell r="J465">
            <v>0</v>
          </cell>
          <cell r="K465">
            <v>0</v>
          </cell>
          <cell r="L465" t="str">
            <v>Networks Student</v>
          </cell>
          <cell r="M465" t="str">
            <v>N</v>
          </cell>
          <cell r="N465" t="str">
            <v>P</v>
          </cell>
          <cell r="O465">
            <v>35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 t="str">
            <v>521</v>
          </cell>
          <cell r="V465" t="str">
            <v>101</v>
          </cell>
          <cell r="W465" t="str">
            <v>9080</v>
          </cell>
          <cell r="X465" t="str">
            <v>9080</v>
          </cell>
          <cell r="Y465" t="str">
            <v>9080</v>
          </cell>
          <cell r="Z465" t="str">
            <v>9080</v>
          </cell>
        </row>
        <row r="466">
          <cell r="B466" t="str">
            <v>Student-2011-33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 t="str">
            <v>Networks Student</v>
          </cell>
          <cell r="H466" t="str">
            <v>521</v>
          </cell>
          <cell r="I466" t="str">
            <v>Network Assets</v>
          </cell>
          <cell r="J466">
            <v>0</v>
          </cell>
          <cell r="K466">
            <v>0</v>
          </cell>
          <cell r="L466" t="str">
            <v>Networks Student</v>
          </cell>
          <cell r="M466" t="str">
            <v>N</v>
          </cell>
          <cell r="N466" t="str">
            <v>P</v>
          </cell>
          <cell r="O466">
            <v>35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 t="str">
            <v>521</v>
          </cell>
          <cell r="V466" t="str">
            <v>101</v>
          </cell>
          <cell r="W466" t="str">
            <v>9080</v>
          </cell>
          <cell r="X466" t="str">
            <v>9080</v>
          </cell>
          <cell r="Y466" t="str">
            <v>9080</v>
          </cell>
          <cell r="Z466" t="str">
            <v>9080</v>
          </cell>
        </row>
        <row r="467">
          <cell r="B467" t="str">
            <v>Student-2011-34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 t="str">
            <v>Student Co-op</v>
          </cell>
          <cell r="H467" t="str">
            <v>522</v>
          </cell>
          <cell r="I467" t="str">
            <v>Network Records</v>
          </cell>
          <cell r="J467">
            <v>0</v>
          </cell>
          <cell r="K467">
            <v>0</v>
          </cell>
          <cell r="L467" t="str">
            <v>Student Co-op</v>
          </cell>
          <cell r="M467" t="str">
            <v>N</v>
          </cell>
          <cell r="N467" t="str">
            <v>W</v>
          </cell>
          <cell r="O467">
            <v>35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 t="str">
            <v>522</v>
          </cell>
          <cell r="V467" t="str">
            <v>101</v>
          </cell>
          <cell r="W467" t="str">
            <v>9080</v>
          </cell>
          <cell r="X467" t="str">
            <v>9080</v>
          </cell>
          <cell r="Y467" t="str">
            <v>9080</v>
          </cell>
          <cell r="Z467" t="str">
            <v>9080</v>
          </cell>
        </row>
        <row r="468">
          <cell r="B468" t="str">
            <v>Student-2011-35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 t="str">
            <v>Student Co-op</v>
          </cell>
          <cell r="H468" t="str">
            <v>522</v>
          </cell>
          <cell r="I468" t="str">
            <v>Network Records</v>
          </cell>
          <cell r="J468">
            <v>0</v>
          </cell>
          <cell r="K468">
            <v>0</v>
          </cell>
          <cell r="L468" t="str">
            <v>Student Co-op</v>
          </cell>
          <cell r="M468" t="str">
            <v>N</v>
          </cell>
          <cell r="N468" t="str">
            <v>W</v>
          </cell>
          <cell r="O468">
            <v>35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 t="str">
            <v>522</v>
          </cell>
          <cell r="V468" t="str">
            <v>101</v>
          </cell>
          <cell r="W468" t="str">
            <v>9080</v>
          </cell>
          <cell r="X468" t="str">
            <v>9080</v>
          </cell>
          <cell r="Y468" t="str">
            <v>9080</v>
          </cell>
          <cell r="Z468" t="str">
            <v>9080</v>
          </cell>
        </row>
        <row r="469">
          <cell r="B469" t="str">
            <v>Student-2011-36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 t="str">
            <v>Student - Procurement</v>
          </cell>
          <cell r="H469" t="str">
            <v>543</v>
          </cell>
          <cell r="I469" t="str">
            <v>Procurement</v>
          </cell>
          <cell r="J469">
            <v>0</v>
          </cell>
          <cell r="K469">
            <v>0</v>
          </cell>
          <cell r="L469" t="str">
            <v>Student - Procurement</v>
          </cell>
          <cell r="M469" t="str">
            <v>N</v>
          </cell>
          <cell r="N469" t="str">
            <v>W</v>
          </cell>
          <cell r="O469">
            <v>35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 t="str">
            <v>543</v>
          </cell>
          <cell r="V469" t="str">
            <v>101</v>
          </cell>
          <cell r="W469" t="str">
            <v>9041</v>
          </cell>
          <cell r="X469" t="str">
            <v>9041</v>
          </cell>
          <cell r="Y469" t="str">
            <v>9041</v>
          </cell>
          <cell r="Z469" t="str">
            <v>9041</v>
          </cell>
        </row>
        <row r="470">
          <cell r="B470" t="str">
            <v>Student-2011-37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 t="str">
            <v>Summer Student</v>
          </cell>
          <cell r="H470" t="str">
            <v>545</v>
          </cell>
          <cell r="I470" t="str">
            <v>Logistics</v>
          </cell>
          <cell r="J470">
            <v>0</v>
          </cell>
          <cell r="K470">
            <v>0</v>
          </cell>
          <cell r="L470" t="str">
            <v>Summer Student</v>
          </cell>
          <cell r="M470" t="str">
            <v>N</v>
          </cell>
          <cell r="N470" t="str">
            <v>W</v>
          </cell>
          <cell r="O470">
            <v>40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 t="str">
            <v>545</v>
          </cell>
          <cell r="V470" t="str">
            <v>101</v>
          </cell>
          <cell r="W470" t="str">
            <v>5020</v>
          </cell>
          <cell r="X470" t="str">
            <v>5020</v>
          </cell>
          <cell r="Y470">
            <v>9040</v>
          </cell>
          <cell r="Z470">
            <v>9040</v>
          </cell>
        </row>
        <row r="471">
          <cell r="B471" t="str">
            <v>Student-2011-38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 t="str">
            <v>Summer Student</v>
          </cell>
          <cell r="H471" t="str">
            <v>545</v>
          </cell>
          <cell r="I471" t="str">
            <v>Logistics</v>
          </cell>
          <cell r="J471">
            <v>0</v>
          </cell>
          <cell r="K471">
            <v>0</v>
          </cell>
          <cell r="L471" t="str">
            <v>Summer Student</v>
          </cell>
          <cell r="M471" t="str">
            <v>N</v>
          </cell>
          <cell r="N471" t="str">
            <v>W</v>
          </cell>
          <cell r="O471">
            <v>40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 t="str">
            <v>545</v>
          </cell>
          <cell r="V471" t="str">
            <v>102</v>
          </cell>
          <cell r="W471" t="str">
            <v>5020</v>
          </cell>
          <cell r="X471" t="str">
            <v>5020</v>
          </cell>
          <cell r="Y471">
            <v>9040</v>
          </cell>
          <cell r="Z471">
            <v>9040</v>
          </cell>
        </row>
        <row r="472">
          <cell r="B472" t="str">
            <v>Student-2011-39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 t="str">
            <v>Student - SCM</v>
          </cell>
          <cell r="H472" t="str">
            <v>593</v>
          </cell>
          <cell r="I472" t="str">
            <v>Supply Chain</v>
          </cell>
          <cell r="J472">
            <v>0</v>
          </cell>
          <cell r="K472">
            <v>0</v>
          </cell>
          <cell r="L472" t="str">
            <v>Student - SCM</v>
          </cell>
          <cell r="M472" t="str">
            <v>N</v>
          </cell>
          <cell r="N472" t="str">
            <v>W</v>
          </cell>
          <cell r="O472">
            <v>35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 t="str">
            <v>593</v>
          </cell>
          <cell r="V472" t="str">
            <v>101</v>
          </cell>
          <cell r="W472" t="str">
            <v>5615</v>
          </cell>
          <cell r="X472" t="str">
            <v>5615</v>
          </cell>
          <cell r="Y472" t="str">
            <v>5615</v>
          </cell>
          <cell r="Z472" t="str">
            <v>5615</v>
          </cell>
        </row>
        <row r="473">
          <cell r="B473" t="str">
            <v>Student-2011-4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 t="str">
            <v>Student</v>
          </cell>
          <cell r="H473" t="str">
            <v>302</v>
          </cell>
          <cell r="I473" t="str">
            <v>Customer Care - Billing</v>
          </cell>
          <cell r="J473">
            <v>0</v>
          </cell>
          <cell r="K473">
            <v>0</v>
          </cell>
          <cell r="L473" t="str">
            <v>Student</v>
          </cell>
          <cell r="M473" t="str">
            <v>N</v>
          </cell>
          <cell r="N473" t="str">
            <v>W</v>
          </cell>
          <cell r="O473">
            <v>35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 t="str">
            <v>302</v>
          </cell>
          <cell r="V473" t="str">
            <v>101</v>
          </cell>
          <cell r="W473" t="str">
            <v>9909</v>
          </cell>
          <cell r="X473" t="str">
            <v>9909</v>
          </cell>
          <cell r="Y473" t="str">
            <v>9909</v>
          </cell>
          <cell r="Z473" t="str">
            <v>9909</v>
          </cell>
        </row>
        <row r="474">
          <cell r="B474" t="str">
            <v>Student-2011-40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 t="str">
            <v>Student</v>
          </cell>
          <cell r="H474" t="str">
            <v>650</v>
          </cell>
          <cell r="I474" t="str">
            <v>Building John Street hamilton</v>
          </cell>
          <cell r="J474">
            <v>0</v>
          </cell>
          <cell r="K474">
            <v>0</v>
          </cell>
          <cell r="L474" t="str">
            <v>Student</v>
          </cell>
          <cell r="M474" t="str">
            <v>N</v>
          </cell>
          <cell r="N474" t="str">
            <v>W</v>
          </cell>
          <cell r="O474">
            <v>40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 t="str">
            <v>651</v>
          </cell>
          <cell r="V474" t="str">
            <v>101</v>
          </cell>
          <cell r="W474" t="str">
            <v>5675</v>
          </cell>
          <cell r="X474" t="str">
            <v>5675</v>
          </cell>
          <cell r="Y474" t="str">
            <v>5675</v>
          </cell>
          <cell r="Z474" t="str">
            <v>5675</v>
          </cell>
        </row>
        <row r="475">
          <cell r="B475" t="str">
            <v>Student-2011-41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 t="str">
            <v>Student</v>
          </cell>
          <cell r="H475" t="str">
            <v>650</v>
          </cell>
          <cell r="I475" t="str">
            <v>Building John Street hamilton</v>
          </cell>
          <cell r="J475">
            <v>0</v>
          </cell>
          <cell r="K475">
            <v>0</v>
          </cell>
          <cell r="L475" t="str">
            <v>Student</v>
          </cell>
          <cell r="M475" t="str">
            <v>N</v>
          </cell>
          <cell r="N475" t="str">
            <v>W</v>
          </cell>
          <cell r="O475">
            <v>40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 t="str">
            <v>651</v>
          </cell>
          <cell r="V475" t="str">
            <v>101</v>
          </cell>
          <cell r="W475" t="str">
            <v>5675</v>
          </cell>
          <cell r="X475" t="str">
            <v>5675</v>
          </cell>
          <cell r="Y475" t="str">
            <v>5675</v>
          </cell>
          <cell r="Z475" t="str">
            <v>5675</v>
          </cell>
        </row>
        <row r="476">
          <cell r="B476" t="str">
            <v>Student-2011-5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 t="str">
            <v>Student</v>
          </cell>
          <cell r="H476" t="str">
            <v>303</v>
          </cell>
          <cell r="I476" t="str">
            <v>Customer Care - Customer Service</v>
          </cell>
          <cell r="J476">
            <v>0</v>
          </cell>
          <cell r="K476">
            <v>0</v>
          </cell>
          <cell r="L476" t="str">
            <v>Student</v>
          </cell>
          <cell r="M476" t="str">
            <v>N</v>
          </cell>
          <cell r="N476" t="str">
            <v>W</v>
          </cell>
          <cell r="O476">
            <v>35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 t="str">
            <v>303</v>
          </cell>
          <cell r="V476" t="str">
            <v>101</v>
          </cell>
          <cell r="W476" t="str">
            <v>9909</v>
          </cell>
          <cell r="X476" t="str">
            <v>9909</v>
          </cell>
          <cell r="Y476" t="str">
            <v>9909</v>
          </cell>
          <cell r="Z476" t="str">
            <v>9909</v>
          </cell>
        </row>
        <row r="477">
          <cell r="B477" t="str">
            <v>Student-2011-6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 t="str">
            <v>Student</v>
          </cell>
          <cell r="H477" t="str">
            <v>303</v>
          </cell>
          <cell r="I477" t="str">
            <v>Customer Care - Customer Service</v>
          </cell>
          <cell r="J477">
            <v>0</v>
          </cell>
          <cell r="K477">
            <v>0</v>
          </cell>
          <cell r="L477" t="str">
            <v>Student</v>
          </cell>
          <cell r="M477" t="str">
            <v>N</v>
          </cell>
          <cell r="N477" t="str">
            <v>W</v>
          </cell>
          <cell r="O477">
            <v>35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 t="str">
            <v>303</v>
          </cell>
          <cell r="V477" t="str">
            <v>101</v>
          </cell>
          <cell r="W477" t="str">
            <v>9909</v>
          </cell>
          <cell r="X477" t="str">
            <v>9909</v>
          </cell>
          <cell r="Y477" t="str">
            <v>9909</v>
          </cell>
          <cell r="Z477" t="str">
            <v>9909</v>
          </cell>
        </row>
        <row r="478">
          <cell r="B478" t="str">
            <v>Student-2011-7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 t="str">
            <v>Student</v>
          </cell>
          <cell r="H478" t="str">
            <v>303</v>
          </cell>
          <cell r="I478" t="str">
            <v>Customer Care - Customer Service</v>
          </cell>
          <cell r="J478">
            <v>0</v>
          </cell>
          <cell r="K478">
            <v>0</v>
          </cell>
          <cell r="L478" t="str">
            <v>Student</v>
          </cell>
          <cell r="M478" t="str">
            <v>N</v>
          </cell>
          <cell r="N478" t="str">
            <v>W</v>
          </cell>
          <cell r="O478">
            <v>35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 t="str">
            <v>303</v>
          </cell>
          <cell r="V478" t="str">
            <v>101</v>
          </cell>
          <cell r="W478" t="str">
            <v>9909</v>
          </cell>
          <cell r="X478" t="str">
            <v>9909</v>
          </cell>
          <cell r="Y478" t="str">
            <v>9909</v>
          </cell>
          <cell r="Z478" t="str">
            <v>9909</v>
          </cell>
        </row>
        <row r="479">
          <cell r="B479" t="str">
            <v>Student-2011-8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 t="str">
            <v>Student</v>
          </cell>
          <cell r="H479" t="str">
            <v>303</v>
          </cell>
          <cell r="I479" t="str">
            <v>Customer Care - Customer Service</v>
          </cell>
          <cell r="J479">
            <v>0</v>
          </cell>
          <cell r="K479">
            <v>0</v>
          </cell>
          <cell r="L479" t="str">
            <v>Student</v>
          </cell>
          <cell r="M479" t="str">
            <v>N</v>
          </cell>
          <cell r="N479" t="str">
            <v>W</v>
          </cell>
          <cell r="O479">
            <v>35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 t="str">
            <v>303</v>
          </cell>
          <cell r="V479" t="str">
            <v>101</v>
          </cell>
          <cell r="W479" t="str">
            <v>9909</v>
          </cell>
          <cell r="X479" t="str">
            <v>9909</v>
          </cell>
          <cell r="Y479" t="str">
            <v>9909</v>
          </cell>
          <cell r="Z479" t="str">
            <v>9909</v>
          </cell>
        </row>
        <row r="480">
          <cell r="B480" t="str">
            <v>Student-2011-9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 t="str">
            <v>Student</v>
          </cell>
          <cell r="H480" t="str">
            <v>303</v>
          </cell>
          <cell r="I480" t="str">
            <v>Customer Care - Customer Service</v>
          </cell>
          <cell r="J480">
            <v>0</v>
          </cell>
          <cell r="K480">
            <v>0</v>
          </cell>
          <cell r="L480" t="str">
            <v>Student</v>
          </cell>
          <cell r="M480" t="str">
            <v>N</v>
          </cell>
          <cell r="N480" t="str">
            <v>W</v>
          </cell>
          <cell r="O480">
            <v>35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 t="str">
            <v>303</v>
          </cell>
          <cell r="V480" t="str">
            <v>101</v>
          </cell>
          <cell r="W480" t="str">
            <v>9909</v>
          </cell>
          <cell r="X480" t="str">
            <v>9909</v>
          </cell>
          <cell r="Y480" t="str">
            <v>9909</v>
          </cell>
          <cell r="Z480" t="str">
            <v>9909</v>
          </cell>
        </row>
        <row r="481">
          <cell r="B481" t="str">
            <v>Vac29</v>
          </cell>
          <cell r="C481" t="str">
            <v>VACANCY</v>
          </cell>
          <cell r="D481">
            <v>0</v>
          </cell>
          <cell r="E481">
            <v>0</v>
          </cell>
          <cell r="F481">
            <v>0</v>
          </cell>
          <cell r="G481" t="str">
            <v>MANAGER, RATES AND PBR</v>
          </cell>
          <cell r="H481" t="str">
            <v>201</v>
          </cell>
          <cell r="I481" t="str">
            <v>Regulatory Services</v>
          </cell>
          <cell r="J481" t="str">
            <v>Full Time - Permanent</v>
          </cell>
          <cell r="K481">
            <v>0</v>
          </cell>
          <cell r="L481" t="str">
            <v>MANAGER, RATES AND PBR</v>
          </cell>
          <cell r="M481" t="str">
            <v>N</v>
          </cell>
          <cell r="N481" t="str">
            <v>P</v>
          </cell>
          <cell r="O481">
            <v>35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0.55000000000000004</v>
          </cell>
          <cell r="U481" t="str">
            <v>201</v>
          </cell>
          <cell r="V481" t="str">
            <v>101</v>
          </cell>
          <cell r="W481" t="str">
            <v>5615</v>
          </cell>
          <cell r="X481" t="str">
            <v>5615</v>
          </cell>
          <cell r="Y481">
            <v>5610</v>
          </cell>
          <cell r="Z481">
            <v>5610</v>
          </cell>
        </row>
        <row r="482">
          <cell r="B482" t="str">
            <v>Vac31</v>
          </cell>
          <cell r="C482" t="str">
            <v>VACANCY</v>
          </cell>
          <cell r="D482">
            <v>0</v>
          </cell>
          <cell r="E482">
            <v>0</v>
          </cell>
          <cell r="F482">
            <v>0</v>
          </cell>
          <cell r="G482" t="str">
            <v>Rates Analyst</v>
          </cell>
          <cell r="H482" t="str">
            <v>201</v>
          </cell>
          <cell r="I482" t="str">
            <v>Regulatory Services</v>
          </cell>
          <cell r="J482" t="str">
            <v>Full Time - Permanent</v>
          </cell>
          <cell r="K482">
            <v>0</v>
          </cell>
          <cell r="L482" t="str">
            <v>Rates Analyst</v>
          </cell>
          <cell r="M482" t="str">
            <v>B</v>
          </cell>
          <cell r="N482" t="str">
            <v>W</v>
          </cell>
          <cell r="O482">
            <v>35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0.55000000000000004</v>
          </cell>
          <cell r="U482" t="str">
            <v>201</v>
          </cell>
          <cell r="V482" t="str">
            <v>101</v>
          </cell>
          <cell r="W482" t="str">
            <v>5615</v>
          </cell>
          <cell r="X482" t="str">
            <v>5615</v>
          </cell>
          <cell r="Y482" t="str">
            <v>5615</v>
          </cell>
          <cell r="Z482" t="str">
            <v>5615</v>
          </cell>
        </row>
        <row r="483">
          <cell r="B483" t="str">
            <v>Vac30</v>
          </cell>
          <cell r="C483" t="str">
            <v>VACANCY</v>
          </cell>
          <cell r="D483">
            <v>0</v>
          </cell>
          <cell r="E483">
            <v>0</v>
          </cell>
          <cell r="F483">
            <v>0</v>
          </cell>
          <cell r="G483" t="str">
            <v>Executive Assistant</v>
          </cell>
          <cell r="H483" t="str">
            <v>205</v>
          </cell>
          <cell r="I483" t="str">
            <v>Financial Services</v>
          </cell>
          <cell r="J483" t="str">
            <v>Full Time - Permanent</v>
          </cell>
          <cell r="K483">
            <v>0</v>
          </cell>
          <cell r="L483" t="str">
            <v>Executive Assistant</v>
          </cell>
          <cell r="M483" t="str">
            <v>N</v>
          </cell>
          <cell r="N483" t="str">
            <v>P</v>
          </cell>
          <cell r="O483">
            <v>35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0.55000000000000004</v>
          </cell>
          <cell r="U483" t="str">
            <v>205</v>
          </cell>
          <cell r="V483" t="str">
            <v>101</v>
          </cell>
          <cell r="W483" t="str">
            <v>5610</v>
          </cell>
          <cell r="X483" t="str">
            <v>5610</v>
          </cell>
          <cell r="Y483" t="str">
            <v>5610</v>
          </cell>
          <cell r="Z483" t="str">
            <v>5610</v>
          </cell>
        </row>
        <row r="484">
          <cell r="B484" t="str">
            <v>Vac32</v>
          </cell>
          <cell r="C484" t="str">
            <v>VACANCY</v>
          </cell>
          <cell r="D484">
            <v>0</v>
          </cell>
          <cell r="E484">
            <v>0</v>
          </cell>
          <cell r="F484">
            <v>0</v>
          </cell>
          <cell r="G484" t="str">
            <v>MANAGER, TREASURY AND RISK</v>
          </cell>
          <cell r="H484" t="str">
            <v>205</v>
          </cell>
          <cell r="I484" t="str">
            <v>Financial Services</v>
          </cell>
          <cell r="J484" t="str">
            <v>Full Time - Permanent</v>
          </cell>
          <cell r="K484">
            <v>0</v>
          </cell>
          <cell r="L484" t="str">
            <v>MANAGER, TREASURY AND RISK</v>
          </cell>
          <cell r="M484" t="str">
            <v>N</v>
          </cell>
          <cell r="N484" t="str">
            <v>P</v>
          </cell>
          <cell r="O484">
            <v>35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0.55000000000000004</v>
          </cell>
          <cell r="U484" t="str">
            <v>205</v>
          </cell>
          <cell r="V484" t="str">
            <v>101</v>
          </cell>
          <cell r="W484" t="str">
            <v>5610</v>
          </cell>
          <cell r="X484" t="str">
            <v>5610</v>
          </cell>
          <cell r="Y484" t="str">
            <v>5610</v>
          </cell>
          <cell r="Z484" t="str">
            <v>5610</v>
          </cell>
        </row>
        <row r="485">
          <cell r="B485" t="str">
            <v>Vac33</v>
          </cell>
          <cell r="C485" t="str">
            <v>VACANCY</v>
          </cell>
          <cell r="D485">
            <v>0</v>
          </cell>
          <cell r="E485">
            <v>0</v>
          </cell>
          <cell r="F485">
            <v>0</v>
          </cell>
          <cell r="G485" t="str">
            <v>MANAGER, TAXATION</v>
          </cell>
          <cell r="H485" t="str">
            <v>205</v>
          </cell>
          <cell r="I485" t="str">
            <v>Financial Services</v>
          </cell>
          <cell r="J485" t="str">
            <v>Full Time - Permanent</v>
          </cell>
          <cell r="K485">
            <v>0</v>
          </cell>
          <cell r="L485" t="str">
            <v>MANAGER, TAXATION</v>
          </cell>
          <cell r="M485" t="str">
            <v>N</v>
          </cell>
          <cell r="N485" t="str">
            <v>P</v>
          </cell>
          <cell r="O485">
            <v>35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0.55000000000000004</v>
          </cell>
          <cell r="U485" t="str">
            <v>205</v>
          </cell>
          <cell r="V485" t="str">
            <v>101</v>
          </cell>
          <cell r="W485" t="str">
            <v>5610</v>
          </cell>
          <cell r="X485" t="str">
            <v>5610</v>
          </cell>
          <cell r="Y485" t="str">
            <v>5610</v>
          </cell>
          <cell r="Z485" t="str">
            <v>5610</v>
          </cell>
        </row>
        <row r="486">
          <cell r="B486" t="str">
            <v>Vac43</v>
          </cell>
          <cell r="C486" t="str">
            <v>VACANCY</v>
          </cell>
          <cell r="D486">
            <v>0</v>
          </cell>
          <cell r="E486">
            <v>0</v>
          </cell>
          <cell r="F486">
            <v>0</v>
          </cell>
          <cell r="G486" t="str">
            <v>IFRS reporting specialist</v>
          </cell>
          <cell r="H486" t="str">
            <v>205</v>
          </cell>
          <cell r="I486" t="str">
            <v>Financial Services</v>
          </cell>
          <cell r="J486" t="str">
            <v>Full Time - Permanent</v>
          </cell>
          <cell r="K486">
            <v>0</v>
          </cell>
          <cell r="L486" t="str">
            <v>IFRS reporting specialist</v>
          </cell>
          <cell r="M486" t="str">
            <v>N</v>
          </cell>
          <cell r="N486" t="str">
            <v>P</v>
          </cell>
          <cell r="O486">
            <v>35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0.55000000000000004</v>
          </cell>
          <cell r="U486" t="str">
            <v>205</v>
          </cell>
          <cell r="V486" t="str">
            <v>101</v>
          </cell>
          <cell r="W486" t="str">
            <v>5610</v>
          </cell>
          <cell r="X486" t="str">
            <v>5610</v>
          </cell>
          <cell r="Y486" t="str">
            <v>5610</v>
          </cell>
          <cell r="Z486" t="str">
            <v>5610</v>
          </cell>
        </row>
        <row r="487">
          <cell r="B487" t="str">
            <v>Vac34</v>
          </cell>
          <cell r="C487" t="str">
            <v>VACANCY</v>
          </cell>
          <cell r="D487">
            <v>0</v>
          </cell>
          <cell r="E487">
            <v>0</v>
          </cell>
          <cell r="F487">
            <v>0</v>
          </cell>
          <cell r="G487" t="str">
            <v>PC Technician</v>
          </cell>
          <cell r="H487" t="str">
            <v>211</v>
          </cell>
          <cell r="I487" t="str">
            <v>PC Services</v>
          </cell>
          <cell r="J487" t="str">
            <v>Full Time - Permanent</v>
          </cell>
          <cell r="K487">
            <v>0</v>
          </cell>
          <cell r="L487" t="str">
            <v>PC Technician</v>
          </cell>
          <cell r="M487" t="str">
            <v>B</v>
          </cell>
          <cell r="N487" t="str">
            <v>W</v>
          </cell>
          <cell r="O487">
            <v>35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0.55000000000000004</v>
          </cell>
          <cell r="U487" t="str">
            <v>211</v>
          </cell>
          <cell r="V487" t="str">
            <v>101</v>
          </cell>
          <cell r="W487" t="str">
            <v>9099</v>
          </cell>
          <cell r="X487" t="str">
            <v>9099</v>
          </cell>
          <cell r="Y487" t="str">
            <v>9099</v>
          </cell>
          <cell r="Z487" t="str">
            <v>9099</v>
          </cell>
        </row>
        <row r="488">
          <cell r="B488" t="str">
            <v>Vac2</v>
          </cell>
          <cell r="C488" t="str">
            <v>VACANCY</v>
          </cell>
          <cell r="D488">
            <v>0</v>
          </cell>
          <cell r="E488">
            <v>0</v>
          </cell>
          <cell r="F488">
            <v>0</v>
          </cell>
          <cell r="G488" t="str">
            <v>Billing Clerk</v>
          </cell>
          <cell r="H488" t="str">
            <v>301</v>
          </cell>
          <cell r="I488" t="str">
            <v>Customer Care - Billing</v>
          </cell>
          <cell r="J488" t="str">
            <v>Full Time - Permanent</v>
          </cell>
          <cell r="K488">
            <v>0</v>
          </cell>
          <cell r="L488" t="str">
            <v>Billing Clerk</v>
          </cell>
          <cell r="M488" t="str">
            <v>B</v>
          </cell>
          <cell r="N488" t="str">
            <v>W</v>
          </cell>
          <cell r="O488">
            <v>35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0.55000000000000004</v>
          </cell>
          <cell r="U488" t="str">
            <v>302</v>
          </cell>
          <cell r="V488" t="str">
            <v>101</v>
          </cell>
          <cell r="W488" t="str">
            <v>9909</v>
          </cell>
          <cell r="X488" t="str">
            <v>9909</v>
          </cell>
          <cell r="Y488" t="str">
            <v>9909</v>
          </cell>
          <cell r="Z488" t="str">
            <v>9909</v>
          </cell>
        </row>
        <row r="489">
          <cell r="B489" t="str">
            <v>Vac3</v>
          </cell>
          <cell r="C489" t="str">
            <v>VACANCY</v>
          </cell>
          <cell r="D489">
            <v>0</v>
          </cell>
          <cell r="E489">
            <v>0</v>
          </cell>
          <cell r="F489">
            <v>0</v>
          </cell>
          <cell r="G489" t="str">
            <v>Billing Clerk</v>
          </cell>
          <cell r="H489" t="str">
            <v>301</v>
          </cell>
          <cell r="I489" t="str">
            <v>Customer Care - Billing</v>
          </cell>
          <cell r="J489" t="str">
            <v>Full Time - Permanent</v>
          </cell>
          <cell r="K489">
            <v>0</v>
          </cell>
          <cell r="L489" t="str">
            <v>Billing Clerk</v>
          </cell>
          <cell r="M489" t="str">
            <v>B</v>
          </cell>
          <cell r="N489" t="str">
            <v>W</v>
          </cell>
          <cell r="O489">
            <v>35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0.55000000000000004</v>
          </cell>
          <cell r="U489" t="str">
            <v>302</v>
          </cell>
          <cell r="V489" t="str">
            <v>101</v>
          </cell>
          <cell r="W489" t="str">
            <v>9909</v>
          </cell>
          <cell r="X489" t="str">
            <v>9909</v>
          </cell>
          <cell r="Y489" t="str">
            <v>9909</v>
          </cell>
          <cell r="Z489" t="str">
            <v>9909</v>
          </cell>
        </row>
        <row r="490">
          <cell r="B490" t="str">
            <v>Vac39</v>
          </cell>
          <cell r="C490" t="str">
            <v>VACANCY</v>
          </cell>
          <cell r="D490">
            <v>0</v>
          </cell>
          <cell r="E490">
            <v>0</v>
          </cell>
          <cell r="F490">
            <v>0</v>
          </cell>
          <cell r="G490" t="str">
            <v>Customer Service Representative</v>
          </cell>
          <cell r="H490" t="str">
            <v>303</v>
          </cell>
          <cell r="I490" t="str">
            <v>Customer Care - Customer Service</v>
          </cell>
          <cell r="J490" t="str">
            <v>Full Time - Permanent</v>
          </cell>
          <cell r="K490">
            <v>0</v>
          </cell>
          <cell r="L490" t="str">
            <v>Customer Service Representative</v>
          </cell>
          <cell r="M490" t="str">
            <v>B</v>
          </cell>
          <cell r="N490" t="str">
            <v>W</v>
          </cell>
          <cell r="O490">
            <v>35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0.55000000000000004</v>
          </cell>
          <cell r="U490" t="str">
            <v>303</v>
          </cell>
          <cell r="V490" t="str">
            <v>102</v>
          </cell>
          <cell r="W490" t="str">
            <v>9909</v>
          </cell>
          <cell r="X490" t="str">
            <v>9909</v>
          </cell>
          <cell r="Y490" t="str">
            <v>9909</v>
          </cell>
          <cell r="Z490" t="str">
            <v>9909</v>
          </cell>
        </row>
        <row r="491">
          <cell r="B491" t="str">
            <v>Vac40</v>
          </cell>
          <cell r="C491" t="str">
            <v>VACANCY</v>
          </cell>
          <cell r="D491">
            <v>0</v>
          </cell>
          <cell r="E491">
            <v>0</v>
          </cell>
          <cell r="F491">
            <v>0</v>
          </cell>
          <cell r="G491" t="str">
            <v>General Clerk</v>
          </cell>
          <cell r="H491" t="str">
            <v>391</v>
          </cell>
          <cell r="I491" t="str">
            <v>Customer Care - Customer Service</v>
          </cell>
          <cell r="J491" t="str">
            <v>Full Time - Permanent</v>
          </cell>
          <cell r="K491">
            <v>0</v>
          </cell>
          <cell r="L491" t="str">
            <v>General Clerk</v>
          </cell>
          <cell r="M491" t="str">
            <v>B</v>
          </cell>
          <cell r="N491" t="str">
            <v>W</v>
          </cell>
          <cell r="O491">
            <v>35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0.55000000000000004</v>
          </cell>
          <cell r="U491" t="str">
            <v>303</v>
          </cell>
          <cell r="V491" t="str">
            <v>101</v>
          </cell>
          <cell r="W491" t="str">
            <v>9909</v>
          </cell>
          <cell r="X491" t="str">
            <v>9909</v>
          </cell>
          <cell r="Y491" t="str">
            <v>9909</v>
          </cell>
          <cell r="Z491" t="str">
            <v>9909</v>
          </cell>
        </row>
        <row r="492">
          <cell r="B492" t="str">
            <v>Vac4</v>
          </cell>
          <cell r="C492" t="str">
            <v>VACANCY</v>
          </cell>
          <cell r="D492">
            <v>0</v>
          </cell>
          <cell r="E492">
            <v>0</v>
          </cell>
          <cell r="F492">
            <v>0</v>
          </cell>
          <cell r="G492" t="str">
            <v>LH QMS</v>
          </cell>
          <cell r="H492" t="str">
            <v>310</v>
          </cell>
          <cell r="I492" t="str">
            <v>Meter Assets and inside Service</v>
          </cell>
          <cell r="J492" t="str">
            <v>Full Time - Permanent</v>
          </cell>
          <cell r="K492">
            <v>0</v>
          </cell>
          <cell r="L492" t="str">
            <v>LH QMS</v>
          </cell>
          <cell r="M492" t="str">
            <v>B</v>
          </cell>
          <cell r="N492" t="str">
            <v>W</v>
          </cell>
          <cell r="O492">
            <v>40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0.55000000000000004</v>
          </cell>
          <cell r="U492" t="str">
            <v>310</v>
          </cell>
          <cell r="V492" t="str">
            <v>101</v>
          </cell>
          <cell r="W492" t="str">
            <v>5065</v>
          </cell>
          <cell r="X492" t="str">
            <v>5065</v>
          </cell>
          <cell r="Y492" t="str">
            <v>5065</v>
          </cell>
          <cell r="Z492" t="str">
            <v>5065</v>
          </cell>
        </row>
        <row r="493">
          <cell r="B493" t="str">
            <v>Vac38</v>
          </cell>
          <cell r="C493" t="str">
            <v>VACANCY</v>
          </cell>
          <cell r="D493">
            <v>0</v>
          </cell>
          <cell r="E493">
            <v>0</v>
          </cell>
          <cell r="F493">
            <v>0</v>
          </cell>
          <cell r="G493" t="str">
            <v>Engineering Technician 2</v>
          </cell>
          <cell r="H493" t="str">
            <v>311</v>
          </cell>
          <cell r="I493" t="str">
            <v>Customer Connections</v>
          </cell>
          <cell r="J493" t="str">
            <v>Full Time - Permanent</v>
          </cell>
          <cell r="K493">
            <v>0</v>
          </cell>
          <cell r="L493" t="str">
            <v>Engineering Technician 2</v>
          </cell>
          <cell r="M493" t="str">
            <v>B</v>
          </cell>
          <cell r="N493" t="str">
            <v>W</v>
          </cell>
          <cell r="O493">
            <v>35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0.55000000000000004</v>
          </cell>
          <cell r="U493" t="str">
            <v>311</v>
          </cell>
          <cell r="V493" t="str">
            <v>101</v>
          </cell>
          <cell r="W493" t="str">
            <v>5065</v>
          </cell>
          <cell r="X493" t="str">
            <v>5065</v>
          </cell>
          <cell r="Y493" t="str">
            <v>5065</v>
          </cell>
          <cell r="Z493" t="str">
            <v>5065</v>
          </cell>
        </row>
        <row r="494">
          <cell r="B494" t="str">
            <v>Vac6</v>
          </cell>
          <cell r="C494" t="str">
            <v>VACANCY</v>
          </cell>
          <cell r="D494">
            <v>0</v>
          </cell>
          <cell r="E494">
            <v>0</v>
          </cell>
          <cell r="F494">
            <v>0</v>
          </cell>
          <cell r="G494" t="str">
            <v>SPECIALIST CONSERVATION PROGRAMS</v>
          </cell>
          <cell r="H494" t="str">
            <v>330</v>
          </cell>
          <cell r="I494" t="str">
            <v>Conservation &amp; Demand Management</v>
          </cell>
          <cell r="J494" t="str">
            <v>Contractor</v>
          </cell>
          <cell r="K494">
            <v>0</v>
          </cell>
          <cell r="L494" t="str">
            <v>SPECIALIST CONSERVATION PROGRAMS</v>
          </cell>
          <cell r="M494" t="str">
            <v>N</v>
          </cell>
          <cell r="N494" t="str">
            <v>P</v>
          </cell>
          <cell r="O494">
            <v>35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0.55000000000000004</v>
          </cell>
          <cell r="U494" t="str">
            <v>330</v>
          </cell>
          <cell r="V494" t="str">
            <v>101</v>
          </cell>
          <cell r="W494" t="str">
            <v>5415</v>
          </cell>
          <cell r="X494" t="str">
            <v>5415</v>
          </cell>
          <cell r="Y494">
            <v>5415</v>
          </cell>
          <cell r="Z494">
            <v>5415</v>
          </cell>
        </row>
        <row r="495">
          <cell r="B495" t="str">
            <v>Vac5</v>
          </cell>
          <cell r="C495" t="str">
            <v>VACANCY</v>
          </cell>
          <cell r="D495">
            <v>0</v>
          </cell>
          <cell r="E495">
            <v>0</v>
          </cell>
          <cell r="F495">
            <v>0</v>
          </cell>
          <cell r="G495" t="str">
            <v>Engineering Technician 2</v>
          </cell>
          <cell r="H495" t="str">
            <v>501</v>
          </cell>
          <cell r="I495" t="str">
            <v>Capital Projects</v>
          </cell>
          <cell r="J495" t="str">
            <v>Full Time - Permanent</v>
          </cell>
          <cell r="K495">
            <v>0</v>
          </cell>
          <cell r="L495" t="str">
            <v>Engineering Technician 2</v>
          </cell>
          <cell r="M495" t="str">
            <v>B</v>
          </cell>
          <cell r="N495" t="str">
            <v>W</v>
          </cell>
          <cell r="O495">
            <v>35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1.85</v>
          </cell>
          <cell r="U495" t="str">
            <v>501</v>
          </cell>
          <cell r="V495" t="str">
            <v>101</v>
          </cell>
          <cell r="W495" t="str">
            <v>9080</v>
          </cell>
          <cell r="X495" t="str">
            <v>9080</v>
          </cell>
          <cell r="Y495" t="str">
            <v>9080</v>
          </cell>
          <cell r="Z495" t="str">
            <v>9080</v>
          </cell>
        </row>
        <row r="496">
          <cell r="B496" t="str">
            <v>Vac12</v>
          </cell>
          <cell r="C496" t="str">
            <v>VACANCY</v>
          </cell>
          <cell r="D496">
            <v>0</v>
          </cell>
          <cell r="E496">
            <v>0</v>
          </cell>
          <cell r="F496">
            <v>0</v>
          </cell>
          <cell r="G496" t="str">
            <v>Line Maintainer - 1st Class</v>
          </cell>
          <cell r="H496" t="str">
            <v>502</v>
          </cell>
          <cell r="I496" t="str">
            <v>Overhead</v>
          </cell>
          <cell r="J496" t="str">
            <v>Full Time - Permanent</v>
          </cell>
          <cell r="K496">
            <v>0</v>
          </cell>
          <cell r="L496" t="str">
            <v>Line Maintainer - 1st Class</v>
          </cell>
          <cell r="M496" t="str">
            <v>B</v>
          </cell>
          <cell r="N496" t="str">
            <v>W</v>
          </cell>
          <cell r="O496">
            <v>40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0.75</v>
          </cell>
          <cell r="U496" t="str">
            <v>502</v>
          </cell>
          <cell r="V496" t="str">
            <v>102</v>
          </cell>
          <cell r="W496" t="str">
            <v>5020</v>
          </cell>
          <cell r="X496" t="str">
            <v>5020</v>
          </cell>
          <cell r="Y496" t="str">
            <v>5020</v>
          </cell>
          <cell r="Z496">
            <v>9090</v>
          </cell>
        </row>
        <row r="497">
          <cell r="B497" t="str">
            <v>Vac13</v>
          </cell>
          <cell r="C497" t="str">
            <v>VACANCY</v>
          </cell>
          <cell r="D497">
            <v>0</v>
          </cell>
          <cell r="E497">
            <v>0</v>
          </cell>
          <cell r="F497">
            <v>0</v>
          </cell>
          <cell r="G497" t="str">
            <v>Line Maintainer - 1st Class</v>
          </cell>
          <cell r="H497" t="str">
            <v>502</v>
          </cell>
          <cell r="I497" t="str">
            <v>Overhead</v>
          </cell>
          <cell r="J497" t="str">
            <v>Full Time - Permanent</v>
          </cell>
          <cell r="K497">
            <v>0</v>
          </cell>
          <cell r="L497" t="str">
            <v>Line Maintainer - 1st Class</v>
          </cell>
          <cell r="M497" t="str">
            <v>B</v>
          </cell>
          <cell r="N497" t="str">
            <v>W</v>
          </cell>
          <cell r="O497">
            <v>40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0.75</v>
          </cell>
          <cell r="U497" t="str">
            <v>502</v>
          </cell>
          <cell r="V497" t="str">
            <v>102</v>
          </cell>
          <cell r="W497" t="str">
            <v>5020</v>
          </cell>
          <cell r="X497" t="str">
            <v>5020</v>
          </cell>
          <cell r="Y497" t="str">
            <v>5020</v>
          </cell>
          <cell r="Z497">
            <v>9090</v>
          </cell>
        </row>
        <row r="498">
          <cell r="B498" t="str">
            <v>Vac14</v>
          </cell>
          <cell r="C498" t="str">
            <v>VACANCY</v>
          </cell>
          <cell r="D498">
            <v>0</v>
          </cell>
          <cell r="E498">
            <v>0</v>
          </cell>
          <cell r="F498">
            <v>0</v>
          </cell>
          <cell r="G498" t="str">
            <v>Labourer</v>
          </cell>
          <cell r="H498" t="str">
            <v>502</v>
          </cell>
          <cell r="I498" t="str">
            <v>Overhead</v>
          </cell>
          <cell r="J498" t="str">
            <v>Full Time - Permanent</v>
          </cell>
          <cell r="K498">
            <v>0</v>
          </cell>
          <cell r="L498" t="str">
            <v>Labourer</v>
          </cell>
          <cell r="M498" t="str">
            <v>B</v>
          </cell>
          <cell r="N498" t="str">
            <v>W</v>
          </cell>
          <cell r="O498">
            <v>40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0.75</v>
          </cell>
          <cell r="U498" t="str">
            <v>502</v>
          </cell>
          <cell r="V498" t="str">
            <v>102</v>
          </cell>
          <cell r="W498" t="str">
            <v>5020</v>
          </cell>
          <cell r="X498" t="str">
            <v>5020</v>
          </cell>
          <cell r="Y498" t="str">
            <v>5020</v>
          </cell>
          <cell r="Z498">
            <v>9090</v>
          </cell>
        </row>
        <row r="499">
          <cell r="B499" t="str">
            <v>Vac15</v>
          </cell>
          <cell r="C499" t="str">
            <v>VACANCY</v>
          </cell>
          <cell r="D499">
            <v>0</v>
          </cell>
          <cell r="E499">
            <v>0</v>
          </cell>
          <cell r="F499">
            <v>0</v>
          </cell>
          <cell r="G499" t="str">
            <v>Cable Splicer - Apprentice</v>
          </cell>
          <cell r="H499" t="str">
            <v>503</v>
          </cell>
          <cell r="I499" t="str">
            <v>Underground</v>
          </cell>
          <cell r="J499" t="str">
            <v>Full Time - Permanent</v>
          </cell>
          <cell r="K499">
            <v>0</v>
          </cell>
          <cell r="L499" t="str">
            <v>Cable Splicer - Apprentice</v>
          </cell>
          <cell r="M499" t="str">
            <v>B</v>
          </cell>
          <cell r="N499" t="str">
            <v>W</v>
          </cell>
          <cell r="O499">
            <v>40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0.75</v>
          </cell>
          <cell r="U499" t="str">
            <v>503</v>
          </cell>
          <cell r="V499" t="str">
            <v>101</v>
          </cell>
          <cell r="W499" t="str">
            <v>5040</v>
          </cell>
          <cell r="X499" t="str">
            <v>5040</v>
          </cell>
          <cell r="Y499" t="str">
            <v>5040</v>
          </cell>
          <cell r="Z499">
            <v>9090</v>
          </cell>
        </row>
        <row r="500">
          <cell r="B500" t="str">
            <v>Vac16</v>
          </cell>
          <cell r="C500" t="str">
            <v>VACANCY</v>
          </cell>
          <cell r="D500">
            <v>0</v>
          </cell>
          <cell r="E500">
            <v>0</v>
          </cell>
          <cell r="F500">
            <v>0</v>
          </cell>
          <cell r="G500" t="str">
            <v>Cable Splicer - Apprentice</v>
          </cell>
          <cell r="H500" t="str">
            <v>503</v>
          </cell>
          <cell r="I500" t="str">
            <v>Underground</v>
          </cell>
          <cell r="J500" t="str">
            <v>Full Time - Permanent</v>
          </cell>
          <cell r="K500">
            <v>0</v>
          </cell>
          <cell r="L500" t="str">
            <v>Cable Splicer - Apprentice</v>
          </cell>
          <cell r="M500" t="str">
            <v>B</v>
          </cell>
          <cell r="N500" t="str">
            <v>W</v>
          </cell>
          <cell r="O500">
            <v>40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0.75</v>
          </cell>
          <cell r="U500" t="str">
            <v>503</v>
          </cell>
          <cell r="V500" t="str">
            <v>101</v>
          </cell>
          <cell r="W500" t="str">
            <v>5040</v>
          </cell>
          <cell r="X500" t="str">
            <v>5040</v>
          </cell>
          <cell r="Y500" t="str">
            <v>5040</v>
          </cell>
          <cell r="Z500">
            <v>9090</v>
          </cell>
        </row>
        <row r="501">
          <cell r="B501" t="str">
            <v>Vac17</v>
          </cell>
          <cell r="C501" t="str">
            <v>VACANCY</v>
          </cell>
          <cell r="D501">
            <v>0</v>
          </cell>
          <cell r="E501">
            <v>0</v>
          </cell>
          <cell r="F501">
            <v>0</v>
          </cell>
          <cell r="G501" t="str">
            <v>Cable Splicer - Apprentice</v>
          </cell>
          <cell r="H501" t="str">
            <v>503</v>
          </cell>
          <cell r="I501" t="str">
            <v>Underground</v>
          </cell>
          <cell r="J501" t="str">
            <v>Full Time - Permanent</v>
          </cell>
          <cell r="K501">
            <v>0</v>
          </cell>
          <cell r="L501" t="str">
            <v>Cable Splicer - Apprentice</v>
          </cell>
          <cell r="M501" t="str">
            <v>B</v>
          </cell>
          <cell r="N501" t="str">
            <v>W</v>
          </cell>
          <cell r="O501">
            <v>40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0.75</v>
          </cell>
          <cell r="U501" t="str">
            <v>503</v>
          </cell>
          <cell r="V501" t="str">
            <v>101</v>
          </cell>
          <cell r="W501" t="str">
            <v>5040</v>
          </cell>
          <cell r="X501" t="str">
            <v>5040</v>
          </cell>
          <cell r="Y501" t="str">
            <v>5040</v>
          </cell>
          <cell r="Z501">
            <v>9090</v>
          </cell>
        </row>
        <row r="502">
          <cell r="B502" t="str">
            <v>Vac41</v>
          </cell>
          <cell r="C502" t="str">
            <v>VACANCY</v>
          </cell>
          <cell r="D502">
            <v>0</v>
          </cell>
          <cell r="E502">
            <v>0</v>
          </cell>
          <cell r="F502">
            <v>0</v>
          </cell>
          <cell r="G502" t="str">
            <v>Contractor Inspector</v>
          </cell>
          <cell r="H502" t="str">
            <v>503</v>
          </cell>
          <cell r="I502" t="str">
            <v>Contractor Management</v>
          </cell>
          <cell r="J502" t="str">
            <v>Full Time - Permanent</v>
          </cell>
          <cell r="K502">
            <v>0</v>
          </cell>
          <cell r="L502" t="str">
            <v>Contractor Inspector</v>
          </cell>
          <cell r="M502" t="str">
            <v>B</v>
          </cell>
          <cell r="N502" t="str">
            <v>W</v>
          </cell>
          <cell r="O502">
            <v>40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0.55000000000000004</v>
          </cell>
          <cell r="U502" t="str">
            <v>504</v>
          </cell>
          <cell r="V502" t="str">
            <v>101</v>
          </cell>
          <cell r="W502" t="str">
            <v>5105</v>
          </cell>
          <cell r="X502" t="str">
            <v>5105</v>
          </cell>
          <cell r="Y502" t="str">
            <v>5105</v>
          </cell>
          <cell r="Z502" t="str">
            <v>5105</v>
          </cell>
        </row>
        <row r="503">
          <cell r="B503" t="str">
            <v>Vac42</v>
          </cell>
          <cell r="C503" t="str">
            <v>VACANCY</v>
          </cell>
          <cell r="D503">
            <v>0</v>
          </cell>
          <cell r="E503">
            <v>0</v>
          </cell>
          <cell r="F503">
            <v>0</v>
          </cell>
          <cell r="G503" t="str">
            <v>Contractor Inspector</v>
          </cell>
          <cell r="H503" t="str">
            <v>503</v>
          </cell>
          <cell r="I503" t="str">
            <v>Contractor Management</v>
          </cell>
          <cell r="J503" t="str">
            <v>Full Time - Permanent</v>
          </cell>
          <cell r="K503">
            <v>0</v>
          </cell>
          <cell r="L503" t="str">
            <v>Contractor Inspector</v>
          </cell>
          <cell r="M503" t="str">
            <v>B</v>
          </cell>
          <cell r="N503" t="str">
            <v>W</v>
          </cell>
          <cell r="O503">
            <v>40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0.55000000000000004</v>
          </cell>
          <cell r="U503" t="str">
            <v>504</v>
          </cell>
          <cell r="V503" t="str">
            <v>101</v>
          </cell>
          <cell r="W503" t="str">
            <v>5105</v>
          </cell>
          <cell r="X503" t="str">
            <v>5105</v>
          </cell>
          <cell r="Y503" t="str">
            <v>5105</v>
          </cell>
          <cell r="Z503" t="str">
            <v>5105</v>
          </cell>
        </row>
        <row r="504">
          <cell r="B504" t="str">
            <v>Vac7</v>
          </cell>
          <cell r="C504" t="str">
            <v>VACANCY</v>
          </cell>
          <cell r="D504">
            <v>0</v>
          </cell>
          <cell r="E504">
            <v>0</v>
          </cell>
          <cell r="F504">
            <v>0</v>
          </cell>
          <cell r="G504" t="str">
            <v>Engineer in Training, Project Specialist</v>
          </cell>
          <cell r="H504" t="str">
            <v>521</v>
          </cell>
          <cell r="I504" t="str">
            <v>Network Assets</v>
          </cell>
          <cell r="J504" t="str">
            <v>Full Time - Permanent</v>
          </cell>
          <cell r="K504">
            <v>0</v>
          </cell>
          <cell r="L504" t="str">
            <v>Engineer in Training, Project Specialist</v>
          </cell>
          <cell r="M504" t="str">
            <v>N</v>
          </cell>
          <cell r="N504" t="str">
            <v>P</v>
          </cell>
          <cell r="O504">
            <v>35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0.55000000000000004</v>
          </cell>
          <cell r="U504" t="str">
            <v>521</v>
          </cell>
          <cell r="V504" t="str">
            <v>101</v>
          </cell>
          <cell r="W504" t="str">
            <v>9080</v>
          </cell>
          <cell r="X504" t="str">
            <v>9080</v>
          </cell>
          <cell r="Y504" t="str">
            <v>9080</v>
          </cell>
          <cell r="Z504" t="str">
            <v>9080</v>
          </cell>
        </row>
        <row r="505">
          <cell r="B505" t="str">
            <v>Vac20</v>
          </cell>
          <cell r="C505" t="str">
            <v>VACANCY</v>
          </cell>
          <cell r="D505">
            <v>0</v>
          </cell>
          <cell r="E505">
            <v>0</v>
          </cell>
          <cell r="F505">
            <v>0</v>
          </cell>
          <cell r="G505" t="str">
            <v>Op-4</v>
          </cell>
          <cell r="H505" t="str">
            <v>523</v>
          </cell>
          <cell r="I505" t="str">
            <v>Network Operating</v>
          </cell>
          <cell r="J505" t="str">
            <v>Full Time - Permanent</v>
          </cell>
          <cell r="K505">
            <v>0</v>
          </cell>
          <cell r="L505" t="str">
            <v>Op-4</v>
          </cell>
          <cell r="M505" t="str">
            <v>B</v>
          </cell>
          <cell r="N505" t="str">
            <v>W</v>
          </cell>
          <cell r="O505">
            <v>40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0.55000000000000004</v>
          </cell>
          <cell r="U505" t="str">
            <v>523</v>
          </cell>
          <cell r="V505" t="str">
            <v>101</v>
          </cell>
          <cell r="W505" t="str">
            <v>5010</v>
          </cell>
          <cell r="X505" t="str">
            <v>5010</v>
          </cell>
          <cell r="Y505" t="str">
            <v>5010</v>
          </cell>
          <cell r="Z505" t="str">
            <v>5010</v>
          </cell>
        </row>
        <row r="506">
          <cell r="B506" t="str">
            <v>Vac21</v>
          </cell>
          <cell r="C506" t="str">
            <v>VACANCY</v>
          </cell>
          <cell r="D506">
            <v>0</v>
          </cell>
          <cell r="E506">
            <v>0</v>
          </cell>
          <cell r="F506">
            <v>0</v>
          </cell>
          <cell r="G506" t="str">
            <v>MANAGER, SUBSTATIONS</v>
          </cell>
          <cell r="H506" t="str">
            <v>525</v>
          </cell>
          <cell r="I506" t="str">
            <v>Substations</v>
          </cell>
          <cell r="J506" t="str">
            <v>Full Time - Permanent</v>
          </cell>
          <cell r="K506">
            <v>0</v>
          </cell>
          <cell r="L506" t="str">
            <v>MANAGER, SUBSTATIONS</v>
          </cell>
          <cell r="M506" t="str">
            <v>N</v>
          </cell>
          <cell r="N506" t="str">
            <v>P</v>
          </cell>
          <cell r="O506">
            <v>40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0.75</v>
          </cell>
          <cell r="U506" t="str">
            <v>525</v>
          </cell>
          <cell r="V506" t="str">
            <v>101</v>
          </cell>
          <cell r="W506" t="str">
            <v>5016</v>
          </cell>
          <cell r="X506" t="str">
            <v>5016</v>
          </cell>
          <cell r="Y506" t="str">
            <v>5016</v>
          </cell>
          <cell r="Z506">
            <v>9090</v>
          </cell>
        </row>
        <row r="507">
          <cell r="B507" t="str">
            <v>Vac22</v>
          </cell>
          <cell r="C507" t="str">
            <v>VACANCY</v>
          </cell>
          <cell r="D507">
            <v>0</v>
          </cell>
          <cell r="E507">
            <v>0</v>
          </cell>
          <cell r="F507">
            <v>0</v>
          </cell>
          <cell r="G507" t="str">
            <v>PURCHASING ASSITANT</v>
          </cell>
          <cell r="H507" t="str">
            <v>543</v>
          </cell>
          <cell r="I507" t="str">
            <v>Procurement</v>
          </cell>
          <cell r="J507" t="str">
            <v>Full Time - Permanent</v>
          </cell>
          <cell r="K507">
            <v>0</v>
          </cell>
          <cell r="L507" t="str">
            <v>PURCHASING ASSITANT</v>
          </cell>
          <cell r="M507" t="str">
            <v>B</v>
          </cell>
          <cell r="N507" t="str">
            <v>W</v>
          </cell>
          <cell r="O507">
            <v>35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0.55000000000000004</v>
          </cell>
          <cell r="U507" t="str">
            <v>543</v>
          </cell>
          <cell r="V507" t="str">
            <v>101</v>
          </cell>
          <cell r="W507" t="str">
            <v>9041</v>
          </cell>
          <cell r="X507" t="str">
            <v>9041</v>
          </cell>
          <cell r="Y507" t="str">
            <v>9041</v>
          </cell>
          <cell r="Z507" t="str">
            <v>9041</v>
          </cell>
        </row>
        <row r="508">
          <cell r="B508" t="str">
            <v>Vac24</v>
          </cell>
          <cell r="C508" t="str">
            <v>Randy Coomber</v>
          </cell>
          <cell r="D508">
            <v>0</v>
          </cell>
          <cell r="E508">
            <v>0</v>
          </cell>
          <cell r="F508">
            <v>0</v>
          </cell>
          <cell r="G508" t="str">
            <v>MANAGER, LOGISTICS</v>
          </cell>
          <cell r="H508" t="str">
            <v>545</v>
          </cell>
          <cell r="I508" t="str">
            <v>Logistics</v>
          </cell>
          <cell r="J508" t="str">
            <v>Full Time - Permanent</v>
          </cell>
          <cell r="K508">
            <v>0</v>
          </cell>
          <cell r="L508" t="str">
            <v>MANAGER, LOGISTICS</v>
          </cell>
          <cell r="M508" t="str">
            <v>N</v>
          </cell>
          <cell r="N508" t="str">
            <v>P</v>
          </cell>
          <cell r="O508">
            <v>40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0.55000000000000004</v>
          </cell>
          <cell r="U508" t="str">
            <v>545</v>
          </cell>
          <cell r="V508" t="str">
            <v>101</v>
          </cell>
          <cell r="W508" t="str">
            <v>9040</v>
          </cell>
          <cell r="X508" t="str">
            <v>9040</v>
          </cell>
          <cell r="Y508" t="str">
            <v>9040</v>
          </cell>
          <cell r="Z508" t="str">
            <v>9040</v>
          </cell>
        </row>
        <row r="509">
          <cell r="B509" t="str">
            <v>Bud2010-17</v>
          </cell>
          <cell r="C509" t="str">
            <v>VACANCY</v>
          </cell>
          <cell r="D509">
            <v>0</v>
          </cell>
          <cell r="E509">
            <v>0</v>
          </cell>
          <cell r="F509">
            <v>0</v>
          </cell>
          <cell r="G509" t="str">
            <v>Storekeeper 2nd Class</v>
          </cell>
          <cell r="H509" t="str">
            <v>545</v>
          </cell>
          <cell r="I509" t="str">
            <v>Logistics</v>
          </cell>
          <cell r="J509" t="str">
            <v>Full Time - Permanent</v>
          </cell>
          <cell r="K509">
            <v>0</v>
          </cell>
          <cell r="L509" t="str">
            <v>Storekeeper 2nd Class</v>
          </cell>
          <cell r="M509" t="str">
            <v>B</v>
          </cell>
          <cell r="N509" t="str">
            <v>W</v>
          </cell>
          <cell r="O509">
            <v>40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0.55000000000000004</v>
          </cell>
          <cell r="U509" t="str">
            <v>545</v>
          </cell>
          <cell r="V509" t="str">
            <v>101</v>
          </cell>
          <cell r="W509" t="str">
            <v>9040</v>
          </cell>
          <cell r="X509" t="str">
            <v>9040</v>
          </cell>
          <cell r="Y509" t="str">
            <v>9040</v>
          </cell>
          <cell r="Z509" t="str">
            <v>9040</v>
          </cell>
        </row>
        <row r="510">
          <cell r="B510" t="str">
            <v>Vac23</v>
          </cell>
          <cell r="C510" t="str">
            <v>VACANCY</v>
          </cell>
          <cell r="D510">
            <v>0</v>
          </cell>
          <cell r="E510">
            <v>0</v>
          </cell>
          <cell r="F510">
            <v>0</v>
          </cell>
          <cell r="G510" t="str">
            <v>ENVIRONMENTAL SPECIALIST</v>
          </cell>
          <cell r="H510" t="str">
            <v>593</v>
          </cell>
          <cell r="I510" t="str">
            <v>Supply Chain</v>
          </cell>
          <cell r="J510" t="str">
            <v>Full Time - Permanent</v>
          </cell>
          <cell r="K510">
            <v>0</v>
          </cell>
          <cell r="L510" t="str">
            <v>ENVIRONMENTAL SPECIALIST</v>
          </cell>
          <cell r="M510" t="str">
            <v>N</v>
          </cell>
          <cell r="N510" t="str">
            <v>P</v>
          </cell>
          <cell r="O510">
            <v>35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0.55000000000000004</v>
          </cell>
          <cell r="U510" t="str">
            <v>593</v>
          </cell>
          <cell r="V510" t="str">
            <v>101</v>
          </cell>
          <cell r="W510" t="str">
            <v>5615</v>
          </cell>
          <cell r="X510" t="str">
            <v>5615</v>
          </cell>
          <cell r="Y510" t="str">
            <v>5615</v>
          </cell>
          <cell r="Z510" t="str">
            <v>5615</v>
          </cell>
        </row>
        <row r="511">
          <cell r="B511" t="str">
            <v>Vac36</v>
          </cell>
          <cell r="C511" t="str">
            <v>VACANCY</v>
          </cell>
          <cell r="D511">
            <v>0</v>
          </cell>
          <cell r="E511">
            <v>0</v>
          </cell>
          <cell r="F511">
            <v>0</v>
          </cell>
          <cell r="G511" t="str">
            <v>SPECIALIST, COMPENSATION AND PROJECTS</v>
          </cell>
          <cell r="H511" t="str">
            <v>620</v>
          </cell>
          <cell r="I511" t="str">
            <v>Human Resources</v>
          </cell>
          <cell r="J511" t="str">
            <v>Full Time - Permanent</v>
          </cell>
          <cell r="K511">
            <v>0</v>
          </cell>
          <cell r="L511" t="str">
            <v>SPECIALIST, COMPENSATION AND PROJECTS</v>
          </cell>
          <cell r="M511" t="str">
            <v>N</v>
          </cell>
          <cell r="N511" t="str">
            <v>P</v>
          </cell>
          <cell r="O511">
            <v>35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0.55000000000000004</v>
          </cell>
          <cell r="U511" t="str">
            <v>620</v>
          </cell>
          <cell r="V511" t="str">
            <v>101</v>
          </cell>
          <cell r="W511" t="str">
            <v>5615</v>
          </cell>
          <cell r="X511" t="str">
            <v>5615</v>
          </cell>
          <cell r="Y511" t="str">
            <v>5615</v>
          </cell>
          <cell r="Z511" t="str">
            <v>5615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7A Iowa Depreciation"/>
      <sheetName val="Survivor Table"/>
      <sheetName val="Chart1"/>
      <sheetName val="Frequency Curve Equations"/>
      <sheetName val="Iowa Source Data"/>
      <sheetName val="Chart2"/>
      <sheetName val="Chart3"/>
      <sheetName val="Chart4"/>
      <sheetName val="Chart Data"/>
      <sheetName val="Iowa Curve Table 2014-07-21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 2004 Overall Comparison"/>
      <sheetName val="Energy "/>
      <sheetName val="Nov DEGDAYS"/>
      <sheetName val="CustPT"/>
    </sheetNames>
    <sheetDataSet>
      <sheetData sheetId="0" refreshError="1"/>
      <sheetData sheetId="1" refreshError="1"/>
      <sheetData sheetId="2" refreshError="1">
        <row r="1">
          <cell r="A1" t="str">
            <v>ENVIRONMENT CANADA - MONTHLY METEROLOGICAL SUMMARY</v>
          </cell>
        </row>
        <row r="2">
          <cell r="A2" t="str">
            <v>HEATING DEGREE DAYS</v>
          </cell>
        </row>
        <row r="3">
          <cell r="B3" t="str">
            <v xml:space="preserve">       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</row>
        <row r="4">
          <cell r="B4">
            <v>1990</v>
          </cell>
          <cell r="C4">
            <v>582.79999999999995</v>
          </cell>
          <cell r="D4">
            <v>603.1</v>
          </cell>
          <cell r="E4">
            <v>539.29999999999995</v>
          </cell>
          <cell r="F4">
            <v>305</v>
          </cell>
          <cell r="G4">
            <v>198.9</v>
          </cell>
          <cell r="H4">
            <v>31.7</v>
          </cell>
          <cell r="I4">
            <v>3.8</v>
          </cell>
          <cell r="J4">
            <v>3.5</v>
          </cell>
          <cell r="K4">
            <v>310</v>
          </cell>
          <cell r="L4">
            <v>269</v>
          </cell>
          <cell r="M4">
            <v>403.2</v>
          </cell>
          <cell r="N4">
            <v>587.4</v>
          </cell>
        </row>
        <row r="5">
          <cell r="B5">
            <v>1991</v>
          </cell>
          <cell r="C5">
            <v>734.5</v>
          </cell>
          <cell r="D5">
            <v>571.79999999999995</v>
          </cell>
          <cell r="E5">
            <v>507.5</v>
          </cell>
          <cell r="F5">
            <v>283.39999999999998</v>
          </cell>
          <cell r="G5">
            <v>105.5</v>
          </cell>
          <cell r="H5">
            <v>17.8</v>
          </cell>
          <cell r="I5">
            <v>0.8</v>
          </cell>
          <cell r="J5">
            <v>2.5</v>
          </cell>
          <cell r="K5">
            <v>126.6</v>
          </cell>
          <cell r="L5">
            <v>237</v>
          </cell>
          <cell r="M5">
            <v>467.1</v>
          </cell>
          <cell r="N5">
            <v>631</v>
          </cell>
        </row>
        <row r="6">
          <cell r="B6">
            <v>1992</v>
          </cell>
          <cell r="C6">
            <v>688</v>
          </cell>
          <cell r="D6">
            <v>636</v>
          </cell>
          <cell r="E6">
            <v>593</v>
          </cell>
          <cell r="F6">
            <v>373</v>
          </cell>
          <cell r="G6">
            <v>179</v>
          </cell>
          <cell r="H6">
            <v>67</v>
          </cell>
          <cell r="I6">
            <v>24</v>
          </cell>
          <cell r="J6">
            <v>35</v>
          </cell>
          <cell r="K6">
            <v>102</v>
          </cell>
          <cell r="L6">
            <v>329</v>
          </cell>
          <cell r="M6">
            <v>456</v>
          </cell>
          <cell r="N6">
            <v>609</v>
          </cell>
        </row>
        <row r="7">
          <cell r="B7">
            <v>1993</v>
          </cell>
          <cell r="C7">
            <v>680.6</v>
          </cell>
          <cell r="D7">
            <v>738</v>
          </cell>
          <cell r="E7">
            <v>621</v>
          </cell>
          <cell r="F7">
            <v>344</v>
          </cell>
          <cell r="G7">
            <v>186</v>
          </cell>
          <cell r="H7">
            <v>48</v>
          </cell>
          <cell r="I7">
            <v>1</v>
          </cell>
          <cell r="J7">
            <v>9.6999999999999993</v>
          </cell>
          <cell r="K7">
            <v>146.6</v>
          </cell>
          <cell r="L7">
            <v>317</v>
          </cell>
          <cell r="M7">
            <v>448</v>
          </cell>
          <cell r="N7">
            <v>641</v>
          </cell>
        </row>
        <row r="8">
          <cell r="B8">
            <v>1994</v>
          </cell>
          <cell r="C8">
            <v>941.4</v>
          </cell>
          <cell r="D8">
            <v>738</v>
          </cell>
          <cell r="E8">
            <v>582</v>
          </cell>
          <cell r="F8">
            <v>325.5</v>
          </cell>
          <cell r="G8">
            <v>200</v>
          </cell>
          <cell r="H8">
            <v>36</v>
          </cell>
          <cell r="I8">
            <v>2</v>
          </cell>
          <cell r="J8">
            <v>25</v>
          </cell>
          <cell r="K8">
            <v>76</v>
          </cell>
          <cell r="L8">
            <v>249</v>
          </cell>
          <cell r="M8">
            <v>379</v>
          </cell>
          <cell r="N8">
            <v>563</v>
          </cell>
        </row>
        <row r="9">
          <cell r="B9">
            <v>1995</v>
          </cell>
          <cell r="C9">
            <v>653</v>
          </cell>
          <cell r="D9">
            <v>707.3</v>
          </cell>
          <cell r="E9">
            <v>498.1</v>
          </cell>
          <cell r="F9">
            <v>417.6</v>
          </cell>
          <cell r="G9">
            <v>149.19999999999999</v>
          </cell>
          <cell r="H9">
            <v>20</v>
          </cell>
          <cell r="I9">
            <v>10.3</v>
          </cell>
          <cell r="J9">
            <v>4.5999999999999996</v>
          </cell>
          <cell r="K9">
            <v>133.69999999999999</v>
          </cell>
          <cell r="L9">
            <v>219.4</v>
          </cell>
          <cell r="M9">
            <v>511.3</v>
          </cell>
          <cell r="N9">
            <v>714.8</v>
          </cell>
        </row>
        <row r="10">
          <cell r="B10">
            <v>1996</v>
          </cell>
          <cell r="C10">
            <v>765.2</v>
          </cell>
          <cell r="D10">
            <v>689.8</v>
          </cell>
          <cell r="E10">
            <v>645.6</v>
          </cell>
          <cell r="F10">
            <v>408</v>
          </cell>
          <cell r="G10">
            <v>205.9</v>
          </cell>
          <cell r="H10">
            <v>20.9</v>
          </cell>
          <cell r="I10">
            <v>10.3</v>
          </cell>
          <cell r="J10">
            <v>2.5</v>
          </cell>
          <cell r="K10">
            <v>71.7</v>
          </cell>
          <cell r="L10">
            <v>273.10000000000002</v>
          </cell>
          <cell r="M10">
            <v>512.1</v>
          </cell>
          <cell r="N10">
            <v>571.6</v>
          </cell>
        </row>
        <row r="11">
          <cell r="B11">
            <v>1997</v>
          </cell>
          <cell r="C11">
            <v>756.5</v>
          </cell>
          <cell r="D11">
            <v>593</v>
          </cell>
          <cell r="E11">
            <v>600</v>
          </cell>
          <cell r="F11">
            <v>366.8</v>
          </cell>
          <cell r="G11">
            <v>255.8</v>
          </cell>
          <cell r="H11">
            <v>17.7</v>
          </cell>
          <cell r="I11">
            <v>12.4</v>
          </cell>
          <cell r="J11">
            <v>17</v>
          </cell>
          <cell r="K11">
            <v>87.1</v>
          </cell>
          <cell r="L11">
            <v>266.89999999999998</v>
          </cell>
          <cell r="M11">
            <v>466.5</v>
          </cell>
          <cell r="N11">
            <v>586.29999999999995</v>
          </cell>
        </row>
        <row r="12">
          <cell r="B12">
            <v>1998</v>
          </cell>
          <cell r="C12">
            <v>624.79999999999995</v>
          </cell>
          <cell r="D12">
            <v>512.6</v>
          </cell>
          <cell r="E12">
            <v>492.3</v>
          </cell>
          <cell r="F12">
            <v>282</v>
          </cell>
          <cell r="G12">
            <v>59.1</v>
          </cell>
          <cell r="H12">
            <v>54.7</v>
          </cell>
          <cell r="I12">
            <v>1</v>
          </cell>
          <cell r="J12">
            <v>3.4</v>
          </cell>
          <cell r="K12">
            <v>39.700000000000003</v>
          </cell>
          <cell r="L12">
            <v>223.4</v>
          </cell>
          <cell r="M12">
            <v>391.5</v>
          </cell>
          <cell r="N12">
            <v>535.1</v>
          </cell>
        </row>
        <row r="13">
          <cell r="B13">
            <v>2003</v>
          </cell>
          <cell r="C13">
            <v>814.1</v>
          </cell>
          <cell r="D13">
            <v>698.5</v>
          </cell>
          <cell r="E13">
            <v>581</v>
          </cell>
          <cell r="F13">
            <v>356</v>
          </cell>
          <cell r="G13">
            <v>178.6</v>
          </cell>
          <cell r="H13">
            <v>43.6</v>
          </cell>
          <cell r="I13">
            <v>0.3</v>
          </cell>
          <cell r="J13">
            <v>2.1</v>
          </cell>
          <cell r="K13">
            <v>55.4</v>
          </cell>
          <cell r="L13">
            <v>276.3</v>
          </cell>
          <cell r="M13">
            <v>399.15</v>
          </cell>
          <cell r="N13">
            <v>561.45000000000005</v>
          </cell>
        </row>
        <row r="14">
          <cell r="B14">
            <v>2004</v>
          </cell>
          <cell r="C14">
            <v>849.1</v>
          </cell>
          <cell r="D14">
            <v>631.70000000000005</v>
          </cell>
          <cell r="E14">
            <v>487.3</v>
          </cell>
          <cell r="F14">
            <v>331.5</v>
          </cell>
          <cell r="G14">
            <v>158.9</v>
          </cell>
          <cell r="H14">
            <v>44.2</v>
          </cell>
          <cell r="I14">
            <v>3.6</v>
          </cell>
          <cell r="J14">
            <v>12.8</v>
          </cell>
          <cell r="K14">
            <v>30</v>
          </cell>
          <cell r="L14">
            <v>226.3</v>
          </cell>
          <cell r="M14">
            <v>380.3</v>
          </cell>
        </row>
        <row r="16">
          <cell r="B16" t="str">
            <v>NORMAL</v>
          </cell>
          <cell r="C16">
            <v>752.9</v>
          </cell>
          <cell r="D16">
            <v>662.1</v>
          </cell>
          <cell r="E16">
            <v>571.6</v>
          </cell>
          <cell r="F16">
            <v>353.3</v>
          </cell>
          <cell r="G16">
            <v>171.8</v>
          </cell>
          <cell r="H16">
            <v>49.4</v>
          </cell>
          <cell r="I16">
            <v>8.9</v>
          </cell>
          <cell r="J16">
            <v>17.8</v>
          </cell>
          <cell r="K16">
            <v>102.5</v>
          </cell>
          <cell r="L16">
            <v>282.60000000000002</v>
          </cell>
          <cell r="M16">
            <v>445.5</v>
          </cell>
          <cell r="N16">
            <v>647.4</v>
          </cell>
        </row>
        <row r="20">
          <cell r="A20" t="str">
            <v>ENVIRONMENT CANADA - MONTHLY METEROLOGICAL SUMMARY</v>
          </cell>
        </row>
        <row r="21">
          <cell r="A21" t="str">
            <v>COOLING DEGREE DAYS</v>
          </cell>
        </row>
        <row r="22">
          <cell r="C22" t="str">
            <v>January</v>
          </cell>
          <cell r="D22" t="str">
            <v>February</v>
          </cell>
          <cell r="E22" t="str">
            <v>March</v>
          </cell>
          <cell r="F22" t="str">
            <v>April</v>
          </cell>
          <cell r="G22" t="str">
            <v>May</v>
          </cell>
          <cell r="H22" t="str">
            <v>June</v>
          </cell>
          <cell r="I22" t="str">
            <v>July</v>
          </cell>
          <cell r="J22" t="str">
            <v>August</v>
          </cell>
          <cell r="K22" t="str">
            <v>September</v>
          </cell>
          <cell r="L22" t="str">
            <v>October</v>
          </cell>
          <cell r="M22" t="str">
            <v>November</v>
          </cell>
          <cell r="N22" t="str">
            <v>December</v>
          </cell>
        </row>
        <row r="23">
          <cell r="B23">
            <v>1990</v>
          </cell>
          <cell r="C23">
            <v>0</v>
          </cell>
          <cell r="D23">
            <v>0</v>
          </cell>
          <cell r="E23">
            <v>0</v>
          </cell>
          <cell r="F23">
            <v>17.8</v>
          </cell>
          <cell r="G23">
            <v>1.2</v>
          </cell>
          <cell r="H23">
            <v>52</v>
          </cell>
          <cell r="I23">
            <v>93</v>
          </cell>
          <cell r="J23">
            <v>75</v>
          </cell>
          <cell r="K23">
            <v>22</v>
          </cell>
          <cell r="L23">
            <v>4</v>
          </cell>
          <cell r="M23">
            <v>0</v>
          </cell>
          <cell r="N23">
            <v>0</v>
          </cell>
        </row>
        <row r="24">
          <cell r="B24">
            <v>1991</v>
          </cell>
          <cell r="C24">
            <v>0</v>
          </cell>
          <cell r="D24">
            <v>0</v>
          </cell>
          <cell r="E24">
            <v>0</v>
          </cell>
          <cell r="F24">
            <v>3.9</v>
          </cell>
          <cell r="G24">
            <v>54</v>
          </cell>
          <cell r="H24">
            <v>79</v>
          </cell>
          <cell r="I24">
            <v>115</v>
          </cell>
          <cell r="J24">
            <v>99</v>
          </cell>
          <cell r="K24">
            <v>33</v>
          </cell>
          <cell r="L24">
            <v>1.3</v>
          </cell>
          <cell r="M24">
            <v>0</v>
          </cell>
          <cell r="N24">
            <v>0</v>
          </cell>
        </row>
        <row r="25">
          <cell r="B25">
            <v>1992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3</v>
          </cell>
          <cell r="H25">
            <v>19</v>
          </cell>
          <cell r="I25">
            <v>25</v>
          </cell>
          <cell r="J25">
            <v>33</v>
          </cell>
          <cell r="K25">
            <v>26</v>
          </cell>
          <cell r="L25">
            <v>0</v>
          </cell>
          <cell r="M25">
            <v>0</v>
          </cell>
          <cell r="N25">
            <v>0</v>
          </cell>
        </row>
        <row r="26">
          <cell r="B26">
            <v>1993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</v>
          </cell>
          <cell r="H26">
            <v>22</v>
          </cell>
          <cell r="I26">
            <v>114</v>
          </cell>
          <cell r="J26">
            <v>105.4</v>
          </cell>
          <cell r="K26">
            <v>15.7</v>
          </cell>
          <cell r="L26">
            <v>3</v>
          </cell>
          <cell r="M26">
            <v>0</v>
          </cell>
          <cell r="N26">
            <v>0</v>
          </cell>
        </row>
        <row r="27">
          <cell r="B27">
            <v>1994</v>
          </cell>
          <cell r="C27">
            <v>0</v>
          </cell>
          <cell r="D27">
            <v>0</v>
          </cell>
          <cell r="E27">
            <v>0</v>
          </cell>
          <cell r="F27">
            <v>0.5</v>
          </cell>
          <cell r="G27">
            <v>8</v>
          </cell>
          <cell r="H27">
            <v>68</v>
          </cell>
          <cell r="I27">
            <v>111</v>
          </cell>
          <cell r="J27">
            <v>46</v>
          </cell>
          <cell r="K27">
            <v>14</v>
          </cell>
          <cell r="L27">
            <v>0</v>
          </cell>
          <cell r="M27">
            <v>0</v>
          </cell>
          <cell r="N27">
            <v>0</v>
          </cell>
        </row>
        <row r="28">
          <cell r="B28">
            <v>1995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3.5</v>
          </cell>
          <cell r="H28">
            <v>77.900000000000006</v>
          </cell>
          <cell r="I28">
            <v>130.9</v>
          </cell>
          <cell r="J28">
            <v>122.9</v>
          </cell>
          <cell r="K28">
            <v>12.7</v>
          </cell>
          <cell r="L28">
            <v>3.2</v>
          </cell>
          <cell r="M28">
            <v>0</v>
          </cell>
          <cell r="N28">
            <v>0</v>
          </cell>
        </row>
        <row r="29">
          <cell r="B29">
            <v>1996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8.6</v>
          </cell>
          <cell r="H29">
            <v>38.299999999999997</v>
          </cell>
          <cell r="I29">
            <v>59.6</v>
          </cell>
          <cell r="J29">
            <v>87.1</v>
          </cell>
          <cell r="K29">
            <v>27.1</v>
          </cell>
          <cell r="L29">
            <v>0</v>
          </cell>
          <cell r="M29">
            <v>0</v>
          </cell>
          <cell r="N29">
            <v>0</v>
          </cell>
        </row>
        <row r="30">
          <cell r="B30">
            <v>1997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73.3</v>
          </cell>
          <cell r="I30">
            <v>103</v>
          </cell>
          <cell r="J30">
            <v>46.8</v>
          </cell>
          <cell r="K30">
            <v>11.7</v>
          </cell>
          <cell r="L30">
            <v>2.8</v>
          </cell>
          <cell r="M30">
            <v>0</v>
          </cell>
          <cell r="N30">
            <v>0</v>
          </cell>
        </row>
        <row r="31">
          <cell r="B31">
            <v>1998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28.6</v>
          </cell>
          <cell r="H31">
            <v>82.4</v>
          </cell>
          <cell r="I31">
            <v>101.3</v>
          </cell>
          <cell r="J31">
            <v>117.7</v>
          </cell>
          <cell r="K31">
            <v>45</v>
          </cell>
          <cell r="L31">
            <v>0</v>
          </cell>
          <cell r="M31">
            <v>0</v>
          </cell>
          <cell r="N31">
            <v>0</v>
          </cell>
        </row>
        <row r="32">
          <cell r="B32">
            <v>2003</v>
          </cell>
          <cell r="C32">
            <v>0</v>
          </cell>
          <cell r="D32">
            <v>0</v>
          </cell>
          <cell r="E32">
            <v>0</v>
          </cell>
          <cell r="F32">
            <v>2.4</v>
          </cell>
          <cell r="G32">
            <v>0</v>
          </cell>
          <cell r="H32">
            <v>46.1</v>
          </cell>
          <cell r="I32">
            <v>117.6</v>
          </cell>
          <cell r="J32">
            <v>127.4</v>
          </cell>
          <cell r="K32">
            <v>23.8</v>
          </cell>
          <cell r="L32">
            <v>0</v>
          </cell>
          <cell r="M32">
            <v>0</v>
          </cell>
          <cell r="N32">
            <v>0</v>
          </cell>
        </row>
        <row r="33">
          <cell r="B33">
            <v>2004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8.6</v>
          </cell>
          <cell r="H33">
            <v>31.6</v>
          </cell>
          <cell r="I33">
            <v>85.4</v>
          </cell>
          <cell r="J33">
            <v>59.6</v>
          </cell>
          <cell r="K33">
            <v>41.2</v>
          </cell>
          <cell r="L33">
            <v>1.5</v>
          </cell>
          <cell r="M33">
            <v>0</v>
          </cell>
        </row>
        <row r="35">
          <cell r="B35" t="str">
            <v>NORMAL</v>
          </cell>
          <cell r="C35">
            <v>0</v>
          </cell>
          <cell r="D35">
            <v>0</v>
          </cell>
          <cell r="E35">
            <v>0</v>
          </cell>
          <cell r="F35">
            <v>1.1000000000000001</v>
          </cell>
          <cell r="G35">
            <v>12</v>
          </cell>
          <cell r="H35">
            <v>44.2</v>
          </cell>
          <cell r="I35">
            <v>96.7</v>
          </cell>
          <cell r="J35">
            <v>75</v>
          </cell>
          <cell r="K35">
            <v>22.1</v>
          </cell>
          <cell r="L35">
            <v>1</v>
          </cell>
          <cell r="M35">
            <v>0</v>
          </cell>
          <cell r="N35">
            <v>0</v>
          </cell>
        </row>
      </sheetData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VA &amp; Other"/>
      <sheetName val="Carrying Charges"/>
      <sheetName val="1580"/>
      <sheetName val="1582"/>
      <sheetName val="1584"/>
      <sheetName val="1586"/>
      <sheetName val="1588"/>
      <sheetName val="1525"/>
      <sheetName val="1562"/>
      <sheetName val="1570"/>
      <sheetName val="1571"/>
      <sheetName val="1590"/>
      <sheetName val="JDE Quarter Change"/>
      <sheetName val="Sheet2"/>
      <sheetName val="Sheet1"/>
    </sheetNames>
    <sheetDataSet>
      <sheetData sheetId="0" refreshError="1">
        <row r="3">
          <cell r="A3" t="str">
            <v>Quarter ended June 30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Schedules"/>
      <sheetName val="QuarterlyNotesFS"/>
      <sheetName val="Bal_ExternalReporting"/>
      <sheetName val="SCHANGES_ExternalReporting"/>
      <sheetName val="Operat_ExternalReporting"/>
      <sheetName val="Bal_side_land"/>
      <sheetName val="Bal_side"/>
      <sheetName val="TOWNOPERATING"/>
      <sheetName val="Operat_Cond_land (2)"/>
      <sheetName val="Operat_Cond_land"/>
      <sheetName val="Operating_qtr"/>
      <sheetName val="OperatQTR_Cond_land "/>
      <sheetName val="OPERATNG"/>
      <sheetName val="GL_DETAIL"/>
      <sheetName val="Operst_variance (2)"/>
      <sheetName val="Operst_variance"/>
      <sheetName val="DATA"/>
      <sheetName val="ADJUSTMT"/>
      <sheetName val="BALANCE"/>
      <sheetName val="Explanation"/>
      <sheetName val="TOWNOPERATING_LAND"/>
      <sheetName val="Regul_Assets"/>
      <sheetName val="TAXES"/>
      <sheetName val="Operating_qtr (3)"/>
      <sheetName val="Operating_qtr (2)"/>
      <sheetName val="Operating_qtr_LYear"/>
      <sheetName val="Capexp"/>
      <sheetName val="CapexpQTR"/>
      <sheetName val="Cap_Sum_Activity (2)"/>
      <sheetName val="Cap_Sum_Activity"/>
      <sheetName val="CapexpSum"/>
      <sheetName val="SCHANGES"/>
      <sheetName val="CFLOW"/>
      <sheetName val="SUPPLMT"/>
      <sheetName val="LASTYR"/>
      <sheetName val="PERFORM"/>
      <sheetName val="AVGCUST"/>
      <sheetName val="Sheet1"/>
      <sheetName val="BAL_QUARTER"/>
      <sheetName val="CAPITALEX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223">
          <cell r="C223">
            <v>-8814607.4800000004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MUM"/>
      <sheetName val="OPTTABLE"/>
    </sheetNames>
    <sheetDataSet>
      <sheetData sheetId="0"/>
      <sheetData sheetId="1" refreshError="1">
        <row r="2">
          <cell r="A2" t="str">
            <v>system</v>
          </cell>
          <cell r="B2" t="str">
            <v>44 kv</v>
          </cell>
          <cell r="Q2" t="str">
            <v>system</v>
          </cell>
          <cell r="R2" t="str">
            <v>m.s.-44 kv</v>
          </cell>
          <cell r="S2" t="str">
            <v>13.8 kv</v>
          </cell>
          <cell r="U2" t="str">
            <v>system</v>
          </cell>
          <cell r="V2" t="str">
            <v>27.6/16 kv</v>
          </cell>
          <cell r="AA2" t="str">
            <v>system</v>
          </cell>
          <cell r="AB2" t="str">
            <v>13.8 kv</v>
          </cell>
          <cell r="AG2" t="str">
            <v>system</v>
          </cell>
          <cell r="AH2" t="str">
            <v>27.6 kv</v>
          </cell>
          <cell r="AW2" t="str">
            <v>system</v>
          </cell>
          <cell r="AX2" t="str">
            <v>m.s.-27 kv</v>
          </cell>
          <cell r="AY2" t="str">
            <v>4.16 kv</v>
          </cell>
          <cell r="BB2" t="str">
            <v>system</v>
          </cell>
          <cell r="BC2" t="str">
            <v>4.16 kv</v>
          </cell>
          <cell r="BH2" t="str">
            <v>SYSTEM</v>
          </cell>
        </row>
        <row r="3">
          <cell r="B3" t="str">
            <v>total</v>
          </cell>
          <cell r="C3" t="str">
            <v>ann. cap</v>
          </cell>
          <cell r="D3" t="str">
            <v>loss</v>
          </cell>
          <cell r="E3" t="str">
            <v>penalty</v>
          </cell>
          <cell r="R3" t="str">
            <v>total</v>
          </cell>
          <cell r="S3" t="str">
            <v>total</v>
          </cell>
          <cell r="T3" t="str">
            <v>total</v>
          </cell>
          <cell r="V3" t="str">
            <v>total</v>
          </cell>
          <cell r="W3" t="str">
            <v>ann. cap</v>
          </cell>
          <cell r="X3" t="str">
            <v>loss</v>
          </cell>
          <cell r="Y3" t="str">
            <v>penalty</v>
          </cell>
          <cell r="AB3" t="str">
            <v>total</v>
          </cell>
          <cell r="AC3" t="str">
            <v>ann. cap</v>
          </cell>
          <cell r="AD3" t="str">
            <v>loss</v>
          </cell>
          <cell r="AE3" t="str">
            <v>penalty</v>
          </cell>
          <cell r="AH3" t="str">
            <v>total</v>
          </cell>
          <cell r="AI3" t="str">
            <v>ann. cap</v>
          </cell>
          <cell r="AJ3" t="str">
            <v>loss</v>
          </cell>
          <cell r="AK3" t="str">
            <v>penalty</v>
          </cell>
          <cell r="AX3" t="str">
            <v>total</v>
          </cell>
          <cell r="AY3" t="str">
            <v>total</v>
          </cell>
          <cell r="AZ3" t="str">
            <v>total</v>
          </cell>
          <cell r="BC3" t="str">
            <v>total</v>
          </cell>
          <cell r="BD3" t="str">
            <v>ann. cap</v>
          </cell>
          <cell r="BE3" t="str">
            <v>loss</v>
          </cell>
          <cell r="BF3" t="str">
            <v>penalty</v>
          </cell>
          <cell r="BH3" t="str">
            <v>total</v>
          </cell>
        </row>
        <row r="4">
          <cell r="A4" t="str">
            <v>u.f.</v>
          </cell>
          <cell r="B4" t="str">
            <v>p.w. cost</v>
          </cell>
          <cell r="C4" t="str">
            <v>p.w. cost</v>
          </cell>
          <cell r="D4" t="str">
            <v>p.w. cost</v>
          </cell>
          <cell r="E4" t="str">
            <v>p.w. cost</v>
          </cell>
          <cell r="Q4" t="str">
            <v>u.f.</v>
          </cell>
          <cell r="R4" t="str">
            <v>p.w. cost</v>
          </cell>
          <cell r="S4" t="str">
            <v>p.w. cost</v>
          </cell>
          <cell r="U4" t="str">
            <v>u.f.</v>
          </cell>
          <cell r="V4" t="str">
            <v>p.w. cost</v>
          </cell>
          <cell r="W4" t="str">
            <v>p.w. cost</v>
          </cell>
          <cell r="X4" t="str">
            <v>p.w. cost</v>
          </cell>
          <cell r="Y4" t="str">
            <v>p.w. cost</v>
          </cell>
          <cell r="AA4" t="str">
            <v>u.f.</v>
          </cell>
          <cell r="AB4" t="str">
            <v>p.w. cost</v>
          </cell>
          <cell r="AC4" t="str">
            <v>p.w. cost</v>
          </cell>
          <cell r="AD4" t="str">
            <v>p.w. cost</v>
          </cell>
          <cell r="AE4" t="str">
            <v>p.w. cost</v>
          </cell>
          <cell r="AG4" t="str">
            <v>u.f.</v>
          </cell>
          <cell r="AH4" t="str">
            <v>p.w. cost</v>
          </cell>
          <cell r="AI4" t="str">
            <v>p.w. cost</v>
          </cell>
          <cell r="AJ4" t="str">
            <v>p.w. cost</v>
          </cell>
          <cell r="AK4" t="str">
            <v>p.w. cost</v>
          </cell>
          <cell r="AW4" t="str">
            <v>u.f.</v>
          </cell>
          <cell r="AX4" t="str">
            <v>p.w. cost</v>
          </cell>
          <cell r="AY4" t="str">
            <v>p.w. cost</v>
          </cell>
          <cell r="BB4" t="str">
            <v>u.f.</v>
          </cell>
          <cell r="BC4" t="str">
            <v>p.w. cost</v>
          </cell>
          <cell r="BD4" t="str">
            <v>p.w. cost</v>
          </cell>
          <cell r="BE4" t="str">
            <v>p.w. cost</v>
          </cell>
          <cell r="BF4" t="str">
            <v>p.w. cost</v>
          </cell>
          <cell r="BH4" t="str">
            <v>p.w. cost</v>
          </cell>
        </row>
        <row r="5">
          <cell r="B5" t="str">
            <v>$,000</v>
          </cell>
          <cell r="C5" t="str">
            <v>$,000</v>
          </cell>
          <cell r="D5" t="str">
            <v>$,000</v>
          </cell>
          <cell r="E5" t="str">
            <v>$,000</v>
          </cell>
          <cell r="R5" t="str">
            <v>$,000</v>
          </cell>
          <cell r="S5" t="str">
            <v>$,000</v>
          </cell>
          <cell r="T5" t="str">
            <v>$,000</v>
          </cell>
          <cell r="V5" t="str">
            <v>$,000</v>
          </cell>
          <cell r="W5" t="str">
            <v>$,000</v>
          </cell>
          <cell r="X5" t="str">
            <v>$,000</v>
          </cell>
          <cell r="Y5" t="str">
            <v>$,000</v>
          </cell>
          <cell r="AB5" t="str">
            <v>$,000</v>
          </cell>
          <cell r="AC5" t="str">
            <v>$,000</v>
          </cell>
          <cell r="AD5" t="str">
            <v>$,000</v>
          </cell>
          <cell r="AE5" t="str">
            <v>$,000</v>
          </cell>
          <cell r="AH5" t="str">
            <v>$,000</v>
          </cell>
          <cell r="AI5" t="str">
            <v>$,000</v>
          </cell>
          <cell r="AJ5" t="str">
            <v>$,000</v>
          </cell>
          <cell r="AK5" t="str">
            <v>$,000</v>
          </cell>
          <cell r="AX5" t="str">
            <v>$,000</v>
          </cell>
          <cell r="AY5" t="str">
            <v>$,000</v>
          </cell>
          <cell r="AZ5" t="str">
            <v>$,000</v>
          </cell>
          <cell r="BC5" t="str">
            <v>$,000</v>
          </cell>
          <cell r="BD5" t="str">
            <v>$,000</v>
          </cell>
          <cell r="BE5" t="str">
            <v>$,000</v>
          </cell>
          <cell r="BF5" t="str">
            <v>$,000</v>
          </cell>
          <cell r="BH5" t="str">
            <v>$,000</v>
          </cell>
        </row>
        <row r="6">
          <cell r="A6">
            <v>0.1</v>
          </cell>
          <cell r="B6">
            <v>922949.3047409018</v>
          </cell>
          <cell r="C6">
            <v>828046.5026810366</v>
          </cell>
          <cell r="D6">
            <v>8086.9740055176917</v>
          </cell>
          <cell r="E6">
            <v>86815.828054347789</v>
          </cell>
          <cell r="Q6">
            <v>0.1</v>
          </cell>
          <cell r="R6">
            <v>1348662.7204959833</v>
          </cell>
          <cell r="S6">
            <v>198261.39107495613</v>
          </cell>
          <cell r="T6">
            <v>1546924.1115709394</v>
          </cell>
          <cell r="U6">
            <v>0.1</v>
          </cell>
          <cell r="V6">
            <v>316131.58230286697</v>
          </cell>
          <cell r="W6">
            <v>281297.09004733519</v>
          </cell>
          <cell r="X6">
            <v>1908.7962947781145</v>
          </cell>
          <cell r="Y6">
            <v>32925.695960753656</v>
          </cell>
          <cell r="AA6">
            <v>0.1</v>
          </cell>
          <cell r="AB6">
            <v>694983.76280573849</v>
          </cell>
          <cell r="AC6">
            <v>604731.47653816093</v>
          </cell>
          <cell r="AD6">
            <v>5113.5234880206945</v>
          </cell>
          <cell r="AE6">
            <v>85138.76277955687</v>
          </cell>
          <cell r="AG6">
            <v>0.1</v>
          </cell>
          <cell r="AH6">
            <v>345175.50503188343</v>
          </cell>
          <cell r="AI6">
            <v>309702.2219073273</v>
          </cell>
          <cell r="AJ6">
            <v>2222.036437461375</v>
          </cell>
          <cell r="AK6">
            <v>33251.24668709487</v>
          </cell>
          <cell r="AW6">
            <v>0.1</v>
          </cell>
          <cell r="AX6">
            <v>234399.08325525196</v>
          </cell>
          <cell r="AY6">
            <v>41390.633040980138</v>
          </cell>
          <cell r="AZ6">
            <v>275789.71629623207</v>
          </cell>
          <cell r="BB6">
            <v>0.1</v>
          </cell>
          <cell r="BC6">
            <v>184468.09132885834</v>
          </cell>
          <cell r="BD6">
            <v>168570.45945125411</v>
          </cell>
          <cell r="BE6">
            <v>1809.8875944724248</v>
          </cell>
          <cell r="BF6">
            <v>14087.744283131808</v>
          </cell>
          <cell r="BH6">
            <v>3406970.219942824</v>
          </cell>
        </row>
        <row r="7">
          <cell r="A7">
            <v>0.2</v>
          </cell>
          <cell r="B7">
            <v>508970.92210678861</v>
          </cell>
          <cell r="C7">
            <v>399303.00542184012</v>
          </cell>
          <cell r="D7">
            <v>16173.948011035383</v>
          </cell>
          <cell r="E7">
            <v>93493.968673912968</v>
          </cell>
          <cell r="Q7">
            <v>0.2</v>
          </cell>
          <cell r="R7">
            <v>657036.14716378215</v>
          </cell>
          <cell r="S7">
            <v>205094.62302368155</v>
          </cell>
          <cell r="T7">
            <v>862130.77018746373</v>
          </cell>
          <cell r="U7">
            <v>0.2</v>
          </cell>
          <cell r="V7">
            <v>176933.38926324897</v>
          </cell>
          <cell r="W7">
            <v>137657.35486980426</v>
          </cell>
          <cell r="X7">
            <v>3817.5925895562291</v>
          </cell>
          <cell r="Y7">
            <v>35458.441803888549</v>
          </cell>
          <cell r="AA7">
            <v>0.2</v>
          </cell>
          <cell r="AB7">
            <v>386020.52806598583</v>
          </cell>
          <cell r="AC7">
            <v>284105.58271196019</v>
          </cell>
          <cell r="AD7">
            <v>10227.046976041389</v>
          </cell>
          <cell r="AE7">
            <v>91687.898377984311</v>
          </cell>
          <cell r="AG7">
            <v>0.2</v>
          </cell>
          <cell r="AH7">
            <v>182882.93739482245</v>
          </cell>
          <cell r="AI7">
            <v>142629.82962610526</v>
          </cell>
          <cell r="AJ7">
            <v>4444.0728749227501</v>
          </cell>
          <cell r="AK7">
            <v>35809.034893794473</v>
          </cell>
          <cell r="AW7">
            <v>0.2</v>
          </cell>
          <cell r="AX7">
            <v>111418.49390603029</v>
          </cell>
          <cell r="AY7">
            <v>43077.655040047168</v>
          </cell>
          <cell r="AZ7">
            <v>154496.14894607745</v>
          </cell>
          <cell r="BB7">
            <v>0.2</v>
          </cell>
          <cell r="BC7">
            <v>96565.941327814377</v>
          </cell>
          <cell r="BD7">
            <v>77774.749218573736</v>
          </cell>
          <cell r="BE7">
            <v>3619.7751889448496</v>
          </cell>
          <cell r="BF7">
            <v>15171.416920295791</v>
          </cell>
          <cell r="BH7">
            <v>1885414.1678984012</v>
          </cell>
        </row>
        <row r="8">
          <cell r="A8">
            <v>0.3</v>
          </cell>
          <cell r="B8">
            <v>382204.2341498608</v>
          </cell>
          <cell r="C8">
            <v>256658.1794032355</v>
          </cell>
          <cell r="D8">
            <v>24260.922016553028</v>
          </cell>
          <cell r="E8">
            <v>101285.13273007241</v>
          </cell>
          <cell r="Q8">
            <v>0.3</v>
          </cell>
          <cell r="R8">
            <v>428354.96221811778</v>
          </cell>
          <cell r="S8">
            <v>213066.72696386129</v>
          </cell>
          <cell r="T8">
            <v>641421.68918197905</v>
          </cell>
          <cell r="U8">
            <v>0.3</v>
          </cell>
          <cell r="V8">
            <v>133942.12240919005</v>
          </cell>
          <cell r="W8">
            <v>89802.421570643113</v>
          </cell>
          <cell r="X8">
            <v>5726.3888843343448</v>
          </cell>
          <cell r="Y8">
            <v>38413.311954212601</v>
          </cell>
          <cell r="AA8">
            <v>0.3</v>
          </cell>
          <cell r="AB8">
            <v>291914.37397302949</v>
          </cell>
          <cell r="AC8">
            <v>177245.24693281783</v>
          </cell>
          <cell r="AD8">
            <v>15340.570464062093</v>
          </cell>
          <cell r="AE8">
            <v>99328.556576149538</v>
          </cell>
          <cell r="AG8">
            <v>0.3</v>
          </cell>
          <cell r="AH8">
            <v>132297.75599372905</v>
          </cell>
          <cell r="AI8">
            <v>86838.525546400895</v>
          </cell>
          <cell r="AJ8">
            <v>6666.1093123841283</v>
          </cell>
          <cell r="AK8">
            <v>38793.121134943984</v>
          </cell>
          <cell r="AW8">
            <v>0.3</v>
          </cell>
          <cell r="AX8">
            <v>70750.717256227799</v>
          </cell>
          <cell r="AY8">
            <v>45045.847372292053</v>
          </cell>
          <cell r="AZ8">
            <v>115796.56462851985</v>
          </cell>
          <cell r="BB8">
            <v>0.3</v>
          </cell>
          <cell r="BC8">
            <v>69376.893559029908</v>
          </cell>
          <cell r="BD8">
            <v>47511.529111958866</v>
          </cell>
          <cell r="BE8">
            <v>5429.6627834172732</v>
          </cell>
          <cell r="BF8">
            <v>16435.701663653774</v>
          </cell>
          <cell r="BH8">
            <v>1405662.3663632788</v>
          </cell>
        </row>
        <row r="9">
          <cell r="A9">
            <v>0.4</v>
          </cell>
          <cell r="B9">
            <v>327876.98906728532</v>
          </cell>
          <cell r="C9">
            <v>185036.22097604471</v>
          </cell>
          <cell r="D9">
            <v>32347.896022070767</v>
          </cell>
          <cell r="E9">
            <v>110492.87206916987</v>
          </cell>
          <cell r="Q9">
            <v>0.4</v>
          </cell>
          <cell r="R9">
            <v>315422.2521280573</v>
          </cell>
          <cell r="S9">
            <v>222488.30434770975</v>
          </cell>
          <cell r="T9">
            <v>537910.55647576705</v>
          </cell>
          <cell r="U9">
            <v>0.4</v>
          </cell>
          <cell r="V9">
            <v>115409.82774485175</v>
          </cell>
          <cell r="W9">
            <v>65869.21134296192</v>
          </cell>
          <cell r="X9">
            <v>7635.1851791124582</v>
          </cell>
          <cell r="Y9">
            <v>41905.431222777384</v>
          </cell>
          <cell r="AA9">
            <v>0.4</v>
          </cell>
          <cell r="AB9">
            <v>252602.80981642244</v>
          </cell>
          <cell r="AC9">
            <v>123790.29050854001</v>
          </cell>
          <cell r="AD9">
            <v>20454.093952082778</v>
          </cell>
          <cell r="AE9">
            <v>108358.42535579958</v>
          </cell>
          <cell r="AG9">
            <v>0.4</v>
          </cell>
          <cell r="AH9">
            <v>110223.81908653272</v>
          </cell>
          <cell r="AI9">
            <v>59015.904825839229</v>
          </cell>
          <cell r="AJ9">
            <v>8888.1457498455002</v>
          </cell>
          <cell r="AK9">
            <v>42319.768510848022</v>
          </cell>
          <cell r="AW9">
            <v>0.4</v>
          </cell>
          <cell r="AX9">
            <v>50665.995249082604</v>
          </cell>
          <cell r="AY9">
            <v>47371.892855854167</v>
          </cell>
          <cell r="AZ9">
            <v>98037.888104936777</v>
          </cell>
          <cell r="BB9">
            <v>0.4</v>
          </cell>
          <cell r="BC9">
            <v>57565.409019868792</v>
          </cell>
          <cell r="BD9">
            <v>32396.002281629539</v>
          </cell>
          <cell r="BE9">
            <v>7239.5503778896991</v>
          </cell>
          <cell r="BF9">
            <v>17929.856360349564</v>
          </cell>
          <cell r="BH9">
            <v>1189459.0804793737</v>
          </cell>
        </row>
        <row r="10">
          <cell r="A10">
            <v>0.5</v>
          </cell>
          <cell r="B10">
            <v>304090.02808955958</v>
          </cell>
          <cell r="C10">
            <v>142112.99878588427</v>
          </cell>
          <cell r="D10">
            <v>40434.870027588418</v>
          </cell>
          <cell r="E10">
            <v>121542.15927608694</v>
          </cell>
          <cell r="Q10">
            <v>0.5</v>
          </cell>
          <cell r="R10">
            <v>248805.02564199359</v>
          </cell>
          <cell r="S10">
            <v>233794.19720832826</v>
          </cell>
          <cell r="T10">
            <v>482599.22285032185</v>
          </cell>
          <cell r="U10">
            <v>0.5</v>
          </cell>
          <cell r="V10">
            <v>107180.97692365406</v>
          </cell>
          <cell r="W10">
            <v>51541.021104708387</v>
          </cell>
          <cell r="X10">
            <v>9543.9814738905807</v>
          </cell>
          <cell r="Y10">
            <v>46095.974345055125</v>
          </cell>
          <cell r="AA10">
            <v>0.5</v>
          </cell>
          <cell r="AB10">
            <v>236484.26856581122</v>
          </cell>
          <cell r="AC10">
            <v>91722.383234328125</v>
          </cell>
          <cell r="AD10">
            <v>25567.617440103444</v>
          </cell>
          <cell r="AE10">
            <v>119194.26789137945</v>
          </cell>
          <cell r="AG10">
            <v>0.5</v>
          </cell>
          <cell r="AH10">
            <v>99907.625773478823</v>
          </cell>
          <cell r="AI10">
            <v>42245.698224239168</v>
          </cell>
          <cell r="AJ10">
            <v>11110.182187306877</v>
          </cell>
          <cell r="AK10">
            <v>46551.745361932808</v>
          </cell>
          <cell r="AW10">
            <v>0.5</v>
          </cell>
          <cell r="AX10">
            <v>38819.417064218869</v>
          </cell>
          <cell r="AY10">
            <v>50163.147436128726</v>
          </cell>
          <cell r="AZ10">
            <v>88982.564500347595</v>
          </cell>
          <cell r="BB10">
            <v>0.5</v>
          </cell>
          <cell r="BC10">
            <v>52083.803821111236</v>
          </cell>
          <cell r="BD10">
            <v>23311.523852364604</v>
          </cell>
          <cell r="BE10">
            <v>9049.4379723621187</v>
          </cell>
          <cell r="BF10">
            <v>19722.841996384515</v>
          </cell>
          <cell r="BH10">
            <v>1082760.418137362</v>
          </cell>
        </row>
        <row r="11">
          <cell r="A11">
            <v>0.6</v>
          </cell>
          <cell r="B11">
            <v>297130.20813775389</v>
          </cell>
          <cell r="C11">
            <v>113561.52046455137</v>
          </cell>
          <cell r="D11">
            <v>48521.844033106056</v>
          </cell>
          <cell r="E11">
            <v>135046.84364009643</v>
          </cell>
          <cell r="Q11">
            <v>0.6</v>
          </cell>
          <cell r="R11">
            <v>205369.95101710732</v>
          </cell>
          <cell r="S11">
            <v>247612.51070463972</v>
          </cell>
          <cell r="T11">
            <v>452982.46172174707</v>
          </cell>
          <cell r="U11">
            <v>0.6</v>
          </cell>
          <cell r="V11">
            <v>104561.66270684738</v>
          </cell>
          <cell r="W11">
            <v>41891.135665895192</v>
          </cell>
          <cell r="X11">
            <v>11452.77776866869</v>
          </cell>
          <cell r="Y11">
            <v>51217.749272283494</v>
          </cell>
          <cell r="AA11">
            <v>0.6</v>
          </cell>
          <cell r="AB11">
            <v>233794.19720832826</v>
          </cell>
          <cell r="AC11">
            <v>70791.422600519523</v>
          </cell>
          <cell r="AD11">
            <v>30564.69917294259</v>
          </cell>
          <cell r="AE11">
            <v>132438.0754348661</v>
          </cell>
          <cell r="AG11">
            <v>0.6</v>
          </cell>
          <cell r="AH11">
            <v>96649.543329795953</v>
          </cell>
          <cell r="AI11">
            <v>31703.803893485478</v>
          </cell>
          <cell r="AJ11">
            <v>13221.5779230518</v>
          </cell>
          <cell r="AK11">
            <v>51724.161513258674</v>
          </cell>
          <cell r="AW11">
            <v>0.6</v>
          </cell>
          <cell r="AX11">
            <v>31103.51108070714</v>
          </cell>
          <cell r="AY11">
            <v>53574.680812019862</v>
          </cell>
          <cell r="AZ11">
            <v>84678.191892727002</v>
          </cell>
          <cell r="BB11">
            <v>0.6</v>
          </cell>
          <cell r="BC11">
            <v>50163.147436128726</v>
          </cell>
          <cell r="BD11">
            <v>17456.059754762133</v>
          </cell>
          <cell r="BE11">
            <v>10792.818796494921</v>
          </cell>
          <cell r="BF11">
            <v>21914.268884871668</v>
          </cell>
          <cell r="BH11">
            <v>1036002.0677888712</v>
          </cell>
        </row>
        <row r="12">
          <cell r="A12">
            <v>0.7</v>
          </cell>
          <cell r="B12">
            <v>301720.63328759768</v>
          </cell>
          <cell r="C12">
            <v>93184.11615386534</v>
          </cell>
          <cell r="D12">
            <v>56608.818038623831</v>
          </cell>
          <cell r="E12">
            <v>151927.6990951086</v>
          </cell>
          <cell r="Q12">
            <v>0.7</v>
          </cell>
          <cell r="R12">
            <v>175200.12254690594</v>
          </cell>
          <cell r="S12">
            <v>264885.40257502883</v>
          </cell>
          <cell r="T12">
            <v>440085.52512193477</v>
          </cell>
          <cell r="U12">
            <v>0.7</v>
          </cell>
          <cell r="V12">
            <v>105972.86080516109</v>
          </cell>
          <cell r="W12">
            <v>34991.318810395387</v>
          </cell>
          <cell r="X12">
            <v>13361.57406344682</v>
          </cell>
          <cell r="Y12">
            <v>57619.967931318883</v>
          </cell>
          <cell r="AA12">
            <v>0.7</v>
          </cell>
          <cell r="AB12">
            <v>241004.5464143593</v>
          </cell>
          <cell r="AC12">
            <v>56752.518023521661</v>
          </cell>
          <cell r="AD12">
            <v>35259.193526613126</v>
          </cell>
          <cell r="AE12">
            <v>148992.83486422431</v>
          </cell>
          <cell r="AG12">
            <v>0.7</v>
          </cell>
          <cell r="AH12">
            <v>98054.447951919778</v>
          </cell>
          <cell r="AI12">
            <v>24704.184197531144</v>
          </cell>
          <cell r="AJ12">
            <v>15160.582051972684</v>
          </cell>
          <cell r="AK12">
            <v>58189.681702416034</v>
          </cell>
          <cell r="AW12">
            <v>0.7</v>
          </cell>
          <cell r="AX12">
            <v>25814.009463950322</v>
          </cell>
          <cell r="AY12">
            <v>57839.097531883759</v>
          </cell>
          <cell r="AZ12">
            <v>83653.106995834081</v>
          </cell>
          <cell r="BB12">
            <v>0.7</v>
          </cell>
          <cell r="BC12">
            <v>50686.741092661803</v>
          </cell>
          <cell r="BD12">
            <v>13641.9276215179</v>
          </cell>
          <cell r="BE12">
            <v>12391.26097566325</v>
          </cell>
          <cell r="BF12">
            <v>24653.552495480668</v>
          </cell>
          <cell r="BH12">
            <v>1029486.5741624474</v>
          </cell>
        </row>
        <row r="13">
          <cell r="A13">
            <v>0.8</v>
          </cell>
          <cell r="B13">
            <v>316376.41454475507</v>
          </cell>
          <cell r="C13">
            <v>78048.966391918031</v>
          </cell>
          <cell r="D13">
            <v>64695.792044141534</v>
          </cell>
          <cell r="E13">
            <v>173631.65610869558</v>
          </cell>
          <cell r="Q13">
            <v>0.8</v>
          </cell>
          <cell r="R13">
            <v>153355.26361588342</v>
          </cell>
          <cell r="S13">
            <v>287093.40640838642</v>
          </cell>
          <cell r="T13">
            <v>440448.67002426984</v>
          </cell>
          <cell r="U13">
            <v>0.8</v>
          </cell>
          <cell r="V13">
            <v>111133.73823969868</v>
          </cell>
          <cell r="W13">
            <v>30011.975959966458</v>
          </cell>
          <cell r="X13">
            <v>15270.370358224916</v>
          </cell>
          <cell r="Y13">
            <v>65851.391921507311</v>
          </cell>
          <cell r="AA13">
            <v>0.8</v>
          </cell>
          <cell r="AB13">
            <v>256760.59814395377</v>
          </cell>
          <cell r="AC13">
            <v>46758.211854944864</v>
          </cell>
          <cell r="AD13">
            <v>39724.860729895234</v>
          </cell>
          <cell r="AE13">
            <v>170277.52555911374</v>
          </cell>
          <cell r="AG13">
            <v>0.8</v>
          </cell>
          <cell r="AH13">
            <v>103373.56592608859</v>
          </cell>
          <cell r="AI13">
            <v>19939.898227969301</v>
          </cell>
          <cell r="AJ13">
            <v>16931.174323929576</v>
          </cell>
          <cell r="AK13">
            <v>66502.49337418974</v>
          </cell>
          <cell r="AW13">
            <v>0.8</v>
          </cell>
          <cell r="AX13">
            <v>22252.80736953735</v>
          </cell>
          <cell r="AY13">
            <v>63321.919028851626</v>
          </cell>
          <cell r="AZ13">
            <v>85574.726398388972</v>
          </cell>
          <cell r="BB13">
            <v>0.8</v>
          </cell>
          <cell r="BC13">
            <v>53020.363000725454</v>
          </cell>
          <cell r="BD13">
            <v>10977.795081859878</v>
          </cell>
          <cell r="BE13">
            <v>13867.07935260199</v>
          </cell>
          <cell r="BF13">
            <v>28175.488566263615</v>
          </cell>
          <cell r="BH13">
            <v>1056907.1151332012</v>
          </cell>
        </row>
        <row r="14">
          <cell r="A14">
            <v>0.9</v>
          </cell>
          <cell r="B14">
            <v>341351.83806057554</v>
          </cell>
          <cell r="C14">
            <v>66007.519583615169</v>
          </cell>
          <cell r="D14">
            <v>72774.053016815596</v>
          </cell>
          <cell r="E14">
            <v>202570.26546014482</v>
          </cell>
          <cell r="Q14">
            <v>0.9</v>
          </cell>
          <cell r="R14">
            <v>137123.78439090759</v>
          </cell>
          <cell r="S14">
            <v>316704.07818619645</v>
          </cell>
          <cell r="T14">
            <v>453827.86257710401</v>
          </cell>
          <cell r="U14">
            <v>0.9</v>
          </cell>
          <cell r="V14">
            <v>119915.35134603207</v>
          </cell>
          <cell r="W14">
            <v>25909.560784603829</v>
          </cell>
          <cell r="X14">
            <v>17179.16665300306</v>
          </cell>
          <cell r="Y14">
            <v>76826.623908425201</v>
          </cell>
          <cell r="AA14">
            <v>0.9</v>
          </cell>
          <cell r="AB14">
            <v>281950.13558575616</v>
          </cell>
          <cell r="AC14">
            <v>39299.028711797226</v>
          </cell>
          <cell r="AD14">
            <v>43993.993721659695</v>
          </cell>
          <cell r="AE14">
            <v>198657.11315229911</v>
          </cell>
          <cell r="AG14">
            <v>0.9</v>
          </cell>
          <cell r="AH14">
            <v>112655.38207310592</v>
          </cell>
          <cell r="AI14">
            <v>16510.071331623356</v>
          </cell>
          <cell r="AJ14">
            <v>18559.068471594546</v>
          </cell>
          <cell r="AK14">
            <v>77586.242269887967</v>
          </cell>
          <cell r="AW14">
            <v>0.9</v>
          </cell>
          <cell r="AX14">
            <v>19776.560154010291</v>
          </cell>
          <cell r="AY14">
            <v>70632.347691475486</v>
          </cell>
          <cell r="AZ14">
            <v>90408.907845485781</v>
          </cell>
          <cell r="BB14">
            <v>0.9</v>
          </cell>
          <cell r="BC14">
            <v>57192.850501174136</v>
          </cell>
          <cell r="BD14">
            <v>9114.8512985919206</v>
          </cell>
          <cell r="BE14">
            <v>15206.595875274696</v>
          </cell>
          <cell r="BF14">
            <v>32871.403327307547</v>
          </cell>
          <cell r="BH14">
            <v>1118159.3419023033</v>
          </cell>
        </row>
        <row r="15">
          <cell r="A15">
            <v>1</v>
          </cell>
          <cell r="B15">
            <v>380501.68220830237</v>
          </cell>
          <cell r="C15">
            <v>56841.519704149076</v>
          </cell>
          <cell r="D15">
            <v>80575.843951979594</v>
          </cell>
          <cell r="E15">
            <v>243084.31855217388</v>
          </cell>
          <cell r="Q15">
            <v>1</v>
          </cell>
          <cell r="R15">
            <v>125314.23756276586</v>
          </cell>
          <cell r="S15">
            <v>358159.0186751305</v>
          </cell>
          <cell r="T15">
            <v>483473.25623789639</v>
          </cell>
          <cell r="U15">
            <v>1</v>
          </cell>
          <cell r="V15">
            <v>134064.32200451518</v>
          </cell>
          <cell r="W15">
            <v>22784.410366623782</v>
          </cell>
          <cell r="X15">
            <v>19087.962947781161</v>
          </cell>
          <cell r="Y15">
            <v>92191.94869011025</v>
          </cell>
          <cell r="AA15">
            <v>1</v>
          </cell>
          <cell r="AB15">
            <v>320049.80487828789</v>
          </cell>
          <cell r="AC15">
            <v>33470.69154232509</v>
          </cell>
          <cell r="AD15">
            <v>48190.577553203642</v>
          </cell>
          <cell r="AE15">
            <v>238388.5357827589</v>
          </cell>
          <cell r="AG15">
            <v>1</v>
          </cell>
          <cell r="AH15">
            <v>127119.00488272836</v>
          </cell>
          <cell r="AI15">
            <v>13906.091742020366</v>
          </cell>
          <cell r="AJ15">
            <v>20109.42241684235</v>
          </cell>
          <cell r="AK15">
            <v>93103.490723865616</v>
          </cell>
          <cell r="AW15">
            <v>1</v>
          </cell>
          <cell r="AX15">
            <v>18040.051194102347</v>
          </cell>
          <cell r="AY15">
            <v>80866.94781914886</v>
          </cell>
          <cell r="AZ15">
            <v>98906.999013251203</v>
          </cell>
          <cell r="BB15">
            <v>1</v>
          </cell>
          <cell r="BC15">
            <v>63623.677879035647</v>
          </cell>
          <cell r="BD15">
            <v>7690.2276540477405</v>
          </cell>
          <cell r="BE15">
            <v>16487.766232218873</v>
          </cell>
          <cell r="BF15">
            <v>39445.683992769031</v>
          </cell>
          <cell r="BH15">
            <v>1224065.2643466934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S26 - reg assets"/>
      <sheetName val="SS27-NBV-DEPR"/>
    </sheetNames>
    <sheetDataSet>
      <sheetData sheetId="0"/>
      <sheetData sheetId="1">
        <row r="8">
          <cell r="C8">
            <v>39447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</sheetNames>
    <sheetDataSet>
      <sheetData sheetId="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 OVERVIEW"/>
      <sheetName val="1-1 GENERAL (Input)"/>
      <sheetName val="2-1 TRIAL BALANCE DATA (Input)"/>
      <sheetName val="2-2 UNADJUSTED ACCOUNTING DATA"/>
      <sheetName val="ADJ 1 (Rate Base -Tier 1)"/>
      <sheetName val="ADJ 1a (Rate Base -Tier 1)"/>
      <sheetName val="ADJ 2 (Rate Base -Tier 2)"/>
      <sheetName val="ADJ 3 (Distrib Exp -Tier 1)"/>
      <sheetName val="ADJ 3a (Distrib Exp -Tier 1)"/>
      <sheetName val="ADJ 3b (Tier 1 Amortization)"/>
      <sheetName val="ADJ 4 (Distrib Exp -Tier 2)"/>
      <sheetName val="ADJ 5 (Specific Distrib Exp)"/>
      <sheetName val="ADJ 6 (Revenue -Tier 1)"/>
      <sheetName val="2-4 ADJUSTED ACCOUNTING DATA"/>
      <sheetName val="2-5 Capital Expnditures Sch 4-1"/>
      <sheetName val="2-6 OTH (Employee Compensation"/>
      <sheetName val="3-1 RATE BASE"/>
      <sheetName val="3-2 COST OF CAPITAL (Input)"/>
      <sheetName val="3-3  CAPITAL STRUCTURE (Input)"/>
      <sheetName val="3-4 WEIGHTED DEBT COST (Input)"/>
      <sheetName val="4-1 DATA for PILS MODEL"/>
      <sheetName val="4-2 OUTPUT from PILS MODEL"/>
      <sheetName val="5-1 SERVICE REVENUE REQUIREMENT"/>
      <sheetName val="5-2 SPECIFIC SERV CHRGS (Input)"/>
      <sheetName val="5-3 OTHER REGULTD CHRGS (Input)"/>
      <sheetName val="5-4 CDM (Input)"/>
      <sheetName val="5-5 BASE REVENUE REQUIREMENT"/>
      <sheetName val="6-1 CUSTOMER CLASSES (Input)"/>
      <sheetName val="6-2 DEMAND, RATES (Input)"/>
      <sheetName val="6-3 Trfmr Ownership (Input)"/>
      <sheetName val="7-1 ALLOCATION - Base Rev. Req."/>
      <sheetName val="7-2 ALLOCATION - LV-Wheeling"/>
      <sheetName val="7-3 ALLOCATION - CDM (Input)"/>
      <sheetName val="8-1 RATES - BASE REV. REQ."/>
      <sheetName val="8-2 RATES - LV-Wheeling"/>
      <sheetName val="8-3 RATES - CDM"/>
      <sheetName val="8-4 RATE RIDERS -Reg. Assets"/>
      <sheetName val="8-5 DISTRIBUTION RATES"/>
      <sheetName val="8-6 RETAIL TRANSM RATES (Input)"/>
      <sheetName val="8-7 OTHER CHGS, COMMOD (Input)"/>
      <sheetName val="9-1 BILL IMPACTS"/>
      <sheetName val="9-2 BILL IMPACTS %"/>
      <sheetName val="9-1ALT BILL IMPACTS"/>
      <sheetName val="9-2ALT BILL IMPACTS %"/>
      <sheetName val="10-1 RATES SCHEDULE (Part 1)"/>
      <sheetName val="10-2 RATES SCHEDULE (Part 2)"/>
      <sheetName val="10-3 RATES SCHEDULE (Part 3)"/>
      <sheetName val="10-4 DISTR. RATES - RECONCILED"/>
      <sheetName val="HB Appendix A.1"/>
      <sheetName val="HB Appendix A.2"/>
      <sheetName val="HB Appendix A.3"/>
      <sheetName val="HB Appendix A.4"/>
      <sheetName val="Navigation Macro Values"/>
      <sheetName val="Filters"/>
    </sheetNames>
    <sheetDataSet>
      <sheetData sheetId="0"/>
      <sheetData sheetId="1"/>
      <sheetData sheetId="2" refreshError="1">
        <row r="56">
          <cell r="C56" t="str">
            <v>A</v>
          </cell>
          <cell r="D56" t="str">
            <v>Territory "A"</v>
          </cell>
        </row>
        <row r="57">
          <cell r="C57" t="str">
            <v>B</v>
          </cell>
          <cell r="D57" t="str">
            <v>Territory "B"</v>
          </cell>
        </row>
        <row r="58">
          <cell r="C58" t="str">
            <v>C</v>
          </cell>
          <cell r="D58" t="str">
            <v>Territory "C"</v>
          </cell>
        </row>
        <row r="59">
          <cell r="C59" t="str">
            <v>D</v>
          </cell>
          <cell r="D59" t="str">
            <v>Territory "D"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. Setup"/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>
        <row r="1649">
          <cell r="A1649" t="str">
            <v>OEB</v>
          </cell>
          <cell r="B1649" t="str">
            <v>Description</v>
          </cell>
        </row>
        <row r="1650">
          <cell r="A1650">
            <v>1005</v>
          </cell>
          <cell r="B1650" t="str">
            <v>Cash</v>
          </cell>
        </row>
        <row r="1651">
          <cell r="A1651">
            <v>1010</v>
          </cell>
          <cell r="B1651" t="str">
            <v>Cash Advances and Working Funds</v>
          </cell>
        </row>
        <row r="1652">
          <cell r="A1652">
            <v>1020</v>
          </cell>
          <cell r="B1652" t="str">
            <v>Interest Special Deposits</v>
          </cell>
        </row>
        <row r="1653">
          <cell r="A1653">
            <v>1030</v>
          </cell>
          <cell r="B1653" t="str">
            <v>Dividend Special Deposits</v>
          </cell>
        </row>
        <row r="1654">
          <cell r="A1654">
            <v>1040</v>
          </cell>
          <cell r="B1654" t="str">
            <v>Other Special Deposits</v>
          </cell>
        </row>
        <row r="1655">
          <cell r="A1655">
            <v>1060</v>
          </cell>
          <cell r="B1655" t="str">
            <v>Term Deposits</v>
          </cell>
        </row>
        <row r="1656">
          <cell r="A1656">
            <v>1070</v>
          </cell>
          <cell r="B1656" t="str">
            <v>Current Investments</v>
          </cell>
        </row>
        <row r="1657">
          <cell r="A1657">
            <v>1100</v>
          </cell>
          <cell r="B1657" t="str">
            <v>Customer Accounts Receivable</v>
          </cell>
        </row>
        <row r="1658">
          <cell r="A1658">
            <v>1102</v>
          </cell>
          <cell r="B1658" t="str">
            <v>Accounts Receivable - Services</v>
          </cell>
        </row>
        <row r="1659">
          <cell r="A1659">
            <v>1104</v>
          </cell>
          <cell r="B1659" t="str">
            <v>Accounts Receivable - Recoverable Work</v>
          </cell>
        </row>
        <row r="1660">
          <cell r="A1660">
            <v>1105</v>
          </cell>
          <cell r="B1660" t="str">
            <v>Accounts Receivable - Merchandise, Jobbing, Etc</v>
          </cell>
        </row>
        <row r="1661">
          <cell r="A1661">
            <v>1110</v>
          </cell>
          <cell r="B1661" t="str">
            <v>Other Accounts Receivable</v>
          </cell>
        </row>
        <row r="1662">
          <cell r="A1662">
            <v>1120</v>
          </cell>
          <cell r="B1662" t="str">
            <v>Accrued Utility Revenues</v>
          </cell>
        </row>
        <row r="1663">
          <cell r="A1663">
            <v>1130</v>
          </cell>
          <cell r="B1663" t="str">
            <v>Accumulated Provision for Uncollectible Accounts - Credit</v>
          </cell>
        </row>
        <row r="1664">
          <cell r="A1664">
            <v>1140</v>
          </cell>
          <cell r="B1664" t="str">
            <v>Interest and Dividends Receivable</v>
          </cell>
        </row>
        <row r="1665">
          <cell r="A1665">
            <v>1150</v>
          </cell>
          <cell r="B1665" t="str">
            <v>Rents Receivable</v>
          </cell>
        </row>
        <row r="1666">
          <cell r="A1666">
            <v>1170</v>
          </cell>
          <cell r="B1666" t="str">
            <v>Notes Receivable</v>
          </cell>
        </row>
        <row r="1667">
          <cell r="A1667">
            <v>1180</v>
          </cell>
          <cell r="B1667" t="str">
            <v>Prepayments</v>
          </cell>
        </row>
        <row r="1668">
          <cell r="A1668">
            <v>1190</v>
          </cell>
          <cell r="B1668" t="str">
            <v>Miscellaneous Current and Accrued Assets</v>
          </cell>
        </row>
        <row r="1669">
          <cell r="A1669">
            <v>1200</v>
          </cell>
          <cell r="B1669" t="str">
            <v>Accounts Receivable from Associated Companies</v>
          </cell>
        </row>
        <row r="1670">
          <cell r="A1670">
            <v>1210</v>
          </cell>
          <cell r="B1670" t="str">
            <v>Notes Receivable from Associated Companies</v>
          </cell>
        </row>
        <row r="1671">
          <cell r="A1671">
            <v>1305</v>
          </cell>
          <cell r="B1671" t="str">
            <v>Fuel Stock</v>
          </cell>
        </row>
        <row r="1672">
          <cell r="A1672">
            <v>1330</v>
          </cell>
          <cell r="B1672" t="str">
            <v>Plant Materials and Operating Supplies</v>
          </cell>
        </row>
        <row r="1673">
          <cell r="A1673">
            <v>1340</v>
          </cell>
          <cell r="B1673" t="str">
            <v>Merchandise</v>
          </cell>
        </row>
        <row r="1674">
          <cell r="A1674">
            <v>1350</v>
          </cell>
          <cell r="B1674" t="str">
            <v>Other Materials and Supplies</v>
          </cell>
        </row>
        <row r="1675">
          <cell r="A1675">
            <v>1405</v>
          </cell>
          <cell r="B1675" t="str">
            <v>Long Term Investments in Non-Associated Companies</v>
          </cell>
        </row>
        <row r="1676">
          <cell r="A1676">
            <v>1408</v>
          </cell>
          <cell r="B1676" t="str">
            <v>Long Term Receivable - Street Lighting Transfer</v>
          </cell>
        </row>
        <row r="1677">
          <cell r="A1677">
            <v>1410</v>
          </cell>
          <cell r="B1677" t="str">
            <v>Other Special or Collateral Funds</v>
          </cell>
        </row>
        <row r="1678">
          <cell r="A1678">
            <v>1415</v>
          </cell>
          <cell r="B1678" t="str">
            <v>Sinking Funds</v>
          </cell>
        </row>
        <row r="1679">
          <cell r="A1679">
            <v>1425</v>
          </cell>
          <cell r="B1679" t="str">
            <v>Unamortized Debt Expense</v>
          </cell>
        </row>
        <row r="1680">
          <cell r="A1680">
            <v>1445</v>
          </cell>
          <cell r="B1680" t="str">
            <v>Unamortized Discount on Long-Term Debt--Debit</v>
          </cell>
        </row>
        <row r="1681">
          <cell r="A1681">
            <v>1455</v>
          </cell>
          <cell r="B1681" t="str">
            <v>Unamortized Deferred Foreign Currency Translation Gains and Losses</v>
          </cell>
        </row>
        <row r="1682">
          <cell r="A1682">
            <v>1460</v>
          </cell>
          <cell r="B1682" t="str">
            <v>Other Non-Current Assets</v>
          </cell>
        </row>
        <row r="1683">
          <cell r="A1683">
            <v>1465</v>
          </cell>
          <cell r="B1683" t="str">
            <v>O.M.E.R.S. Past Service Costs</v>
          </cell>
        </row>
        <row r="1684">
          <cell r="A1684">
            <v>1470</v>
          </cell>
          <cell r="B1684" t="str">
            <v>Past Service Costs - Employee Future Benefits</v>
          </cell>
        </row>
        <row r="1685">
          <cell r="A1685">
            <v>1475</v>
          </cell>
          <cell r="B1685" t="str">
            <v>Past Service Costs - Other Pension Plans</v>
          </cell>
        </row>
        <row r="1686">
          <cell r="A1686">
            <v>1480</v>
          </cell>
          <cell r="B1686" t="str">
            <v>Portfolio Investments - Associated Companies</v>
          </cell>
        </row>
        <row r="1687">
          <cell r="A1687">
            <v>1485</v>
          </cell>
          <cell r="B1687" t="str">
            <v>Investment in Associated Companies - Significant Influence</v>
          </cell>
        </row>
        <row r="1688">
          <cell r="A1688">
            <v>1490</v>
          </cell>
          <cell r="B1688" t="str">
            <v>Investment in Subsidiary Companies</v>
          </cell>
        </row>
        <row r="1689">
          <cell r="A1689">
            <v>1505</v>
          </cell>
          <cell r="B1689" t="str">
            <v>Unrecovered Plant and Regulatory Study Costs</v>
          </cell>
        </row>
        <row r="1690">
          <cell r="A1690">
            <v>1508</v>
          </cell>
          <cell r="B1690" t="str">
            <v>Other Regulatory Assets</v>
          </cell>
        </row>
        <row r="1691">
          <cell r="A1691">
            <v>1510</v>
          </cell>
          <cell r="B1691" t="str">
            <v>Preliminary Survey and Investigation Charges</v>
          </cell>
        </row>
        <row r="1692">
          <cell r="A1692">
            <v>1515</v>
          </cell>
          <cell r="B1692" t="str">
            <v>Emission Allowance Inventory</v>
          </cell>
        </row>
        <row r="1693">
          <cell r="A1693">
            <v>1516</v>
          </cell>
          <cell r="B1693" t="str">
            <v>Emission Allowances Withheld</v>
          </cell>
        </row>
        <row r="1694">
          <cell r="A1694">
            <v>1518</v>
          </cell>
          <cell r="B1694" t="str">
            <v>RCVARetail</v>
          </cell>
        </row>
        <row r="1695">
          <cell r="A1695">
            <v>1520</v>
          </cell>
          <cell r="B1695" t="str">
            <v>Power Purchase Variance Account</v>
          </cell>
        </row>
        <row r="1696">
          <cell r="A1696">
            <v>1521</v>
          </cell>
          <cell r="B1696" t="str">
            <v>Sub- Account 2010 SPC Assessment Variance</v>
          </cell>
        </row>
        <row r="1697">
          <cell r="A1697">
            <v>1525</v>
          </cell>
          <cell r="B1697" t="str">
            <v>Miscellaneous Deferred Debits</v>
          </cell>
        </row>
        <row r="1698">
          <cell r="A1698">
            <v>1530</v>
          </cell>
          <cell r="B1698" t="str">
            <v>Deferred Losses from Disposition of Utility Plant</v>
          </cell>
        </row>
        <row r="1699">
          <cell r="A1699">
            <v>1531</v>
          </cell>
          <cell r="B1699" t="str">
            <v>Renewable Connection Capital Deferral Account</v>
          </cell>
        </row>
        <row r="1700">
          <cell r="A1700">
            <v>1532</v>
          </cell>
          <cell r="B1700" t="str">
            <v>Renewable Connection OM&amp;A  Deferral Account</v>
          </cell>
        </row>
        <row r="1701">
          <cell r="A1701">
            <v>1534</v>
          </cell>
          <cell r="B1701" t="str">
            <v>Smart Grid Capital Deferral Account</v>
          </cell>
        </row>
        <row r="1702">
          <cell r="A1702">
            <v>1535</v>
          </cell>
          <cell r="B1702" t="str">
            <v>Smart Grid OM&amp;A Deferral Account</v>
          </cell>
        </row>
        <row r="1703">
          <cell r="A1703">
            <v>1540</v>
          </cell>
          <cell r="B1703" t="str">
            <v>Unamortized Loss on Reacquired Debt</v>
          </cell>
        </row>
        <row r="1704">
          <cell r="A1704">
            <v>1545</v>
          </cell>
          <cell r="B1704" t="str">
            <v>Development Charge Deposits/ Receivables</v>
          </cell>
        </row>
        <row r="1705">
          <cell r="A1705">
            <v>1548</v>
          </cell>
          <cell r="B1705" t="str">
            <v>RCVASTR</v>
          </cell>
        </row>
        <row r="1706">
          <cell r="A1706">
            <v>1550</v>
          </cell>
          <cell r="B1706" t="str">
            <v>LV Variance Account</v>
          </cell>
        </row>
        <row r="1707">
          <cell r="A1707">
            <v>1555</v>
          </cell>
          <cell r="B1707" t="str">
            <v>Smart Meter Capital and Recovery Offset Variance Account</v>
          </cell>
        </row>
        <row r="1708">
          <cell r="A1708">
            <v>1556</v>
          </cell>
          <cell r="B1708" t="str">
            <v>Smart Meter OM&amp;A Variance Account</v>
          </cell>
        </row>
        <row r="1709">
          <cell r="A1709">
            <v>1560</v>
          </cell>
          <cell r="B1709" t="str">
            <v>Deferred Development Costs</v>
          </cell>
        </row>
        <row r="1710">
          <cell r="A1710">
            <v>1562</v>
          </cell>
          <cell r="B1710" t="str">
            <v>Deferred Payments in Lieu of Taxes</v>
          </cell>
        </row>
        <row r="1711">
          <cell r="A1711">
            <v>1563</v>
          </cell>
          <cell r="B1711" t="str">
            <v>Contra Account Deferred Payments In Lieu of Taxes</v>
          </cell>
        </row>
        <row r="1712">
          <cell r="A1712">
            <v>1565</v>
          </cell>
          <cell r="B1712" t="str">
            <v>Conservation and Demand Management Expenditures and Recoveries</v>
          </cell>
        </row>
        <row r="1713">
          <cell r="A1713">
            <v>1566</v>
          </cell>
          <cell r="B1713" t="str">
            <v>CDM Contra Account</v>
          </cell>
        </row>
        <row r="1714">
          <cell r="A1714">
            <v>1567</v>
          </cell>
          <cell r="B1714" t="str">
            <v>Smart Metering</v>
          </cell>
        </row>
        <row r="1715">
          <cell r="A1715">
            <v>1570</v>
          </cell>
          <cell r="B1715" t="str">
            <v>Qualifying Transition Costs</v>
          </cell>
        </row>
        <row r="1716">
          <cell r="A1716">
            <v>1571</v>
          </cell>
          <cell r="B1716" t="str">
            <v>Pre-market Opening Energy Variance</v>
          </cell>
        </row>
        <row r="1717">
          <cell r="A1717">
            <v>1572</v>
          </cell>
          <cell r="B1717" t="str">
            <v>Extraordinary Event Costs</v>
          </cell>
        </row>
        <row r="1718">
          <cell r="A1718">
            <v>1574</v>
          </cell>
          <cell r="B1718" t="str">
            <v>Deferred Rate Impact Amounts</v>
          </cell>
        </row>
        <row r="1719">
          <cell r="A1719">
            <v>1575</v>
          </cell>
          <cell r="B1719" t="str">
            <v>Reserve For Transition Costs</v>
          </cell>
        </row>
        <row r="1720">
          <cell r="A1720">
            <v>1580</v>
          </cell>
          <cell r="B1720" t="str">
            <v>RSVAWMS</v>
          </cell>
        </row>
        <row r="1721">
          <cell r="A1721">
            <v>1582</v>
          </cell>
          <cell r="B1721" t="str">
            <v>RSVAONE-TIME</v>
          </cell>
        </row>
        <row r="1722">
          <cell r="A1722">
            <v>1584</v>
          </cell>
          <cell r="B1722" t="str">
            <v>RSVANW</v>
          </cell>
        </row>
        <row r="1723">
          <cell r="A1723">
            <v>1586</v>
          </cell>
          <cell r="B1723" t="str">
            <v>RSVACN</v>
          </cell>
        </row>
        <row r="1724">
          <cell r="A1724">
            <v>1588</v>
          </cell>
          <cell r="B1724" t="str">
            <v>RSVAPOWER</v>
          </cell>
        </row>
        <row r="1725">
          <cell r="A1725">
            <v>1590</v>
          </cell>
          <cell r="B1725" t="str">
            <v>Recovery of Regulatory Asset Balances</v>
          </cell>
        </row>
        <row r="1726">
          <cell r="A1726">
            <v>1592</v>
          </cell>
          <cell r="B1726" t="str">
            <v>PILS and Tax Variance for 2006 and Subsequent Years</v>
          </cell>
        </row>
        <row r="1727">
          <cell r="A1727">
            <v>1595</v>
          </cell>
          <cell r="B1727" t="str">
            <v>Regulatory asset approved 2008</v>
          </cell>
        </row>
        <row r="1728">
          <cell r="A1728">
            <v>1599</v>
          </cell>
          <cell r="B1728" t="str">
            <v>Regulatory Provisions</v>
          </cell>
        </row>
        <row r="1729">
          <cell r="A1729">
            <v>1605</v>
          </cell>
          <cell r="B1729" t="str">
            <v>Electric Plant in Service - Control Account</v>
          </cell>
        </row>
        <row r="1730">
          <cell r="A1730">
            <v>1606</v>
          </cell>
          <cell r="B1730" t="str">
            <v>Organization</v>
          </cell>
        </row>
        <row r="1731">
          <cell r="A1731">
            <v>1608</v>
          </cell>
          <cell r="B1731" t="str">
            <v>Franchises and Consents</v>
          </cell>
        </row>
        <row r="1732">
          <cell r="A1732">
            <v>1610</v>
          </cell>
          <cell r="B1732" t="str">
            <v>Miscellaneous Intangible Plant</v>
          </cell>
        </row>
        <row r="1733">
          <cell r="A1733">
            <v>1615</v>
          </cell>
          <cell r="B1733" t="str">
            <v>Land - Generation</v>
          </cell>
        </row>
        <row r="1734">
          <cell r="A1734">
            <v>1616</v>
          </cell>
          <cell r="B1734" t="str">
            <v>Land Rights - Generation</v>
          </cell>
        </row>
        <row r="1735">
          <cell r="A1735">
            <v>1620</v>
          </cell>
          <cell r="B1735" t="str">
            <v>Buildings and Fixtures - Generation</v>
          </cell>
        </row>
        <row r="1736">
          <cell r="A1736">
            <v>1630</v>
          </cell>
          <cell r="B1736" t="str">
            <v>Leasehold Improvements - Generation</v>
          </cell>
        </row>
        <row r="1737">
          <cell r="A1737">
            <v>1635</v>
          </cell>
          <cell r="B1737" t="str">
            <v>Boiler Plant Equipment - Generation</v>
          </cell>
        </row>
        <row r="1738">
          <cell r="A1738">
            <v>1640</v>
          </cell>
          <cell r="B1738" t="str">
            <v>Engines and Engine-Driven Generators</v>
          </cell>
        </row>
        <row r="1739">
          <cell r="A1739">
            <v>1645</v>
          </cell>
          <cell r="B1739" t="str">
            <v>Turbogenerator Units - Generation</v>
          </cell>
        </row>
        <row r="1740">
          <cell r="A1740">
            <v>1670</v>
          </cell>
          <cell r="B1740" t="str">
            <v>Prime Movers - Generation</v>
          </cell>
        </row>
        <row r="1741">
          <cell r="A1741">
            <v>1675</v>
          </cell>
          <cell r="B1741" t="str">
            <v>Generators</v>
          </cell>
        </row>
        <row r="1742">
          <cell r="A1742">
            <v>1680</v>
          </cell>
          <cell r="B1742" t="str">
            <v>Accessory Electric Equipment - Generation</v>
          </cell>
        </row>
        <row r="1743">
          <cell r="A1743">
            <v>1685</v>
          </cell>
          <cell r="B1743" t="str">
            <v>Miscellaneous Power Plant Equipment - Generation</v>
          </cell>
        </row>
        <row r="1744">
          <cell r="A1744">
            <v>1705</v>
          </cell>
          <cell r="B1744" t="str">
            <v>Land - Transmission</v>
          </cell>
        </row>
        <row r="1745">
          <cell r="A1745">
            <v>1706</v>
          </cell>
          <cell r="B1745" t="str">
            <v>Land Rights - Transmission</v>
          </cell>
        </row>
        <row r="1746">
          <cell r="A1746">
            <v>1708</v>
          </cell>
          <cell r="B1746" t="str">
            <v>Buildings and Fixtures - Transmission</v>
          </cell>
        </row>
        <row r="1747">
          <cell r="A1747">
            <v>1710</v>
          </cell>
          <cell r="B1747" t="str">
            <v>Leasehold Improvements - Transmission</v>
          </cell>
        </row>
        <row r="1748">
          <cell r="A1748">
            <v>1715</v>
          </cell>
          <cell r="B1748" t="str">
            <v>Station Equipment - Transmission</v>
          </cell>
        </row>
        <row r="1749">
          <cell r="A1749">
            <v>1720</v>
          </cell>
          <cell r="B1749" t="str">
            <v>Towers and Fixtures - Transmission</v>
          </cell>
        </row>
        <row r="1750">
          <cell r="A1750">
            <v>1725</v>
          </cell>
          <cell r="B1750" t="str">
            <v>Poles and Fixtures - Transmission</v>
          </cell>
        </row>
        <row r="1751">
          <cell r="A1751">
            <v>1730</v>
          </cell>
          <cell r="B1751" t="str">
            <v>Overhead Conductors and Devices - Transmission</v>
          </cell>
        </row>
        <row r="1752">
          <cell r="A1752">
            <v>1735</v>
          </cell>
          <cell r="B1752" t="str">
            <v>Underground Conduit - Transmission</v>
          </cell>
        </row>
        <row r="1753">
          <cell r="A1753">
            <v>1740</v>
          </cell>
          <cell r="B1753" t="str">
            <v>Underground Conductors and Devices - Transmission</v>
          </cell>
        </row>
        <row r="1754">
          <cell r="A1754">
            <v>1745</v>
          </cell>
          <cell r="B1754" t="str">
            <v>Roads and Trails - Transmission</v>
          </cell>
        </row>
        <row r="1755">
          <cell r="A1755">
            <v>1805</v>
          </cell>
          <cell r="B1755" t="str">
            <v>Land - Distribution Plant</v>
          </cell>
        </row>
        <row r="1756">
          <cell r="A1756">
            <v>1806</v>
          </cell>
          <cell r="B1756" t="str">
            <v>Land Rights - Distribution Plant</v>
          </cell>
        </row>
        <row r="1757">
          <cell r="A1757">
            <v>1808</v>
          </cell>
          <cell r="B1757" t="str">
            <v>Buildings and Fixtures - Distribution Plant</v>
          </cell>
        </row>
        <row r="1758">
          <cell r="A1758">
            <v>1810</v>
          </cell>
          <cell r="B1758" t="str">
            <v>Leasehold Improvements - Distribution Plant</v>
          </cell>
        </row>
        <row r="1759">
          <cell r="A1759">
            <v>1815</v>
          </cell>
          <cell r="B1759" t="str">
            <v>Transformer Station Equipment - Normally Primary above 50 kV</v>
          </cell>
        </row>
        <row r="1760">
          <cell r="A1760">
            <v>1820</v>
          </cell>
          <cell r="B1760" t="str">
            <v>Distribution Station Equipment - Normally Primary below 50 kV</v>
          </cell>
        </row>
        <row r="1761">
          <cell r="A1761">
            <v>1825</v>
          </cell>
          <cell r="B1761" t="str">
            <v>Storage Battery Equipment</v>
          </cell>
        </row>
        <row r="1762">
          <cell r="A1762">
            <v>1830</v>
          </cell>
          <cell r="B1762" t="str">
            <v>Poles, Towers and Fixtures</v>
          </cell>
        </row>
        <row r="1763">
          <cell r="A1763">
            <v>1835</v>
          </cell>
          <cell r="B1763" t="str">
            <v>Overhead Conductors and Devices</v>
          </cell>
        </row>
        <row r="1764">
          <cell r="A1764">
            <v>1840</v>
          </cell>
          <cell r="B1764" t="str">
            <v>Underground Conduit</v>
          </cell>
        </row>
        <row r="1765">
          <cell r="A1765">
            <v>1845</v>
          </cell>
          <cell r="B1765" t="str">
            <v>Underground Conductors and Devices</v>
          </cell>
        </row>
        <row r="1766">
          <cell r="A1766">
            <v>1850</v>
          </cell>
          <cell r="B1766" t="str">
            <v>Line Transformers</v>
          </cell>
        </row>
        <row r="1767">
          <cell r="A1767">
            <v>1855</v>
          </cell>
          <cell r="B1767" t="str">
            <v>Services</v>
          </cell>
        </row>
        <row r="1768">
          <cell r="A1768">
            <v>1860</v>
          </cell>
          <cell r="B1768" t="str">
            <v>Meters</v>
          </cell>
        </row>
        <row r="1769">
          <cell r="A1769">
            <v>1865</v>
          </cell>
          <cell r="B1769" t="str">
            <v>Other Installations on Customer's Premises</v>
          </cell>
        </row>
        <row r="1770">
          <cell r="A1770">
            <v>1870</v>
          </cell>
          <cell r="B1770" t="str">
            <v>Leased Property on Customer Premises</v>
          </cell>
        </row>
        <row r="1771">
          <cell r="A1771">
            <v>1875</v>
          </cell>
          <cell r="B1771" t="str">
            <v>Street Lighting and Signal Systems</v>
          </cell>
        </row>
        <row r="1772">
          <cell r="A1772">
            <v>1905</v>
          </cell>
          <cell r="B1772" t="str">
            <v>Land - General Plant</v>
          </cell>
        </row>
        <row r="1773">
          <cell r="A1773">
            <v>1906</v>
          </cell>
          <cell r="B1773" t="str">
            <v>Land Rights - General Plant</v>
          </cell>
        </row>
        <row r="1774">
          <cell r="A1774">
            <v>1908</v>
          </cell>
          <cell r="B1774" t="str">
            <v>Buildings and Fixtures - General Plant</v>
          </cell>
        </row>
        <row r="1775">
          <cell r="A1775">
            <v>1910</v>
          </cell>
          <cell r="B1775" t="str">
            <v>Leasehold Improvements - General Plant</v>
          </cell>
        </row>
        <row r="1776">
          <cell r="A1776">
            <v>1915</v>
          </cell>
          <cell r="B1776" t="str">
            <v>Office Furniture and Equipment</v>
          </cell>
        </row>
        <row r="1777">
          <cell r="A1777">
            <v>1920</v>
          </cell>
          <cell r="B1777" t="str">
            <v>Computer Equipment - Hardware</v>
          </cell>
        </row>
        <row r="1778">
          <cell r="A1778">
            <v>1925</v>
          </cell>
          <cell r="B1778" t="str">
            <v>Computer Software</v>
          </cell>
        </row>
        <row r="1779">
          <cell r="A1779">
            <v>1930</v>
          </cell>
          <cell r="B1779" t="str">
            <v>Transportation Equipment</v>
          </cell>
        </row>
        <row r="1780">
          <cell r="A1780">
            <v>1935</v>
          </cell>
          <cell r="B1780" t="str">
            <v>Stores Equipment</v>
          </cell>
        </row>
        <row r="1781">
          <cell r="A1781">
            <v>1940</v>
          </cell>
          <cell r="B1781" t="str">
            <v>Tools, Shop and Garage Equipment</v>
          </cell>
        </row>
        <row r="1782">
          <cell r="A1782">
            <v>1945</v>
          </cell>
          <cell r="B1782" t="str">
            <v>Measurement and Testing Equipment</v>
          </cell>
        </row>
        <row r="1783">
          <cell r="A1783">
            <v>1950</v>
          </cell>
          <cell r="B1783" t="str">
            <v>Power Operated Equipment</v>
          </cell>
        </row>
        <row r="1784">
          <cell r="A1784">
            <v>1955</v>
          </cell>
          <cell r="B1784" t="str">
            <v>Communication Equipment</v>
          </cell>
        </row>
        <row r="1785">
          <cell r="A1785">
            <v>1960</v>
          </cell>
          <cell r="B1785" t="str">
            <v>Miscellaneous Equipment</v>
          </cell>
        </row>
        <row r="1786">
          <cell r="A1786">
            <v>1965</v>
          </cell>
          <cell r="B1786" t="str">
            <v>Water Heater Rental Units</v>
          </cell>
        </row>
        <row r="1787">
          <cell r="A1787">
            <v>1970</v>
          </cell>
          <cell r="B1787" t="str">
            <v>Load Management Controls - Customer Premises</v>
          </cell>
        </row>
        <row r="1788">
          <cell r="A1788">
            <v>1975</v>
          </cell>
          <cell r="B1788" t="str">
            <v>Load Management Controls - Utility Premises</v>
          </cell>
        </row>
        <row r="1789">
          <cell r="A1789">
            <v>1980</v>
          </cell>
          <cell r="B1789" t="str">
            <v>System Supervisory Equipment</v>
          </cell>
        </row>
        <row r="1790">
          <cell r="A1790">
            <v>1985</v>
          </cell>
          <cell r="B1790" t="str">
            <v>Sentinel Lighting Rental Units</v>
          </cell>
        </row>
        <row r="1791">
          <cell r="A1791">
            <v>1990</v>
          </cell>
          <cell r="B1791" t="str">
            <v>Other Tangible Property</v>
          </cell>
        </row>
        <row r="1792">
          <cell r="A1792">
            <v>1995</v>
          </cell>
          <cell r="B1792" t="str">
            <v>Contributions and Grants - Credit</v>
          </cell>
        </row>
        <row r="1793">
          <cell r="A1793">
            <v>2005</v>
          </cell>
          <cell r="B1793" t="str">
            <v>Property Under Capital Leases</v>
          </cell>
        </row>
        <row r="1794">
          <cell r="A1794">
            <v>2010</v>
          </cell>
          <cell r="B1794" t="str">
            <v>Electric Plant Purchased or Sold</v>
          </cell>
        </row>
        <row r="1795">
          <cell r="A1795">
            <v>2020</v>
          </cell>
          <cell r="B1795" t="str">
            <v>Experimental Electric Plant Unclassified</v>
          </cell>
        </row>
        <row r="1796">
          <cell r="A1796">
            <v>2030</v>
          </cell>
          <cell r="B1796" t="str">
            <v>Electric Plant and Equipment Leased to Others</v>
          </cell>
        </row>
        <row r="1797">
          <cell r="A1797">
            <v>2040</v>
          </cell>
          <cell r="B1797" t="str">
            <v>Electric Plant Held for Future Use</v>
          </cell>
        </row>
        <row r="1798">
          <cell r="A1798">
            <v>2050</v>
          </cell>
          <cell r="B1798" t="str">
            <v>Completed Construction Not Classified--Electric</v>
          </cell>
        </row>
        <row r="1799">
          <cell r="A1799">
            <v>2055</v>
          </cell>
          <cell r="B1799" t="str">
            <v>Construction Work in Progress-Electric</v>
          </cell>
        </row>
        <row r="1800">
          <cell r="A1800">
            <v>2060</v>
          </cell>
          <cell r="B1800" t="str">
            <v>Electric Plant Acquisition Adjustment</v>
          </cell>
        </row>
        <row r="1801">
          <cell r="A1801">
            <v>2065</v>
          </cell>
          <cell r="B1801" t="str">
            <v>Other Electric Plant Adjustment</v>
          </cell>
        </row>
        <row r="1802">
          <cell r="A1802">
            <v>2070</v>
          </cell>
          <cell r="B1802" t="str">
            <v>Other Utility Plant</v>
          </cell>
        </row>
        <row r="1803">
          <cell r="A1803">
            <v>2075</v>
          </cell>
          <cell r="B1803" t="str">
            <v>Non-Utility Property Owned or Under Capital Leases</v>
          </cell>
        </row>
        <row r="1804">
          <cell r="A1804">
            <v>2105</v>
          </cell>
          <cell r="B1804" t="str">
            <v>Accumulated Amortization of Electric Utility Plant - Property, Plant and Equipment</v>
          </cell>
        </row>
        <row r="1805">
          <cell r="A1805">
            <v>2120</v>
          </cell>
          <cell r="B1805" t="str">
            <v>Accumulated Amortization of Electric Utility Plant - Intangibles</v>
          </cell>
        </row>
        <row r="1806">
          <cell r="A1806">
            <v>2140</v>
          </cell>
          <cell r="B1806" t="str">
            <v>Accumulated Amortization of Electric Plant Acquisition Adjustment</v>
          </cell>
        </row>
        <row r="1807">
          <cell r="A1807">
            <v>2160</v>
          </cell>
          <cell r="B1807" t="str">
            <v>Accumulated Amortization of Other Utility Plant</v>
          </cell>
        </row>
        <row r="1808">
          <cell r="A1808">
            <v>2180</v>
          </cell>
          <cell r="B1808" t="str">
            <v>Accumulated Amortization of Non-Utility Property</v>
          </cell>
        </row>
        <row r="1809">
          <cell r="A1809">
            <v>2205</v>
          </cell>
          <cell r="B1809" t="str">
            <v>Accounts Payable</v>
          </cell>
        </row>
        <row r="1810">
          <cell r="A1810">
            <v>2208</v>
          </cell>
          <cell r="B1810" t="str">
            <v>Customer Credit Balances</v>
          </cell>
        </row>
        <row r="1811">
          <cell r="A1811">
            <v>2210</v>
          </cell>
          <cell r="B1811" t="str">
            <v>Current Portion of Customer Deposits</v>
          </cell>
        </row>
        <row r="1812">
          <cell r="A1812">
            <v>2215</v>
          </cell>
          <cell r="B1812" t="str">
            <v>Dividends Declared</v>
          </cell>
        </row>
        <row r="1813">
          <cell r="A1813">
            <v>2220</v>
          </cell>
          <cell r="B1813" t="str">
            <v>Miscellaneous Current and Accrued Liabilities</v>
          </cell>
        </row>
        <row r="1814">
          <cell r="A1814">
            <v>2225</v>
          </cell>
          <cell r="B1814" t="str">
            <v>Notes and Loans Payable</v>
          </cell>
        </row>
        <row r="1815">
          <cell r="A1815">
            <v>2240</v>
          </cell>
          <cell r="B1815" t="str">
            <v>Accounts Payable to Associated Companies</v>
          </cell>
        </row>
        <row r="1816">
          <cell r="A1816">
            <v>2242</v>
          </cell>
          <cell r="B1816" t="str">
            <v>Notes Payable to Associated Companies</v>
          </cell>
        </row>
        <row r="1817">
          <cell r="A1817">
            <v>2250</v>
          </cell>
          <cell r="B1817" t="str">
            <v>Debt Retirement Charges( DRC) Payable</v>
          </cell>
        </row>
        <row r="1818">
          <cell r="A1818">
            <v>2252</v>
          </cell>
          <cell r="B1818" t="str">
            <v>Transmission Charges Payable</v>
          </cell>
        </row>
        <row r="1819">
          <cell r="A1819">
            <v>2254</v>
          </cell>
          <cell r="B1819" t="str">
            <v>Electrical Safety Authority Fees Payable</v>
          </cell>
        </row>
        <row r="1820">
          <cell r="A1820">
            <v>2256</v>
          </cell>
          <cell r="B1820" t="str">
            <v>Independent Market Operator Fees and Penalties Payable</v>
          </cell>
        </row>
        <row r="1821">
          <cell r="A1821">
            <v>2260</v>
          </cell>
          <cell r="B1821" t="str">
            <v>Current Portion of Long Term Debt</v>
          </cell>
        </row>
        <row r="1822">
          <cell r="A1822">
            <v>2262</v>
          </cell>
          <cell r="B1822" t="str">
            <v>Ontario Hydro Debt - Current Portion</v>
          </cell>
        </row>
        <row r="1823">
          <cell r="A1823">
            <v>2264</v>
          </cell>
          <cell r="B1823" t="str">
            <v>Pensions and Employee Benefits - Current Portion</v>
          </cell>
        </row>
        <row r="1824">
          <cell r="A1824">
            <v>2268</v>
          </cell>
          <cell r="B1824" t="str">
            <v>Accrued Interest on Long Term Debt</v>
          </cell>
        </row>
        <row r="1825">
          <cell r="A1825">
            <v>2270</v>
          </cell>
          <cell r="B1825" t="str">
            <v>Matured Long Term Debt</v>
          </cell>
        </row>
        <row r="1826">
          <cell r="A1826">
            <v>2272</v>
          </cell>
          <cell r="B1826" t="str">
            <v>Matured Interest on Long Term Debt</v>
          </cell>
        </row>
        <row r="1827">
          <cell r="A1827">
            <v>2285</v>
          </cell>
          <cell r="B1827" t="str">
            <v>Obligations Under Capital Leases--Current</v>
          </cell>
        </row>
        <row r="1828">
          <cell r="A1828">
            <v>2290</v>
          </cell>
          <cell r="B1828" t="str">
            <v>Commodity Taxes</v>
          </cell>
        </row>
        <row r="1829">
          <cell r="A1829">
            <v>2292</v>
          </cell>
          <cell r="B1829" t="str">
            <v>Payroll Deductions / Expenses Payable</v>
          </cell>
        </row>
        <row r="1830">
          <cell r="A1830">
            <v>2294</v>
          </cell>
          <cell r="B1830" t="str">
            <v>Accrual for Taxes, "Payments in Lieu" of Taxes, Etc.</v>
          </cell>
        </row>
        <row r="1831">
          <cell r="A1831">
            <v>2296</v>
          </cell>
          <cell r="B1831" t="str">
            <v>Future Income Taxes - Current</v>
          </cell>
        </row>
        <row r="1832">
          <cell r="A1832">
            <v>2305</v>
          </cell>
          <cell r="B1832" t="str">
            <v>Accumulated Provision for Injuries and Damages</v>
          </cell>
        </row>
        <row r="1833">
          <cell r="A1833">
            <v>2306</v>
          </cell>
          <cell r="B1833" t="str">
            <v>Employee Future Benefits</v>
          </cell>
        </row>
        <row r="1834">
          <cell r="A1834">
            <v>2308</v>
          </cell>
          <cell r="B1834" t="str">
            <v>Other Pensions - Past Service Liability</v>
          </cell>
        </row>
        <row r="1835">
          <cell r="A1835">
            <v>2310</v>
          </cell>
          <cell r="B1835" t="str">
            <v>Vested Sick Leave Liability</v>
          </cell>
        </row>
        <row r="1836">
          <cell r="A1836">
            <v>2315</v>
          </cell>
          <cell r="B1836" t="str">
            <v>Accumulated Provision for Rate Refunds</v>
          </cell>
        </row>
        <row r="1837">
          <cell r="A1837">
            <v>2320</v>
          </cell>
          <cell r="B1837" t="str">
            <v>Other Miscellaneous Non-Current Liabilities</v>
          </cell>
        </row>
        <row r="1838">
          <cell r="A1838">
            <v>2325</v>
          </cell>
          <cell r="B1838" t="str">
            <v>Obligations Under Capital Lease--Non-Current</v>
          </cell>
        </row>
        <row r="1839">
          <cell r="A1839">
            <v>2330</v>
          </cell>
          <cell r="B1839" t="str">
            <v>Development Charge Fund</v>
          </cell>
        </row>
        <row r="1840">
          <cell r="A1840">
            <v>2335</v>
          </cell>
          <cell r="B1840" t="str">
            <v>Long Term Customer Deposits</v>
          </cell>
        </row>
        <row r="1841">
          <cell r="A1841">
            <v>2340</v>
          </cell>
          <cell r="B1841" t="str">
            <v>Collateral Funds Liability</v>
          </cell>
        </row>
        <row r="1842">
          <cell r="A1842">
            <v>2345</v>
          </cell>
          <cell r="B1842" t="str">
            <v>Unamortized Premium on Long Term Debt</v>
          </cell>
        </row>
        <row r="1843">
          <cell r="A1843">
            <v>2348</v>
          </cell>
          <cell r="B1843" t="str">
            <v>O.M.E.R.S. - Past Service Liability - Long Term Portion</v>
          </cell>
        </row>
        <row r="1844">
          <cell r="A1844">
            <v>2350</v>
          </cell>
          <cell r="B1844" t="str">
            <v>Future Income Tax - Non-Current</v>
          </cell>
        </row>
        <row r="1845">
          <cell r="A1845">
            <v>2405</v>
          </cell>
          <cell r="B1845" t="str">
            <v>Other Regulatory Liabilities</v>
          </cell>
        </row>
        <row r="1846">
          <cell r="A1846">
            <v>2410</v>
          </cell>
          <cell r="B1846" t="str">
            <v>Deferred Gains from Disposition of Utility Plant</v>
          </cell>
        </row>
        <row r="1847">
          <cell r="A1847">
            <v>2415</v>
          </cell>
          <cell r="B1847" t="str">
            <v>Unamortized Gain on Reacquired Debt</v>
          </cell>
        </row>
        <row r="1848">
          <cell r="A1848">
            <v>2425</v>
          </cell>
          <cell r="B1848" t="str">
            <v>Other Deferred Credits</v>
          </cell>
        </row>
        <row r="1849">
          <cell r="A1849">
            <v>2435</v>
          </cell>
          <cell r="B1849" t="str">
            <v>Accrued Rate-Payer Benefit</v>
          </cell>
        </row>
        <row r="1850">
          <cell r="A1850">
            <v>2505</v>
          </cell>
          <cell r="B1850" t="str">
            <v>Debentures Outstanding - Long Term Portion</v>
          </cell>
        </row>
        <row r="1851">
          <cell r="A1851">
            <v>2510</v>
          </cell>
          <cell r="B1851" t="str">
            <v>Debenture Advances</v>
          </cell>
        </row>
        <row r="1852">
          <cell r="A1852">
            <v>2515</v>
          </cell>
          <cell r="B1852" t="str">
            <v>Reacquired Bonds</v>
          </cell>
        </row>
        <row r="1853">
          <cell r="A1853">
            <v>2520</v>
          </cell>
          <cell r="B1853" t="str">
            <v>Other Long Term Debt</v>
          </cell>
        </row>
        <row r="1854">
          <cell r="A1854">
            <v>2525</v>
          </cell>
          <cell r="B1854" t="str">
            <v>Term Bank Loans - Long Term Portion</v>
          </cell>
        </row>
        <row r="1855">
          <cell r="A1855">
            <v>2530</v>
          </cell>
          <cell r="B1855" t="str">
            <v>Ontario Hydro Debt Outstanding - Long Term Portion</v>
          </cell>
        </row>
        <row r="1856">
          <cell r="A1856">
            <v>2550</v>
          </cell>
          <cell r="B1856" t="str">
            <v>Advances from Associated Companies</v>
          </cell>
        </row>
        <row r="1857">
          <cell r="A1857">
            <v>3005</v>
          </cell>
          <cell r="B1857" t="str">
            <v>Common Shares Issued</v>
          </cell>
        </row>
        <row r="1858">
          <cell r="A1858">
            <v>3008</v>
          </cell>
          <cell r="B1858" t="str">
            <v>Preference Shares Issued</v>
          </cell>
        </row>
        <row r="1859">
          <cell r="A1859">
            <v>3010</v>
          </cell>
          <cell r="B1859" t="str">
            <v>Contributed Surplus</v>
          </cell>
        </row>
        <row r="1860">
          <cell r="A1860">
            <v>3020</v>
          </cell>
          <cell r="B1860" t="str">
            <v>Donations Received</v>
          </cell>
        </row>
        <row r="1861">
          <cell r="A1861">
            <v>3022</v>
          </cell>
          <cell r="B1861" t="str">
            <v>Development Charges Transferred to Equity</v>
          </cell>
        </row>
        <row r="1862">
          <cell r="A1862">
            <v>3026</v>
          </cell>
          <cell r="B1862" t="str">
            <v>Capital Stock Held in Treasury</v>
          </cell>
        </row>
        <row r="1863">
          <cell r="A1863">
            <v>3030</v>
          </cell>
          <cell r="B1863" t="str">
            <v>Miscellaneous Paid-In Capital</v>
          </cell>
        </row>
        <row r="1864">
          <cell r="A1864">
            <v>3035</v>
          </cell>
          <cell r="B1864" t="str">
            <v>Installments Received on Capital Stock</v>
          </cell>
        </row>
        <row r="1865">
          <cell r="A1865">
            <v>3040</v>
          </cell>
          <cell r="B1865" t="str">
            <v>Appropriated Retained Earnings</v>
          </cell>
        </row>
        <row r="1866">
          <cell r="A1866">
            <v>3045</v>
          </cell>
          <cell r="B1866" t="str">
            <v>Unappropriated Retained Earnings</v>
          </cell>
        </row>
        <row r="1867">
          <cell r="A1867">
            <v>3046</v>
          </cell>
          <cell r="B1867" t="str">
            <v>Balance Transferred From Income</v>
          </cell>
        </row>
        <row r="1868">
          <cell r="A1868">
            <v>3047</v>
          </cell>
          <cell r="B1868" t="str">
            <v>Appropriations of Retained Earnings - Current Period</v>
          </cell>
        </row>
        <row r="1869">
          <cell r="A1869">
            <v>3048</v>
          </cell>
          <cell r="B1869" t="str">
            <v>Dividends Payable-Preference Shares</v>
          </cell>
        </row>
        <row r="1870">
          <cell r="A1870">
            <v>3049</v>
          </cell>
          <cell r="B1870" t="str">
            <v>Dividends Payable-Common Shares</v>
          </cell>
        </row>
        <row r="1871">
          <cell r="A1871">
            <v>3055</v>
          </cell>
          <cell r="B1871" t="str">
            <v>Adjustment to Retained Earnings</v>
          </cell>
        </row>
        <row r="1872">
          <cell r="A1872">
            <v>3065</v>
          </cell>
          <cell r="B1872" t="str">
            <v>Unappropriated Undistributed Subsidiary Earnings</v>
          </cell>
        </row>
        <row r="1873">
          <cell r="A1873">
            <v>4006</v>
          </cell>
          <cell r="B1873" t="str">
            <v>Residential Energy Sales</v>
          </cell>
        </row>
        <row r="1874">
          <cell r="A1874">
            <v>4010</v>
          </cell>
          <cell r="B1874" t="str">
            <v>Commercial Energy Sales</v>
          </cell>
        </row>
        <row r="1875">
          <cell r="A1875">
            <v>4015</v>
          </cell>
          <cell r="B1875" t="str">
            <v>Industrial Energy Sales</v>
          </cell>
        </row>
        <row r="1876">
          <cell r="A1876">
            <v>4020</v>
          </cell>
          <cell r="B1876" t="str">
            <v>Energy Sales to Large Users</v>
          </cell>
        </row>
        <row r="1877">
          <cell r="A1877">
            <v>4025</v>
          </cell>
          <cell r="B1877" t="str">
            <v>Street Lighting Energy Sales</v>
          </cell>
        </row>
        <row r="1878">
          <cell r="A1878">
            <v>4030</v>
          </cell>
          <cell r="B1878" t="str">
            <v>Sentinel Lighting Energy Sales</v>
          </cell>
        </row>
        <row r="1879">
          <cell r="A1879">
            <v>4035</v>
          </cell>
          <cell r="B1879" t="str">
            <v>General Energy Sales</v>
          </cell>
        </row>
        <row r="1880">
          <cell r="A1880">
            <v>4040</v>
          </cell>
          <cell r="B1880" t="str">
            <v>Other Energy Sales to Public Authorities</v>
          </cell>
        </row>
        <row r="1881">
          <cell r="A1881">
            <v>4045</v>
          </cell>
          <cell r="B1881" t="str">
            <v>Energy Sales to Railroads and Railways</v>
          </cell>
        </row>
        <row r="1882">
          <cell r="A1882">
            <v>4050</v>
          </cell>
          <cell r="B1882" t="str">
            <v>Revenue Adjustment</v>
          </cell>
        </row>
        <row r="1883">
          <cell r="A1883">
            <v>4055</v>
          </cell>
          <cell r="B1883" t="str">
            <v>Energy Sales for Resale</v>
          </cell>
        </row>
        <row r="1884">
          <cell r="A1884">
            <v>4060</v>
          </cell>
          <cell r="B1884" t="str">
            <v>Interdepartmental Energy Sales</v>
          </cell>
        </row>
        <row r="1885">
          <cell r="A1885">
            <v>4062</v>
          </cell>
          <cell r="B1885" t="str">
            <v>Billed WMS</v>
          </cell>
        </row>
        <row r="1886">
          <cell r="A1886">
            <v>4066</v>
          </cell>
          <cell r="B1886" t="str">
            <v>Billed NW</v>
          </cell>
        </row>
        <row r="1887">
          <cell r="A1887">
            <v>4068</v>
          </cell>
          <cell r="B1887" t="str">
            <v>Billed CN</v>
          </cell>
        </row>
        <row r="1888">
          <cell r="A1888">
            <v>4075</v>
          </cell>
          <cell r="B1888" t="str">
            <v>Billed - LV</v>
          </cell>
        </row>
        <row r="1889">
          <cell r="A1889">
            <v>4080</v>
          </cell>
          <cell r="B1889" t="str">
            <v>Distribution Services Revenue</v>
          </cell>
        </row>
        <row r="1890">
          <cell r="A1890">
            <v>4082</v>
          </cell>
          <cell r="B1890" t="str">
            <v>Retail Services Revenues</v>
          </cell>
        </row>
        <row r="1891">
          <cell r="A1891">
            <v>4084</v>
          </cell>
          <cell r="B1891" t="str">
            <v>Service Transaction Requests (STR) Revenues</v>
          </cell>
        </row>
        <row r="1892">
          <cell r="A1892">
            <v>4090</v>
          </cell>
          <cell r="B1892" t="str">
            <v>Electric Services Incidental to Energy Sales</v>
          </cell>
        </row>
        <row r="1893">
          <cell r="A1893">
            <v>4105</v>
          </cell>
          <cell r="B1893" t="str">
            <v>Transmission Charges Revenue</v>
          </cell>
        </row>
        <row r="1894">
          <cell r="A1894">
            <v>4110</v>
          </cell>
          <cell r="B1894" t="str">
            <v>Transmission Services Revenue</v>
          </cell>
        </row>
        <row r="1895">
          <cell r="A1895">
            <v>4205</v>
          </cell>
          <cell r="B1895" t="str">
            <v>Interdepartmental Rents</v>
          </cell>
        </row>
        <row r="1896">
          <cell r="A1896">
            <v>4210</v>
          </cell>
          <cell r="B1896" t="str">
            <v>Rent from Electric Property</v>
          </cell>
        </row>
        <row r="1897">
          <cell r="A1897">
            <v>4215</v>
          </cell>
          <cell r="B1897" t="str">
            <v>Other Utility Operating Income</v>
          </cell>
        </row>
        <row r="1898">
          <cell r="A1898">
            <v>4220</v>
          </cell>
          <cell r="B1898" t="str">
            <v>Other Electric Revenues</v>
          </cell>
        </row>
        <row r="1899">
          <cell r="A1899">
            <v>4225</v>
          </cell>
          <cell r="B1899" t="str">
            <v>Late Payment Charges</v>
          </cell>
        </row>
        <row r="1900">
          <cell r="A1900">
            <v>4230</v>
          </cell>
          <cell r="B1900" t="str">
            <v>Sales of Water and Water Power</v>
          </cell>
        </row>
        <row r="1901">
          <cell r="A1901">
            <v>4235</v>
          </cell>
          <cell r="B1901" t="str">
            <v>Miscellaneous Service Revenues</v>
          </cell>
        </row>
        <row r="1902">
          <cell r="A1902">
            <v>4240</v>
          </cell>
          <cell r="B1902" t="str">
            <v>Provision for Rate Refunds</v>
          </cell>
        </row>
        <row r="1903">
          <cell r="A1903">
            <v>4245</v>
          </cell>
          <cell r="B1903" t="str">
            <v>Government Assistance Directly Credited to Income</v>
          </cell>
        </row>
        <row r="1904">
          <cell r="A1904">
            <v>4305</v>
          </cell>
          <cell r="B1904" t="str">
            <v>Regulatory Debits</v>
          </cell>
        </row>
        <row r="1905">
          <cell r="A1905">
            <v>4310</v>
          </cell>
          <cell r="B1905" t="str">
            <v>Regulatory Credits</v>
          </cell>
        </row>
        <row r="1906">
          <cell r="A1906">
            <v>4315</v>
          </cell>
          <cell r="B1906" t="str">
            <v>Revenues from Electric Plant Leased to Others</v>
          </cell>
        </row>
        <row r="1907">
          <cell r="A1907">
            <v>4320</v>
          </cell>
          <cell r="B1907" t="str">
            <v>Expenses of Electric Plant Leased to Others</v>
          </cell>
        </row>
        <row r="1908">
          <cell r="A1908">
            <v>4324</v>
          </cell>
          <cell r="B1908" t="str">
            <v>Special Purpose Charge Recovery</v>
          </cell>
        </row>
        <row r="1909">
          <cell r="A1909">
            <v>4325</v>
          </cell>
          <cell r="B1909" t="str">
            <v>Revenues from Merchandising, Jobbing, Etc.</v>
          </cell>
        </row>
        <row r="1910">
          <cell r="A1910">
            <v>4330</v>
          </cell>
          <cell r="B1910" t="str">
            <v>Cost and Expenses of Merchandising, Jobbing, Etc.</v>
          </cell>
        </row>
        <row r="1911">
          <cell r="A1911">
            <v>4335</v>
          </cell>
          <cell r="B1911" t="str">
            <v>Profits and Losses from Financial Instrument Hedges</v>
          </cell>
        </row>
        <row r="1912">
          <cell r="A1912">
            <v>4340</v>
          </cell>
          <cell r="B1912" t="str">
            <v>Profits and Losses from Financial Instrument Investments</v>
          </cell>
        </row>
        <row r="1913">
          <cell r="A1913">
            <v>4345</v>
          </cell>
          <cell r="B1913" t="str">
            <v>Gains from Disposition of Future Use Utility Plant</v>
          </cell>
        </row>
        <row r="1914">
          <cell r="A1914">
            <v>4350</v>
          </cell>
          <cell r="B1914" t="str">
            <v>Losses from Disposition of Future Use Utility Plant</v>
          </cell>
        </row>
        <row r="1915">
          <cell r="A1915">
            <v>4355</v>
          </cell>
          <cell r="B1915" t="str">
            <v>Gain on Disposition of Utility and Other Property</v>
          </cell>
        </row>
        <row r="1916">
          <cell r="A1916">
            <v>4360</v>
          </cell>
          <cell r="B1916" t="str">
            <v>Loss on Disposition of Utility and Other Property</v>
          </cell>
        </row>
        <row r="1917">
          <cell r="A1917">
            <v>4365</v>
          </cell>
          <cell r="B1917" t="str">
            <v>Gains from Disposition of Allowances for Emission</v>
          </cell>
        </row>
        <row r="1918">
          <cell r="A1918">
            <v>4370</v>
          </cell>
          <cell r="B1918" t="str">
            <v>Losses from Disposition of Allowances for Emission</v>
          </cell>
        </row>
        <row r="1919">
          <cell r="A1919">
            <v>4375</v>
          </cell>
          <cell r="B1919" t="str">
            <v>Revenues from Non-Utility Operations</v>
          </cell>
        </row>
        <row r="1920">
          <cell r="A1920">
            <v>4380</v>
          </cell>
          <cell r="B1920" t="str">
            <v>Expenses of Non-Utility Operations</v>
          </cell>
        </row>
        <row r="1921">
          <cell r="A1921">
            <v>4385</v>
          </cell>
          <cell r="B1921" t="str">
            <v>Non-Utility Rental Income</v>
          </cell>
        </row>
        <row r="1922">
          <cell r="A1922">
            <v>4390</v>
          </cell>
          <cell r="B1922" t="str">
            <v>Miscellaneous Non-Operating Income</v>
          </cell>
        </row>
        <row r="1923">
          <cell r="A1923">
            <v>4395</v>
          </cell>
          <cell r="B1923" t="str">
            <v>Rate-Payer Benefit Including Interest</v>
          </cell>
        </row>
        <row r="1924">
          <cell r="A1924">
            <v>4405</v>
          </cell>
          <cell r="B1924" t="str">
            <v>Interest and Dividend Income</v>
          </cell>
        </row>
        <row r="1925">
          <cell r="A1925">
            <v>4415</v>
          </cell>
          <cell r="B1925" t="str">
            <v>Equity in Earnings of Subsidiary Companies</v>
          </cell>
        </row>
        <row r="1926">
          <cell r="A1926">
            <v>4505</v>
          </cell>
          <cell r="B1926" t="str">
            <v>Operation Supervision and Engineering</v>
          </cell>
        </row>
        <row r="1927">
          <cell r="A1927">
            <v>4510</v>
          </cell>
          <cell r="B1927" t="str">
            <v>Fuel</v>
          </cell>
        </row>
        <row r="1928">
          <cell r="A1928">
            <v>4515</v>
          </cell>
          <cell r="B1928" t="str">
            <v>Steam Expense</v>
          </cell>
        </row>
        <row r="1929">
          <cell r="A1929">
            <v>4520</v>
          </cell>
          <cell r="B1929" t="str">
            <v>Steam From Other Sources</v>
          </cell>
        </row>
        <row r="1930">
          <cell r="A1930">
            <v>4525</v>
          </cell>
          <cell r="B1930" t="str">
            <v>Steam Transferred--Credit</v>
          </cell>
        </row>
        <row r="1931">
          <cell r="A1931">
            <v>4530</v>
          </cell>
          <cell r="B1931" t="str">
            <v>Electric Expense</v>
          </cell>
        </row>
        <row r="1932">
          <cell r="A1932">
            <v>4535</v>
          </cell>
          <cell r="B1932" t="str">
            <v>Water For Power</v>
          </cell>
        </row>
        <row r="1933">
          <cell r="A1933">
            <v>4540</v>
          </cell>
          <cell r="B1933" t="str">
            <v>Water Power Taxes</v>
          </cell>
        </row>
        <row r="1934">
          <cell r="A1934">
            <v>4545</v>
          </cell>
          <cell r="B1934" t="str">
            <v>Hydraulic Expenses</v>
          </cell>
        </row>
        <row r="1935">
          <cell r="A1935">
            <v>4550</v>
          </cell>
          <cell r="B1935" t="str">
            <v>Generation Expense</v>
          </cell>
        </row>
        <row r="1936">
          <cell r="A1936">
            <v>4555</v>
          </cell>
          <cell r="B1936" t="str">
            <v>Miscellaneous Power Generation Expenses</v>
          </cell>
        </row>
        <row r="1937">
          <cell r="A1937">
            <v>4560</v>
          </cell>
          <cell r="B1937" t="str">
            <v>Rents</v>
          </cell>
        </row>
        <row r="1938">
          <cell r="A1938">
            <v>4565</v>
          </cell>
          <cell r="B1938" t="str">
            <v>Allowances for Emissions</v>
          </cell>
        </row>
        <row r="1939">
          <cell r="A1939">
            <v>4605</v>
          </cell>
          <cell r="B1939" t="str">
            <v>Maintenance Supervision and Engineering</v>
          </cell>
        </row>
        <row r="1940">
          <cell r="A1940">
            <v>4610</v>
          </cell>
          <cell r="B1940" t="str">
            <v>Maintenance of Structures</v>
          </cell>
        </row>
        <row r="1941">
          <cell r="A1941">
            <v>4615</v>
          </cell>
          <cell r="B1941" t="str">
            <v>Maintenance of Boiler Plant</v>
          </cell>
        </row>
        <row r="1942">
          <cell r="A1942">
            <v>4620</v>
          </cell>
          <cell r="B1942" t="str">
            <v>Maintenance of Electric Plant</v>
          </cell>
        </row>
        <row r="1943">
          <cell r="A1943">
            <v>4635</v>
          </cell>
          <cell r="B1943" t="str">
            <v>Maintenance of Generating and Electric Plant</v>
          </cell>
        </row>
        <row r="1944">
          <cell r="A1944">
            <v>4640</v>
          </cell>
          <cell r="B1944" t="str">
            <v>Maintenance of Miscellaneous Power Generation Plant</v>
          </cell>
        </row>
        <row r="1945">
          <cell r="A1945">
            <v>4705</v>
          </cell>
          <cell r="B1945" t="str">
            <v>Power Purchased</v>
          </cell>
        </row>
        <row r="1946">
          <cell r="A1946">
            <v>4708</v>
          </cell>
          <cell r="B1946" t="str">
            <v>Charges-WMS</v>
          </cell>
        </row>
        <row r="1947">
          <cell r="A1947">
            <v>4710</v>
          </cell>
          <cell r="B1947" t="str">
            <v>Cost of Power Adjustments</v>
          </cell>
        </row>
        <row r="1948">
          <cell r="A1948">
            <v>4712</v>
          </cell>
          <cell r="B1948" t="str">
            <v>Charges-One-Time</v>
          </cell>
        </row>
        <row r="1949">
          <cell r="A1949">
            <v>4714</v>
          </cell>
          <cell r="B1949" t="str">
            <v>Charges-NW</v>
          </cell>
        </row>
        <row r="1950">
          <cell r="A1950">
            <v>4715</v>
          </cell>
          <cell r="B1950" t="str">
            <v>System Control and Load Dispatching</v>
          </cell>
        </row>
        <row r="1951">
          <cell r="A1951">
            <v>4716</v>
          </cell>
          <cell r="B1951" t="str">
            <v>Charges-CN</v>
          </cell>
        </row>
        <row r="1952">
          <cell r="A1952">
            <v>4720</v>
          </cell>
          <cell r="B1952" t="str">
            <v>Other Expenses</v>
          </cell>
        </row>
        <row r="1953">
          <cell r="A1953">
            <v>4725</v>
          </cell>
          <cell r="B1953" t="str">
            <v>Competition Transition Expense</v>
          </cell>
        </row>
        <row r="1954">
          <cell r="A1954">
            <v>4730</v>
          </cell>
          <cell r="B1954" t="str">
            <v>Rural Rate Assistance Expense</v>
          </cell>
        </row>
        <row r="1955">
          <cell r="A1955">
            <v>4750</v>
          </cell>
          <cell r="B1955" t="str">
            <v>Charges-LV</v>
          </cell>
        </row>
        <row r="1956">
          <cell r="A1956">
            <v>4805</v>
          </cell>
          <cell r="B1956" t="str">
            <v>Operation Supervision and Engineering</v>
          </cell>
        </row>
        <row r="1957">
          <cell r="A1957">
            <v>4810</v>
          </cell>
          <cell r="B1957" t="str">
            <v>Load Dispatching</v>
          </cell>
        </row>
        <row r="1958">
          <cell r="A1958">
            <v>4815</v>
          </cell>
          <cell r="B1958" t="str">
            <v>Station Buildings and Fixtures Expenses</v>
          </cell>
        </row>
        <row r="1959">
          <cell r="A1959">
            <v>4820</v>
          </cell>
          <cell r="B1959" t="str">
            <v>Transformer Station Equipment - Operating Labour</v>
          </cell>
        </row>
        <row r="1960">
          <cell r="A1960">
            <v>4825</v>
          </cell>
          <cell r="B1960" t="str">
            <v>Transformer Station Equipment - Operating Supplies and Expense</v>
          </cell>
        </row>
        <row r="1961">
          <cell r="A1961">
            <v>4830</v>
          </cell>
          <cell r="B1961" t="str">
            <v>Overhead Line Expenses</v>
          </cell>
        </row>
        <row r="1962">
          <cell r="A1962">
            <v>4835</v>
          </cell>
          <cell r="B1962" t="str">
            <v>Underground Line Expenses</v>
          </cell>
        </row>
        <row r="1963">
          <cell r="A1963">
            <v>4840</v>
          </cell>
          <cell r="B1963" t="str">
            <v>Transmission of Electricity by Others</v>
          </cell>
        </row>
        <row r="1964">
          <cell r="A1964">
            <v>4845</v>
          </cell>
          <cell r="B1964" t="str">
            <v>Miscellaneous Transmission Expense</v>
          </cell>
        </row>
        <row r="1965">
          <cell r="A1965">
            <v>4850</v>
          </cell>
          <cell r="B1965" t="str">
            <v>Rents</v>
          </cell>
        </row>
        <row r="1966">
          <cell r="A1966">
            <v>4905</v>
          </cell>
          <cell r="B1966" t="str">
            <v>Maintenance Supervision and Engineering</v>
          </cell>
        </row>
        <row r="1967">
          <cell r="A1967">
            <v>4910</v>
          </cell>
          <cell r="B1967" t="str">
            <v>Maintenance of Transformer Station Buildings and Fixtures</v>
          </cell>
        </row>
        <row r="1968">
          <cell r="A1968">
            <v>4916</v>
          </cell>
          <cell r="B1968" t="str">
            <v>Maintenance of Transformer Station Equipment</v>
          </cell>
        </row>
        <row r="1969">
          <cell r="A1969">
            <v>4935</v>
          </cell>
          <cell r="B1969" t="str">
            <v>Maintenance of Overhead Conductors and Devices</v>
          </cell>
        </row>
        <row r="1970">
          <cell r="A1970">
            <v>4940</v>
          </cell>
          <cell r="B1970" t="str">
            <v>Maintenance of Overhead Lines - Right of Way</v>
          </cell>
        </row>
        <row r="1971">
          <cell r="A1971">
            <v>4945</v>
          </cell>
          <cell r="B1971" t="str">
            <v>Maintenance of Overhead Lines - Roads and Trails Repairs</v>
          </cell>
        </row>
        <row r="1972">
          <cell r="A1972">
            <v>4950</v>
          </cell>
          <cell r="B1972" t="str">
            <v>Maintenance of Overhead Lines - Snow Removal from Roads and Trails</v>
          </cell>
        </row>
        <row r="1973">
          <cell r="A1973">
            <v>4960</v>
          </cell>
          <cell r="B1973" t="str">
            <v>Maintenance of Underground Lines</v>
          </cell>
        </row>
        <row r="1974">
          <cell r="A1974">
            <v>4965</v>
          </cell>
          <cell r="B1974" t="str">
            <v>Maintenance of Miscellaneous Transmission Plant</v>
          </cell>
        </row>
        <row r="1975">
          <cell r="A1975">
            <v>5005</v>
          </cell>
          <cell r="B1975" t="str">
            <v>Operation Supervision and Engineering</v>
          </cell>
        </row>
        <row r="1976">
          <cell r="A1976">
            <v>5010</v>
          </cell>
          <cell r="B1976" t="str">
            <v>Load Dispatching</v>
          </cell>
        </row>
        <row r="1977">
          <cell r="A1977">
            <v>5012</v>
          </cell>
          <cell r="B1977" t="str">
            <v>Station Buildings and Fixtures Expense</v>
          </cell>
        </row>
        <row r="1978">
          <cell r="A1978">
            <v>5014</v>
          </cell>
          <cell r="B1978" t="str">
            <v>Transformer Station Equipment - Operation Labour</v>
          </cell>
        </row>
        <row r="1979">
          <cell r="A1979">
            <v>5015</v>
          </cell>
          <cell r="B1979" t="str">
            <v>Transformer Station Equipment - Operation Supplies and Expenses</v>
          </cell>
        </row>
        <row r="1980">
          <cell r="A1980">
            <v>5016</v>
          </cell>
          <cell r="B1980" t="str">
            <v>Distribution Station Equipment - Operation Labour</v>
          </cell>
        </row>
        <row r="1981">
          <cell r="A1981">
            <v>5017</v>
          </cell>
          <cell r="B1981" t="str">
            <v>Distribution Station Equipment - Operation Supplies and Expenses</v>
          </cell>
        </row>
        <row r="1982">
          <cell r="A1982">
            <v>5020</v>
          </cell>
          <cell r="B1982" t="str">
            <v>OH dist lines and feeders- labor</v>
          </cell>
        </row>
        <row r="1983">
          <cell r="A1983">
            <v>5025</v>
          </cell>
          <cell r="B1983" t="str">
            <v>Overhead Distribution Lines and Feeders - Operation Supplies and Expenses</v>
          </cell>
        </row>
        <row r="1984">
          <cell r="A1984">
            <v>5030</v>
          </cell>
          <cell r="B1984" t="str">
            <v>Overhead Subtransmission Feeders - Operation</v>
          </cell>
        </row>
        <row r="1985">
          <cell r="A1985">
            <v>5035</v>
          </cell>
          <cell r="B1985" t="str">
            <v>Overhead Distribution Transformers- Operation</v>
          </cell>
        </row>
        <row r="1986">
          <cell r="A1986">
            <v>5040</v>
          </cell>
          <cell r="B1986" t="str">
            <v>Underground Distribution Lines and Feeders - Operation Labour</v>
          </cell>
        </row>
        <row r="1987">
          <cell r="A1987">
            <v>5045</v>
          </cell>
          <cell r="B1987" t="str">
            <v>Underground Distribution Lines and Feeders - Operation Supplies and Expenses</v>
          </cell>
        </row>
        <row r="1988">
          <cell r="A1988">
            <v>5050</v>
          </cell>
          <cell r="B1988" t="str">
            <v>Underground Subtransmission Feeders - Operation</v>
          </cell>
        </row>
        <row r="1989">
          <cell r="A1989">
            <v>5055</v>
          </cell>
          <cell r="B1989" t="str">
            <v>Underground Distribution Transformers - Operation</v>
          </cell>
        </row>
        <row r="1990">
          <cell r="A1990">
            <v>5060</v>
          </cell>
          <cell r="B1990" t="str">
            <v>Street Lighting and Signal System Expense</v>
          </cell>
        </row>
        <row r="1991">
          <cell r="A1991">
            <v>5065</v>
          </cell>
          <cell r="B1991" t="str">
            <v>Meter Expense</v>
          </cell>
        </row>
        <row r="1992">
          <cell r="A1992">
            <v>5070</v>
          </cell>
          <cell r="B1992" t="str">
            <v>Customer Premises - Operation Labour</v>
          </cell>
        </row>
        <row r="1993">
          <cell r="A1993">
            <v>5075</v>
          </cell>
          <cell r="B1993" t="str">
            <v>Customer Premises - Materials and Expenses</v>
          </cell>
        </row>
        <row r="1994">
          <cell r="A1994">
            <v>5085</v>
          </cell>
          <cell r="B1994" t="str">
            <v>Miscellaneous Distribution Expense</v>
          </cell>
        </row>
        <row r="1995">
          <cell r="A1995">
            <v>5090</v>
          </cell>
          <cell r="B1995" t="str">
            <v>Underground Distribution Lines and Feeders - Rental Paid</v>
          </cell>
        </row>
        <row r="1996">
          <cell r="A1996">
            <v>5095</v>
          </cell>
          <cell r="B1996" t="str">
            <v>Overhead Distribution Lines and Feeders - Rental Paid</v>
          </cell>
        </row>
        <row r="1997">
          <cell r="A1997">
            <v>5096</v>
          </cell>
          <cell r="B1997" t="str">
            <v>Other Rent</v>
          </cell>
        </row>
        <row r="1998">
          <cell r="A1998">
            <v>5105</v>
          </cell>
          <cell r="B1998" t="str">
            <v>Maintenance Supervision and Engineering</v>
          </cell>
        </row>
        <row r="1999">
          <cell r="A1999">
            <v>5110</v>
          </cell>
          <cell r="B1999" t="str">
            <v>Maintenance of Buildings and Fixtures - Distribution Stations</v>
          </cell>
        </row>
        <row r="2000">
          <cell r="A2000">
            <v>5112</v>
          </cell>
          <cell r="B2000" t="str">
            <v>Maintenance of Transformer Station Equipment</v>
          </cell>
        </row>
        <row r="2001">
          <cell r="A2001">
            <v>5114</v>
          </cell>
          <cell r="B2001" t="str">
            <v>Maintenance of Distribution Station Equipment</v>
          </cell>
        </row>
        <row r="2002">
          <cell r="A2002">
            <v>5120</v>
          </cell>
          <cell r="B2002" t="str">
            <v>Maintenance of Poles, Towers and Fixtures</v>
          </cell>
        </row>
        <row r="2003">
          <cell r="A2003">
            <v>5125</v>
          </cell>
          <cell r="B2003" t="str">
            <v>Maintenance of Overhead Conductors and Devices</v>
          </cell>
        </row>
        <row r="2004">
          <cell r="A2004">
            <v>5130</v>
          </cell>
          <cell r="B2004" t="str">
            <v>Maintenance of Overhead Services</v>
          </cell>
        </row>
        <row r="2005">
          <cell r="A2005">
            <v>5135</v>
          </cell>
          <cell r="B2005" t="str">
            <v>Overhead Distribution Lines and Feeders - Right of Way</v>
          </cell>
        </row>
        <row r="2006">
          <cell r="A2006">
            <v>5145</v>
          </cell>
          <cell r="B2006" t="str">
            <v>Maintenance of Underground Conduit</v>
          </cell>
        </row>
        <row r="2007">
          <cell r="A2007">
            <v>5150</v>
          </cell>
          <cell r="B2007" t="str">
            <v>Maintenance of Underground Conductors and Devices</v>
          </cell>
        </row>
        <row r="2008">
          <cell r="A2008">
            <v>5155</v>
          </cell>
          <cell r="B2008" t="str">
            <v>Maintenance of Underground Services</v>
          </cell>
        </row>
        <row r="2009">
          <cell r="A2009">
            <v>5160</v>
          </cell>
          <cell r="B2009" t="str">
            <v>Maintenance of Line Transformers</v>
          </cell>
        </row>
        <row r="2010">
          <cell r="A2010">
            <v>5165</v>
          </cell>
          <cell r="B2010" t="str">
            <v>Maintenance of Street Lighting and Signal Systems</v>
          </cell>
        </row>
        <row r="2011">
          <cell r="A2011">
            <v>5170</v>
          </cell>
          <cell r="B2011" t="str">
            <v>Sentinel Lights - Labour</v>
          </cell>
        </row>
        <row r="2012">
          <cell r="A2012">
            <v>5172</v>
          </cell>
          <cell r="B2012" t="str">
            <v>Sentinel Lights - Materials and Expenses</v>
          </cell>
        </row>
        <row r="2013">
          <cell r="A2013">
            <v>5175</v>
          </cell>
          <cell r="B2013" t="str">
            <v>Maintenance of Meters</v>
          </cell>
        </row>
        <row r="2014">
          <cell r="A2014">
            <v>5178</v>
          </cell>
          <cell r="B2014" t="str">
            <v>Customer Installations Expenses- Leased Property</v>
          </cell>
        </row>
        <row r="2015">
          <cell r="A2015">
            <v>5185</v>
          </cell>
          <cell r="B2015" t="str">
            <v>Water Heater Rentals - Labour</v>
          </cell>
        </row>
        <row r="2016">
          <cell r="A2016">
            <v>5186</v>
          </cell>
          <cell r="B2016" t="str">
            <v>Water Heater Rentals - Materials and Expenses</v>
          </cell>
        </row>
        <row r="2017">
          <cell r="A2017">
            <v>5190</v>
          </cell>
          <cell r="B2017" t="str">
            <v>Water Heater Controls - Labour</v>
          </cell>
        </row>
        <row r="2018">
          <cell r="A2018">
            <v>5192</v>
          </cell>
          <cell r="B2018" t="str">
            <v>Water Heater Controls - Materials and Expenses</v>
          </cell>
        </row>
        <row r="2019">
          <cell r="A2019">
            <v>5195</v>
          </cell>
          <cell r="B2019" t="str">
            <v>Maintenance of Other Installations on Customer Premises</v>
          </cell>
        </row>
        <row r="2020">
          <cell r="A2020">
            <v>5205</v>
          </cell>
          <cell r="B2020" t="str">
            <v>Purchase of Transmission and System Services</v>
          </cell>
        </row>
        <row r="2021">
          <cell r="A2021">
            <v>5210</v>
          </cell>
          <cell r="B2021" t="str">
            <v>Transmission Charges</v>
          </cell>
        </row>
        <row r="2022">
          <cell r="A2022">
            <v>5215</v>
          </cell>
          <cell r="B2022" t="str">
            <v>Transmission Charges Recovered</v>
          </cell>
        </row>
        <row r="2023">
          <cell r="A2023">
            <v>5305</v>
          </cell>
          <cell r="B2023" t="str">
            <v>Supervision</v>
          </cell>
        </row>
        <row r="2024">
          <cell r="A2024">
            <v>5310</v>
          </cell>
          <cell r="B2024" t="str">
            <v>Meter Reading Expense</v>
          </cell>
        </row>
        <row r="2025">
          <cell r="A2025">
            <v>5315</v>
          </cell>
          <cell r="B2025" t="str">
            <v>Customer Billing</v>
          </cell>
        </row>
        <row r="2026">
          <cell r="A2026">
            <v>5320</v>
          </cell>
          <cell r="B2026" t="str">
            <v>Collecting</v>
          </cell>
        </row>
        <row r="2027">
          <cell r="A2027">
            <v>5325</v>
          </cell>
          <cell r="B2027" t="str">
            <v>Collecting- Cash Over and Short</v>
          </cell>
        </row>
        <row r="2028">
          <cell r="A2028">
            <v>5330</v>
          </cell>
          <cell r="B2028" t="str">
            <v>Collection Charges</v>
          </cell>
        </row>
        <row r="2029">
          <cell r="A2029">
            <v>5335</v>
          </cell>
          <cell r="B2029" t="str">
            <v>Bad Debt Expense</v>
          </cell>
        </row>
        <row r="2030">
          <cell r="A2030">
            <v>5340</v>
          </cell>
          <cell r="B2030" t="str">
            <v>Miscellaneous Customer Accounts Expenses</v>
          </cell>
        </row>
        <row r="2031">
          <cell r="A2031">
            <v>5405</v>
          </cell>
          <cell r="B2031" t="str">
            <v>Supervision</v>
          </cell>
        </row>
        <row r="2032">
          <cell r="A2032">
            <v>5410</v>
          </cell>
          <cell r="B2032" t="str">
            <v>Community Relations - Sundry</v>
          </cell>
        </row>
        <row r="2033">
          <cell r="A2033">
            <v>5415</v>
          </cell>
          <cell r="B2033" t="str">
            <v>Energy Conservation</v>
          </cell>
        </row>
        <row r="2034">
          <cell r="A2034">
            <v>5420</v>
          </cell>
          <cell r="B2034" t="str">
            <v>Community Safety Program</v>
          </cell>
        </row>
        <row r="2035">
          <cell r="A2035">
            <v>5425</v>
          </cell>
          <cell r="B2035" t="str">
            <v>Miscellaneous Customer Service and Informational Expenses</v>
          </cell>
        </row>
        <row r="2036">
          <cell r="A2036">
            <v>5505</v>
          </cell>
          <cell r="B2036" t="str">
            <v>Supervision</v>
          </cell>
        </row>
        <row r="2037">
          <cell r="A2037">
            <v>5510</v>
          </cell>
          <cell r="B2037" t="str">
            <v>Demonstrating and Selling Expense</v>
          </cell>
        </row>
        <row r="2038">
          <cell r="A2038">
            <v>5515</v>
          </cell>
          <cell r="B2038" t="str">
            <v>Advertising Expense</v>
          </cell>
        </row>
        <row r="2039">
          <cell r="A2039">
            <v>5520</v>
          </cell>
          <cell r="B2039" t="str">
            <v>Miscellaneous Sales Expense</v>
          </cell>
        </row>
        <row r="2040">
          <cell r="A2040">
            <v>5605</v>
          </cell>
          <cell r="B2040" t="str">
            <v>Executive Salaries and Expenses</v>
          </cell>
        </row>
        <row r="2041">
          <cell r="A2041">
            <v>5610</v>
          </cell>
          <cell r="B2041" t="str">
            <v>Management Salaries and Expenses</v>
          </cell>
        </row>
        <row r="2042">
          <cell r="A2042">
            <v>5615</v>
          </cell>
          <cell r="B2042" t="str">
            <v>General Administrative Salaries and Expenses</v>
          </cell>
        </row>
        <row r="2043">
          <cell r="A2043">
            <v>5620</v>
          </cell>
          <cell r="B2043" t="str">
            <v>Office Supplies and Expenses</v>
          </cell>
        </row>
        <row r="2044">
          <cell r="A2044">
            <v>5625</v>
          </cell>
          <cell r="B2044" t="str">
            <v>Administrative Expense Transferred?Credit</v>
          </cell>
        </row>
        <row r="2045">
          <cell r="A2045">
            <v>5630</v>
          </cell>
          <cell r="B2045" t="str">
            <v>Outside Services Employed</v>
          </cell>
        </row>
        <row r="2046">
          <cell r="A2046">
            <v>5635</v>
          </cell>
          <cell r="B2046" t="str">
            <v>Property Insurance</v>
          </cell>
        </row>
        <row r="2047">
          <cell r="A2047">
            <v>5640</v>
          </cell>
          <cell r="B2047" t="str">
            <v>Injuries and Damages</v>
          </cell>
        </row>
        <row r="2048">
          <cell r="A2048">
            <v>5645</v>
          </cell>
          <cell r="B2048" t="str">
            <v>Employee Pensions and Benefits</v>
          </cell>
        </row>
        <row r="2049">
          <cell r="A2049">
            <v>5650</v>
          </cell>
          <cell r="B2049" t="str">
            <v>Franchise Requirements</v>
          </cell>
        </row>
        <row r="2050">
          <cell r="A2050">
            <v>5655</v>
          </cell>
          <cell r="B2050" t="str">
            <v>Regulatory Expenses</v>
          </cell>
        </row>
        <row r="2051">
          <cell r="A2051">
            <v>5660</v>
          </cell>
          <cell r="B2051" t="str">
            <v>General Advertising Expenses</v>
          </cell>
        </row>
        <row r="2052">
          <cell r="A2052">
            <v>5665</v>
          </cell>
          <cell r="B2052" t="str">
            <v>Miscellaneous General Expenses</v>
          </cell>
        </row>
        <row r="2053">
          <cell r="A2053">
            <v>5670</v>
          </cell>
          <cell r="B2053" t="str">
            <v>Rent</v>
          </cell>
        </row>
        <row r="2054">
          <cell r="A2054">
            <v>5675</v>
          </cell>
          <cell r="B2054" t="str">
            <v>Maintenance of General Plant</v>
          </cell>
        </row>
        <row r="2055">
          <cell r="A2055">
            <v>5680</v>
          </cell>
          <cell r="B2055" t="str">
            <v>Electrical Safety Authority Fees</v>
          </cell>
        </row>
        <row r="2056">
          <cell r="A2056">
            <v>5681</v>
          </cell>
          <cell r="B2056" t="str">
            <v>Special Purpose Charge Expense</v>
          </cell>
        </row>
        <row r="2057">
          <cell r="A2057">
            <v>5685</v>
          </cell>
          <cell r="B2057" t="str">
            <v>Independent Market Operator Fees and Penalties</v>
          </cell>
        </row>
        <row r="2058">
          <cell r="A2058">
            <v>5695</v>
          </cell>
          <cell r="B2058" t="str">
            <v>Smart Meter OM&amp;A contra</v>
          </cell>
        </row>
        <row r="2059">
          <cell r="A2059">
            <v>5705</v>
          </cell>
          <cell r="B2059" t="str">
            <v>Amortization expense</v>
          </cell>
        </row>
        <row r="2060">
          <cell r="A2060">
            <v>5710</v>
          </cell>
          <cell r="B2060" t="str">
            <v>Amortization of Limited Term Electric Plant</v>
          </cell>
        </row>
        <row r="2061">
          <cell r="A2061">
            <v>5715</v>
          </cell>
          <cell r="B2061" t="str">
            <v>Amortization of Intangibles and Other Electric Plant</v>
          </cell>
        </row>
        <row r="2062">
          <cell r="A2062">
            <v>5720</v>
          </cell>
          <cell r="B2062" t="str">
            <v>Amortization of Electric Plant Acquisition Adjustments</v>
          </cell>
        </row>
        <row r="2063">
          <cell r="A2063">
            <v>5725</v>
          </cell>
          <cell r="B2063" t="str">
            <v>Miscellaneous Amortization</v>
          </cell>
        </row>
        <row r="2064">
          <cell r="A2064">
            <v>5730</v>
          </cell>
          <cell r="B2064" t="str">
            <v>Amortization of Unrecovered Plant and Regulatory Study Costs</v>
          </cell>
        </row>
        <row r="2065">
          <cell r="A2065">
            <v>5735</v>
          </cell>
          <cell r="B2065" t="str">
            <v>Amortization of Deferred Development Costs</v>
          </cell>
        </row>
        <row r="2066">
          <cell r="A2066">
            <v>5740</v>
          </cell>
          <cell r="B2066" t="str">
            <v>Amortization of Deferred Charges</v>
          </cell>
        </row>
        <row r="2067">
          <cell r="A2067">
            <v>6005</v>
          </cell>
          <cell r="B2067" t="str">
            <v>Interest on Long Term Debt</v>
          </cell>
        </row>
        <row r="2068">
          <cell r="A2068">
            <v>6010</v>
          </cell>
          <cell r="B2068" t="str">
            <v>Amortization of Debt Discount and Expense</v>
          </cell>
        </row>
        <row r="2069">
          <cell r="A2069">
            <v>6015</v>
          </cell>
          <cell r="B2069" t="str">
            <v>Amortization of Premium on Debt?Credit</v>
          </cell>
        </row>
        <row r="2070">
          <cell r="A2070">
            <v>6020</v>
          </cell>
          <cell r="B2070" t="str">
            <v>Amortization of Loss on Reacquired Debt</v>
          </cell>
        </row>
        <row r="2071">
          <cell r="A2071">
            <v>6025</v>
          </cell>
          <cell r="B2071" t="str">
            <v>Amortization of Gain on Reacquired Debt--Credit</v>
          </cell>
        </row>
        <row r="2072">
          <cell r="A2072">
            <v>6030</v>
          </cell>
          <cell r="B2072" t="str">
            <v>Interest on Debt to Associated Companies</v>
          </cell>
        </row>
        <row r="2073">
          <cell r="A2073">
            <v>6035</v>
          </cell>
          <cell r="B2073" t="str">
            <v>Other Interest Expense</v>
          </cell>
        </row>
        <row r="2074">
          <cell r="A2074">
            <v>6040</v>
          </cell>
          <cell r="B2074" t="str">
            <v>Allowance for Borrowed Funds Used During Construction--Credit</v>
          </cell>
        </row>
        <row r="2075">
          <cell r="A2075">
            <v>6042</v>
          </cell>
          <cell r="B2075" t="str">
            <v>Allowance For Other Funds Used During Construction</v>
          </cell>
        </row>
        <row r="2076">
          <cell r="A2076">
            <v>6045</v>
          </cell>
          <cell r="B2076" t="str">
            <v>Interest Expense on Capital Lease Obligations</v>
          </cell>
        </row>
        <row r="2077">
          <cell r="A2077">
            <v>6105</v>
          </cell>
          <cell r="B2077" t="str">
            <v>Taxes Other Than Income Taxes</v>
          </cell>
        </row>
        <row r="2078">
          <cell r="A2078">
            <v>6110</v>
          </cell>
          <cell r="B2078" t="str">
            <v>Income Taxes</v>
          </cell>
        </row>
        <row r="2079">
          <cell r="A2079">
            <v>6115</v>
          </cell>
          <cell r="B2079" t="str">
            <v>Provision for Future Income Taxes</v>
          </cell>
        </row>
        <row r="2080">
          <cell r="A2080">
            <v>6205</v>
          </cell>
          <cell r="B2080" t="str">
            <v>Donations</v>
          </cell>
        </row>
        <row r="2081">
          <cell r="A2081">
            <v>6210</v>
          </cell>
          <cell r="B2081" t="str">
            <v>Life Insurance</v>
          </cell>
        </row>
        <row r="2082">
          <cell r="A2082">
            <v>6215</v>
          </cell>
          <cell r="B2082" t="str">
            <v>Penalties</v>
          </cell>
        </row>
        <row r="2083">
          <cell r="A2083">
            <v>6225</v>
          </cell>
          <cell r="B2083" t="str">
            <v>Other Deductions</v>
          </cell>
        </row>
        <row r="2084">
          <cell r="A2084">
            <v>6305</v>
          </cell>
          <cell r="B2084" t="str">
            <v>Extraordinary Income</v>
          </cell>
        </row>
        <row r="2085">
          <cell r="A2085">
            <v>6310</v>
          </cell>
          <cell r="B2085" t="str">
            <v>Extraordinary Deductions</v>
          </cell>
        </row>
        <row r="2086">
          <cell r="A2086">
            <v>6315</v>
          </cell>
          <cell r="B2086" t="str">
            <v>Taxes, Extraordinary Items</v>
          </cell>
        </row>
        <row r="2087">
          <cell r="A2087">
            <v>6405</v>
          </cell>
          <cell r="B2087" t="str">
            <v>Discontinues Operations - Income/ Gains</v>
          </cell>
        </row>
        <row r="2088">
          <cell r="A2088">
            <v>6410</v>
          </cell>
          <cell r="B2088" t="str">
            <v>Discontinued Operations - Deductions/ Losses</v>
          </cell>
        </row>
        <row r="2089">
          <cell r="A2089">
            <v>8810</v>
          </cell>
          <cell r="B2089" t="str">
            <v>HHSI - HCE - Intercompany Clearing</v>
          </cell>
        </row>
        <row r="2090">
          <cell r="A2090">
            <v>8811</v>
          </cell>
          <cell r="B2090" t="str">
            <v>HHSI - Water Heater - Intercompany Clearing</v>
          </cell>
        </row>
        <row r="2091">
          <cell r="A2091">
            <v>8812</v>
          </cell>
          <cell r="B2091" t="str">
            <v>HHSI - Corporate - Intercompany Clearing</v>
          </cell>
        </row>
        <row r="2092">
          <cell r="A2092">
            <v>8820</v>
          </cell>
          <cell r="B2092" t="str">
            <v>HESI - MSP - Intercompany Clearing</v>
          </cell>
        </row>
        <row r="2093">
          <cell r="A2093">
            <v>8821</v>
          </cell>
          <cell r="B2093" t="str">
            <v>HESI - Water Heater - Intercompany Clearing</v>
          </cell>
        </row>
        <row r="2094">
          <cell r="A2094">
            <v>8822</v>
          </cell>
          <cell r="B2094" t="str">
            <v>HESI - Corporate - Intercompany Clearing</v>
          </cell>
        </row>
        <row r="2095">
          <cell r="A2095">
            <v>8830</v>
          </cell>
          <cell r="B2095" t="str">
            <v>Customer Service Clearing</v>
          </cell>
        </row>
        <row r="2096">
          <cell r="A2096">
            <v>9040</v>
          </cell>
          <cell r="B2096" t="str">
            <v>Stores Burden Pool</v>
          </cell>
        </row>
        <row r="2097">
          <cell r="A2097">
            <v>9041</v>
          </cell>
          <cell r="B2097" t="str">
            <v>Procurement Burden Pool</v>
          </cell>
        </row>
        <row r="2098">
          <cell r="A2098">
            <v>9073</v>
          </cell>
          <cell r="B2098" t="str">
            <v>Fleet Burden Pool</v>
          </cell>
        </row>
        <row r="2099">
          <cell r="A2099">
            <v>9080</v>
          </cell>
          <cell r="B2099" t="str">
            <v>Engineering Burden Pool</v>
          </cell>
        </row>
        <row r="2100">
          <cell r="A2100">
            <v>9090</v>
          </cell>
          <cell r="B2100" t="str">
            <v>Payroll Burden Pool</v>
          </cell>
        </row>
        <row r="2101">
          <cell r="A2101">
            <v>9092</v>
          </cell>
          <cell r="B2101" t="str">
            <v>Business Projects Allocation Pool</v>
          </cell>
        </row>
        <row r="2102">
          <cell r="A2102">
            <v>9093</v>
          </cell>
          <cell r="B2102" t="str">
            <v>Cyber Security Allocation Pool</v>
          </cell>
        </row>
        <row r="2103">
          <cell r="A2103">
            <v>9096</v>
          </cell>
          <cell r="B2103" t="str">
            <v>Building Allocation Pool</v>
          </cell>
        </row>
        <row r="2104">
          <cell r="A2104">
            <v>9098</v>
          </cell>
          <cell r="B2104" t="str">
            <v>Business Applications Pool</v>
          </cell>
        </row>
        <row r="2105">
          <cell r="A2105">
            <v>9099</v>
          </cell>
          <cell r="B2105" t="str">
            <v>PC Services Pool</v>
          </cell>
        </row>
        <row r="2106">
          <cell r="A2106">
            <v>9908</v>
          </cell>
          <cell r="B2106" t="str">
            <v>HHSI - HCE Clearing Account - ADP</v>
          </cell>
        </row>
        <row r="2107">
          <cell r="A2107">
            <v>9909</v>
          </cell>
          <cell r="B2107" t="str">
            <v>Customer Service Clearing Account - ADP</v>
          </cell>
        </row>
        <row r="2108">
          <cell r="A2108">
            <v>9910</v>
          </cell>
          <cell r="B2108" t="str">
            <v>Customer Service Clearing Account - Daffron</v>
          </cell>
        </row>
        <row r="2109">
          <cell r="A2109">
            <v>9911</v>
          </cell>
          <cell r="B2109" t="str">
            <v>Hamilton Utilities Corporation Clearing Account - ADP</v>
          </cell>
        </row>
        <row r="2110">
          <cell r="A2110">
            <v>9912</v>
          </cell>
          <cell r="B2110" t="str">
            <v>HHSI - HCE Clearing Account - Daffron</v>
          </cell>
        </row>
        <row r="2111">
          <cell r="A2111">
            <v>9913</v>
          </cell>
          <cell r="B2111" t="str">
            <v>HHSI - Water Heater Clearing Account - Daffron</v>
          </cell>
        </row>
        <row r="2112">
          <cell r="A2112">
            <v>9914</v>
          </cell>
          <cell r="B2112" t="str">
            <v>HESI - Water Heater Clearing Account - Daffron</v>
          </cell>
        </row>
        <row r="2113">
          <cell r="A2113">
            <v>9915</v>
          </cell>
          <cell r="B2113" t="str">
            <v>HESI - MSP MSO Clearing Account - Daffron</v>
          </cell>
        </row>
        <row r="2114">
          <cell r="A2114">
            <v>9916</v>
          </cell>
          <cell r="B2114" t="str">
            <v>HESI Solar PV</v>
          </cell>
        </row>
        <row r="2115">
          <cell r="A2115">
            <v>9920</v>
          </cell>
          <cell r="B2115" t="str">
            <v>Atria Clearing Account</v>
          </cell>
        </row>
        <row r="2116">
          <cell r="A2116">
            <v>9950</v>
          </cell>
          <cell r="B2116" t="str">
            <v>Water and Sewer Clearing Account</v>
          </cell>
        </row>
        <row r="2117">
          <cell r="A2117">
            <v>9951</v>
          </cell>
          <cell r="B2117" t="str">
            <v>Daffron Legacy Clearing Account</v>
          </cell>
        </row>
        <row r="2118">
          <cell r="A2118">
            <v>9996</v>
          </cell>
          <cell r="B2118" t="str">
            <v>City Call Centre Clearing</v>
          </cell>
        </row>
        <row r="2119">
          <cell r="A2119">
            <v>9997</v>
          </cell>
          <cell r="B2119" t="str">
            <v>Regulatory Clearing</v>
          </cell>
        </row>
        <row r="2120">
          <cell r="A2120">
            <v>9998</v>
          </cell>
          <cell r="B2120" t="str">
            <v>Compensation / Leave of Absence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 refreshError="1"/>
      <sheetData sheetId="1" refreshError="1"/>
      <sheetData sheetId="2" refreshError="1">
        <row r="1">
          <cell r="A1" t="str">
            <v>LDC Name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"/>
      <sheetName val="|Index|"/>
      <sheetName val="|OPEX|"/>
      <sheetName val="|RC|"/>
      <sheetName val="|BP OPEX|"/>
      <sheetName val="|BP CAPEX|"/>
      <sheetName val="|BP SS|"/>
      <sheetName val="|FS|"/>
      <sheetName val="&lt;Income Statement&gt;"/>
      <sheetName val="&lt;Review Chart&gt;"/>
    </sheetNames>
    <sheetDataSet>
      <sheetData sheetId="0">
        <row r="2">
          <cell r="A2" t="str">
            <v>BD</v>
          </cell>
          <cell r="G2">
            <v>1005</v>
          </cell>
          <cell r="I2">
            <v>230200</v>
          </cell>
        </row>
        <row r="3">
          <cell r="A3" t="str">
            <v>CC</v>
          </cell>
          <cell r="E3" t="str">
            <v>10-400</v>
          </cell>
          <cell r="G3">
            <v>1104</v>
          </cell>
          <cell r="I3">
            <v>408000</v>
          </cell>
          <cell r="K3" t="str">
            <v>11-501-9073</v>
          </cell>
        </row>
        <row r="4">
          <cell r="A4" t="str">
            <v>CC Segmented-CDM (CO#14)</v>
          </cell>
          <cell r="E4" t="str">
            <v>11-100</v>
          </cell>
          <cell r="G4">
            <v>1140</v>
          </cell>
          <cell r="I4">
            <v>408001</v>
          </cell>
          <cell r="K4" t="str">
            <v>11-501-9080</v>
          </cell>
        </row>
        <row r="5">
          <cell r="A5" t="str">
            <v>CC Segmented-CS Regulated (CO#11)</v>
          </cell>
          <cell r="E5" t="str">
            <v>11-200</v>
          </cell>
          <cell r="G5">
            <v>1180</v>
          </cell>
          <cell r="I5">
            <v>408002</v>
          </cell>
          <cell r="K5" t="str">
            <v>11-502-9073</v>
          </cell>
        </row>
        <row r="6">
          <cell r="A6" t="str">
            <v>CC Segmented-CS Unregulated (CO#12)</v>
          </cell>
          <cell r="E6" t="str">
            <v>11-201</v>
          </cell>
          <cell r="G6">
            <v>1200</v>
          </cell>
          <cell r="I6">
            <v>408003</v>
          </cell>
          <cell r="K6" t="str">
            <v>11-502-9090</v>
          </cell>
        </row>
        <row r="7">
          <cell r="A7" t="str">
            <v>CC Segmented-Customer Connections</v>
          </cell>
          <cell r="E7" t="str">
            <v>11-205</v>
          </cell>
          <cell r="G7">
            <v>1305</v>
          </cell>
          <cell r="I7">
            <v>408004</v>
          </cell>
          <cell r="K7" t="str">
            <v>11-503-9073</v>
          </cell>
        </row>
        <row r="8">
          <cell r="A8" t="str">
            <v>CC-CC#11-310</v>
          </cell>
          <cell r="E8" t="str">
            <v>11-210</v>
          </cell>
          <cell r="G8">
            <v>1330</v>
          </cell>
          <cell r="I8">
            <v>408005</v>
          </cell>
          <cell r="K8" t="str">
            <v>11-503-9090</v>
          </cell>
        </row>
        <row r="9">
          <cell r="A9" t="str">
            <v>CC-CC#11-311</v>
          </cell>
          <cell r="E9" t="str">
            <v>11-211</v>
          </cell>
          <cell r="G9">
            <v>1350</v>
          </cell>
          <cell r="I9">
            <v>408006</v>
          </cell>
          <cell r="K9" t="str">
            <v>11-521-9080</v>
          </cell>
        </row>
        <row r="10">
          <cell r="A10" t="str">
            <v>CC-CC#11-312</v>
          </cell>
          <cell r="E10" t="str">
            <v>11-212</v>
          </cell>
          <cell r="G10">
            <v>1532</v>
          </cell>
          <cell r="I10">
            <v>408008</v>
          </cell>
          <cell r="K10" t="str">
            <v>11-522-9073</v>
          </cell>
        </row>
        <row r="11">
          <cell r="A11" t="str">
            <v>CC-CC#11-314</v>
          </cell>
          <cell r="E11" t="str">
            <v>11-213</v>
          </cell>
          <cell r="G11">
            <v>1556</v>
          </cell>
          <cell r="I11">
            <v>408009</v>
          </cell>
          <cell r="K11" t="str">
            <v>11-522-9080</v>
          </cell>
        </row>
        <row r="12">
          <cell r="A12" t="str">
            <v>CC-CC#11-392</v>
          </cell>
          <cell r="E12" t="str">
            <v>11-214</v>
          </cell>
          <cell r="G12">
            <v>1565</v>
          </cell>
          <cell r="I12">
            <v>408010</v>
          </cell>
          <cell r="K12" t="str">
            <v>11-543-9041</v>
          </cell>
        </row>
        <row r="13">
          <cell r="A13" t="str">
            <v>CC-CDM</v>
          </cell>
          <cell r="E13" t="str">
            <v>11-293</v>
          </cell>
          <cell r="G13">
            <v>1567</v>
          </cell>
          <cell r="I13">
            <v>408018</v>
          </cell>
          <cell r="K13" t="str">
            <v>11-544-9073</v>
          </cell>
        </row>
        <row r="14">
          <cell r="A14" t="str">
            <v>CC-Customer Connections</v>
          </cell>
          <cell r="E14" t="str">
            <v>11-306</v>
          </cell>
          <cell r="G14">
            <v>1572</v>
          </cell>
          <cell r="I14">
            <v>408030</v>
          </cell>
          <cell r="K14" t="str">
            <v>11-544-9090</v>
          </cell>
        </row>
        <row r="15">
          <cell r="A15" t="str">
            <v>CC-Customer Service</v>
          </cell>
          <cell r="E15" t="str">
            <v>11-310</v>
          </cell>
          <cell r="G15">
            <v>1635</v>
          </cell>
          <cell r="I15">
            <v>408031</v>
          </cell>
          <cell r="K15" t="str">
            <v>11-545-9040</v>
          </cell>
        </row>
        <row r="16">
          <cell r="A16" t="str">
            <v>CC-Executive</v>
          </cell>
          <cell r="E16" t="str">
            <v>11-311</v>
          </cell>
          <cell r="G16">
            <v>1640</v>
          </cell>
          <cell r="I16">
            <v>408032</v>
          </cell>
          <cell r="K16" t="str">
            <v>11-545-9090</v>
          </cell>
        </row>
        <row r="17">
          <cell r="A17" t="str">
            <v>CDM</v>
          </cell>
          <cell r="E17" t="str">
            <v>11-312</v>
          </cell>
          <cell r="G17">
            <v>1740</v>
          </cell>
          <cell r="I17">
            <v>408033</v>
          </cell>
          <cell r="K17" t="str">
            <v>(blank)</v>
          </cell>
        </row>
        <row r="18">
          <cell r="A18" t="str">
            <v>CDM-CC#14-330</v>
          </cell>
          <cell r="E18" t="str">
            <v>11-313</v>
          </cell>
          <cell r="G18">
            <v>1808</v>
          </cell>
          <cell r="I18">
            <v>408034</v>
          </cell>
        </row>
        <row r="19">
          <cell r="A19" t="str">
            <v>CDM-CC#14-331</v>
          </cell>
          <cell r="E19" t="str">
            <v>11-314</v>
          </cell>
          <cell r="G19">
            <v>1820</v>
          </cell>
          <cell r="I19">
            <v>408035</v>
          </cell>
        </row>
        <row r="20">
          <cell r="A20" t="str">
            <v>CFO</v>
          </cell>
          <cell r="E20" t="str">
            <v>11-315</v>
          </cell>
          <cell r="G20">
            <v>1830</v>
          </cell>
          <cell r="I20">
            <v>408036</v>
          </cell>
        </row>
        <row r="21">
          <cell r="A21" t="str">
            <v>CFO-CEO Executive</v>
          </cell>
          <cell r="E21" t="str">
            <v>11-392</v>
          </cell>
          <cell r="G21">
            <v>1835</v>
          </cell>
          <cell r="I21">
            <v>408037</v>
          </cell>
        </row>
        <row r="22">
          <cell r="A22" t="str">
            <v>CFO-CFO Executive</v>
          </cell>
          <cell r="E22" t="str">
            <v>11-500</v>
          </cell>
          <cell r="G22">
            <v>1840</v>
          </cell>
          <cell r="I22">
            <v>408038</v>
          </cell>
        </row>
        <row r="23">
          <cell r="A23" t="str">
            <v>CFO-Financial Services</v>
          </cell>
          <cell r="E23" t="str">
            <v>11-501</v>
          </cell>
          <cell r="G23">
            <v>1845</v>
          </cell>
          <cell r="I23">
            <v>408040</v>
          </cell>
        </row>
        <row r="24">
          <cell r="A24" t="str">
            <v>CFO-IS&amp;IT</v>
          </cell>
          <cell r="E24" t="str">
            <v>11-502</v>
          </cell>
          <cell r="G24">
            <v>1850</v>
          </cell>
          <cell r="I24">
            <v>408044</v>
          </cell>
        </row>
        <row r="25">
          <cell r="A25" t="str">
            <v>CFO-Regulatory Services</v>
          </cell>
          <cell r="E25" t="str">
            <v>11-503</v>
          </cell>
          <cell r="G25">
            <v>1855</v>
          </cell>
          <cell r="I25">
            <v>408046</v>
          </cell>
        </row>
        <row r="26">
          <cell r="A26" t="str">
            <v>CO#11 Consolidated</v>
          </cell>
          <cell r="E26" t="str">
            <v>11-504</v>
          </cell>
          <cell r="G26">
            <v>1860</v>
          </cell>
          <cell r="I26">
            <v>408070</v>
          </cell>
        </row>
        <row r="27">
          <cell r="A27" t="str">
            <v>CO#11 Consolidated HL</v>
          </cell>
          <cell r="E27" t="str">
            <v>11-521</v>
          </cell>
          <cell r="G27">
            <v>1861</v>
          </cell>
          <cell r="I27">
            <v>408071</v>
          </cell>
        </row>
        <row r="28">
          <cell r="A28" t="str">
            <v>Consolidated SS</v>
          </cell>
          <cell r="E28" t="str">
            <v>11-522</v>
          </cell>
          <cell r="G28">
            <v>1906</v>
          </cell>
          <cell r="I28">
            <v>408200</v>
          </cell>
        </row>
        <row r="29">
          <cell r="A29" t="str">
            <v>CS</v>
          </cell>
          <cell r="E29" t="str">
            <v>11-523</v>
          </cell>
          <cell r="G29">
            <v>1908</v>
          </cell>
          <cell r="I29">
            <v>408210</v>
          </cell>
        </row>
        <row r="30">
          <cell r="A30" t="str">
            <v>CS-Board of Directors</v>
          </cell>
          <cell r="E30" t="str">
            <v>11-524</v>
          </cell>
          <cell r="G30">
            <v>1915</v>
          </cell>
          <cell r="I30">
            <v>408220</v>
          </cell>
        </row>
        <row r="31">
          <cell r="A31" t="str">
            <v>CS-Corporate Communications</v>
          </cell>
          <cell r="E31" t="str">
            <v>11-525</v>
          </cell>
          <cell r="G31">
            <v>1920</v>
          </cell>
          <cell r="I31">
            <v>408400</v>
          </cell>
        </row>
        <row r="32">
          <cell r="A32" t="str">
            <v>CS-Corporate Services - Executive</v>
          </cell>
          <cell r="E32" t="str">
            <v>11-526</v>
          </cell>
          <cell r="G32">
            <v>1925</v>
          </cell>
          <cell r="I32">
            <v>408410</v>
          </cell>
        </row>
        <row r="33">
          <cell r="A33" t="str">
            <v>CS-Facilities</v>
          </cell>
          <cell r="E33" t="str">
            <v>11-543</v>
          </cell>
          <cell r="G33">
            <v>1930</v>
          </cell>
          <cell r="I33">
            <v>408500</v>
          </cell>
        </row>
        <row r="34">
          <cell r="A34" t="str">
            <v>CS-Healthy Workplace &amp; Safety</v>
          </cell>
          <cell r="E34" t="str">
            <v>11-544</v>
          </cell>
          <cell r="G34">
            <v>1935</v>
          </cell>
          <cell r="I34">
            <v>410000</v>
          </cell>
        </row>
        <row r="35">
          <cell r="A35" t="str">
            <v>CS-Human Resources</v>
          </cell>
          <cell r="E35" t="str">
            <v>11-545</v>
          </cell>
          <cell r="G35">
            <v>1940</v>
          </cell>
          <cell r="I35">
            <v>411000</v>
          </cell>
        </row>
        <row r="36">
          <cell r="A36" t="str">
            <v>Financial Statements</v>
          </cell>
          <cell r="E36" t="str">
            <v>11-591</v>
          </cell>
          <cell r="G36">
            <v>1945</v>
          </cell>
          <cell r="I36">
            <v>411500</v>
          </cell>
        </row>
        <row r="37">
          <cell r="A37" t="str">
            <v>HESI (CO#30)</v>
          </cell>
          <cell r="E37" t="str">
            <v>11-592</v>
          </cell>
          <cell r="G37">
            <v>1955</v>
          </cell>
          <cell r="I37">
            <v>412500</v>
          </cell>
        </row>
        <row r="38">
          <cell r="A38" t="str">
            <v>IS&amp;IT-CC#11-210</v>
          </cell>
          <cell r="E38" t="str">
            <v>11-593</v>
          </cell>
          <cell r="G38">
            <v>1960</v>
          </cell>
          <cell r="I38">
            <v>420000</v>
          </cell>
        </row>
        <row r="39">
          <cell r="A39" t="str">
            <v>IS&amp;IT-CC#11-211</v>
          </cell>
          <cell r="E39" t="str">
            <v>11-600</v>
          </cell>
          <cell r="G39">
            <v>1995</v>
          </cell>
          <cell r="I39">
            <v>421000</v>
          </cell>
        </row>
        <row r="40">
          <cell r="A40" t="str">
            <v>IS&amp;IT-CC#11-212</v>
          </cell>
          <cell r="E40" t="str">
            <v>11-601</v>
          </cell>
          <cell r="G40">
            <v>2005</v>
          </cell>
          <cell r="I40">
            <v>421100</v>
          </cell>
        </row>
        <row r="41">
          <cell r="A41" t="str">
            <v>IS&amp;IT-CC#11-213</v>
          </cell>
          <cell r="E41" t="str">
            <v>11-620</v>
          </cell>
          <cell r="G41">
            <v>2055</v>
          </cell>
          <cell r="I41">
            <v>421500</v>
          </cell>
        </row>
        <row r="42">
          <cell r="A42" t="str">
            <v>IS&amp;IT-CC#11-214</v>
          </cell>
          <cell r="E42" t="str">
            <v>11-650</v>
          </cell>
          <cell r="G42">
            <v>2205</v>
          </cell>
          <cell r="I42">
            <v>421600</v>
          </cell>
        </row>
        <row r="43">
          <cell r="A43" t="str">
            <v>IS&amp;IT-CC#11-293</v>
          </cell>
          <cell r="E43" t="str">
            <v>11-651</v>
          </cell>
          <cell r="G43">
            <v>2210</v>
          </cell>
          <cell r="I43">
            <v>421700</v>
          </cell>
        </row>
        <row r="44">
          <cell r="A44" t="str">
            <v>Solar PV (CO#13)</v>
          </cell>
          <cell r="E44" t="str">
            <v>11-652</v>
          </cell>
          <cell r="G44">
            <v>2220</v>
          </cell>
          <cell r="I44">
            <v>421800</v>
          </cell>
        </row>
        <row r="45">
          <cell r="A45" t="str">
            <v>UOD</v>
          </cell>
          <cell r="E45" t="str">
            <v>11-653</v>
          </cell>
          <cell r="G45">
            <v>2264</v>
          </cell>
          <cell r="I45">
            <v>421900</v>
          </cell>
        </row>
        <row r="46">
          <cell r="A46" t="str">
            <v>UOD CC#11-500</v>
          </cell>
          <cell r="E46" t="str">
            <v>11-654</v>
          </cell>
          <cell r="G46">
            <v>2292</v>
          </cell>
          <cell r="I46">
            <v>422000</v>
          </cell>
        </row>
        <row r="47">
          <cell r="A47" t="str">
            <v>UOD CC#11-501</v>
          </cell>
          <cell r="E47" t="str">
            <v>11-655</v>
          </cell>
          <cell r="G47">
            <v>2425</v>
          </cell>
          <cell r="I47">
            <v>422100</v>
          </cell>
        </row>
        <row r="48">
          <cell r="A48" t="str">
            <v>UOD CC#11-502</v>
          </cell>
          <cell r="E48" t="str">
            <v>11-680</v>
          </cell>
          <cell r="G48">
            <v>4025</v>
          </cell>
          <cell r="I48">
            <v>422200</v>
          </cell>
        </row>
        <row r="49">
          <cell r="A49" t="str">
            <v>UOD CC#11-502-101</v>
          </cell>
          <cell r="E49" t="str">
            <v>11-800</v>
          </cell>
          <cell r="G49">
            <v>4068</v>
          </cell>
          <cell r="I49">
            <v>422300</v>
          </cell>
        </row>
        <row r="50">
          <cell r="A50" t="str">
            <v>UOD CC#11-502-102</v>
          </cell>
          <cell r="E50" t="str">
            <v>11-810</v>
          </cell>
          <cell r="G50">
            <v>4080</v>
          </cell>
          <cell r="I50">
            <v>422400</v>
          </cell>
        </row>
        <row r="51">
          <cell r="A51" t="str">
            <v>UOD CC#11-503</v>
          </cell>
          <cell r="E51" t="str">
            <v>11-811</v>
          </cell>
          <cell r="G51">
            <v>4082</v>
          </cell>
          <cell r="I51">
            <v>422500</v>
          </cell>
        </row>
        <row r="52">
          <cell r="A52" t="str">
            <v>UOD CC#11-503-101</v>
          </cell>
          <cell r="E52" t="str">
            <v>11-822</v>
          </cell>
          <cell r="G52">
            <v>4084</v>
          </cell>
          <cell r="I52">
            <v>423000</v>
          </cell>
        </row>
        <row r="53">
          <cell r="A53" t="str">
            <v>UOD CC#11-503-102</v>
          </cell>
          <cell r="E53" t="str">
            <v>11-823</v>
          </cell>
          <cell r="G53">
            <v>4210</v>
          </cell>
          <cell r="I53">
            <v>423500</v>
          </cell>
        </row>
        <row r="54">
          <cell r="A54" t="str">
            <v>UOD CC#11-504</v>
          </cell>
          <cell r="E54" t="str">
            <v>11-830</v>
          </cell>
          <cell r="G54">
            <v>4225</v>
          </cell>
          <cell r="I54">
            <v>424000</v>
          </cell>
        </row>
        <row r="55">
          <cell r="A55" t="str">
            <v>UOD CC#11-521</v>
          </cell>
          <cell r="E55" t="str">
            <v>11-900</v>
          </cell>
          <cell r="G55">
            <v>4235</v>
          </cell>
          <cell r="I55">
            <v>424500</v>
          </cell>
        </row>
        <row r="56">
          <cell r="A56" t="str">
            <v>UOD CC#11-522</v>
          </cell>
          <cell r="E56" t="str">
            <v>11-990</v>
          </cell>
          <cell r="G56">
            <v>4245</v>
          </cell>
          <cell r="I56">
            <v>426000</v>
          </cell>
        </row>
        <row r="57">
          <cell r="A57" t="str">
            <v>UOD CC#11-523</v>
          </cell>
          <cell r="E57" t="str">
            <v>11-Cost Center</v>
          </cell>
          <cell r="G57">
            <v>4324</v>
          </cell>
          <cell r="I57">
            <v>426130</v>
          </cell>
        </row>
        <row r="58">
          <cell r="A58" t="str">
            <v>UOD CC#11-524</v>
          </cell>
          <cell r="E58" t="str">
            <v>11-SGL1-Id</v>
          </cell>
          <cell r="G58">
            <v>4325</v>
          </cell>
          <cell r="I58">
            <v>427000</v>
          </cell>
        </row>
        <row r="59">
          <cell r="A59" t="str">
            <v>UOD CC#11-525-101</v>
          </cell>
          <cell r="E59" t="str">
            <v>12-300</v>
          </cell>
          <cell r="G59">
            <v>4355</v>
          </cell>
          <cell r="I59">
            <v>427500</v>
          </cell>
        </row>
        <row r="60">
          <cell r="A60" t="str">
            <v>UOD CC#11-525-102</v>
          </cell>
          <cell r="E60" t="str">
            <v>12-301</v>
          </cell>
          <cell r="G60">
            <v>4375</v>
          </cell>
          <cell r="I60">
            <v>429900</v>
          </cell>
        </row>
        <row r="61">
          <cell r="A61" t="str">
            <v>UOD CC#11-543</v>
          </cell>
          <cell r="E61" t="str">
            <v>12-302</v>
          </cell>
          <cell r="G61">
            <v>4380</v>
          </cell>
          <cell r="I61">
            <v>430000</v>
          </cell>
        </row>
        <row r="62">
          <cell r="A62" t="str">
            <v>UOD CC#11-544</v>
          </cell>
          <cell r="E62" t="str">
            <v>12-303</v>
          </cell>
          <cell r="G62">
            <v>4390</v>
          </cell>
          <cell r="I62">
            <v>431000</v>
          </cell>
        </row>
        <row r="63">
          <cell r="A63" t="str">
            <v>UOD CC#11-544-101</v>
          </cell>
          <cell r="E63" t="str">
            <v>12-304</v>
          </cell>
          <cell r="G63">
            <v>4405</v>
          </cell>
          <cell r="I63">
            <v>431500</v>
          </cell>
        </row>
        <row r="64">
          <cell r="A64" t="str">
            <v>UOD CC#11-544-102</v>
          </cell>
          <cell r="E64" t="str">
            <v>12-305</v>
          </cell>
          <cell r="G64">
            <v>4510</v>
          </cell>
          <cell r="I64">
            <v>440000</v>
          </cell>
        </row>
        <row r="65">
          <cell r="A65" t="str">
            <v>UOD CC#11-545</v>
          </cell>
          <cell r="E65" t="str">
            <v>13-823</v>
          </cell>
          <cell r="G65">
            <v>4615</v>
          </cell>
          <cell r="I65">
            <v>440010</v>
          </cell>
        </row>
        <row r="66">
          <cell r="A66" t="str">
            <v>UOD CC#11-545-101</v>
          </cell>
          <cell r="E66" t="str">
            <v>13-Solar</v>
          </cell>
          <cell r="G66">
            <v>4635</v>
          </cell>
          <cell r="I66">
            <v>440020</v>
          </cell>
        </row>
        <row r="67">
          <cell r="A67" t="str">
            <v>UOD CC#11-545-102</v>
          </cell>
          <cell r="E67" t="str">
            <v>14-330</v>
          </cell>
          <cell r="G67">
            <v>4720</v>
          </cell>
          <cell r="I67">
            <v>440030</v>
          </cell>
        </row>
        <row r="68">
          <cell r="A68" t="str">
            <v>UOD CC#11-591</v>
          </cell>
          <cell r="E68" t="str">
            <v>14-331</v>
          </cell>
          <cell r="G68">
            <v>4805</v>
          </cell>
          <cell r="I68">
            <v>440040</v>
          </cell>
        </row>
        <row r="69">
          <cell r="A69" t="str">
            <v>UOD CC#11-592</v>
          </cell>
          <cell r="E69" t="str">
            <v>30-822</v>
          </cell>
          <cell r="G69">
            <v>4830</v>
          </cell>
          <cell r="I69">
            <v>440050</v>
          </cell>
        </row>
        <row r="70">
          <cell r="A70" t="str">
            <v>UOD CC#11-593</v>
          </cell>
          <cell r="E70" t="str">
            <v>30-S300</v>
          </cell>
          <cell r="G70">
            <v>4850</v>
          </cell>
          <cell r="I70">
            <v>440060</v>
          </cell>
        </row>
        <row r="71">
          <cell r="A71" t="str">
            <v>UOD-C&amp;MS</v>
          </cell>
          <cell r="E71" t="str">
            <v>30-S310</v>
          </cell>
          <cell r="G71">
            <v>4935</v>
          </cell>
          <cell r="I71">
            <v>440070</v>
          </cell>
        </row>
        <row r="72">
          <cell r="A72" t="str">
            <v>UOD-EO&amp;OI</v>
          </cell>
          <cell r="E72" t="str">
            <v>30-S320</v>
          </cell>
          <cell r="G72">
            <v>5005</v>
          </cell>
          <cell r="I72">
            <v>440080</v>
          </cell>
        </row>
        <row r="73">
          <cell r="A73" t="str">
            <v>UOD-Executive</v>
          </cell>
          <cell r="E73" t="str">
            <v>30-S330</v>
          </cell>
          <cell r="G73">
            <v>5010</v>
          </cell>
          <cell r="I73">
            <v>440090</v>
          </cell>
        </row>
        <row r="74">
          <cell r="A74" t="str">
            <v>UOD-Supply Chain</v>
          </cell>
          <cell r="E74" t="str">
            <v>30-S340</v>
          </cell>
          <cell r="G74">
            <v>5012</v>
          </cell>
          <cell r="I74">
            <v>440095</v>
          </cell>
        </row>
        <row r="75">
          <cell r="A75" t="str">
            <v>(blank)</v>
          </cell>
          <cell r="E75" t="str">
            <v>30-SSGL1-Id</v>
          </cell>
          <cell r="G75">
            <v>5015</v>
          </cell>
          <cell r="I75">
            <v>440100</v>
          </cell>
        </row>
        <row r="76">
          <cell r="E76" t="str">
            <v>(blank)</v>
          </cell>
          <cell r="G76">
            <v>5016</v>
          </cell>
          <cell r="I76">
            <v>490000</v>
          </cell>
        </row>
        <row r="77">
          <cell r="G77">
            <v>5017</v>
          </cell>
          <cell r="I77">
            <v>491000</v>
          </cell>
        </row>
        <row r="78">
          <cell r="G78">
            <v>5020</v>
          </cell>
          <cell r="I78">
            <v>492000</v>
          </cell>
        </row>
        <row r="79">
          <cell r="G79">
            <v>5025</v>
          </cell>
          <cell r="I79">
            <v>498000</v>
          </cell>
        </row>
        <row r="80">
          <cell r="G80">
            <v>5035</v>
          </cell>
          <cell r="I80">
            <v>499900</v>
          </cell>
        </row>
        <row r="81">
          <cell r="G81">
            <v>5040</v>
          </cell>
          <cell r="I81">
            <v>499904</v>
          </cell>
        </row>
        <row r="82">
          <cell r="G82">
            <v>5045</v>
          </cell>
          <cell r="I82">
            <v>499910</v>
          </cell>
        </row>
        <row r="83">
          <cell r="G83">
            <v>5050</v>
          </cell>
          <cell r="I83">
            <v>499920</v>
          </cell>
        </row>
        <row r="84">
          <cell r="G84">
            <v>5055</v>
          </cell>
          <cell r="I84">
            <v>600000</v>
          </cell>
        </row>
        <row r="85">
          <cell r="G85">
            <v>5060</v>
          </cell>
          <cell r="I85">
            <v>601000</v>
          </cell>
        </row>
        <row r="86">
          <cell r="G86">
            <v>5065</v>
          </cell>
          <cell r="I86">
            <v>604000</v>
          </cell>
        </row>
        <row r="87">
          <cell r="G87">
            <v>5070</v>
          </cell>
          <cell r="I87">
            <v>605000</v>
          </cell>
        </row>
        <row r="88">
          <cell r="G88">
            <v>5075</v>
          </cell>
          <cell r="I88">
            <v>605500</v>
          </cell>
        </row>
        <row r="89">
          <cell r="G89">
            <v>5085</v>
          </cell>
          <cell r="I89">
            <v>606000</v>
          </cell>
        </row>
        <row r="90">
          <cell r="G90">
            <v>5096</v>
          </cell>
          <cell r="I90">
            <v>608000</v>
          </cell>
        </row>
        <row r="91">
          <cell r="G91">
            <v>5105</v>
          </cell>
          <cell r="I91">
            <v>608090</v>
          </cell>
        </row>
        <row r="92">
          <cell r="G92">
            <v>5110</v>
          </cell>
          <cell r="I92">
            <v>608100</v>
          </cell>
        </row>
        <row r="93">
          <cell r="G93">
            <v>5114</v>
          </cell>
          <cell r="I93">
            <v>608190</v>
          </cell>
        </row>
        <row r="94">
          <cell r="G94">
            <v>5120</v>
          </cell>
          <cell r="I94">
            <v>609000</v>
          </cell>
        </row>
        <row r="95">
          <cell r="G95">
            <v>5125</v>
          </cell>
          <cell r="I95">
            <v>609090</v>
          </cell>
        </row>
        <row r="96">
          <cell r="G96">
            <v>5130</v>
          </cell>
          <cell r="I96">
            <v>609100</v>
          </cell>
        </row>
        <row r="97">
          <cell r="G97">
            <v>5135</v>
          </cell>
          <cell r="I97">
            <v>609190</v>
          </cell>
        </row>
        <row r="98">
          <cell r="G98">
            <v>5145</v>
          </cell>
          <cell r="I98">
            <v>610000</v>
          </cell>
        </row>
        <row r="99">
          <cell r="G99">
            <v>5150</v>
          </cell>
          <cell r="I99">
            <v>611000</v>
          </cell>
        </row>
        <row r="100">
          <cell r="G100">
            <v>5155</v>
          </cell>
          <cell r="I100">
            <v>611200</v>
          </cell>
        </row>
        <row r="101">
          <cell r="G101">
            <v>5160</v>
          </cell>
          <cell r="I101">
            <v>611300</v>
          </cell>
        </row>
        <row r="102">
          <cell r="G102">
            <v>5175</v>
          </cell>
          <cell r="I102">
            <v>611400</v>
          </cell>
        </row>
        <row r="103">
          <cell r="G103">
            <v>5310</v>
          </cell>
          <cell r="I103">
            <v>611500</v>
          </cell>
        </row>
        <row r="104">
          <cell r="G104">
            <v>5315</v>
          </cell>
          <cell r="I104">
            <v>612000</v>
          </cell>
        </row>
        <row r="105">
          <cell r="G105">
            <v>5320</v>
          </cell>
          <cell r="I105">
            <v>613000</v>
          </cell>
        </row>
        <row r="106">
          <cell r="G106">
            <v>5330</v>
          </cell>
          <cell r="I106">
            <v>614000</v>
          </cell>
        </row>
        <row r="107">
          <cell r="G107">
            <v>5335</v>
          </cell>
          <cell r="I107">
            <v>615000</v>
          </cell>
        </row>
        <row r="108">
          <cell r="G108">
            <v>5340</v>
          </cell>
          <cell r="I108">
            <v>619000</v>
          </cell>
        </row>
        <row r="109">
          <cell r="G109">
            <v>5405</v>
          </cell>
          <cell r="I109">
            <v>620000</v>
          </cell>
        </row>
        <row r="110">
          <cell r="G110">
            <v>5410</v>
          </cell>
          <cell r="I110">
            <v>621000</v>
          </cell>
        </row>
        <row r="111">
          <cell r="G111">
            <v>5415</v>
          </cell>
          <cell r="I111">
            <v>622000</v>
          </cell>
        </row>
        <row r="112">
          <cell r="G112">
            <v>5420</v>
          </cell>
          <cell r="I112">
            <v>630000</v>
          </cell>
        </row>
        <row r="113">
          <cell r="G113">
            <v>5515</v>
          </cell>
          <cell r="I113">
            <v>640000</v>
          </cell>
        </row>
        <row r="114">
          <cell r="G114">
            <v>5520</v>
          </cell>
          <cell r="I114">
            <v>641000</v>
          </cell>
        </row>
        <row r="115">
          <cell r="G115">
            <v>5605</v>
          </cell>
          <cell r="I115">
            <v>650000</v>
          </cell>
        </row>
        <row r="116">
          <cell r="G116">
            <v>5610</v>
          </cell>
          <cell r="I116">
            <v>651000</v>
          </cell>
        </row>
        <row r="117">
          <cell r="G117">
            <v>5615</v>
          </cell>
          <cell r="I117">
            <v>671000</v>
          </cell>
        </row>
        <row r="118">
          <cell r="G118">
            <v>5620</v>
          </cell>
          <cell r="I118">
            <v>672000</v>
          </cell>
        </row>
        <row r="119">
          <cell r="G119">
            <v>5630</v>
          </cell>
          <cell r="I119">
            <v>681000</v>
          </cell>
        </row>
        <row r="120">
          <cell r="G120">
            <v>5635</v>
          </cell>
          <cell r="I120">
            <v>690000</v>
          </cell>
        </row>
        <row r="121">
          <cell r="G121">
            <v>5640</v>
          </cell>
          <cell r="I121">
            <v>691000</v>
          </cell>
        </row>
        <row r="122">
          <cell r="G122">
            <v>5645</v>
          </cell>
          <cell r="I122">
            <v>692000</v>
          </cell>
        </row>
        <row r="123">
          <cell r="G123">
            <v>5655</v>
          </cell>
          <cell r="I123">
            <v>699900</v>
          </cell>
        </row>
        <row r="124">
          <cell r="G124">
            <v>5660</v>
          </cell>
          <cell r="I124">
            <v>700000</v>
          </cell>
        </row>
        <row r="125">
          <cell r="G125">
            <v>5665</v>
          </cell>
          <cell r="I125">
            <v>704000</v>
          </cell>
        </row>
        <row r="126">
          <cell r="G126">
            <v>5675</v>
          </cell>
          <cell r="I126">
            <v>707000</v>
          </cell>
        </row>
        <row r="127">
          <cell r="G127">
            <v>5681</v>
          </cell>
          <cell r="I127">
            <v>708000</v>
          </cell>
        </row>
        <row r="128">
          <cell r="G128">
            <v>5685</v>
          </cell>
          <cell r="I128">
            <v>709000</v>
          </cell>
        </row>
        <row r="129">
          <cell r="G129">
            <v>5695</v>
          </cell>
          <cell r="I129">
            <v>709900</v>
          </cell>
        </row>
        <row r="130">
          <cell r="G130">
            <v>5705</v>
          </cell>
          <cell r="I130">
            <v>710000</v>
          </cell>
        </row>
        <row r="131">
          <cell r="G131">
            <v>6030</v>
          </cell>
          <cell r="I131">
            <v>711000</v>
          </cell>
        </row>
        <row r="132">
          <cell r="G132">
            <v>6035</v>
          </cell>
          <cell r="I132">
            <v>711200</v>
          </cell>
        </row>
        <row r="133">
          <cell r="G133">
            <v>6045</v>
          </cell>
          <cell r="I133">
            <v>711500</v>
          </cell>
        </row>
        <row r="134">
          <cell r="G134">
            <v>6105</v>
          </cell>
          <cell r="I134">
            <v>720000</v>
          </cell>
        </row>
        <row r="135">
          <cell r="G135">
            <v>6110</v>
          </cell>
          <cell r="I135">
            <v>720500</v>
          </cell>
        </row>
        <row r="136">
          <cell r="G136">
            <v>6205</v>
          </cell>
          <cell r="I136">
            <v>721000</v>
          </cell>
        </row>
        <row r="137">
          <cell r="G137">
            <v>6215</v>
          </cell>
          <cell r="I137">
            <v>722000</v>
          </cell>
        </row>
        <row r="138">
          <cell r="G138">
            <v>6310</v>
          </cell>
          <cell r="I138">
            <v>723000</v>
          </cell>
        </row>
        <row r="139">
          <cell r="G139">
            <v>8810</v>
          </cell>
          <cell r="I139">
            <v>723500</v>
          </cell>
        </row>
        <row r="140">
          <cell r="G140">
            <v>8812</v>
          </cell>
          <cell r="I140">
            <v>724000</v>
          </cell>
        </row>
        <row r="141">
          <cell r="G141">
            <v>8820</v>
          </cell>
          <cell r="I141">
            <v>725000</v>
          </cell>
        </row>
        <row r="142">
          <cell r="G142">
            <v>8830</v>
          </cell>
          <cell r="I142">
            <v>726100</v>
          </cell>
        </row>
        <row r="143">
          <cell r="G143">
            <v>9040</v>
          </cell>
          <cell r="I143">
            <v>726200</v>
          </cell>
        </row>
        <row r="144">
          <cell r="G144">
            <v>9041</v>
          </cell>
          <cell r="I144">
            <v>726300</v>
          </cell>
        </row>
        <row r="145">
          <cell r="G145">
            <v>9073</v>
          </cell>
          <cell r="I145">
            <v>726400</v>
          </cell>
        </row>
        <row r="146">
          <cell r="G146">
            <v>9080</v>
          </cell>
          <cell r="I146">
            <v>730000</v>
          </cell>
        </row>
        <row r="147">
          <cell r="G147">
            <v>9090</v>
          </cell>
          <cell r="I147">
            <v>731000</v>
          </cell>
        </row>
        <row r="148">
          <cell r="G148">
            <v>9092</v>
          </cell>
          <cell r="I148">
            <v>735000</v>
          </cell>
        </row>
        <row r="149">
          <cell r="G149">
            <v>9093</v>
          </cell>
          <cell r="I149">
            <v>740000</v>
          </cell>
        </row>
        <row r="150">
          <cell r="G150">
            <v>9094</v>
          </cell>
          <cell r="I150">
            <v>745000</v>
          </cell>
        </row>
        <row r="151">
          <cell r="G151">
            <v>9095</v>
          </cell>
          <cell r="I151">
            <v>750000</v>
          </cell>
        </row>
        <row r="152">
          <cell r="G152">
            <v>9096</v>
          </cell>
          <cell r="I152">
            <v>751000</v>
          </cell>
        </row>
        <row r="153">
          <cell r="G153">
            <v>9098</v>
          </cell>
          <cell r="I153">
            <v>753000</v>
          </cell>
        </row>
        <row r="154">
          <cell r="G154">
            <v>9099</v>
          </cell>
          <cell r="I154">
            <v>753500</v>
          </cell>
        </row>
        <row r="155">
          <cell r="G155">
            <v>9908</v>
          </cell>
          <cell r="I155">
            <v>753600</v>
          </cell>
        </row>
        <row r="156">
          <cell r="G156">
            <v>9909</v>
          </cell>
          <cell r="I156">
            <v>754000</v>
          </cell>
        </row>
        <row r="157">
          <cell r="G157">
            <v>9910</v>
          </cell>
          <cell r="I157">
            <v>754500</v>
          </cell>
        </row>
        <row r="158">
          <cell r="G158">
            <v>9911</v>
          </cell>
          <cell r="I158">
            <v>755000</v>
          </cell>
        </row>
        <row r="159">
          <cell r="G159">
            <v>9917</v>
          </cell>
          <cell r="I159">
            <v>755500</v>
          </cell>
        </row>
        <row r="160">
          <cell r="G160">
            <v>9920</v>
          </cell>
          <cell r="I160">
            <v>756000</v>
          </cell>
        </row>
        <row r="161">
          <cell r="G161">
            <v>9950</v>
          </cell>
          <cell r="I161">
            <v>756500</v>
          </cell>
        </row>
        <row r="162">
          <cell r="G162">
            <v>9996</v>
          </cell>
          <cell r="I162">
            <v>757000</v>
          </cell>
        </row>
        <row r="163">
          <cell r="I163">
            <v>757010</v>
          </cell>
        </row>
        <row r="164">
          <cell r="G164" t="str">
            <v>OEB Code</v>
          </cell>
          <cell r="I164">
            <v>757020</v>
          </cell>
        </row>
        <row r="165">
          <cell r="G165" t="str">
            <v>SGL3-Id</v>
          </cell>
          <cell r="I165">
            <v>757030</v>
          </cell>
        </row>
        <row r="166">
          <cell r="G166" t="str">
            <v>XXXX</v>
          </cell>
          <cell r="I166">
            <v>757040</v>
          </cell>
        </row>
        <row r="167">
          <cell r="G167" t="str">
            <v>(blank)</v>
          </cell>
          <cell r="I167">
            <v>757050</v>
          </cell>
        </row>
        <row r="168">
          <cell r="I168">
            <v>757060</v>
          </cell>
        </row>
        <row r="169">
          <cell r="I169">
            <v>757070</v>
          </cell>
        </row>
        <row r="170">
          <cell r="I170">
            <v>757080</v>
          </cell>
        </row>
        <row r="171">
          <cell r="I171">
            <v>757090</v>
          </cell>
        </row>
        <row r="172">
          <cell r="I172">
            <v>757095</v>
          </cell>
        </row>
        <row r="173">
          <cell r="I173">
            <v>757100</v>
          </cell>
        </row>
        <row r="174">
          <cell r="I174">
            <v>757500</v>
          </cell>
        </row>
        <row r="175">
          <cell r="I175">
            <v>757510</v>
          </cell>
        </row>
        <row r="176">
          <cell r="I176">
            <v>758000</v>
          </cell>
        </row>
        <row r="177">
          <cell r="I177">
            <v>758100</v>
          </cell>
        </row>
        <row r="178">
          <cell r="I178">
            <v>758500</v>
          </cell>
        </row>
        <row r="179">
          <cell r="I179">
            <v>760000</v>
          </cell>
        </row>
        <row r="180">
          <cell r="I180">
            <v>761000</v>
          </cell>
        </row>
        <row r="181">
          <cell r="I181">
            <v>761500</v>
          </cell>
        </row>
        <row r="182">
          <cell r="I182">
            <v>761700</v>
          </cell>
        </row>
        <row r="183">
          <cell r="I183">
            <v>763000</v>
          </cell>
        </row>
        <row r="184">
          <cell r="I184">
            <v>764000</v>
          </cell>
        </row>
        <row r="185">
          <cell r="I185">
            <v>764100</v>
          </cell>
        </row>
        <row r="186">
          <cell r="I186">
            <v>765000</v>
          </cell>
        </row>
        <row r="187">
          <cell r="I187">
            <v>765500</v>
          </cell>
        </row>
        <row r="188">
          <cell r="I188">
            <v>766000</v>
          </cell>
        </row>
        <row r="189">
          <cell r="I189">
            <v>766500</v>
          </cell>
        </row>
        <row r="190">
          <cell r="I190">
            <v>767500</v>
          </cell>
        </row>
        <row r="191">
          <cell r="I191">
            <v>768000</v>
          </cell>
        </row>
        <row r="192">
          <cell r="I192">
            <v>768500</v>
          </cell>
        </row>
        <row r="193">
          <cell r="I193">
            <v>769000</v>
          </cell>
        </row>
        <row r="194">
          <cell r="I194">
            <v>770000</v>
          </cell>
        </row>
        <row r="195">
          <cell r="I195">
            <v>771000</v>
          </cell>
        </row>
        <row r="196">
          <cell r="I196">
            <v>772000</v>
          </cell>
        </row>
        <row r="197">
          <cell r="I197">
            <v>773000</v>
          </cell>
        </row>
        <row r="198">
          <cell r="I198">
            <v>774000</v>
          </cell>
        </row>
        <row r="199">
          <cell r="I199">
            <v>779000</v>
          </cell>
        </row>
        <row r="200">
          <cell r="I200">
            <v>790000</v>
          </cell>
        </row>
        <row r="201">
          <cell r="I201">
            <v>792000</v>
          </cell>
        </row>
        <row r="202">
          <cell r="I202">
            <v>792100</v>
          </cell>
        </row>
        <row r="203">
          <cell r="I203">
            <v>792110</v>
          </cell>
        </row>
        <row r="204">
          <cell r="I204">
            <v>792120</v>
          </cell>
        </row>
        <row r="205">
          <cell r="I205">
            <v>792130</v>
          </cell>
        </row>
        <row r="206">
          <cell r="I206">
            <v>792140</v>
          </cell>
        </row>
        <row r="207">
          <cell r="I207">
            <v>792400</v>
          </cell>
        </row>
        <row r="208">
          <cell r="I208">
            <v>792490</v>
          </cell>
        </row>
        <row r="209">
          <cell r="I209">
            <v>792500</v>
          </cell>
        </row>
        <row r="210">
          <cell r="I210">
            <v>793000</v>
          </cell>
        </row>
        <row r="211">
          <cell r="I211">
            <v>794000</v>
          </cell>
        </row>
        <row r="212">
          <cell r="I212">
            <v>796000</v>
          </cell>
        </row>
        <row r="213">
          <cell r="I213">
            <v>797000</v>
          </cell>
        </row>
        <row r="214">
          <cell r="I214">
            <v>799000</v>
          </cell>
        </row>
        <row r="215">
          <cell r="I215">
            <v>799900</v>
          </cell>
        </row>
        <row r="216">
          <cell r="I216">
            <v>800000</v>
          </cell>
        </row>
        <row r="217">
          <cell r="I217">
            <v>800100</v>
          </cell>
        </row>
        <row r="218">
          <cell r="I218">
            <v>800200</v>
          </cell>
        </row>
        <row r="219">
          <cell r="I219">
            <v>800500</v>
          </cell>
        </row>
        <row r="220">
          <cell r="I220">
            <v>800999</v>
          </cell>
        </row>
        <row r="221">
          <cell r="I221">
            <v>812000</v>
          </cell>
        </row>
        <row r="222">
          <cell r="I222">
            <v>819000</v>
          </cell>
        </row>
        <row r="223">
          <cell r="I223">
            <v>830000</v>
          </cell>
        </row>
        <row r="224">
          <cell r="I224">
            <v>832000</v>
          </cell>
        </row>
        <row r="225">
          <cell r="I225">
            <v>851000</v>
          </cell>
        </row>
        <row r="226">
          <cell r="A226">
            <v>0</v>
          </cell>
          <cell r="I226">
            <v>853000</v>
          </cell>
        </row>
        <row r="227">
          <cell r="I227">
            <v>881000</v>
          </cell>
        </row>
        <row r="228">
          <cell r="A228" t="str">
            <v>10-400</v>
          </cell>
          <cell r="I228">
            <v>899910</v>
          </cell>
        </row>
        <row r="229">
          <cell r="A229" t="str">
            <v>11-100</v>
          </cell>
          <cell r="I229">
            <v>900000</v>
          </cell>
        </row>
        <row r="230">
          <cell r="A230" t="str">
            <v>11-200</v>
          </cell>
          <cell r="I230">
            <v>901000</v>
          </cell>
        </row>
        <row r="231">
          <cell r="A231" t="str">
            <v>11-201</v>
          </cell>
          <cell r="I231">
            <v>902000</v>
          </cell>
        </row>
        <row r="232">
          <cell r="A232" t="str">
            <v>11-205</v>
          </cell>
          <cell r="I232">
            <v>902500</v>
          </cell>
        </row>
        <row r="233">
          <cell r="A233" t="str">
            <v>11-210</v>
          </cell>
          <cell r="I233">
            <v>903000</v>
          </cell>
        </row>
        <row r="234">
          <cell r="A234" t="str">
            <v>11-211</v>
          </cell>
          <cell r="I234">
            <v>903100</v>
          </cell>
        </row>
        <row r="235">
          <cell r="A235" t="str">
            <v>11-212</v>
          </cell>
          <cell r="I235">
            <v>903200</v>
          </cell>
        </row>
        <row r="236">
          <cell r="A236" t="str">
            <v>11-213</v>
          </cell>
          <cell r="I236">
            <v>905000</v>
          </cell>
        </row>
        <row r="237">
          <cell r="A237" t="str">
            <v>11-214</v>
          </cell>
          <cell r="I237">
            <v>906000</v>
          </cell>
        </row>
        <row r="238">
          <cell r="A238" t="str">
            <v>11-293</v>
          </cell>
          <cell r="I238">
            <v>906100</v>
          </cell>
        </row>
        <row r="239">
          <cell r="A239" t="str">
            <v>11-306</v>
          </cell>
          <cell r="I239">
            <v>906200</v>
          </cell>
        </row>
        <row r="240">
          <cell r="A240" t="str">
            <v>11-310</v>
          </cell>
          <cell r="I240">
            <v>906300</v>
          </cell>
        </row>
        <row r="241">
          <cell r="A241" t="str">
            <v>11-311</v>
          </cell>
          <cell r="I241">
            <v>906400</v>
          </cell>
        </row>
        <row r="242">
          <cell r="A242" t="str">
            <v>11-312</v>
          </cell>
          <cell r="I242">
            <v>906500</v>
          </cell>
        </row>
        <row r="243">
          <cell r="A243" t="str">
            <v>11-313</v>
          </cell>
          <cell r="I243">
            <v>912500</v>
          </cell>
        </row>
        <row r="244">
          <cell r="A244" t="str">
            <v>11-314</v>
          </cell>
          <cell r="I244">
            <v>913000</v>
          </cell>
        </row>
        <row r="245">
          <cell r="A245" t="str">
            <v>11-315</v>
          </cell>
          <cell r="I245">
            <v>913100</v>
          </cell>
        </row>
        <row r="246">
          <cell r="A246" t="str">
            <v>11-392</v>
          </cell>
          <cell r="I246">
            <v>913200</v>
          </cell>
        </row>
        <row r="247">
          <cell r="A247" t="str">
            <v>11-500</v>
          </cell>
          <cell r="I247">
            <v>915000</v>
          </cell>
        </row>
        <row r="248">
          <cell r="A248" t="str">
            <v>11-501</v>
          </cell>
          <cell r="I248">
            <v>916000</v>
          </cell>
        </row>
        <row r="249">
          <cell r="A249" t="str">
            <v>11-502</v>
          </cell>
          <cell r="I249">
            <v>916100</v>
          </cell>
        </row>
        <row r="250">
          <cell r="A250" t="str">
            <v>11-503</v>
          </cell>
          <cell r="I250">
            <v>916200</v>
          </cell>
        </row>
        <row r="251">
          <cell r="A251" t="str">
            <v>11-504</v>
          </cell>
          <cell r="I251">
            <v>916300</v>
          </cell>
        </row>
        <row r="252">
          <cell r="A252" t="str">
            <v>11-521</v>
          </cell>
          <cell r="I252">
            <v>916400</v>
          </cell>
        </row>
        <row r="253">
          <cell r="A253" t="str">
            <v>11-522</v>
          </cell>
          <cell r="I253">
            <v>916500</v>
          </cell>
        </row>
        <row r="254">
          <cell r="A254" t="str">
            <v>11-523</v>
          </cell>
          <cell r="I254">
            <v>920000</v>
          </cell>
        </row>
        <row r="255">
          <cell r="A255" t="str">
            <v>11-524</v>
          </cell>
          <cell r="I255">
            <v>920100</v>
          </cell>
        </row>
        <row r="256">
          <cell r="A256" t="str">
            <v>11-525</v>
          </cell>
          <cell r="I256">
            <v>921000</v>
          </cell>
        </row>
        <row r="257">
          <cell r="A257" t="str">
            <v>11-526</v>
          </cell>
          <cell r="I257">
            <v>921100</v>
          </cell>
        </row>
        <row r="258">
          <cell r="A258" t="str">
            <v>11-543</v>
          </cell>
          <cell r="I258">
            <v>922000</v>
          </cell>
        </row>
        <row r="259">
          <cell r="A259" t="str">
            <v>11-544</v>
          </cell>
          <cell r="I259">
            <v>923000</v>
          </cell>
        </row>
        <row r="260">
          <cell r="A260" t="str">
            <v>11-545</v>
          </cell>
          <cell r="I260">
            <v>923100</v>
          </cell>
        </row>
        <row r="261">
          <cell r="A261" t="str">
            <v>11-591</v>
          </cell>
          <cell r="I261">
            <v>980000</v>
          </cell>
        </row>
        <row r="262">
          <cell r="A262" t="str">
            <v>11-592</v>
          </cell>
          <cell r="I262">
            <v>0</v>
          </cell>
        </row>
        <row r="263">
          <cell r="A263" t="str">
            <v>11-593</v>
          </cell>
          <cell r="I263" t="str">
            <v>DLS1-Id</v>
          </cell>
        </row>
        <row r="264">
          <cell r="A264" t="str">
            <v>11-600</v>
          </cell>
          <cell r="I264" t="str">
            <v>GL Account</v>
          </cell>
        </row>
        <row r="265">
          <cell r="A265" t="str">
            <v>11-601</v>
          </cell>
          <cell r="I265" t="str">
            <v>(blank)</v>
          </cell>
        </row>
        <row r="266">
          <cell r="A266" t="str">
            <v>11-620</v>
          </cell>
        </row>
        <row r="267">
          <cell r="A267" t="str">
            <v>11-650</v>
          </cell>
        </row>
        <row r="268">
          <cell r="A268" t="str">
            <v>11-651</v>
          </cell>
        </row>
        <row r="269">
          <cell r="A269" t="str">
            <v>11-652</v>
          </cell>
        </row>
        <row r="270">
          <cell r="A270" t="str">
            <v>11-653</v>
          </cell>
        </row>
        <row r="271">
          <cell r="A271" t="str">
            <v>11-654</v>
          </cell>
        </row>
        <row r="272">
          <cell r="A272" t="str">
            <v>11-655</v>
          </cell>
        </row>
        <row r="273">
          <cell r="A273" t="str">
            <v>11-680</v>
          </cell>
        </row>
        <row r="274">
          <cell r="A274" t="str">
            <v>11-800</v>
          </cell>
        </row>
        <row r="275">
          <cell r="A275" t="str">
            <v>11-810</v>
          </cell>
        </row>
        <row r="276">
          <cell r="A276" t="str">
            <v>11-811</v>
          </cell>
        </row>
        <row r="277">
          <cell r="A277" t="str">
            <v>11-822</v>
          </cell>
        </row>
        <row r="278">
          <cell r="A278" t="str">
            <v>11-823</v>
          </cell>
        </row>
        <row r="279">
          <cell r="A279" t="str">
            <v>11-830</v>
          </cell>
        </row>
        <row r="280">
          <cell r="A280" t="str">
            <v>11-900</v>
          </cell>
        </row>
        <row r="281">
          <cell r="A281" t="str">
            <v>11-990</v>
          </cell>
        </row>
        <row r="282">
          <cell r="A282" t="str">
            <v>11-Cost Center</v>
          </cell>
        </row>
        <row r="283">
          <cell r="A283" t="str">
            <v>11-SGL1-Id</v>
          </cell>
        </row>
        <row r="284">
          <cell r="A284" t="str">
            <v>12-300</v>
          </cell>
        </row>
        <row r="285">
          <cell r="A285" t="str">
            <v>12-301</v>
          </cell>
        </row>
        <row r="286">
          <cell r="A286" t="str">
            <v>12-302</v>
          </cell>
        </row>
        <row r="287">
          <cell r="A287" t="str">
            <v>12-303</v>
          </cell>
        </row>
        <row r="288">
          <cell r="A288" t="str">
            <v>12-304</v>
          </cell>
        </row>
        <row r="289">
          <cell r="A289" t="str">
            <v>12-305</v>
          </cell>
        </row>
        <row r="290">
          <cell r="A290" t="str">
            <v>13-823</v>
          </cell>
        </row>
        <row r="291">
          <cell r="A291" t="str">
            <v>13-Solar</v>
          </cell>
        </row>
        <row r="292">
          <cell r="A292" t="str">
            <v>14-330</v>
          </cell>
        </row>
        <row r="293">
          <cell r="A293" t="str">
            <v>14-331</v>
          </cell>
        </row>
        <row r="294">
          <cell r="A294" t="str">
            <v>30-822</v>
          </cell>
        </row>
        <row r="295">
          <cell r="A295" t="str">
            <v>30-S300</v>
          </cell>
        </row>
        <row r="296">
          <cell r="A296" t="str">
            <v>30-S310</v>
          </cell>
        </row>
        <row r="297">
          <cell r="A297" t="str">
            <v>30-S320</v>
          </cell>
        </row>
        <row r="298">
          <cell r="A298" t="str">
            <v>30-S330</v>
          </cell>
        </row>
        <row r="299">
          <cell r="A299" t="str">
            <v>30-S340</v>
          </cell>
        </row>
        <row r="300">
          <cell r="A300" t="str">
            <v>30-SSGL1-Id</v>
          </cell>
        </row>
        <row r="301">
          <cell r="A301" t="str">
            <v>(blank)</v>
          </cell>
        </row>
        <row r="350">
          <cell r="A350">
            <v>0</v>
          </cell>
        </row>
        <row r="352">
          <cell r="A352" t="str">
            <v>10-400-</v>
          </cell>
        </row>
        <row r="353">
          <cell r="A353" t="str">
            <v>10-400-100</v>
          </cell>
        </row>
        <row r="354">
          <cell r="A354" t="str">
            <v>10-400-101</v>
          </cell>
        </row>
        <row r="355">
          <cell r="A355" t="str">
            <v>10-400-102</v>
          </cell>
        </row>
        <row r="356">
          <cell r="A356" t="str">
            <v>11-100-101</v>
          </cell>
        </row>
        <row r="357">
          <cell r="A357" t="str">
            <v>11-100-102</v>
          </cell>
        </row>
        <row r="358">
          <cell r="A358" t="str">
            <v>11-200-101</v>
          </cell>
        </row>
        <row r="359">
          <cell r="A359" t="str">
            <v>11-201-101</v>
          </cell>
        </row>
        <row r="360">
          <cell r="A360" t="str">
            <v>11-205-101</v>
          </cell>
        </row>
        <row r="361">
          <cell r="A361" t="str">
            <v>11-205-102</v>
          </cell>
        </row>
        <row r="362">
          <cell r="A362" t="str">
            <v>11-210-101</v>
          </cell>
        </row>
        <row r="363">
          <cell r="A363" t="str">
            <v>11-210-102</v>
          </cell>
        </row>
        <row r="364">
          <cell r="A364" t="str">
            <v>11-211-101</v>
          </cell>
        </row>
        <row r="365">
          <cell r="A365" t="str">
            <v>11-212-101</v>
          </cell>
        </row>
        <row r="366">
          <cell r="A366" t="str">
            <v>11-213-101</v>
          </cell>
        </row>
        <row r="367">
          <cell r="A367" t="str">
            <v>11-214-101</v>
          </cell>
        </row>
        <row r="368">
          <cell r="A368" t="str">
            <v>11-293-101</v>
          </cell>
        </row>
        <row r="369">
          <cell r="A369" t="str">
            <v>11-306-101</v>
          </cell>
        </row>
        <row r="370">
          <cell r="A370" t="str">
            <v>11-306-102</v>
          </cell>
        </row>
        <row r="371">
          <cell r="A371" t="str">
            <v>11-310-101</v>
          </cell>
        </row>
        <row r="372">
          <cell r="A372" t="str">
            <v>11-310-102</v>
          </cell>
        </row>
        <row r="373">
          <cell r="A373" t="str">
            <v>11-311-101</v>
          </cell>
        </row>
        <row r="374">
          <cell r="A374" t="str">
            <v>11-311-102</v>
          </cell>
        </row>
        <row r="375">
          <cell r="A375" t="str">
            <v>11-312-101</v>
          </cell>
        </row>
        <row r="376">
          <cell r="A376" t="str">
            <v>11-312-102</v>
          </cell>
        </row>
        <row r="377">
          <cell r="A377" t="str">
            <v>11-313-101</v>
          </cell>
        </row>
        <row r="378">
          <cell r="A378" t="str">
            <v>11-313-102</v>
          </cell>
        </row>
        <row r="379">
          <cell r="A379" t="str">
            <v>11-314-101</v>
          </cell>
        </row>
        <row r="380">
          <cell r="A380" t="str">
            <v>11-314-102</v>
          </cell>
        </row>
        <row r="381">
          <cell r="A381" t="str">
            <v>11-315-101</v>
          </cell>
        </row>
        <row r="382">
          <cell r="A382" t="str">
            <v>11-392-101</v>
          </cell>
        </row>
        <row r="383">
          <cell r="A383" t="str">
            <v>11-500-101</v>
          </cell>
        </row>
        <row r="384">
          <cell r="A384" t="str">
            <v>11-500-102</v>
          </cell>
        </row>
        <row r="385">
          <cell r="A385" t="str">
            <v>11-501-101</v>
          </cell>
        </row>
        <row r="386">
          <cell r="A386" t="str">
            <v>11-501-102</v>
          </cell>
        </row>
        <row r="387">
          <cell r="A387" t="str">
            <v>11-502-101</v>
          </cell>
        </row>
        <row r="388">
          <cell r="A388" t="str">
            <v>11-502-102</v>
          </cell>
        </row>
        <row r="389">
          <cell r="A389" t="str">
            <v>11-503-101</v>
          </cell>
        </row>
        <row r="390">
          <cell r="A390" t="str">
            <v>11-503-102</v>
          </cell>
        </row>
        <row r="391">
          <cell r="A391" t="str">
            <v>11-504-101</v>
          </cell>
        </row>
        <row r="392">
          <cell r="A392" t="str">
            <v>11-504-102</v>
          </cell>
        </row>
        <row r="393">
          <cell r="A393" t="str">
            <v>11-521-101</v>
          </cell>
        </row>
        <row r="394">
          <cell r="A394" t="str">
            <v>11-521-102</v>
          </cell>
        </row>
        <row r="395">
          <cell r="A395" t="str">
            <v>11-522-101</v>
          </cell>
        </row>
        <row r="396">
          <cell r="A396" t="str">
            <v>11-522-102</v>
          </cell>
        </row>
        <row r="397">
          <cell r="A397" t="str">
            <v>11-523-101</v>
          </cell>
        </row>
        <row r="398">
          <cell r="A398" t="str">
            <v>11-523-102</v>
          </cell>
        </row>
        <row r="399">
          <cell r="A399" t="str">
            <v>11-524-101</v>
          </cell>
        </row>
        <row r="400">
          <cell r="A400" t="str">
            <v>11-525-101</v>
          </cell>
          <cell r="G400" t="str">
            <v>OEB</v>
          </cell>
          <cell r="I400" t="str">
            <v>Account</v>
          </cell>
        </row>
        <row r="401">
          <cell r="A401" t="str">
            <v>11-525-102</v>
          </cell>
          <cell r="G401">
            <v>1808</v>
          </cell>
          <cell r="I401">
            <v>151000</v>
          </cell>
        </row>
        <row r="402">
          <cell r="A402" t="str">
            <v>11-526-101</v>
          </cell>
          <cell r="G402">
            <v>1820</v>
          </cell>
          <cell r="I402">
            <v>151200</v>
          </cell>
        </row>
        <row r="403">
          <cell r="A403" t="str">
            <v>11-526-102</v>
          </cell>
          <cell r="G403">
            <v>1830</v>
          </cell>
          <cell r="I403">
            <v>151300</v>
          </cell>
        </row>
        <row r="404">
          <cell r="A404" t="str">
            <v>11-543-101</v>
          </cell>
          <cell r="G404">
            <v>1835</v>
          </cell>
          <cell r="I404">
            <v>151302</v>
          </cell>
        </row>
        <row r="405">
          <cell r="A405" t="str">
            <v>11-543-102</v>
          </cell>
          <cell r="G405">
            <v>1840</v>
          </cell>
          <cell r="I405">
            <v>151400</v>
          </cell>
        </row>
        <row r="406">
          <cell r="A406" t="str">
            <v>11-544-101</v>
          </cell>
          <cell r="G406">
            <v>1845</v>
          </cell>
          <cell r="I406">
            <v>151401</v>
          </cell>
        </row>
        <row r="407">
          <cell r="A407" t="str">
            <v>11-544-102</v>
          </cell>
          <cell r="G407">
            <v>1850</v>
          </cell>
          <cell r="I407">
            <v>151402</v>
          </cell>
        </row>
        <row r="408">
          <cell r="A408" t="str">
            <v>11-545-101</v>
          </cell>
          <cell r="G408">
            <v>1855</v>
          </cell>
          <cell r="I408">
            <v>151450</v>
          </cell>
        </row>
        <row r="409">
          <cell r="A409" t="str">
            <v>11-545-102</v>
          </cell>
          <cell r="G409">
            <v>1860</v>
          </cell>
          <cell r="I409">
            <v>151451</v>
          </cell>
        </row>
        <row r="410">
          <cell r="A410" t="str">
            <v>11-591-101</v>
          </cell>
          <cell r="G410">
            <v>1861</v>
          </cell>
          <cell r="I410">
            <v>151500</v>
          </cell>
        </row>
        <row r="411">
          <cell r="A411" t="str">
            <v>11-591-102</v>
          </cell>
          <cell r="G411">
            <v>1908</v>
          </cell>
          <cell r="I411">
            <v>151510</v>
          </cell>
        </row>
        <row r="412">
          <cell r="A412" t="str">
            <v>11-592-101</v>
          </cell>
          <cell r="G412">
            <v>1915</v>
          </cell>
          <cell r="I412">
            <v>151520</v>
          </cell>
        </row>
        <row r="413">
          <cell r="A413" t="str">
            <v>11-592-102</v>
          </cell>
          <cell r="G413">
            <v>1920</v>
          </cell>
          <cell r="I413">
            <v>151530</v>
          </cell>
        </row>
        <row r="414">
          <cell r="A414" t="str">
            <v>11-593-101</v>
          </cell>
          <cell r="G414">
            <v>1925</v>
          </cell>
          <cell r="I414">
            <v>152500</v>
          </cell>
        </row>
        <row r="415">
          <cell r="A415" t="str">
            <v>11-600-101</v>
          </cell>
          <cell r="G415">
            <v>1930</v>
          </cell>
          <cell r="I415">
            <v>152501</v>
          </cell>
        </row>
        <row r="416">
          <cell r="A416" t="str">
            <v>11-600-102</v>
          </cell>
          <cell r="G416">
            <v>1940</v>
          </cell>
          <cell r="I416">
            <v>152502</v>
          </cell>
        </row>
        <row r="417">
          <cell r="A417" t="str">
            <v>11-601-101</v>
          </cell>
          <cell r="G417">
            <v>1945</v>
          </cell>
          <cell r="I417">
            <v>153000</v>
          </cell>
        </row>
        <row r="418">
          <cell r="A418" t="str">
            <v>11-601-102</v>
          </cell>
          <cell r="G418">
            <v>1955</v>
          </cell>
          <cell r="I418">
            <v>153100</v>
          </cell>
        </row>
        <row r="419">
          <cell r="A419" t="str">
            <v>11-620-101</v>
          </cell>
          <cell r="G419">
            <v>1980</v>
          </cell>
          <cell r="I419">
            <v>153300</v>
          </cell>
        </row>
        <row r="420">
          <cell r="A420" t="str">
            <v>11-620-102</v>
          </cell>
          <cell r="G420">
            <v>1995</v>
          </cell>
          <cell r="I420">
            <v>153600</v>
          </cell>
        </row>
        <row r="421">
          <cell r="A421" t="str">
            <v>11-650-101</v>
          </cell>
          <cell r="G421">
            <v>2055</v>
          </cell>
          <cell r="I421">
            <v>154000</v>
          </cell>
        </row>
        <row r="422">
          <cell r="A422" t="str">
            <v>11-650-102</v>
          </cell>
          <cell r="G422">
            <v>5005</v>
          </cell>
          <cell r="I422">
            <v>154500</v>
          </cell>
        </row>
        <row r="423">
          <cell r="A423" t="str">
            <v>11-651-101</v>
          </cell>
          <cell r="G423">
            <v>5045</v>
          </cell>
          <cell r="I423">
            <v>155000</v>
          </cell>
        </row>
        <row r="424">
          <cell r="A424" t="str">
            <v>11-651-102</v>
          </cell>
          <cell r="G424">
            <v>5065</v>
          </cell>
          <cell r="I424">
            <v>155500</v>
          </cell>
        </row>
        <row r="425">
          <cell r="A425" t="str">
            <v>11-652-101</v>
          </cell>
          <cell r="G425">
            <v>5145</v>
          </cell>
          <cell r="I425">
            <v>155501</v>
          </cell>
        </row>
        <row r="426">
          <cell r="A426" t="str">
            <v>11-653-101</v>
          </cell>
          <cell r="G426">
            <v>5605</v>
          </cell>
          <cell r="I426">
            <v>155502</v>
          </cell>
        </row>
        <row r="427">
          <cell r="A427" t="str">
            <v>11-653-102</v>
          </cell>
          <cell r="G427">
            <v>9040</v>
          </cell>
          <cell r="I427">
            <v>155503</v>
          </cell>
        </row>
        <row r="428">
          <cell r="A428" t="str">
            <v>11-654-101</v>
          </cell>
          <cell r="G428">
            <v>9073</v>
          </cell>
          <cell r="I428">
            <v>155504</v>
          </cell>
        </row>
        <row r="429">
          <cell r="A429" t="str">
            <v>11-654-102</v>
          </cell>
          <cell r="G429">
            <v>9090</v>
          </cell>
          <cell r="I429">
            <v>156000</v>
          </cell>
        </row>
        <row r="430">
          <cell r="A430" t="str">
            <v>11-655-101</v>
          </cell>
          <cell r="G430">
            <v>9099</v>
          </cell>
          <cell r="I430">
            <v>156002</v>
          </cell>
        </row>
        <row r="431">
          <cell r="A431" t="str">
            <v>11-655-102</v>
          </cell>
          <cell r="G431">
            <v>0</v>
          </cell>
          <cell r="I431">
            <v>156003</v>
          </cell>
        </row>
        <row r="432">
          <cell r="A432" t="str">
            <v>11-680-101</v>
          </cell>
          <cell r="G432" t="str">
            <v>OEB</v>
          </cell>
          <cell r="I432">
            <v>156004</v>
          </cell>
        </row>
        <row r="433">
          <cell r="A433" t="str">
            <v>11-800-101</v>
          </cell>
          <cell r="G433" t="str">
            <v>(blank)</v>
          </cell>
          <cell r="I433">
            <v>156005</v>
          </cell>
        </row>
        <row r="434">
          <cell r="A434" t="str">
            <v>11-810-101</v>
          </cell>
          <cell r="I434">
            <v>156006</v>
          </cell>
        </row>
        <row r="435">
          <cell r="A435" t="str">
            <v>11-810-510</v>
          </cell>
          <cell r="I435">
            <v>156600</v>
          </cell>
        </row>
        <row r="436">
          <cell r="A436" t="str">
            <v>11-811-520</v>
          </cell>
          <cell r="I436">
            <v>156601</v>
          </cell>
        </row>
        <row r="437">
          <cell r="A437" t="str">
            <v>11-822-300</v>
          </cell>
          <cell r="I437">
            <v>157000</v>
          </cell>
        </row>
        <row r="438">
          <cell r="A438" t="str">
            <v>11-823-300</v>
          </cell>
          <cell r="I438">
            <v>158100</v>
          </cell>
        </row>
        <row r="439">
          <cell r="A439" t="str">
            <v>11-823-330</v>
          </cell>
          <cell r="I439">
            <v>158400</v>
          </cell>
        </row>
        <row r="440">
          <cell r="A440" t="str">
            <v>11-830-700</v>
          </cell>
          <cell r="I440">
            <v>190500</v>
          </cell>
        </row>
        <row r="441">
          <cell r="A441" t="str">
            <v>11-900-</v>
          </cell>
          <cell r="I441">
            <v>999999</v>
          </cell>
        </row>
        <row r="442">
          <cell r="A442" t="str">
            <v>11-900-101</v>
          </cell>
          <cell r="I442" t="str">
            <v>Account</v>
          </cell>
        </row>
        <row r="443">
          <cell r="A443" t="str">
            <v>11-900-102</v>
          </cell>
          <cell r="I443" t="str">
            <v>(blank)</v>
          </cell>
        </row>
        <row r="444">
          <cell r="A444" t="str">
            <v>11-900-300</v>
          </cell>
        </row>
        <row r="445">
          <cell r="A445" t="str">
            <v>11-990-101</v>
          </cell>
        </row>
        <row r="446">
          <cell r="A446" t="str">
            <v>11-990-102</v>
          </cell>
        </row>
        <row r="447">
          <cell r="A447" t="str">
            <v>12-300-101</v>
          </cell>
        </row>
        <row r="448">
          <cell r="A448" t="str">
            <v>12-300-102</v>
          </cell>
        </row>
        <row r="449">
          <cell r="A449" t="str">
            <v>12-301-101</v>
          </cell>
        </row>
        <row r="450">
          <cell r="A450" t="str">
            <v>12-301-102</v>
          </cell>
        </row>
        <row r="451">
          <cell r="A451" t="str">
            <v>12-302-101</v>
          </cell>
        </row>
        <row r="452">
          <cell r="A452" t="str">
            <v>12-302-102</v>
          </cell>
        </row>
        <row r="453">
          <cell r="A453" t="str">
            <v>12-303-101</v>
          </cell>
        </row>
        <row r="454">
          <cell r="A454" t="str">
            <v>12-303-102</v>
          </cell>
        </row>
        <row r="455">
          <cell r="A455" t="str">
            <v>12-304-101</v>
          </cell>
        </row>
        <row r="456">
          <cell r="A456" t="str">
            <v>12-304-102</v>
          </cell>
        </row>
        <row r="457">
          <cell r="A457" t="str">
            <v>12-305-101</v>
          </cell>
        </row>
        <row r="458">
          <cell r="A458" t="str">
            <v>12-305-102</v>
          </cell>
        </row>
        <row r="459">
          <cell r="A459" t="str">
            <v>13-823-330</v>
          </cell>
        </row>
        <row r="460">
          <cell r="A460" t="str">
            <v>13-Solar-N</v>
          </cell>
        </row>
        <row r="461">
          <cell r="A461" t="str">
            <v>14-330-101</v>
          </cell>
        </row>
        <row r="462">
          <cell r="A462" t="str">
            <v>14-330-102</v>
          </cell>
        </row>
        <row r="463">
          <cell r="A463" t="str">
            <v>14-331-101</v>
          </cell>
        </row>
        <row r="464">
          <cell r="A464" t="str">
            <v>30-822-300</v>
          </cell>
        </row>
        <row r="465">
          <cell r="A465" t="str">
            <v>30-S300-N</v>
          </cell>
        </row>
        <row r="466">
          <cell r="A466" t="str">
            <v>30-S310-N</v>
          </cell>
        </row>
        <row r="467">
          <cell r="A467" t="str">
            <v>30-S320-N</v>
          </cell>
        </row>
        <row r="468">
          <cell r="A468" t="str">
            <v>30-S330-N</v>
          </cell>
        </row>
        <row r="469">
          <cell r="A469" t="str">
            <v>30-S340-N</v>
          </cell>
        </row>
        <row r="470">
          <cell r="A470" t="str">
            <v>(blank)</v>
          </cell>
        </row>
      </sheetData>
      <sheetData sheetId="1">
        <row r="2">
          <cell r="W2" t="str">
            <v>June FY2011</v>
          </cell>
        </row>
        <row r="3">
          <cell r="T3" t="str">
            <v>Direct Spending</v>
          </cell>
          <cell r="BB3">
            <v>0.99874605471079203</v>
          </cell>
        </row>
        <row r="4">
          <cell r="T4" t="str">
            <v>Direct Material &amp; Vehicle Charges</v>
          </cell>
          <cell r="BB4">
            <v>0.26385776383908494</v>
          </cell>
        </row>
        <row r="5">
          <cell r="T5" t="str">
            <v>Distributed Cost</v>
          </cell>
        </row>
        <row r="6">
          <cell r="T6" t="str">
            <v>Net Labour Charges</v>
          </cell>
        </row>
        <row r="7">
          <cell r="T7" t="str">
            <v>Payroll Costs</v>
          </cell>
        </row>
        <row r="8">
          <cell r="T8" t="str">
            <v>Total Revenue</v>
          </cell>
        </row>
        <row r="9">
          <cell r="T9" t="str">
            <v>Payment in Lieu of Taxes</v>
          </cell>
        </row>
        <row r="13">
          <cell r="T13" t="str">
            <v>Other Capital Spending</v>
          </cell>
        </row>
        <row r="14">
          <cell r="T14" t="str">
            <v>Other Direct Spending</v>
          </cell>
        </row>
        <row r="15">
          <cell r="T15" t="str">
            <v>Management Fee Revenue</v>
          </cell>
        </row>
        <row r="16">
          <cell r="T16" t="str">
            <v>Other Income</v>
          </cell>
        </row>
        <row r="17">
          <cell r="T17" t="str">
            <v>Distribution Revenue</v>
          </cell>
        </row>
        <row r="18">
          <cell r="T18" t="str">
            <v>Management Fee Expense</v>
          </cell>
        </row>
        <row r="19">
          <cell r="T19" t="str">
            <v>Management Fee Revenue</v>
          </cell>
        </row>
        <row r="21">
          <cell r="T21" t="str">
            <v>Buildings/Facilities</v>
          </cell>
        </row>
        <row r="22">
          <cell r="T22" t="str">
            <v>Communication Equipment</v>
          </cell>
        </row>
        <row r="23">
          <cell r="T23" t="str">
            <v>Computer Hardware/Software</v>
          </cell>
        </row>
        <row r="24">
          <cell r="T24" t="str">
            <v>Distribution System Capital</v>
          </cell>
        </row>
        <row r="25">
          <cell r="T25" t="str">
            <v>Fleet</v>
          </cell>
        </row>
        <row r="26">
          <cell r="T26" t="str">
            <v>Meters (including Wholesale Meter Upgrades)</v>
          </cell>
        </row>
        <row r="27">
          <cell r="T27" t="str">
            <v>Office Furniture &amp; Equipment</v>
          </cell>
        </row>
        <row r="28">
          <cell r="T28" t="str">
            <v>Other</v>
          </cell>
        </row>
        <row r="29">
          <cell r="T29" t="str">
            <v>Smart Meters</v>
          </cell>
        </row>
        <row r="30">
          <cell r="T30" t="str">
            <v>Tools &amp; Equipment</v>
          </cell>
        </row>
      </sheetData>
      <sheetData sheetId="2">
        <row r="2">
          <cell r="C2" t="str">
            <v>Financial Statements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99"/>
      <sheetName val="Selected 2000"/>
      <sheetName val="Budget 2000"/>
      <sheetName val="Projects99"/>
      <sheetName val="Projects"/>
      <sheetName val="MW-min"/>
      <sheetName val="SUM2000"/>
      <sheetName val="Work Units"/>
      <sheetName val="Global"/>
      <sheetName val="Salary Table"/>
    </sheetNames>
    <sheetDataSet>
      <sheetData sheetId="0">
        <row r="1">
          <cell r="B1" t="str">
            <v>POSSIBLE  SYSTEM   CAPITAL PROJECTS  -  2000</v>
          </cell>
        </row>
      </sheetData>
      <sheetData sheetId="1" refreshError="1"/>
      <sheetData sheetId="2"/>
      <sheetData sheetId="3" refreshError="1"/>
      <sheetData sheetId="4" refreshError="1"/>
      <sheetData sheetId="5"/>
      <sheetData sheetId="6">
        <row r="6">
          <cell r="C6" t="str">
            <v>TABLE 1</v>
          </cell>
        </row>
      </sheetData>
      <sheetData sheetId="7" refreshError="1">
        <row r="2">
          <cell r="G2" t="str">
            <v>TABLE 2 - COMPARATIVE COSTING</v>
          </cell>
        </row>
        <row r="3">
          <cell r="G3" t="str">
            <v>(1997 - 2000)</v>
          </cell>
        </row>
        <row r="5">
          <cell r="C5">
            <v>1997</v>
          </cell>
          <cell r="G5">
            <v>1998</v>
          </cell>
          <cell r="K5">
            <v>1999</v>
          </cell>
          <cell r="O5">
            <v>2000</v>
          </cell>
        </row>
        <row r="6">
          <cell r="B6" t="str">
            <v>CATEGORY</v>
          </cell>
          <cell r="C6" t="str">
            <v>Capacity</v>
          </cell>
          <cell r="E6" t="str">
            <v>Capital</v>
          </cell>
          <cell r="F6" t="str">
            <v xml:space="preserve">Unit </v>
          </cell>
          <cell r="G6" t="str">
            <v>Capacity</v>
          </cell>
          <cell r="I6" t="str">
            <v>Capital</v>
          </cell>
          <cell r="J6" t="str">
            <v xml:space="preserve">Unit </v>
          </cell>
          <cell r="K6" t="str">
            <v>Capacity</v>
          </cell>
          <cell r="M6" t="str">
            <v>Capital</v>
          </cell>
          <cell r="N6" t="str">
            <v xml:space="preserve">Unit </v>
          </cell>
          <cell r="O6" t="str">
            <v>Capacity</v>
          </cell>
          <cell r="Q6" t="str">
            <v>Capital</v>
          </cell>
          <cell r="R6" t="str">
            <v xml:space="preserve">Unit </v>
          </cell>
        </row>
        <row r="7">
          <cell r="C7" t="str">
            <v>(MW)</v>
          </cell>
          <cell r="D7" t="str">
            <v>Quantity</v>
          </cell>
          <cell r="E7" t="str">
            <v>Expenditure</v>
          </cell>
          <cell r="F7" t="str">
            <v>Cost</v>
          </cell>
          <cell r="G7" t="str">
            <v>(MW)</v>
          </cell>
          <cell r="H7" t="str">
            <v>Quantity</v>
          </cell>
          <cell r="I7" t="str">
            <v>Expenditure</v>
          </cell>
          <cell r="J7" t="str">
            <v>Cost</v>
          </cell>
          <cell r="K7" t="str">
            <v>(MW)</v>
          </cell>
          <cell r="L7" t="str">
            <v>Quantity</v>
          </cell>
          <cell r="M7" t="str">
            <v>Expenditure</v>
          </cell>
          <cell r="N7" t="str">
            <v>Cost</v>
          </cell>
          <cell r="O7" t="str">
            <v>(MW)</v>
          </cell>
          <cell r="P7" t="str">
            <v>Quantity</v>
          </cell>
          <cell r="Q7" t="str">
            <v>Expenditure</v>
          </cell>
          <cell r="R7" t="str">
            <v>Cost</v>
          </cell>
        </row>
        <row r="9">
          <cell r="B9" t="str">
            <v>Subtransmission</v>
          </cell>
          <cell r="C9">
            <v>21</v>
          </cell>
          <cell r="E9">
            <v>2237000</v>
          </cell>
          <cell r="F9">
            <v>106.52380952380952</v>
          </cell>
          <cell r="G9">
            <v>17</v>
          </cell>
          <cell r="I9">
            <v>1600000</v>
          </cell>
          <cell r="J9">
            <v>94.117647058823536</v>
          </cell>
          <cell r="K9">
            <v>20</v>
          </cell>
          <cell r="M9">
            <v>1630000</v>
          </cell>
          <cell r="N9">
            <v>81.5</v>
          </cell>
          <cell r="O9">
            <v>86</v>
          </cell>
          <cell r="Q9">
            <v>2865000</v>
          </cell>
          <cell r="R9">
            <v>33.313953488372093</v>
          </cell>
        </row>
        <row r="10">
          <cell r="B10" t="str">
            <v xml:space="preserve"> - kM of Conductors</v>
          </cell>
          <cell r="D10">
            <v>64.7</v>
          </cell>
          <cell r="H10">
            <v>57.5</v>
          </cell>
          <cell r="L10">
            <v>60</v>
          </cell>
          <cell r="P10">
            <v>80</v>
          </cell>
        </row>
        <row r="11">
          <cell r="B11" t="str">
            <v xml:space="preserve"> - No. of Poles</v>
          </cell>
          <cell r="D11">
            <v>114</v>
          </cell>
          <cell r="H11">
            <v>115</v>
          </cell>
          <cell r="L11">
            <v>120</v>
          </cell>
          <cell r="P11">
            <v>150</v>
          </cell>
        </row>
        <row r="14">
          <cell r="B14" t="str">
            <v>Distribution</v>
          </cell>
          <cell r="C14">
            <v>13</v>
          </cell>
          <cell r="E14">
            <v>1052000</v>
          </cell>
          <cell r="F14">
            <v>80.92307692307692</v>
          </cell>
          <cell r="G14">
            <v>15</v>
          </cell>
          <cell r="I14">
            <v>1150000</v>
          </cell>
          <cell r="J14">
            <v>76.666666666666671</v>
          </cell>
          <cell r="K14">
            <v>13</v>
          </cell>
          <cell r="M14">
            <v>950000</v>
          </cell>
          <cell r="N14">
            <v>73.07692307692308</v>
          </cell>
          <cell r="O14">
            <v>10</v>
          </cell>
          <cell r="Q14">
            <v>810000</v>
          </cell>
          <cell r="R14">
            <v>81</v>
          </cell>
        </row>
        <row r="15">
          <cell r="B15" t="str">
            <v xml:space="preserve"> - kM of Conductors</v>
          </cell>
          <cell r="D15">
            <v>53.3</v>
          </cell>
          <cell r="H15">
            <v>18.2</v>
          </cell>
          <cell r="L15">
            <v>22</v>
          </cell>
          <cell r="P15">
            <v>47.8</v>
          </cell>
        </row>
        <row r="16">
          <cell r="B16" t="str">
            <v xml:space="preserve"> - No. of Poles</v>
          </cell>
          <cell r="D16">
            <v>50</v>
          </cell>
          <cell r="H16">
            <v>65</v>
          </cell>
          <cell r="L16">
            <v>55</v>
          </cell>
          <cell r="P16">
            <v>61</v>
          </cell>
        </row>
        <row r="19">
          <cell r="B19" t="str">
            <v>Substations (Transformation)</v>
          </cell>
          <cell r="C19">
            <v>30</v>
          </cell>
          <cell r="E19">
            <v>2037000</v>
          </cell>
          <cell r="F19">
            <v>67.900000000000006</v>
          </cell>
          <cell r="G19">
            <v>40</v>
          </cell>
          <cell r="I19">
            <v>2800000</v>
          </cell>
          <cell r="J19">
            <v>70</v>
          </cell>
          <cell r="K19">
            <v>50</v>
          </cell>
          <cell r="M19">
            <v>3287000</v>
          </cell>
          <cell r="N19">
            <v>65.739999999999995</v>
          </cell>
          <cell r="O19">
            <v>60</v>
          </cell>
          <cell r="Q19">
            <v>3050000</v>
          </cell>
          <cell r="R19">
            <v>50.833333333333336</v>
          </cell>
        </row>
        <row r="22">
          <cell r="B22" t="str">
            <v>Subdivision Rebuilds</v>
          </cell>
          <cell r="C22">
            <v>7</v>
          </cell>
          <cell r="E22">
            <v>5744000</v>
          </cell>
          <cell r="F22">
            <v>820.57142857142856</v>
          </cell>
          <cell r="G22">
            <v>5</v>
          </cell>
          <cell r="I22">
            <v>5200000</v>
          </cell>
          <cell r="J22">
            <v>1040</v>
          </cell>
          <cell r="K22">
            <v>5</v>
          </cell>
          <cell r="M22">
            <v>3600000</v>
          </cell>
          <cell r="N22">
            <v>720</v>
          </cell>
          <cell r="O22">
            <v>7</v>
          </cell>
          <cell r="Q22">
            <v>2500000</v>
          </cell>
          <cell r="R22">
            <v>357.14285714285717</v>
          </cell>
        </row>
        <row r="23">
          <cell r="B23" t="str">
            <v xml:space="preserve"> - No. of Homes</v>
          </cell>
          <cell r="D23">
            <v>600</v>
          </cell>
          <cell r="F23">
            <v>9573.3333333333339</v>
          </cell>
          <cell r="H23">
            <v>700</v>
          </cell>
          <cell r="J23">
            <v>7428.5714285714284</v>
          </cell>
          <cell r="L23">
            <v>500</v>
          </cell>
          <cell r="N23">
            <v>7200</v>
          </cell>
          <cell r="P23">
            <v>500</v>
          </cell>
          <cell r="R23">
            <v>5000</v>
          </cell>
        </row>
        <row r="26">
          <cell r="B26" t="str">
            <v>Road Relocations</v>
          </cell>
        </row>
        <row r="27">
          <cell r="B27" t="str">
            <v xml:space="preserve"> - kM of Conductors</v>
          </cell>
          <cell r="C27">
            <v>0</v>
          </cell>
          <cell r="D27">
            <v>41.1</v>
          </cell>
          <cell r="E27">
            <v>1561000</v>
          </cell>
          <cell r="F27">
            <v>37980.53527980535</v>
          </cell>
          <cell r="G27">
            <v>0</v>
          </cell>
          <cell r="H27">
            <v>18.899999999999999</v>
          </cell>
          <cell r="I27">
            <v>1400000</v>
          </cell>
          <cell r="J27">
            <v>74074.074074074073</v>
          </cell>
          <cell r="K27">
            <v>0</v>
          </cell>
          <cell r="L27">
            <v>17</v>
          </cell>
          <cell r="M27">
            <v>1200000</v>
          </cell>
          <cell r="N27">
            <v>70588.23529411765</v>
          </cell>
          <cell r="O27">
            <v>0</v>
          </cell>
          <cell r="P27">
            <v>23</v>
          </cell>
          <cell r="Q27">
            <v>1600000</v>
          </cell>
          <cell r="R27">
            <v>69565.217391304352</v>
          </cell>
        </row>
        <row r="30">
          <cell r="B30" t="str">
            <v>Industrial &amp; Commercial Services</v>
          </cell>
          <cell r="C30">
            <v>0</v>
          </cell>
          <cell r="G30">
            <v>0</v>
          </cell>
          <cell r="K30">
            <v>0</v>
          </cell>
          <cell r="O30">
            <v>0</v>
          </cell>
        </row>
        <row r="31">
          <cell r="B31" t="str">
            <v xml:space="preserve"> - Number of Services</v>
          </cell>
          <cell r="D31">
            <v>135</v>
          </cell>
          <cell r="E31">
            <v>3886000</v>
          </cell>
          <cell r="F31">
            <v>28785.185185185186</v>
          </cell>
          <cell r="H31">
            <v>165</v>
          </cell>
          <cell r="I31">
            <v>4675419</v>
          </cell>
          <cell r="J31">
            <v>28335.872727272726</v>
          </cell>
          <cell r="L31">
            <v>180</v>
          </cell>
          <cell r="M31">
            <v>5000000</v>
          </cell>
          <cell r="N31">
            <v>27777.777777777777</v>
          </cell>
          <cell r="P31">
            <v>190</v>
          </cell>
          <cell r="Q31">
            <v>5000000</v>
          </cell>
          <cell r="R31">
            <v>26315.78947368421</v>
          </cell>
        </row>
        <row r="34">
          <cell r="B34" t="str">
            <v>O/H Distribution Maintenance</v>
          </cell>
          <cell r="C34">
            <v>0</v>
          </cell>
          <cell r="G34">
            <v>0</v>
          </cell>
          <cell r="K34">
            <v>0</v>
          </cell>
          <cell r="O34">
            <v>0</v>
          </cell>
        </row>
        <row r="36">
          <cell r="B36" t="str">
            <v xml:space="preserve"> - Wood &amp; Concrete Pole Replacements</v>
          </cell>
        </row>
        <row r="37">
          <cell r="B37" t="str">
            <v xml:space="preserve">     - Number of Poles</v>
          </cell>
          <cell r="D37">
            <v>42</v>
          </cell>
          <cell r="E37">
            <v>307000</v>
          </cell>
          <cell r="F37">
            <v>7309.5238095238092</v>
          </cell>
          <cell r="H37">
            <v>70</v>
          </cell>
          <cell r="I37">
            <v>460000</v>
          </cell>
          <cell r="J37">
            <v>6571.4285714285716</v>
          </cell>
          <cell r="L37">
            <v>65</v>
          </cell>
          <cell r="M37">
            <v>420000</v>
          </cell>
          <cell r="N37">
            <v>6461.5384615384619</v>
          </cell>
          <cell r="P37">
            <v>65</v>
          </cell>
          <cell r="Q37">
            <v>325000</v>
          </cell>
          <cell r="R37">
            <v>5000</v>
          </cell>
        </row>
        <row r="39">
          <cell r="B39" t="str">
            <v xml:space="preserve"> - Overhead Switch Replacement</v>
          </cell>
        </row>
        <row r="40">
          <cell r="B40" t="str">
            <v xml:space="preserve">     - Number of Switches</v>
          </cell>
          <cell r="D40">
            <v>17</v>
          </cell>
          <cell r="E40">
            <v>325000</v>
          </cell>
          <cell r="F40">
            <v>19117.647058823528</v>
          </cell>
          <cell r="H40">
            <v>24</v>
          </cell>
          <cell r="I40">
            <v>435000</v>
          </cell>
          <cell r="J40">
            <v>18125</v>
          </cell>
          <cell r="L40">
            <v>17</v>
          </cell>
          <cell r="M40">
            <v>200000</v>
          </cell>
          <cell r="N40">
            <v>11764.705882352941</v>
          </cell>
          <cell r="P40">
            <v>16</v>
          </cell>
          <cell r="Q40">
            <v>275000</v>
          </cell>
          <cell r="R40">
            <v>17187.5</v>
          </cell>
        </row>
        <row r="41">
          <cell r="B41" t="str">
            <v xml:space="preserve">     - Number of Insulators</v>
          </cell>
          <cell r="D41">
            <v>200</v>
          </cell>
          <cell r="E41">
            <v>33000</v>
          </cell>
          <cell r="F41">
            <v>165</v>
          </cell>
          <cell r="H41">
            <v>2000</v>
          </cell>
          <cell r="I41">
            <v>300000</v>
          </cell>
          <cell r="J41">
            <v>150</v>
          </cell>
          <cell r="L41">
            <v>780</v>
          </cell>
          <cell r="M41">
            <v>110000</v>
          </cell>
          <cell r="N41">
            <v>141.02564102564102</v>
          </cell>
          <cell r="P41">
            <v>1200</v>
          </cell>
          <cell r="Q41">
            <v>150000</v>
          </cell>
          <cell r="R41">
            <v>125</v>
          </cell>
        </row>
        <row r="43">
          <cell r="B43" t="str">
            <v xml:space="preserve"> - Feeder Overhauls</v>
          </cell>
        </row>
        <row r="44">
          <cell r="B44" t="str">
            <v xml:space="preserve">     - kM of Circuits</v>
          </cell>
          <cell r="D44">
            <v>13</v>
          </cell>
          <cell r="E44">
            <v>625000</v>
          </cell>
          <cell r="F44">
            <v>48076.923076923078</v>
          </cell>
          <cell r="H44">
            <v>8</v>
          </cell>
          <cell r="I44">
            <v>370000</v>
          </cell>
          <cell r="J44">
            <v>46250</v>
          </cell>
          <cell r="L44">
            <v>6.5</v>
          </cell>
          <cell r="M44">
            <v>300000</v>
          </cell>
          <cell r="N44">
            <v>46153.846153846156</v>
          </cell>
          <cell r="P44">
            <v>6</v>
          </cell>
          <cell r="Q44">
            <v>275000</v>
          </cell>
          <cell r="R44">
            <v>45833.333333333336</v>
          </cell>
        </row>
        <row r="46">
          <cell r="B46" t="str">
            <v xml:space="preserve"> - Overhead Rebuilds</v>
          </cell>
        </row>
        <row r="47">
          <cell r="B47" t="str">
            <v xml:space="preserve">     - Number of Homes</v>
          </cell>
          <cell r="D47">
            <v>512</v>
          </cell>
          <cell r="E47">
            <v>865000</v>
          </cell>
          <cell r="F47">
            <v>1689.453125</v>
          </cell>
          <cell r="H47">
            <v>435</v>
          </cell>
          <cell r="I47">
            <v>685000</v>
          </cell>
          <cell r="J47">
            <v>1574.7126436781609</v>
          </cell>
          <cell r="L47">
            <v>325</v>
          </cell>
          <cell r="M47">
            <v>470000</v>
          </cell>
          <cell r="N47">
            <v>1446.1538461538462</v>
          </cell>
          <cell r="P47">
            <v>465</v>
          </cell>
          <cell r="Q47">
            <v>675000</v>
          </cell>
          <cell r="R47">
            <v>1451.6129032258063</v>
          </cell>
        </row>
        <row r="51">
          <cell r="G51" t="str">
            <v>TABLE 2 (Cont'd)- COMPARATIVE COSTING</v>
          </cell>
        </row>
        <row r="52">
          <cell r="G52" t="str">
            <v>(1997 - 2000)</v>
          </cell>
        </row>
        <row r="54">
          <cell r="C54">
            <v>1997</v>
          </cell>
          <cell r="G54">
            <v>1998</v>
          </cell>
          <cell r="K54">
            <v>1999</v>
          </cell>
          <cell r="O54">
            <v>2000</v>
          </cell>
        </row>
        <row r="55">
          <cell r="B55" t="str">
            <v>CATEGORY</v>
          </cell>
          <cell r="C55" t="str">
            <v>Capacity</v>
          </cell>
          <cell r="E55" t="str">
            <v>Capital</v>
          </cell>
          <cell r="F55" t="str">
            <v xml:space="preserve">Unit </v>
          </cell>
          <cell r="G55" t="str">
            <v>Capacity</v>
          </cell>
          <cell r="I55" t="str">
            <v>Capital</v>
          </cell>
          <cell r="J55" t="str">
            <v xml:space="preserve">Unit </v>
          </cell>
          <cell r="K55" t="str">
            <v>Capacity</v>
          </cell>
          <cell r="M55" t="str">
            <v>Capital</v>
          </cell>
          <cell r="N55" t="str">
            <v xml:space="preserve">Unit </v>
          </cell>
          <cell r="O55" t="str">
            <v>Capacity</v>
          </cell>
          <cell r="Q55" t="str">
            <v>Capital</v>
          </cell>
          <cell r="R55" t="str">
            <v xml:space="preserve">Unit </v>
          </cell>
        </row>
        <row r="56">
          <cell r="C56" t="str">
            <v>(MW)</v>
          </cell>
          <cell r="D56" t="str">
            <v>Quantity</v>
          </cell>
          <cell r="E56" t="str">
            <v>Expenditure</v>
          </cell>
          <cell r="F56" t="str">
            <v>Cost</v>
          </cell>
          <cell r="G56" t="str">
            <v>(MW)</v>
          </cell>
          <cell r="H56" t="str">
            <v>Quantity</v>
          </cell>
          <cell r="I56" t="str">
            <v>Expenditure</v>
          </cell>
          <cell r="J56" t="str">
            <v>Cost</v>
          </cell>
          <cell r="K56" t="str">
            <v>(MW)</v>
          </cell>
          <cell r="L56" t="str">
            <v>Quantity</v>
          </cell>
          <cell r="M56" t="str">
            <v>Expenditure</v>
          </cell>
          <cell r="N56" t="str">
            <v>Cost</v>
          </cell>
          <cell r="O56" t="str">
            <v>(MW)</v>
          </cell>
          <cell r="P56" t="str">
            <v>Quantity</v>
          </cell>
          <cell r="Q56" t="str">
            <v>Expenditure</v>
          </cell>
          <cell r="R56" t="str">
            <v>Cost</v>
          </cell>
        </row>
        <row r="58">
          <cell r="B58" t="str">
            <v>U/G Distribution Maintenance</v>
          </cell>
          <cell r="C58">
            <v>0</v>
          </cell>
          <cell r="G58">
            <v>0</v>
          </cell>
          <cell r="K58">
            <v>0</v>
          </cell>
          <cell r="O58">
            <v>0</v>
          </cell>
        </row>
        <row r="60">
          <cell r="B60" t="str">
            <v xml:space="preserve"> - Primary Distribution Equipment Replacement</v>
          </cell>
        </row>
        <row r="61">
          <cell r="B61" t="str">
            <v xml:space="preserve">     - Number of Load Centres</v>
          </cell>
          <cell r="D61">
            <v>4</v>
          </cell>
          <cell r="E61">
            <v>110000</v>
          </cell>
          <cell r="F61">
            <v>27500</v>
          </cell>
          <cell r="H61">
            <v>8</v>
          </cell>
          <cell r="I61">
            <v>200000</v>
          </cell>
          <cell r="J61">
            <v>25000</v>
          </cell>
          <cell r="L61">
            <v>7</v>
          </cell>
          <cell r="M61">
            <v>170000</v>
          </cell>
          <cell r="N61">
            <v>24285.714285714286</v>
          </cell>
          <cell r="P61">
            <v>8</v>
          </cell>
          <cell r="Q61">
            <v>190000</v>
          </cell>
          <cell r="R61">
            <v>23750</v>
          </cell>
        </row>
        <row r="62">
          <cell r="B62" t="str">
            <v xml:space="preserve">     - Number of Elbows</v>
          </cell>
          <cell r="D62">
            <v>85</v>
          </cell>
          <cell r="E62">
            <v>38000</v>
          </cell>
          <cell r="F62">
            <v>447.05882352941177</v>
          </cell>
          <cell r="H62">
            <v>475</v>
          </cell>
          <cell r="I62">
            <v>200000</v>
          </cell>
          <cell r="J62">
            <v>421.05263157894734</v>
          </cell>
          <cell r="L62">
            <v>950</v>
          </cell>
          <cell r="M62">
            <v>385000</v>
          </cell>
          <cell r="N62">
            <v>405.26315789473682</v>
          </cell>
          <cell r="P62">
            <v>850</v>
          </cell>
          <cell r="Q62">
            <v>285000</v>
          </cell>
          <cell r="R62">
            <v>335.29411764705884</v>
          </cell>
        </row>
        <row r="63">
          <cell r="B63" t="str">
            <v xml:space="preserve">     - Number of Fault Indicators</v>
          </cell>
          <cell r="D63">
            <v>20</v>
          </cell>
          <cell r="E63">
            <v>25000</v>
          </cell>
          <cell r="F63">
            <v>1250</v>
          </cell>
          <cell r="H63">
            <v>100</v>
          </cell>
          <cell r="I63">
            <v>100000</v>
          </cell>
          <cell r="J63">
            <v>1000</v>
          </cell>
          <cell r="L63">
            <v>40</v>
          </cell>
          <cell r="M63">
            <v>35000</v>
          </cell>
          <cell r="N63">
            <v>875</v>
          </cell>
          <cell r="P63">
            <v>70</v>
          </cell>
          <cell r="Q63">
            <v>50000</v>
          </cell>
          <cell r="R63">
            <v>714.28571428571433</v>
          </cell>
        </row>
        <row r="64">
          <cell r="B64" t="str">
            <v xml:space="preserve">     - Number of Terminations</v>
          </cell>
          <cell r="D64">
            <v>225</v>
          </cell>
          <cell r="E64">
            <v>165000</v>
          </cell>
          <cell r="F64">
            <v>733.33333333333337</v>
          </cell>
        </row>
        <row r="66">
          <cell r="B66" t="str">
            <v xml:space="preserve"> - U/ground Cable and Splice Replacement</v>
          </cell>
        </row>
        <row r="67">
          <cell r="B67" t="str">
            <v xml:space="preserve">     - Number of Cable Sections</v>
          </cell>
          <cell r="D67">
            <v>10</v>
          </cell>
          <cell r="E67">
            <v>703000</v>
          </cell>
          <cell r="F67">
            <v>70300</v>
          </cell>
          <cell r="H67">
            <v>6</v>
          </cell>
          <cell r="I67">
            <v>425000</v>
          </cell>
          <cell r="J67">
            <v>70833.333333333328</v>
          </cell>
          <cell r="L67">
            <v>7</v>
          </cell>
          <cell r="M67">
            <v>495000</v>
          </cell>
          <cell r="N67">
            <v>70714.28571428571</v>
          </cell>
          <cell r="P67">
            <v>5</v>
          </cell>
          <cell r="Q67">
            <v>325000</v>
          </cell>
          <cell r="R67">
            <v>65000</v>
          </cell>
        </row>
        <row r="68">
          <cell r="B68" t="str">
            <v xml:space="preserve">     - Number of Splices</v>
          </cell>
          <cell r="D68">
            <v>140</v>
          </cell>
          <cell r="E68">
            <v>310000</v>
          </cell>
          <cell r="F68">
            <v>2214.2857142857142</v>
          </cell>
          <cell r="H68">
            <v>165</v>
          </cell>
          <cell r="I68">
            <v>400000</v>
          </cell>
          <cell r="J68">
            <v>2424.242424242424</v>
          </cell>
          <cell r="L68">
            <v>205</v>
          </cell>
          <cell r="M68">
            <v>480000</v>
          </cell>
          <cell r="N68">
            <v>2341.4634146341464</v>
          </cell>
          <cell r="P68">
            <v>200</v>
          </cell>
          <cell r="Q68">
            <v>450000</v>
          </cell>
          <cell r="R68">
            <v>2250</v>
          </cell>
        </row>
        <row r="70">
          <cell r="B70" t="str">
            <v xml:space="preserve"> - Meter Base Replacement</v>
          </cell>
        </row>
        <row r="71">
          <cell r="B71" t="str">
            <v xml:space="preserve">     - Number of Meterbases</v>
          </cell>
          <cell r="D71">
            <v>82</v>
          </cell>
          <cell r="E71">
            <v>66000</v>
          </cell>
          <cell r="F71">
            <v>804.8780487804878</v>
          </cell>
          <cell r="H71">
            <v>70</v>
          </cell>
          <cell r="I71">
            <v>55000</v>
          </cell>
          <cell r="J71">
            <v>785.71428571428567</v>
          </cell>
          <cell r="L71">
            <v>72</v>
          </cell>
          <cell r="M71">
            <v>55000</v>
          </cell>
          <cell r="N71">
            <v>763.88888888888891</v>
          </cell>
          <cell r="P71">
            <v>70</v>
          </cell>
          <cell r="Q71">
            <v>50000</v>
          </cell>
          <cell r="R71">
            <v>714.28571428571433</v>
          </cell>
        </row>
        <row r="73">
          <cell r="B73" t="str">
            <v xml:space="preserve"> - Secondary Cable Replacement</v>
          </cell>
        </row>
        <row r="74">
          <cell r="B74" t="str">
            <v xml:space="preserve">     - Number of Services</v>
          </cell>
          <cell r="D74">
            <v>15</v>
          </cell>
          <cell r="E74">
            <v>17000</v>
          </cell>
          <cell r="F74">
            <v>1133.3333333333333</v>
          </cell>
          <cell r="H74">
            <v>30</v>
          </cell>
          <cell r="I74">
            <v>35000</v>
          </cell>
          <cell r="J74">
            <v>1166.6666666666667</v>
          </cell>
          <cell r="L74">
            <v>28</v>
          </cell>
          <cell r="M74">
            <v>30000</v>
          </cell>
          <cell r="N74">
            <v>1071.4285714285713</v>
          </cell>
          <cell r="P74">
            <v>50</v>
          </cell>
          <cell r="Q74">
            <v>50000</v>
          </cell>
          <cell r="R74">
            <v>1000</v>
          </cell>
        </row>
        <row r="77">
          <cell r="B77" t="str">
            <v>Transformer Replacements</v>
          </cell>
          <cell r="C77">
            <v>0</v>
          </cell>
          <cell r="G77">
            <v>0</v>
          </cell>
          <cell r="K77">
            <v>0</v>
          </cell>
          <cell r="O77">
            <v>0</v>
          </cell>
        </row>
        <row r="79">
          <cell r="B79" t="str">
            <v xml:space="preserve"> - U/ground Transformer Replacement</v>
          </cell>
          <cell r="D79">
            <v>68</v>
          </cell>
          <cell r="E79">
            <v>398000</v>
          </cell>
          <cell r="F79">
            <v>5852.9411764705883</v>
          </cell>
          <cell r="H79">
            <v>75</v>
          </cell>
          <cell r="I79">
            <v>398000</v>
          </cell>
          <cell r="J79">
            <v>5306.666666666667</v>
          </cell>
          <cell r="L79">
            <v>97</v>
          </cell>
          <cell r="M79">
            <v>510000</v>
          </cell>
          <cell r="N79">
            <v>5257.7319587628863</v>
          </cell>
          <cell r="P79">
            <v>60</v>
          </cell>
          <cell r="Q79">
            <v>300000</v>
          </cell>
          <cell r="R79">
            <v>5000</v>
          </cell>
        </row>
        <row r="80">
          <cell r="B80" t="str">
            <v xml:space="preserve"> - Overhead Transformer Replacement</v>
          </cell>
          <cell r="D80">
            <v>57</v>
          </cell>
          <cell r="E80">
            <v>198000</v>
          </cell>
          <cell r="F80">
            <v>3473.6842105263158</v>
          </cell>
          <cell r="H80">
            <v>63</v>
          </cell>
          <cell r="I80">
            <v>202000</v>
          </cell>
          <cell r="J80">
            <v>3206.3492063492063</v>
          </cell>
          <cell r="L80">
            <v>60</v>
          </cell>
          <cell r="M80">
            <v>190000</v>
          </cell>
          <cell r="N80">
            <v>3166.6666666666665</v>
          </cell>
          <cell r="P80">
            <v>50</v>
          </cell>
          <cell r="Q80">
            <v>150000</v>
          </cell>
          <cell r="R80">
            <v>3000</v>
          </cell>
        </row>
        <row r="83">
          <cell r="B83" t="str">
            <v>Auto-Switches/SCADA</v>
          </cell>
          <cell r="C83">
            <v>0</v>
          </cell>
          <cell r="D83">
            <v>8</v>
          </cell>
          <cell r="E83">
            <v>306000</v>
          </cell>
          <cell r="F83">
            <v>38250</v>
          </cell>
          <cell r="G83">
            <v>0</v>
          </cell>
          <cell r="H83">
            <v>45</v>
          </cell>
          <cell r="I83">
            <v>1600000</v>
          </cell>
          <cell r="J83">
            <v>35555.555555555555</v>
          </cell>
          <cell r="K83">
            <v>0</v>
          </cell>
          <cell r="L83">
            <v>48</v>
          </cell>
          <cell r="M83">
            <v>1667000</v>
          </cell>
          <cell r="N83">
            <v>34729.166666666664</v>
          </cell>
          <cell r="O83">
            <v>0</v>
          </cell>
          <cell r="P83">
            <v>35</v>
          </cell>
          <cell r="Q83">
            <v>1200000</v>
          </cell>
          <cell r="R83">
            <v>34285.714285714283</v>
          </cell>
        </row>
        <row r="84">
          <cell r="B84" t="str">
            <v xml:space="preserve">     - Number of Switches/RTUs</v>
          </cell>
        </row>
        <row r="86">
          <cell r="B86" t="str">
            <v>TOTAL</v>
          </cell>
          <cell r="C86">
            <v>71</v>
          </cell>
          <cell r="E86">
            <v>21008000</v>
          </cell>
          <cell r="F86">
            <v>295.88732394366195</v>
          </cell>
          <cell r="G86">
            <v>77</v>
          </cell>
          <cell r="I86">
            <v>22690419</v>
          </cell>
          <cell r="J86">
            <v>294.68076623376624</v>
          </cell>
          <cell r="K86">
            <v>88</v>
          </cell>
          <cell r="M86">
            <v>21184000</v>
          </cell>
          <cell r="N86">
            <v>240.72727272727272</v>
          </cell>
          <cell r="O86">
            <v>163</v>
          </cell>
          <cell r="Q86">
            <v>20575000</v>
          </cell>
          <cell r="R86">
            <v>126.22699386503068</v>
          </cell>
        </row>
      </sheetData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99"/>
      <sheetName val="List 2001"/>
      <sheetName val="Projects"/>
      <sheetName val="SUM2001"/>
      <sheetName val="Budget 2001"/>
      <sheetName val="Budget Forecast"/>
      <sheetName val="Sheet1"/>
      <sheetName val="Sheet2"/>
      <sheetName val="Sheet3"/>
      <sheetName val="Global"/>
    </sheetNames>
    <sheetDataSet>
      <sheetData sheetId="0" refreshError="1">
        <row r="1">
          <cell r="B1" t="str">
            <v>POSSIBLE  SYSTEM   CAPITAL PROJECTS  -  2000</v>
          </cell>
        </row>
        <row r="3">
          <cell r="A3" t="str">
            <v>SUBTRANSMISSION</v>
          </cell>
          <cell r="D3" t="str">
            <v>Date:</v>
          </cell>
          <cell r="F3">
            <v>37118.646983796294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TOMKEN T.S.</v>
          </cell>
        </row>
        <row r="11">
          <cell r="A11" t="str">
            <v>1*</v>
          </cell>
          <cell r="B11" t="str">
            <v>44 kV Dixie/Hwy 401- Feeder Tie</v>
          </cell>
          <cell r="C11" t="str">
            <v>U/G (F)</v>
          </cell>
          <cell r="D11">
            <v>330000</v>
          </cell>
          <cell r="F11">
            <v>1</v>
          </cell>
        </row>
        <row r="12">
          <cell r="B12" t="str">
            <v xml:space="preserve">          From Shawson M.S. south along Dixie on</v>
          </cell>
          <cell r="C12">
            <v>0.4</v>
          </cell>
        </row>
        <row r="13">
          <cell r="B13" t="str">
            <v xml:space="preserve">         existing poleline and U/G under Hwy 401  </v>
          </cell>
        </row>
        <row r="16">
          <cell r="A16">
            <v>2</v>
          </cell>
          <cell r="B16" t="str">
            <v>44 kV Eglinton Feeders</v>
          </cell>
          <cell r="C16" t="str">
            <v>NEW</v>
          </cell>
          <cell r="D16">
            <v>530000</v>
          </cell>
          <cell r="F16">
            <v>2</v>
          </cell>
        </row>
        <row r="17">
          <cell r="B17" t="str">
            <v xml:space="preserve">          Along Ontario Hyd.R.O.W. to Dixie Rd. and</v>
          </cell>
          <cell r="C17">
            <v>3</v>
          </cell>
        </row>
        <row r="18">
          <cell r="B18" t="str">
            <v xml:space="preserve">         north to Eglinton Av. (new Tomken TS feeders)</v>
          </cell>
        </row>
        <row r="21">
          <cell r="A21">
            <v>3</v>
          </cell>
          <cell r="B21" t="str">
            <v>44 kV Dundas/Dixie- Feeder Tie</v>
          </cell>
          <cell r="C21" t="str">
            <v>REBUILD</v>
          </cell>
          <cell r="D21">
            <v>420000</v>
          </cell>
          <cell r="F21">
            <v>3</v>
          </cell>
        </row>
        <row r="22">
          <cell r="B22" t="str">
            <v xml:space="preserve">          On existing poleline  along  Dundas from Cawthra</v>
          </cell>
          <cell r="C22">
            <v>1.7</v>
          </cell>
        </row>
        <row r="23">
          <cell r="B23" t="str">
            <v xml:space="preserve">          to Dixie to Ont.Hyd. ROW at Summerville MS</v>
          </cell>
        </row>
        <row r="26">
          <cell r="A26">
            <v>4</v>
          </cell>
          <cell r="B26" t="str">
            <v>44 kV Matheson Rd. - Dixie to Tomken - Feeder Tie</v>
          </cell>
          <cell r="C26" t="str">
            <v>REBUILD</v>
          </cell>
          <cell r="D26">
            <v>420000</v>
          </cell>
          <cell r="F26">
            <v>4</v>
          </cell>
        </row>
        <row r="27">
          <cell r="B27" t="str">
            <v xml:space="preserve">          On existing poleline  along  Matheson Blvd. from</v>
          </cell>
          <cell r="C27">
            <v>1.7</v>
          </cell>
        </row>
        <row r="28">
          <cell r="B28" t="str">
            <v xml:space="preserve">          Dixie to Tomken Rd.</v>
          </cell>
        </row>
        <row r="31">
          <cell r="A31">
            <v>5</v>
          </cell>
          <cell r="B31" t="str">
            <v>44 kV Tomken TS - ROW to City Centre- Feeder Tie</v>
          </cell>
          <cell r="C31" t="str">
            <v>NEW</v>
          </cell>
          <cell r="D31">
            <v>305000</v>
          </cell>
          <cell r="F31">
            <v>5</v>
          </cell>
        </row>
        <row r="32">
          <cell r="B32" t="str">
            <v xml:space="preserve">          On new poleline  along  Ont. Hyd. ROW from</v>
          </cell>
          <cell r="C32">
            <v>1.5</v>
          </cell>
        </row>
        <row r="33">
          <cell r="B33" t="str">
            <v xml:space="preserve">          Tomken TS to City Centre along Eastgate Dr.</v>
          </cell>
        </row>
        <row r="36">
          <cell r="A36">
            <v>6</v>
          </cell>
          <cell r="B36" t="str">
            <v>44 kV Chalkdene - ROW to Chalkdene MS</v>
          </cell>
          <cell r="C36" t="str">
            <v>REBUILD</v>
          </cell>
          <cell r="D36">
            <v>420000</v>
          </cell>
          <cell r="F36">
            <v>6</v>
          </cell>
        </row>
        <row r="37">
          <cell r="B37" t="str">
            <v xml:space="preserve">          On existing poleline  along  Ont. Hyd. ROW</v>
          </cell>
          <cell r="C37">
            <v>1.7</v>
          </cell>
        </row>
        <row r="38">
          <cell r="B38" t="str">
            <v xml:space="preserve">          to Chalkdene MS</v>
          </cell>
        </row>
        <row r="41">
          <cell r="A41">
            <v>7</v>
          </cell>
          <cell r="B41" t="str">
            <v>44 kV Dixie/Burnhamthorpe/Dundas- Feeder Tie</v>
          </cell>
          <cell r="C41" t="str">
            <v>REBUILD</v>
          </cell>
          <cell r="D41">
            <v>580000</v>
          </cell>
          <cell r="F41">
            <v>7</v>
          </cell>
        </row>
        <row r="42">
          <cell r="B42" t="str">
            <v xml:space="preserve">          On existing poleline  along  Dixie  Rd.  from</v>
          </cell>
          <cell r="C42">
            <v>2.5</v>
          </cell>
        </row>
        <row r="43">
          <cell r="B43" t="str">
            <v xml:space="preserve">          Burnhamthorpe  Rd.   to  Dundas St.</v>
          </cell>
        </row>
        <row r="46">
          <cell r="A46">
            <v>8</v>
          </cell>
          <cell r="B46" t="str">
            <v>44 kV Burnhamthorpe Feeders</v>
          </cell>
          <cell r="C46" t="str">
            <v>REBUILD</v>
          </cell>
          <cell r="D46">
            <v>520000.00000000006</v>
          </cell>
          <cell r="F46">
            <v>8</v>
          </cell>
        </row>
        <row r="47">
          <cell r="B47" t="str">
            <v xml:space="preserve">          Along Ontario Hyd.R.O.W. to Dixie Rd. and</v>
          </cell>
          <cell r="C47">
            <v>2.2000000000000002</v>
          </cell>
        </row>
        <row r="48">
          <cell r="B48" t="str">
            <v xml:space="preserve">         south to Burnhamthorpe Rd. (new feeders)</v>
          </cell>
        </row>
        <row r="51">
          <cell r="A51">
            <v>9</v>
          </cell>
          <cell r="B51" t="str">
            <v>44 kV Tomken Rd. - ROW to Burnhamthorpe - Feeder Tie</v>
          </cell>
          <cell r="C51" t="str">
            <v>REBUILD</v>
          </cell>
          <cell r="D51">
            <v>280000</v>
          </cell>
          <cell r="F51">
            <v>9</v>
          </cell>
        </row>
        <row r="52">
          <cell r="B52" t="str">
            <v xml:space="preserve">          Rebuild poleline  along Tomken Rd.</v>
          </cell>
          <cell r="C52">
            <v>1</v>
          </cell>
        </row>
        <row r="53">
          <cell r="B53" t="str">
            <v xml:space="preserve">          from Ont. Hyd. ROW to Burnhamthorpe Rd.</v>
          </cell>
        </row>
        <row r="56">
          <cell r="B56" t="str">
            <v>SUB-TOTAL</v>
          </cell>
          <cell r="D56">
            <v>3805000</v>
          </cell>
        </row>
        <row r="58">
          <cell r="A58" t="str">
            <v>(*)  Included  in  1999  Capital  Budget.</v>
          </cell>
        </row>
        <row r="62">
          <cell r="B62" t="str">
            <v>POSSIBLE  SYSTEM   CAPITAL PROJECTS  -  2000</v>
          </cell>
        </row>
        <row r="64">
          <cell r="A64" t="str">
            <v>SUBTRANSMISSION</v>
          </cell>
          <cell r="D64" t="str">
            <v>Date:</v>
          </cell>
          <cell r="F64">
            <v>37118.646983796294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MEADOWVALE TS</v>
          </cell>
        </row>
        <row r="73">
          <cell r="A73" t="str">
            <v>1*</v>
          </cell>
          <cell r="B73" t="str">
            <v>44 kV - Meadowvale Feeder - Fifth Line to Mississauga - Feede Tie</v>
          </cell>
          <cell r="C73" t="str">
            <v>ADD (F)</v>
          </cell>
          <cell r="D73">
            <v>230000</v>
          </cell>
          <cell r="F73">
            <v>1</v>
          </cell>
        </row>
        <row r="74">
          <cell r="B74" t="str">
            <v xml:space="preserve">          On existing poleline along Utility Corridor from Meadowvale TS </v>
          </cell>
          <cell r="C74">
            <v>4.5</v>
          </cell>
        </row>
        <row r="75">
          <cell r="B75" t="str">
            <v xml:space="preserve">          to Fifth Line to Mississuga Rd and south to Hwy 401 at CIBC</v>
          </cell>
        </row>
        <row r="76">
          <cell r="B76" t="str">
            <v xml:space="preserve">         (Phase I - Fifth LIne to Mississauga Rd)</v>
          </cell>
        </row>
        <row r="78">
          <cell r="A78">
            <v>2</v>
          </cell>
          <cell r="B78" t="str">
            <v>44 kV Britannia Rd. - Mississauga Rd. to Creditview</v>
          </cell>
          <cell r="C78" t="str">
            <v>REBUILD</v>
          </cell>
          <cell r="D78">
            <v>280000</v>
          </cell>
          <cell r="F78">
            <v>2</v>
          </cell>
        </row>
        <row r="79">
          <cell r="B79" t="str">
            <v xml:space="preserve">          On existing poleline along Britannia Rd. from Mississauga Rd. </v>
          </cell>
          <cell r="C79">
            <v>1</v>
          </cell>
        </row>
        <row r="80">
          <cell r="B80" t="str">
            <v xml:space="preserve">          to Creditview  Rd.</v>
          </cell>
        </row>
        <row r="83">
          <cell r="A83">
            <v>3</v>
          </cell>
          <cell r="B83" t="str">
            <v>44 kV Derry Rd - Mississauga/Creditview to Britannia- Feeder Tie</v>
          </cell>
          <cell r="C83" t="str">
            <v>REBUILD</v>
          </cell>
          <cell r="D83">
            <v>480000</v>
          </cell>
          <cell r="F83">
            <v>3</v>
          </cell>
        </row>
        <row r="84">
          <cell r="B84" t="str">
            <v xml:space="preserve">          On existing poleline along Derry Rd. from Mississauga Rd. </v>
          </cell>
          <cell r="C84">
            <v>2</v>
          </cell>
        </row>
        <row r="85">
          <cell r="B85" t="str">
            <v xml:space="preserve">          to Creditview  Rd. to Britannia Rd.</v>
          </cell>
        </row>
        <row r="88">
          <cell r="A88">
            <v>4</v>
          </cell>
          <cell r="B88" t="str">
            <v>44 kV Ninth Line/Britannia Feeders</v>
          </cell>
          <cell r="C88" t="str">
            <v>ADD</v>
          </cell>
          <cell r="D88">
            <v>330000</v>
          </cell>
        </row>
        <row r="89">
          <cell r="B89" t="str">
            <v xml:space="preserve">          Along Ninth Line from Derry Rd. to Britannia Rd. to Winston Churchill</v>
          </cell>
          <cell r="C89">
            <v>5</v>
          </cell>
        </row>
        <row r="90">
          <cell r="B90" t="str">
            <v xml:space="preserve">         on existing poleline.</v>
          </cell>
        </row>
        <row r="93">
          <cell r="A93">
            <v>5</v>
          </cell>
        </row>
        <row r="98">
          <cell r="A98">
            <v>6</v>
          </cell>
        </row>
        <row r="103">
          <cell r="A103">
            <v>7</v>
          </cell>
        </row>
        <row r="108">
          <cell r="A108">
            <v>8</v>
          </cell>
        </row>
        <row r="113">
          <cell r="A113">
            <v>9</v>
          </cell>
        </row>
        <row r="118">
          <cell r="B118" t="str">
            <v>SUB-TOTAL</v>
          </cell>
          <cell r="D118">
            <v>1320000</v>
          </cell>
        </row>
        <row r="120">
          <cell r="A120" t="str">
            <v>(*)  Included  in  1999  Capital  Budget.</v>
          </cell>
        </row>
        <row r="123">
          <cell r="B123" t="str">
            <v>POSSIBLE  SYSTEM   CAPITAL PROJECTS  -  2000</v>
          </cell>
        </row>
        <row r="125">
          <cell r="A125" t="str">
            <v>SUBTRANSMISSION</v>
          </cell>
          <cell r="D125" t="str">
            <v>Date:</v>
          </cell>
          <cell r="F125">
            <v>37118.646983796294</v>
          </cell>
        </row>
        <row r="128">
          <cell r="A128" t="str">
            <v>ITEM</v>
          </cell>
          <cell r="B128" t="str">
            <v>DESCRIPTION</v>
          </cell>
          <cell r="C128" t="str">
            <v>TYPE</v>
          </cell>
          <cell r="D128" t="str">
            <v>ESTIMATE</v>
          </cell>
          <cell r="E128" t="str">
            <v>ZONE</v>
          </cell>
          <cell r="F128" t="str">
            <v>PRIORITY</v>
          </cell>
        </row>
        <row r="129">
          <cell r="C129" t="str">
            <v>(km)</v>
          </cell>
        </row>
        <row r="131">
          <cell r="B131" t="str">
            <v>44 kV - ERINDALE TS</v>
          </cell>
        </row>
        <row r="134">
          <cell r="A134" t="str">
            <v>1**</v>
          </cell>
          <cell r="B134" t="str">
            <v>44 kV Glen Erin Dr. - Burnhamthorpe to Eglinton - Feeder Tie</v>
          </cell>
          <cell r="C134" t="str">
            <v>ADD (F)</v>
          </cell>
          <cell r="D134">
            <v>175000</v>
          </cell>
          <cell r="E134" t="str">
            <v>R</v>
          </cell>
          <cell r="F134">
            <v>1</v>
          </cell>
        </row>
        <row r="135">
          <cell r="B135" t="str">
            <v xml:space="preserve">          On existing poleline along Glen Erin Dr. from </v>
          </cell>
          <cell r="C135">
            <v>3</v>
          </cell>
        </row>
        <row r="136">
          <cell r="B136" t="str">
            <v xml:space="preserve">          Burnhamthorpe Dr. to Eglinton Av. (including 13.8 kV cct)</v>
          </cell>
        </row>
        <row r="139">
          <cell r="A139">
            <v>2</v>
          </cell>
          <cell r="B139" t="str">
            <v>44 kV Dundas - Hwy 10 to Mavis - Feeder Tie</v>
          </cell>
          <cell r="C139" t="str">
            <v>REBUILD</v>
          </cell>
          <cell r="D139">
            <v>380000</v>
          </cell>
          <cell r="F139">
            <v>2</v>
          </cell>
        </row>
        <row r="140">
          <cell r="B140" t="str">
            <v xml:space="preserve">          On existing poleline along Dundas St. from Hwy 10 to</v>
          </cell>
          <cell r="C140">
            <v>1.5</v>
          </cell>
        </row>
        <row r="141">
          <cell r="B141" t="str">
            <v xml:space="preserve">          Mavis Rd - Second cct to John MS</v>
          </cell>
        </row>
        <row r="144">
          <cell r="A144">
            <v>3</v>
          </cell>
          <cell r="B144" t="str">
            <v>44 kV Mavis - Burnhamthorpe Rd. to Dundas</v>
          </cell>
          <cell r="C144" t="str">
            <v>ADD</v>
          </cell>
          <cell r="D144">
            <v>270000</v>
          </cell>
          <cell r="F144">
            <v>3</v>
          </cell>
        </row>
        <row r="145">
          <cell r="B145" t="str">
            <v xml:space="preserve">          On existing poleline along Mavis from Burnhamthorpe Rd. to</v>
          </cell>
          <cell r="C145">
            <v>3</v>
          </cell>
        </row>
        <row r="146">
          <cell r="B146" t="str">
            <v xml:space="preserve">          Dundas St.</v>
          </cell>
        </row>
        <row r="149">
          <cell r="A149">
            <v>4</v>
          </cell>
          <cell r="B149" t="str">
            <v>44 kV Winston Churchill - Eglinton to Dundas</v>
          </cell>
          <cell r="C149" t="str">
            <v>ADD</v>
          </cell>
          <cell r="D149">
            <v>345000</v>
          </cell>
          <cell r="F149">
            <v>4</v>
          </cell>
        </row>
        <row r="150">
          <cell r="B150" t="str">
            <v xml:space="preserve">          On existing poleline along Winston Churchill Blvd. from Eglinton Ave.</v>
          </cell>
          <cell r="C150">
            <v>4.5</v>
          </cell>
        </row>
        <row r="151">
          <cell r="B151" t="str">
            <v xml:space="preserve">          to Dundas St.</v>
          </cell>
        </row>
        <row r="154">
          <cell r="A154">
            <v>5</v>
          </cell>
          <cell r="B154" t="str">
            <v>44 kV Mississauga Rd. - Burnhamthorpe to Dundas</v>
          </cell>
          <cell r="C154" t="str">
            <v>REBUILD</v>
          </cell>
          <cell r="D154">
            <v>580000</v>
          </cell>
          <cell r="F154">
            <v>5</v>
          </cell>
        </row>
        <row r="155">
          <cell r="B155" t="str">
            <v xml:space="preserve">          On existing poleline along Mississauga Rd from </v>
          </cell>
          <cell r="C155">
            <v>2.5</v>
          </cell>
        </row>
        <row r="156">
          <cell r="B156" t="str">
            <v xml:space="preserve">          Burnhamthorpe Rd. to Dundas St.</v>
          </cell>
        </row>
        <row r="159">
          <cell r="A159">
            <v>6</v>
          </cell>
          <cell r="B159" t="str">
            <v>44 kV Dundas St. - Erindale Station Rd, to Erin Mills Pkwy.</v>
          </cell>
          <cell r="C159" t="str">
            <v>REBUILD</v>
          </cell>
          <cell r="D159">
            <v>1080000</v>
          </cell>
          <cell r="F159">
            <v>6</v>
          </cell>
        </row>
        <row r="160">
          <cell r="B160" t="str">
            <v xml:space="preserve">          On existing poleline along Dundas St from Erindale sation Rd. </v>
          </cell>
          <cell r="C160">
            <v>5</v>
          </cell>
        </row>
        <row r="161">
          <cell r="B161" t="str">
            <v xml:space="preserve">          to Erin Mills Pkwy.</v>
          </cell>
        </row>
        <row r="164">
          <cell r="A164" t="str">
            <v>7*</v>
          </cell>
          <cell r="B164" t="str">
            <v>44 kV Erin Mills Pkwy - Britannia to Eglinton.</v>
          </cell>
          <cell r="C164" t="str">
            <v>ADD</v>
          </cell>
          <cell r="D164">
            <v>285000</v>
          </cell>
          <cell r="F164">
            <v>7</v>
          </cell>
        </row>
        <row r="165">
          <cell r="B165" t="str">
            <v xml:space="preserve">          On existing poleline along Erin Mills Pkwy from Britannia </v>
          </cell>
          <cell r="C165">
            <v>3.3</v>
          </cell>
        </row>
        <row r="166">
          <cell r="B166" t="str">
            <v xml:space="preserve">          to Eglinton Avenue</v>
          </cell>
        </row>
        <row r="169">
          <cell r="A169">
            <v>8</v>
          </cell>
          <cell r="B169" t="str">
            <v>44 kV Mississauga Rd. - Britannia to Eglinton - Feeder Tie</v>
          </cell>
          <cell r="C169" t="str">
            <v>REBUILD</v>
          </cell>
          <cell r="D169">
            <v>740000</v>
          </cell>
          <cell r="F169">
            <v>8</v>
          </cell>
        </row>
        <row r="170">
          <cell r="B170" t="str">
            <v xml:space="preserve">          On existing poleline along Mississauga Rd from </v>
          </cell>
          <cell r="C170">
            <v>3.3</v>
          </cell>
        </row>
        <row r="171">
          <cell r="B171" t="str">
            <v xml:space="preserve">          Britannia Rd. to Eglinton Ave.</v>
          </cell>
        </row>
        <row r="174">
          <cell r="A174">
            <v>9</v>
          </cell>
          <cell r="B174" t="str">
            <v>44 kV Burnhamthorpe Rd.- Glen Erin to WCB</v>
          </cell>
          <cell r="C174" t="str">
            <v>ADD</v>
          </cell>
          <cell r="D174">
            <v>115000</v>
          </cell>
          <cell r="F174">
            <v>9</v>
          </cell>
        </row>
        <row r="175">
          <cell r="B175" t="str">
            <v xml:space="preserve">          On existing poleline along Burnhamthorpe Rd. from Glen Erin</v>
          </cell>
          <cell r="C175">
            <v>1.5</v>
          </cell>
        </row>
        <row r="176">
          <cell r="B176" t="str">
            <v xml:space="preserve">          to Winston Churchill Blvd.</v>
          </cell>
        </row>
        <row r="179">
          <cell r="A179">
            <v>10</v>
          </cell>
          <cell r="B179" t="str">
            <v>44 kV Glengarry Rd - Dundas St. to Queensway</v>
          </cell>
          <cell r="C179" t="str">
            <v>REBUILD</v>
          </cell>
          <cell r="D179">
            <v>280000</v>
          </cell>
          <cell r="F179">
            <v>9</v>
          </cell>
        </row>
        <row r="180">
          <cell r="B180" t="str">
            <v xml:space="preserve">          On rebuild poleline along Glengarry Rd. from Dundas St.</v>
          </cell>
          <cell r="C180">
            <v>1</v>
          </cell>
        </row>
        <row r="181">
          <cell r="B181" t="str">
            <v xml:space="preserve">          to Queensway to the South.</v>
          </cell>
        </row>
        <row r="184">
          <cell r="B184" t="str">
            <v>SUB-TOTAL</v>
          </cell>
          <cell r="D184">
            <v>4250000</v>
          </cell>
        </row>
        <row r="186">
          <cell r="A186" t="str">
            <v>(*)  Included  in  1999  Capital  Budget.</v>
          </cell>
        </row>
        <row r="189">
          <cell r="B189" t="str">
            <v>POSSIBLE  SYSTEM   CAPITAL PROJECTS  -  2000</v>
          </cell>
        </row>
        <row r="191">
          <cell r="A191" t="str">
            <v>SUBTRANSMISSION</v>
          </cell>
          <cell r="D191" t="str">
            <v>Date:</v>
          </cell>
          <cell r="F191">
            <v>35627.357684374998</v>
          </cell>
        </row>
        <row r="194">
          <cell r="A194" t="str">
            <v>ITEM</v>
          </cell>
          <cell r="B194" t="str">
            <v>DESCRIPTION</v>
          </cell>
          <cell r="C194" t="str">
            <v>TYPE</v>
          </cell>
          <cell r="D194" t="str">
            <v>ESTIMATE</v>
          </cell>
          <cell r="E194" t="str">
            <v>ZONE</v>
          </cell>
          <cell r="F194" t="str">
            <v>PRIORITY</v>
          </cell>
        </row>
        <row r="195">
          <cell r="C195" t="str">
            <v>(km)</v>
          </cell>
        </row>
        <row r="197">
          <cell r="B197" t="str">
            <v>44 kV - BRAMALEA TS</v>
          </cell>
        </row>
        <row r="200">
          <cell r="A200">
            <v>1</v>
          </cell>
          <cell r="B200" t="str">
            <v>44 kV Drew Rd. Feeder Tie</v>
          </cell>
          <cell r="C200" t="str">
            <v>ADD</v>
          </cell>
          <cell r="D200">
            <v>205000</v>
          </cell>
          <cell r="F200">
            <v>1</v>
          </cell>
        </row>
        <row r="201">
          <cell r="B201" t="str">
            <v xml:space="preserve">          Along Drew Rd. from Tobram Rd. to </v>
          </cell>
          <cell r="C201">
            <v>2.5</v>
          </cell>
        </row>
        <row r="202">
          <cell r="B202" t="str">
            <v xml:space="preserve">          Airport Rd.</v>
          </cell>
        </row>
        <row r="205">
          <cell r="A205">
            <v>2</v>
          </cell>
          <cell r="B205" t="str">
            <v>44 kV Goreway Dr. - City Bounary to Derry - Feeder Tie</v>
          </cell>
          <cell r="C205" t="str">
            <v>REBUILD</v>
          </cell>
          <cell r="D205">
            <v>580000</v>
          </cell>
          <cell r="F205">
            <v>2</v>
          </cell>
        </row>
        <row r="206">
          <cell r="B206" t="str">
            <v xml:space="preserve">          Rebuild of poleline along Goreway Drive from City Boundary</v>
          </cell>
          <cell r="C206">
            <v>2.5</v>
          </cell>
        </row>
        <row r="207">
          <cell r="B207" t="str">
            <v xml:space="preserve">          to Orlando MS near American Dr.</v>
          </cell>
        </row>
        <row r="210">
          <cell r="A210">
            <v>3</v>
          </cell>
          <cell r="B210" t="str">
            <v>44 kV CN Tracks - City Bounary to Derry - Feeder Tie</v>
          </cell>
          <cell r="C210" t="str">
            <v>ADD</v>
          </cell>
          <cell r="D210">
            <v>370000</v>
          </cell>
          <cell r="F210">
            <v>3</v>
          </cell>
        </row>
        <row r="211">
          <cell r="B211" t="str">
            <v xml:space="preserve">          On existing poleline along CN tracks from City Boundary</v>
          </cell>
          <cell r="C211">
            <v>5</v>
          </cell>
        </row>
        <row r="212">
          <cell r="B212" t="str">
            <v xml:space="preserve">          to Derry Rd.</v>
          </cell>
        </row>
        <row r="215">
          <cell r="A215">
            <v>4</v>
          </cell>
          <cell r="B215" t="str">
            <v xml:space="preserve">44 kV Orlando MS to Northwest to Malton MS </v>
          </cell>
          <cell r="C215" t="str">
            <v>REBUILD</v>
          </cell>
          <cell r="D215">
            <v>580000</v>
          </cell>
          <cell r="F215">
            <v>4</v>
          </cell>
        </row>
        <row r="216">
          <cell r="B216" t="str">
            <v xml:space="preserve">          On rebuild poleline along Nortwest Dr.</v>
          </cell>
          <cell r="C216">
            <v>2.5</v>
          </cell>
        </row>
        <row r="217">
          <cell r="B217" t="str">
            <v xml:space="preserve">          to Derry Rd. (to Malton MS)</v>
          </cell>
        </row>
        <row r="220">
          <cell r="A220" t="str">
            <v>5??</v>
          </cell>
          <cell r="B220" t="str">
            <v>44 kV Goreway Dr. - Derry to Orlando MS - Feeder Tie</v>
          </cell>
          <cell r="C220" t="str">
            <v>REBUILD</v>
          </cell>
          <cell r="D220">
            <v>420000</v>
          </cell>
          <cell r="F220">
            <v>5</v>
          </cell>
        </row>
        <row r="221">
          <cell r="B221" t="str">
            <v xml:space="preserve">          On existing poleline along Goreway Drive from Derry Rd.</v>
          </cell>
          <cell r="C221">
            <v>1.7</v>
          </cell>
        </row>
        <row r="222">
          <cell r="B222" t="str">
            <v xml:space="preserve">          to Orlando MS near American Dr.</v>
          </cell>
        </row>
        <row r="225">
          <cell r="A225">
            <v>6</v>
          </cell>
        </row>
        <row r="230">
          <cell r="A230">
            <v>7</v>
          </cell>
        </row>
        <row r="235">
          <cell r="A235">
            <v>8</v>
          </cell>
        </row>
        <row r="240">
          <cell r="A240">
            <v>9</v>
          </cell>
        </row>
        <row r="245">
          <cell r="B245" t="str">
            <v>SUB-TOTAL</v>
          </cell>
          <cell r="D245">
            <v>2155000</v>
          </cell>
        </row>
        <row r="247">
          <cell r="A247" t="str">
            <v>(*)  Included  in  1999  Capital  Budget.</v>
          </cell>
        </row>
        <row r="250">
          <cell r="B250" t="str">
            <v>POSSIBLE  SYSTEM   CAPITAL PROJECTS  -  2000</v>
          </cell>
        </row>
        <row r="252">
          <cell r="A252" t="str">
            <v>SUBTRANSMISSION</v>
          </cell>
          <cell r="D252" t="str">
            <v>Date:</v>
          </cell>
          <cell r="F252">
            <v>37118.646983796294</v>
          </cell>
        </row>
        <row r="255">
          <cell r="A255" t="str">
            <v>ITEM</v>
          </cell>
          <cell r="B255" t="str">
            <v>DESCRIPTION</v>
          </cell>
          <cell r="C255" t="str">
            <v>TYPE</v>
          </cell>
          <cell r="D255" t="str">
            <v>ESTIMATE</v>
          </cell>
          <cell r="E255" t="str">
            <v>ZONE</v>
          </cell>
          <cell r="F255" t="str">
            <v>PRIORITY</v>
          </cell>
        </row>
        <row r="256">
          <cell r="C256" t="str">
            <v>(km)</v>
          </cell>
        </row>
        <row r="258">
          <cell r="B258" t="str">
            <v>27.6 kV SOUTH SYSTEM</v>
          </cell>
        </row>
        <row r="261">
          <cell r="A261">
            <v>1</v>
          </cell>
          <cell r="B261" t="str">
            <v>27.6 kV Cliff Rd. - ROW to Queensway</v>
          </cell>
          <cell r="C261" t="str">
            <v>REBUILD</v>
          </cell>
          <cell r="D261">
            <v>290000</v>
          </cell>
          <cell r="F261">
            <v>1</v>
          </cell>
        </row>
        <row r="262">
          <cell r="B262" t="str">
            <v xml:space="preserve">          On rebuild poleline along Cliff Rd. east of Hwy 10</v>
          </cell>
          <cell r="C262">
            <v>1.2</v>
          </cell>
        </row>
        <row r="263">
          <cell r="B263" t="str">
            <v xml:space="preserve">          from O.H. ROW to Queensway</v>
          </cell>
        </row>
        <row r="266">
          <cell r="A266">
            <v>2</v>
          </cell>
          <cell r="B266" t="str">
            <v>27.6 kV Lakeshore Rd -  Cawthra and Dixie</v>
          </cell>
          <cell r="C266" t="str">
            <v>REBUILD</v>
          </cell>
          <cell r="D266">
            <v>280000</v>
          </cell>
          <cell r="F266">
            <v>2</v>
          </cell>
        </row>
        <row r="267">
          <cell r="B267" t="str">
            <v xml:space="preserve">          On rebuild poleline along Lakeshore Rd.</v>
          </cell>
          <cell r="C267">
            <v>1</v>
          </cell>
        </row>
        <row r="268">
          <cell r="B268" t="str">
            <v xml:space="preserve">          between Cawthra and Dixie</v>
          </cell>
        </row>
        <row r="271">
          <cell r="A271">
            <v>3</v>
          </cell>
          <cell r="B271" t="str">
            <v>27.6 kV Stanfield - ROW to Queensway</v>
          </cell>
          <cell r="C271" t="str">
            <v>NEW</v>
          </cell>
          <cell r="D271">
            <v>305000</v>
          </cell>
          <cell r="F271">
            <v>3</v>
          </cell>
        </row>
        <row r="272">
          <cell r="B272" t="str">
            <v xml:space="preserve">          On existing poleline along Stanfield Rd. east of Hwy 10</v>
          </cell>
          <cell r="C272">
            <v>1.5</v>
          </cell>
        </row>
        <row r="273">
          <cell r="B273" t="str">
            <v xml:space="preserve">          from O.H. ROW to Queensway</v>
          </cell>
        </row>
        <row r="276">
          <cell r="A276">
            <v>4</v>
          </cell>
          <cell r="B276" t="str">
            <v>27.6 kV Indian Grove  - Lorne Park TS to Lakeshore</v>
          </cell>
          <cell r="C276" t="str">
            <v>REBUILD</v>
          </cell>
          <cell r="D276">
            <v>560000</v>
          </cell>
          <cell r="F276">
            <v>4</v>
          </cell>
        </row>
        <row r="277">
          <cell r="B277" t="str">
            <v xml:space="preserve">          On existing poleline along Indian Grove and Kane Rd. west of</v>
          </cell>
          <cell r="C277">
            <v>2.4</v>
          </cell>
        </row>
        <row r="278">
          <cell r="B278" t="str">
            <v xml:space="preserve">          Mississauga Rd. from O.H. ROW to Lakeshore</v>
          </cell>
        </row>
        <row r="281">
          <cell r="A281">
            <v>5</v>
          </cell>
          <cell r="B281" t="str">
            <v>27.6 KV Highway 10 - Lakeshore to Queensway</v>
          </cell>
          <cell r="C281" t="str">
            <v>REBUILD</v>
          </cell>
          <cell r="D281">
            <v>780000</v>
          </cell>
          <cell r="F281">
            <v>5</v>
          </cell>
        </row>
        <row r="282">
          <cell r="B282" t="str">
            <v xml:space="preserve">          On existing poleline along Hwy 10</v>
          </cell>
          <cell r="C282">
            <v>3.5</v>
          </cell>
        </row>
        <row r="283">
          <cell r="B283" t="str">
            <v xml:space="preserve">          between Lakeshore and Queensway</v>
          </cell>
        </row>
        <row r="286">
          <cell r="A286">
            <v>6</v>
          </cell>
          <cell r="B286" t="str">
            <v>27.6 KV Winston C.Blvd. -  St. Lawrence Cement Plant</v>
          </cell>
          <cell r="C286" t="str">
            <v>REBUILD</v>
          </cell>
          <cell r="D286">
            <v>780000</v>
          </cell>
        </row>
        <row r="287">
          <cell r="B287" t="str">
            <v xml:space="preserve">          On existing poleline along WCB south to Lakeshore</v>
          </cell>
          <cell r="C287">
            <v>3.5</v>
          </cell>
        </row>
        <row r="288">
          <cell r="B288" t="str">
            <v xml:space="preserve">          to St. Lawrence Cemnet  Plant</v>
          </cell>
        </row>
        <row r="291">
          <cell r="A291">
            <v>7</v>
          </cell>
        </row>
        <row r="296">
          <cell r="A296">
            <v>8</v>
          </cell>
        </row>
        <row r="301">
          <cell r="A301">
            <v>9</v>
          </cell>
        </row>
        <row r="306">
          <cell r="B306" t="str">
            <v>SUB-TOTAL</v>
          </cell>
          <cell r="D306">
            <v>2995000</v>
          </cell>
        </row>
        <row r="308">
          <cell r="A308" t="str">
            <v>(*)  Included  in  1999  Capital  Budget.</v>
          </cell>
        </row>
        <row r="311">
          <cell r="B311" t="str">
            <v>POSSIBLE  SYSTEM   CAPITAL PROJECTS  -  2000</v>
          </cell>
        </row>
        <row r="313">
          <cell r="A313" t="str">
            <v>SUBTRANSMISSION</v>
          </cell>
          <cell r="D313" t="str">
            <v>Date:</v>
          </cell>
          <cell r="F313">
            <v>37118.646983796294</v>
          </cell>
        </row>
        <row r="316">
          <cell r="A316" t="str">
            <v>ITEM</v>
          </cell>
          <cell r="B316" t="str">
            <v>DESCRIPTION</v>
          </cell>
          <cell r="C316" t="str">
            <v>TYPE</v>
          </cell>
          <cell r="D316" t="str">
            <v>ESTIMATE</v>
          </cell>
          <cell r="E316" t="str">
            <v>ZONE</v>
          </cell>
          <cell r="F316" t="str">
            <v>PRIORITY</v>
          </cell>
        </row>
        <row r="317">
          <cell r="C317" t="str">
            <v>(km)</v>
          </cell>
        </row>
        <row r="319">
          <cell r="B319" t="str">
            <v>27.6 kV NORTH SYSTEM</v>
          </cell>
        </row>
        <row r="322">
          <cell r="A322" t="str">
            <v>1*</v>
          </cell>
          <cell r="B322" t="str">
            <v>27.6 kV Mavis - Erindale TS to Brittannia Rd.</v>
          </cell>
          <cell r="C322" t="str">
            <v>ADD (F)</v>
          </cell>
          <cell r="D322">
            <v>870000</v>
          </cell>
          <cell r="F322">
            <v>1</v>
          </cell>
        </row>
        <row r="323">
          <cell r="B323" t="str">
            <v xml:space="preserve">          New underground feeders from Erindale TS to Mavis Rd. and</v>
          </cell>
          <cell r="C323">
            <v>3</v>
          </cell>
        </row>
        <row r="324">
          <cell r="B324" t="str">
            <v xml:space="preserve">          additional cct on exiting poleline along Mavis Rd. to Eglinton</v>
          </cell>
        </row>
        <row r="325">
          <cell r="B325" t="str">
            <v xml:space="preserve">          and north to Britannia Rd.</v>
          </cell>
        </row>
        <row r="327">
          <cell r="A327">
            <v>2</v>
          </cell>
          <cell r="B327" t="str">
            <v>27.6 kV /44 kV- Intertie Substation.</v>
          </cell>
          <cell r="C327" t="str">
            <v>ADD (F)</v>
          </cell>
          <cell r="D327">
            <v>375000</v>
          </cell>
          <cell r="E327" t="str">
            <v>R</v>
          </cell>
          <cell r="F327">
            <v>2</v>
          </cell>
        </row>
        <row r="328">
          <cell r="B328" t="str">
            <v xml:space="preserve">          Along Tomken Rd at a suitable location (at Derry MS?)</v>
          </cell>
          <cell r="C328">
            <v>0.7</v>
          </cell>
        </row>
        <row r="329">
          <cell r="B329" t="str">
            <v xml:space="preserve">          between Britannia and Derry Rd.</v>
          </cell>
        </row>
        <row r="332">
          <cell r="A332">
            <v>3</v>
          </cell>
          <cell r="B332" t="str">
            <v>27.6 kV - Hwy 10  - From ROW to Eglinton</v>
          </cell>
          <cell r="C332" t="str">
            <v>NEW (F)</v>
          </cell>
          <cell r="D332">
            <v>30050</v>
          </cell>
          <cell r="F332">
            <v>3</v>
          </cell>
        </row>
        <row r="333">
          <cell r="B333" t="str">
            <v xml:space="preserve">          Create a tie between two polelines</v>
          </cell>
          <cell r="C333">
            <v>6.7000000000000004E-2</v>
          </cell>
        </row>
        <row r="334">
          <cell r="B334" t="str">
            <v xml:space="preserve">          at north-east corner of Hwys10 and 403</v>
          </cell>
        </row>
        <row r="337">
          <cell r="A337">
            <v>4</v>
          </cell>
          <cell r="B337" t="str">
            <v>27.6 kV - Kennedy Rd.</v>
          </cell>
          <cell r="C337" t="str">
            <v>REBUILD (F)</v>
          </cell>
          <cell r="D337">
            <v>450000</v>
          </cell>
          <cell r="F337">
            <v>4</v>
          </cell>
        </row>
        <row r="338">
          <cell r="B338" t="str">
            <v xml:space="preserve">          On existing poleline along Kennedy Rd. from</v>
          </cell>
          <cell r="C338">
            <v>2</v>
          </cell>
        </row>
        <row r="339">
          <cell r="B339" t="str">
            <v xml:space="preserve">          Eglinton Av. To Britannia</v>
          </cell>
        </row>
        <row r="342">
          <cell r="A342">
            <v>5</v>
          </cell>
          <cell r="B342" t="str">
            <v>27.6 kV Bramalea TS Feeder Ties</v>
          </cell>
          <cell r="C342" t="str">
            <v>NEW</v>
          </cell>
          <cell r="D342">
            <v>300000</v>
          </cell>
          <cell r="F342">
            <v>5</v>
          </cell>
        </row>
        <row r="343">
          <cell r="B343" t="str">
            <v xml:space="preserve">          New poleline from Bramalea T.S. along</v>
          </cell>
          <cell r="C343">
            <v>5</v>
          </cell>
        </row>
        <row r="344">
          <cell r="B344" t="str">
            <v xml:space="preserve">          Utility Corridor to Dixie/Tomken/Kennedy</v>
          </cell>
        </row>
        <row r="345">
          <cell r="B345" t="str">
            <v xml:space="preserve">           OR  along Bramalea Rd &amp; Drew Rd.</v>
          </cell>
        </row>
        <row r="347">
          <cell r="A347">
            <v>6</v>
          </cell>
          <cell r="B347" t="str">
            <v xml:space="preserve">27.6 kV - Hwy 10  - From Eglinton to Bristol </v>
          </cell>
          <cell r="C347" t="str">
            <v>ADD (F)</v>
          </cell>
          <cell r="D347">
            <v>100000</v>
          </cell>
          <cell r="F347">
            <v>6</v>
          </cell>
        </row>
        <row r="348">
          <cell r="B348" t="str">
            <v xml:space="preserve">          On existing poleline along Hurontario St. from</v>
          </cell>
          <cell r="C348">
            <v>1.2</v>
          </cell>
        </row>
        <row r="349">
          <cell r="B349" t="str">
            <v xml:space="preserve">          Eglinton to Bristol Rd.</v>
          </cell>
        </row>
        <row r="352">
          <cell r="A352" t="str">
            <v>7*</v>
          </cell>
          <cell r="B352" t="str">
            <v>27.6 kV - Traders Area</v>
          </cell>
          <cell r="D352">
            <v>350000</v>
          </cell>
          <cell r="F352">
            <v>7</v>
          </cell>
        </row>
        <row r="353">
          <cell r="B353" t="str">
            <v xml:space="preserve">          Build additional U/G main feeder ties</v>
          </cell>
        </row>
        <row r="354">
          <cell r="B354" t="str">
            <v xml:space="preserve">          between Hwy 10 and Kennedy and create additional 1/0 taps from </v>
          </cell>
        </row>
        <row r="355">
          <cell r="B355" t="str">
            <v xml:space="preserve">          main feeders.</v>
          </cell>
        </row>
        <row r="357">
          <cell r="A357">
            <v>8</v>
          </cell>
          <cell r="B357" t="str">
            <v>27.6 kV - Derry/Ambassedor Area</v>
          </cell>
          <cell r="D357">
            <v>250000</v>
          </cell>
          <cell r="F357">
            <v>8</v>
          </cell>
        </row>
        <row r="358">
          <cell r="B358" t="str">
            <v xml:space="preserve">          Build additional U/G  ties from OH circuits</v>
          </cell>
        </row>
        <row r="359">
          <cell r="B359" t="str">
            <v xml:space="preserve">          between Hwy 10 and Kennedy north of Hwy 401</v>
          </cell>
        </row>
        <row r="362">
          <cell r="A362">
            <v>9</v>
          </cell>
          <cell r="B362" t="str">
            <v>27.6 kV - Hwy 10  - From Britannia to Derry</v>
          </cell>
          <cell r="C362" t="str">
            <v>ADD (F)</v>
          </cell>
          <cell r="D362">
            <v>250000</v>
          </cell>
          <cell r="F362">
            <v>9</v>
          </cell>
        </row>
        <row r="363">
          <cell r="B363" t="str">
            <v xml:space="preserve">          On existing poleline along Hurontario St. from</v>
          </cell>
          <cell r="C363">
            <v>3.4</v>
          </cell>
        </row>
        <row r="364">
          <cell r="B364" t="str">
            <v xml:space="preserve">          Britannia Rd. to Derry Rd.</v>
          </cell>
        </row>
        <row r="368">
          <cell r="B368" t="str">
            <v>SUB-TOTAL</v>
          </cell>
          <cell r="D368">
            <v>2975050</v>
          </cell>
        </row>
        <row r="370">
          <cell r="A370" t="str">
            <v>(*)  Included  in  1999  Capital  Budget.</v>
          </cell>
        </row>
        <row r="373">
          <cell r="B373" t="str">
            <v>POSSIBLE  SYSTEM   CAPITAL PROJECTS  -  2000</v>
          </cell>
        </row>
        <row r="375">
          <cell r="A375" t="str">
            <v>SUBTRANSMISSION</v>
          </cell>
          <cell r="D375" t="str">
            <v>Date:</v>
          </cell>
          <cell r="F375">
            <v>0</v>
          </cell>
        </row>
        <row r="378">
          <cell r="A378" t="str">
            <v>ITEM</v>
          </cell>
          <cell r="B378" t="str">
            <v>DESCRIPTION</v>
          </cell>
          <cell r="C378" t="str">
            <v>TYPE</v>
          </cell>
          <cell r="D378" t="str">
            <v>ESTIMATE</v>
          </cell>
          <cell r="E378" t="str">
            <v>ZONE</v>
          </cell>
          <cell r="F378" t="str">
            <v>PRIORITY</v>
          </cell>
        </row>
        <row r="379">
          <cell r="C379" t="str">
            <v>(km)</v>
          </cell>
        </row>
        <row r="381">
          <cell r="B381" t="str">
            <v>27.6 kV NORTH SYSTEM (Cont'd)</v>
          </cell>
        </row>
        <row r="384">
          <cell r="A384">
            <v>10</v>
          </cell>
          <cell r="B384" t="str">
            <v>27.6 kV - 4th cct on Britannia Rd.</v>
          </cell>
          <cell r="C384" t="str">
            <v>ADD (F)</v>
          </cell>
          <cell r="D384">
            <v>330000</v>
          </cell>
          <cell r="F384">
            <v>9</v>
          </cell>
        </row>
        <row r="385">
          <cell r="B385" t="str">
            <v xml:space="preserve">          On existing poleline along Britannia Rd. from Mavis</v>
          </cell>
          <cell r="C385">
            <v>5</v>
          </cell>
        </row>
        <row r="386">
          <cell r="B386" t="str">
            <v xml:space="preserve">          to Kennedy Rd.</v>
          </cell>
        </row>
        <row r="389">
          <cell r="A389" t="str">
            <v>11*</v>
          </cell>
          <cell r="B389" t="str">
            <v>27.6 kV - New Airport Feeder</v>
          </cell>
          <cell r="C389" t="str">
            <v>ADD (F)</v>
          </cell>
          <cell r="D389">
            <v>330000</v>
          </cell>
        </row>
        <row r="390">
          <cell r="B390" t="str">
            <v xml:space="preserve">          On existing poleline along Bramalea Rd to Derry Rd.</v>
          </cell>
          <cell r="C390">
            <v>5</v>
          </cell>
        </row>
        <row r="391">
          <cell r="B391" t="str">
            <v xml:space="preserve">          and south U/G to Airport to New West SU.</v>
          </cell>
        </row>
        <row r="394">
          <cell r="A394">
            <v>12</v>
          </cell>
          <cell r="B394" t="str">
            <v>27.6 kV - Courtneypark</v>
          </cell>
          <cell r="C394" t="str">
            <v>New</v>
          </cell>
          <cell r="D394">
            <v>380000</v>
          </cell>
        </row>
        <row r="395">
          <cell r="B395" t="str">
            <v xml:space="preserve">          On new pole line from Kennedy easterly to</v>
          </cell>
          <cell r="C395">
            <v>2</v>
          </cell>
        </row>
        <row r="396">
          <cell r="B396" t="str">
            <v xml:space="preserve">          Shawson Dr.</v>
          </cell>
        </row>
        <row r="399">
          <cell r="A399">
            <v>13</v>
          </cell>
          <cell r="B399" t="str">
            <v>27.6 kV - Derry T.S.</v>
          </cell>
          <cell r="C399" t="str">
            <v>New</v>
          </cell>
          <cell r="D399">
            <v>2500000</v>
          </cell>
        </row>
        <row r="400">
          <cell r="B400" t="str">
            <v xml:space="preserve">          Phase I of Derry TS </v>
          </cell>
        </row>
        <row r="425">
          <cell r="B425" t="str">
            <v>SUB-TOTAL</v>
          </cell>
          <cell r="D425">
            <v>6515050</v>
          </cell>
        </row>
        <row r="427">
          <cell r="A427" t="str">
            <v>(*)  Included  in  1999  Capital  Budget.</v>
          </cell>
        </row>
        <row r="430">
          <cell r="B430" t="str">
            <v>POSSIBLE  SYSTEM   CAPITAL PROJECTS  -  2000</v>
          </cell>
        </row>
        <row r="432">
          <cell r="A432" t="str">
            <v>DISTRIBUTION</v>
          </cell>
          <cell r="D432" t="str">
            <v>Date:</v>
          </cell>
          <cell r="F432">
            <v>37118.646983796294</v>
          </cell>
        </row>
        <row r="435">
          <cell r="A435" t="str">
            <v>ITEM</v>
          </cell>
          <cell r="B435" t="str">
            <v>DESCRIPTION</v>
          </cell>
          <cell r="C435" t="str">
            <v>TYPE</v>
          </cell>
          <cell r="D435" t="str">
            <v>ESTIMATE</v>
          </cell>
          <cell r="E435" t="str">
            <v>ZONE</v>
          </cell>
          <cell r="F435" t="str">
            <v>PRIORITY</v>
          </cell>
        </row>
        <row r="436">
          <cell r="C436" t="str">
            <v>(km)</v>
          </cell>
        </row>
        <row r="438">
          <cell r="B438" t="str">
            <v>13.8 kV SYSTEM</v>
          </cell>
        </row>
        <row r="441">
          <cell r="A441" t="str">
            <v>1*</v>
          </cell>
          <cell r="B441" t="str">
            <v>13.8 kV Burnhamthorpe- Tomken to Dixie</v>
          </cell>
          <cell r="C441" t="str">
            <v>ADD (F)</v>
          </cell>
          <cell r="D441">
            <v>95000</v>
          </cell>
          <cell r="F441">
            <v>1</v>
          </cell>
        </row>
        <row r="442">
          <cell r="B442" t="str">
            <v xml:space="preserve">         Add cct on rebuild poleline along Burnhamthorpe Rd. from Tomken Rd.</v>
          </cell>
          <cell r="C442">
            <v>1.74</v>
          </cell>
        </row>
        <row r="443">
          <cell r="B443" t="str">
            <v xml:space="preserve">          to Dixie Rd. </v>
          </cell>
        </row>
        <row r="446">
          <cell r="A446" t="str">
            <v>2*</v>
          </cell>
          <cell r="B446" t="str">
            <v>13.8 kV Dixie Rd. - Burnhamtorpe to Eglinton and Eastgate Dr.</v>
          </cell>
          <cell r="C446" t="str">
            <v>ADD (F)</v>
          </cell>
          <cell r="D446">
            <v>240000</v>
          </cell>
          <cell r="F446">
            <v>2</v>
          </cell>
        </row>
        <row r="447">
          <cell r="B447" t="str">
            <v xml:space="preserve">          On existing poleline along Dixie Rd. and Eastgate Dr.</v>
          </cell>
          <cell r="C447">
            <v>2.5</v>
          </cell>
        </row>
        <row r="448">
          <cell r="B448" t="str">
            <v xml:space="preserve">          North of Burnhamthorpe Rd.</v>
          </cell>
        </row>
        <row r="451">
          <cell r="A451" t="str">
            <v>3*</v>
          </cell>
          <cell r="B451" t="str">
            <v>13.8 kV Winston Churchill Blvd. - Closing the "gaps"</v>
          </cell>
          <cell r="C451" t="str">
            <v>ADD (F)</v>
          </cell>
          <cell r="D451">
            <v>235000</v>
          </cell>
          <cell r="F451">
            <v>3</v>
          </cell>
        </row>
        <row r="452">
          <cell r="B452" t="str">
            <v xml:space="preserve">          On existing poleline along Winston Churchill Blvd. Britannia Rd</v>
          </cell>
          <cell r="C452">
            <v>4.4000000000000004</v>
          </cell>
        </row>
        <row r="453">
          <cell r="B453" t="str">
            <v xml:space="preserve">          to Derry Rd. and north to the Tracks south of Hwy 401 and connect</v>
          </cell>
        </row>
        <row r="454">
          <cell r="B454" t="str">
            <v xml:space="preserve">          U/G taps to the Overhead circuits</v>
          </cell>
        </row>
        <row r="456">
          <cell r="A456" t="str">
            <v>4*</v>
          </cell>
          <cell r="B456" t="str">
            <v>13.8 kV Glen Erin - Dundas</v>
          </cell>
          <cell r="C456" t="str">
            <v>REBUILD (F)</v>
          </cell>
          <cell r="D456">
            <v>140000</v>
          </cell>
          <cell r="F456">
            <v>4</v>
          </cell>
        </row>
        <row r="457">
          <cell r="B457" t="str">
            <v xml:space="preserve">          On rebuild poleline along Glen Erin Dr. from Dundas</v>
          </cell>
          <cell r="C457">
            <v>1</v>
          </cell>
        </row>
        <row r="458">
          <cell r="B458" t="str">
            <v xml:space="preserve">          south to Sheridan Homelands</v>
          </cell>
        </row>
        <row r="461">
          <cell r="A461">
            <v>5</v>
          </cell>
          <cell r="B461" t="str">
            <v>13.8 kV Glen Erin - Hwy 403 to Eglinton</v>
          </cell>
          <cell r="C461" t="str">
            <v>ADD (F)</v>
          </cell>
          <cell r="D461">
            <v>120000</v>
          </cell>
          <cell r="E461" t="str">
            <v>R</v>
          </cell>
          <cell r="F461">
            <v>5</v>
          </cell>
        </row>
        <row r="462">
          <cell r="B462" t="str">
            <v xml:space="preserve">          On existing poleline along Glen Erin Dr. from </v>
          </cell>
          <cell r="C462">
            <v>1.5</v>
          </cell>
        </row>
        <row r="463">
          <cell r="B463" t="str">
            <v xml:space="preserve">          Hwy. 403 to Eglinton Av. (including 44 kV cct)</v>
          </cell>
        </row>
        <row r="466">
          <cell r="A466">
            <v>6</v>
          </cell>
          <cell r="B466" t="str">
            <v>13.8 kV Burnhamthorpe Rd. - Mississauga Rd to Winston Churchill Blvd.</v>
          </cell>
          <cell r="C466" t="str">
            <v>ADD</v>
          </cell>
          <cell r="D466">
            <v>258000</v>
          </cell>
          <cell r="F466">
            <v>6</v>
          </cell>
        </row>
        <row r="467">
          <cell r="B467" t="str">
            <v xml:space="preserve">          On existing poleline along Burnhamthorpe from Glen Erin Dr. to</v>
          </cell>
          <cell r="C467">
            <v>4</v>
          </cell>
        </row>
        <row r="468">
          <cell r="B468" t="str">
            <v xml:space="preserve">          Winston Churchill Blvd. and from Rogers MS to Mississauga Rd.</v>
          </cell>
        </row>
        <row r="469">
          <cell r="B469" t="str">
            <v xml:space="preserve">          and connect F6 CB to the feeder</v>
          </cell>
        </row>
        <row r="471">
          <cell r="A471">
            <v>7</v>
          </cell>
          <cell r="B471" t="str">
            <v>13.8 kV Matheson Blvd. - Tomken to Dixie</v>
          </cell>
          <cell r="C471" t="str">
            <v>ADD</v>
          </cell>
          <cell r="D471">
            <v>123000</v>
          </cell>
          <cell r="F471">
            <v>7</v>
          </cell>
        </row>
        <row r="472">
          <cell r="B472" t="str">
            <v xml:space="preserve">          On existing poleline along Matheson Blvd.</v>
          </cell>
          <cell r="C472">
            <v>1.3</v>
          </cell>
        </row>
        <row r="473">
          <cell r="B473" t="str">
            <v xml:space="preserve">          between Tomken Rd. and Dixie Rd. (including 44 kV cct)</v>
          </cell>
        </row>
        <row r="476">
          <cell r="A476">
            <v>8</v>
          </cell>
          <cell r="B476" t="str">
            <v>13. 8 kV Queen St/ Britannia</v>
          </cell>
          <cell r="C476" t="str">
            <v>REBUILD</v>
          </cell>
          <cell r="D476">
            <v>195500</v>
          </cell>
          <cell r="F476">
            <v>8</v>
          </cell>
        </row>
        <row r="477">
          <cell r="B477" t="str">
            <v xml:space="preserve">          On existing poleline along Britannia Rd east of Erin Mills Pkwy</v>
          </cell>
          <cell r="C477">
            <v>1.5</v>
          </cell>
        </row>
        <row r="478">
          <cell r="B478" t="str">
            <v xml:space="preserve">          and along Queens Street north of Britannia Rd. and south</v>
          </cell>
        </row>
        <row r="479">
          <cell r="B479" t="str">
            <v xml:space="preserve">          to Alpha Mills MS</v>
          </cell>
        </row>
        <row r="481">
          <cell r="A481" t="str">
            <v>9*</v>
          </cell>
          <cell r="B481" t="str">
            <v>13.8 kV Derry/Mississauga  - Argentia  to Old Derry &amp; along Derry</v>
          </cell>
          <cell r="C481" t="str">
            <v>REBUILD</v>
          </cell>
          <cell r="D481">
            <v>165000</v>
          </cell>
          <cell r="E481" t="str">
            <v>R</v>
          </cell>
          <cell r="F481">
            <v>9</v>
          </cell>
        </row>
        <row r="482">
          <cell r="B482" t="str">
            <v xml:space="preserve">          On existing poleline along Mississauga Rd. from Argentia Rd</v>
          </cell>
          <cell r="C482">
            <v>2</v>
          </cell>
        </row>
        <row r="483">
          <cell r="B483" t="str">
            <v xml:space="preserve">          to Derry Rd. and east along Derry Rd. to Old Derry Rd. and south</v>
          </cell>
        </row>
        <row r="484">
          <cell r="B484" t="str">
            <v xml:space="preserve">          to CIBC (Including 44kV)</v>
          </cell>
        </row>
        <row r="486">
          <cell r="B486" t="str">
            <v>SUB-TOTAL</v>
          </cell>
          <cell r="D486">
            <v>1571500</v>
          </cell>
        </row>
        <row r="488">
          <cell r="A488" t="str">
            <v>(*)  Included  in  1999  Capital  Budget.</v>
          </cell>
        </row>
        <row r="491">
          <cell r="B491" t="str">
            <v>POSSIBLE  SYSTEM   CAPITAL PROJECTS  -  2000</v>
          </cell>
        </row>
        <row r="493">
          <cell r="A493" t="str">
            <v>DISTRIBUTION</v>
          </cell>
          <cell r="D493" t="str">
            <v>Date:</v>
          </cell>
          <cell r="F493">
            <v>37118.646983796294</v>
          </cell>
        </row>
        <row r="496">
          <cell r="A496" t="str">
            <v>ITEM</v>
          </cell>
          <cell r="B496" t="str">
            <v>DESCRIPTION</v>
          </cell>
          <cell r="C496" t="str">
            <v>TYPE</v>
          </cell>
          <cell r="D496" t="str">
            <v>ESTIMATE</v>
          </cell>
          <cell r="E496" t="str">
            <v>ZONE</v>
          </cell>
          <cell r="F496" t="str">
            <v>PRIORITY</v>
          </cell>
        </row>
        <row r="497">
          <cell r="C497" t="str">
            <v>(km)</v>
          </cell>
        </row>
        <row r="499">
          <cell r="B499" t="str">
            <v>13.8 kV SYSTEM (Cont'd)</v>
          </cell>
        </row>
        <row r="502">
          <cell r="A502" t="str">
            <v>10*</v>
          </cell>
          <cell r="B502" t="str">
            <v>13.8 kV American/Elmbank Drive Feeder Tie</v>
          </cell>
          <cell r="C502" t="str">
            <v>REBUILD (F)</v>
          </cell>
          <cell r="D502">
            <v>258000</v>
          </cell>
          <cell r="F502">
            <v>10</v>
          </cell>
        </row>
        <row r="503">
          <cell r="B503" t="str">
            <v xml:space="preserve">           From Orlando MS to Elmbank and American Dr.</v>
          </cell>
          <cell r="C503">
            <v>2</v>
          </cell>
        </row>
        <row r="504">
          <cell r="B504" t="str">
            <v xml:space="preserve">           From Goreway to Viscount</v>
          </cell>
        </row>
        <row r="507">
          <cell r="A507" t="str">
            <v>11*</v>
          </cell>
          <cell r="B507" t="str">
            <v>Streetsville Conversion (URGENT)</v>
          </cell>
          <cell r="D507">
            <v>100000</v>
          </cell>
          <cell r="F507">
            <v>11</v>
          </cell>
        </row>
        <row r="508">
          <cell r="B508" t="str">
            <v xml:space="preserve">           Convert 4.16 kV to 13.8 kV in area SE  of</v>
          </cell>
        </row>
        <row r="509">
          <cell r="B509" t="str">
            <v xml:space="preserve">           Britannia Rd. and Queen St. and reconductor</v>
          </cell>
        </row>
        <row r="510">
          <cell r="B510" t="str">
            <v xml:space="preserve">           to 556 kcmil circuit along Britannia Rd.</v>
          </cell>
        </row>
        <row r="512">
          <cell r="A512" t="str">
            <v>12*</v>
          </cell>
          <cell r="B512" t="str">
            <v>600 V.Secondary Busses - Sectionalizing</v>
          </cell>
          <cell r="D512">
            <v>100000</v>
          </cell>
        </row>
        <row r="513">
          <cell r="B513" t="str">
            <v xml:space="preserve">           Various locations</v>
          </cell>
        </row>
        <row r="517">
          <cell r="A517">
            <v>13</v>
          </cell>
          <cell r="B517" t="str">
            <v>13.8 kV Thomas St</v>
          </cell>
          <cell r="C517" t="str">
            <v>Add</v>
          </cell>
          <cell r="D517">
            <v>258000</v>
          </cell>
          <cell r="F517">
            <v>10</v>
          </cell>
        </row>
        <row r="518">
          <cell r="B518" t="str">
            <v xml:space="preserve">           On exsiting poleline from Erin Mills Pkwy westerly to</v>
          </cell>
          <cell r="C518">
            <v>2</v>
          </cell>
        </row>
        <row r="519">
          <cell r="B519" t="str">
            <v xml:space="preserve">           WCB.</v>
          </cell>
        </row>
        <row r="522">
          <cell r="A522">
            <v>14</v>
          </cell>
          <cell r="B522" t="str">
            <v>13.8 kV Britannia RD.</v>
          </cell>
          <cell r="C522" t="str">
            <v>Add</v>
          </cell>
          <cell r="D522">
            <v>258000</v>
          </cell>
        </row>
        <row r="523">
          <cell r="B523" t="str">
            <v xml:space="preserve">           On exsiting poleline from WCB westerly to</v>
          </cell>
          <cell r="C523">
            <v>2</v>
          </cell>
        </row>
        <row r="524">
          <cell r="B524" t="str">
            <v xml:space="preserve">           Ninth Line.</v>
          </cell>
        </row>
        <row r="527">
          <cell r="A527">
            <v>15</v>
          </cell>
        </row>
        <row r="532">
          <cell r="A532">
            <v>16</v>
          </cell>
        </row>
        <row r="537">
          <cell r="A537">
            <v>17</v>
          </cell>
        </row>
        <row r="542">
          <cell r="A542">
            <v>18</v>
          </cell>
        </row>
        <row r="547">
          <cell r="B547" t="str">
            <v>SUB-TOTAL</v>
          </cell>
          <cell r="D547">
            <v>974000</v>
          </cell>
        </row>
        <row r="549">
          <cell r="A549" t="str">
            <v>(*)  Included  in  1999  Capital  Budget.</v>
          </cell>
        </row>
        <row r="552">
          <cell r="A552" t="str">
            <v>DISTRIBUTION (Cont'd)</v>
          </cell>
        </row>
        <row r="555">
          <cell r="A555" t="str">
            <v>ITEM</v>
          </cell>
          <cell r="B555" t="str">
            <v>DESCRIPTION</v>
          </cell>
          <cell r="C555" t="str">
            <v>TYPE</v>
          </cell>
          <cell r="D555" t="str">
            <v>ESTIMATE</v>
          </cell>
          <cell r="E555" t="str">
            <v>ZONE</v>
          </cell>
          <cell r="F555" t="str">
            <v>PRIORITY</v>
          </cell>
        </row>
        <row r="556">
          <cell r="C556" t="str">
            <v>(km)</v>
          </cell>
        </row>
        <row r="558">
          <cell r="B558" t="str">
            <v>4.16  KV   SYSTEM</v>
          </cell>
        </row>
        <row r="561">
          <cell r="A561">
            <v>1</v>
          </cell>
          <cell r="B561" t="str">
            <v>4.16 kV Bromsgrove MS/Clarkson MS Tie</v>
          </cell>
          <cell r="C561" t="str">
            <v>REBUILD</v>
          </cell>
          <cell r="D561">
            <v>50000</v>
          </cell>
          <cell r="F561">
            <v>1</v>
          </cell>
        </row>
        <row r="562">
          <cell r="B562" t="str">
            <v xml:space="preserve">          on existing poles between  Clarkson M.S.</v>
          </cell>
          <cell r="C562">
            <v>0.7</v>
          </cell>
        </row>
        <row r="563">
          <cell r="B563" t="str">
            <v xml:space="preserve">           and Bromsgrove  M.S.</v>
          </cell>
        </row>
        <row r="565">
          <cell r="A565">
            <v>2</v>
          </cell>
          <cell r="B565" t="str">
            <v>4.16 kV Atwater Feeder Tie</v>
          </cell>
          <cell r="C565" t="str">
            <v>REBUILD</v>
          </cell>
          <cell r="D565">
            <v>295000</v>
          </cell>
        </row>
        <row r="566">
          <cell r="B566" t="str">
            <v xml:space="preserve">          along Atwater from Cawthra MS  to off load</v>
          </cell>
          <cell r="C566">
            <v>0.8</v>
          </cell>
          <cell r="F566">
            <v>2</v>
          </cell>
        </row>
        <row r="567">
          <cell r="B567" t="str">
            <v xml:space="preserve">          9F4</v>
          </cell>
        </row>
        <row r="570">
          <cell r="A570">
            <v>3</v>
          </cell>
          <cell r="B570" t="str">
            <v>4.16 kV Pinetree MS/Melton MS Tie</v>
          </cell>
          <cell r="C570" t="str">
            <v>REBUILD</v>
          </cell>
          <cell r="D570">
            <v>120000</v>
          </cell>
          <cell r="F570">
            <v>3</v>
          </cell>
        </row>
        <row r="571">
          <cell r="B571" t="str">
            <v xml:space="preserve">          on existing poles between  Pinetree M.S.</v>
          </cell>
          <cell r="C571">
            <v>0.5</v>
          </cell>
        </row>
        <row r="572">
          <cell r="B572" t="str">
            <v xml:space="preserve">           and Melton  M.S.</v>
          </cell>
        </row>
        <row r="575">
          <cell r="A575">
            <v>4</v>
          </cell>
          <cell r="B575" t="str">
            <v>4.16 kV Bromsgrove MS/Park West MS Tie</v>
          </cell>
          <cell r="C575" t="str">
            <v>ADD</v>
          </cell>
          <cell r="D575">
            <v>75000</v>
          </cell>
          <cell r="F575">
            <v>4</v>
          </cell>
        </row>
        <row r="576">
          <cell r="B576" t="str">
            <v xml:space="preserve">          on existing poles between  Bromsgrove M.S.</v>
          </cell>
          <cell r="C576">
            <v>0.8</v>
          </cell>
        </row>
        <row r="577">
          <cell r="B577" t="str">
            <v xml:space="preserve">           and Park West M.S.</v>
          </cell>
        </row>
        <row r="580">
          <cell r="A580">
            <v>5</v>
          </cell>
          <cell r="B580" t="str">
            <v>4.16 kV Bromsgrove MS/Robin MS Tie</v>
          </cell>
          <cell r="C580" t="str">
            <v>ADD</v>
          </cell>
          <cell r="D580">
            <v>140000</v>
          </cell>
          <cell r="F580">
            <v>5</v>
          </cell>
        </row>
        <row r="581">
          <cell r="B581" t="str">
            <v xml:space="preserve">          on existing poles between  Bromsgrove M.S.</v>
          </cell>
          <cell r="C581">
            <v>1.4</v>
          </cell>
        </row>
        <row r="582">
          <cell r="B582" t="str">
            <v xml:space="preserve">           and Robin M.S.</v>
          </cell>
        </row>
        <row r="585">
          <cell r="A585">
            <v>6</v>
          </cell>
          <cell r="B585" t="str">
            <v>4.16 kV Park Royal MS/Park West MS Tie</v>
          </cell>
          <cell r="C585" t="str">
            <v>REBUILD</v>
          </cell>
          <cell r="D585">
            <v>130000</v>
          </cell>
          <cell r="F585">
            <v>6</v>
          </cell>
        </row>
        <row r="586">
          <cell r="B586" t="str">
            <v xml:space="preserve">          on existing poles between  Park Royal M.S.</v>
          </cell>
          <cell r="C586">
            <v>1</v>
          </cell>
        </row>
        <row r="587">
          <cell r="B587" t="str">
            <v xml:space="preserve">           and Park West M.S.</v>
          </cell>
        </row>
        <row r="590">
          <cell r="A590">
            <v>7</v>
          </cell>
          <cell r="B590" t="str">
            <v>4.16 kV Lakeshore Road Feeder Tie</v>
          </cell>
          <cell r="C590" t="str">
            <v>REBUILD</v>
          </cell>
          <cell r="D590">
            <v>50000</v>
          </cell>
          <cell r="F590">
            <v>7</v>
          </cell>
        </row>
        <row r="591">
          <cell r="B591" t="str">
            <v xml:space="preserve">          Lakeshore/Dennison/Lornepark</v>
          </cell>
          <cell r="C591">
            <v>0.6</v>
          </cell>
        </row>
        <row r="592">
          <cell r="B592" t="str">
            <v xml:space="preserve">           Parkland M.S. #26 and reconductor</v>
          </cell>
        </row>
        <row r="595">
          <cell r="A595">
            <v>8</v>
          </cell>
          <cell r="B595" t="str">
            <v xml:space="preserve">4.16 kV Stanfield Road Feeder Tie </v>
          </cell>
          <cell r="C595" t="str">
            <v>REBUILD</v>
          </cell>
          <cell r="D595">
            <v>265000</v>
          </cell>
          <cell r="F595">
            <v>8</v>
          </cell>
        </row>
        <row r="596">
          <cell r="B596" t="str">
            <v xml:space="preserve">          Along Ontario Hydro ROW From Cawthra</v>
          </cell>
          <cell r="C596">
            <v>1.2</v>
          </cell>
        </row>
        <row r="597">
          <cell r="B597" t="str">
            <v xml:space="preserve">          to Stanfield</v>
          </cell>
        </row>
        <row r="598">
          <cell r="B598" t="str">
            <v xml:space="preserve">       (See also 27.6 kV South)</v>
          </cell>
        </row>
        <row r="600">
          <cell r="A600">
            <v>9</v>
          </cell>
          <cell r="B600" t="str">
            <v xml:space="preserve">4.16 kV Clarkson/Lorne Park Feeder Tie </v>
          </cell>
          <cell r="C600" t="str">
            <v>ADD</v>
          </cell>
          <cell r="D600">
            <v>110000</v>
          </cell>
          <cell r="F600">
            <v>9</v>
          </cell>
        </row>
        <row r="601">
          <cell r="B601" t="str">
            <v xml:space="preserve">           Along Ontario hydro ROW</v>
          </cell>
          <cell r="C601">
            <v>2</v>
          </cell>
        </row>
        <row r="606">
          <cell r="B606" t="str">
            <v>SUB-TOTAL</v>
          </cell>
          <cell r="D606">
            <v>1235000</v>
          </cell>
        </row>
        <row r="608">
          <cell r="A608" t="str">
            <v>(*)  Included  in  1999  Capital  Budget.</v>
          </cell>
        </row>
        <row r="611">
          <cell r="A611" t="str">
            <v>MUNICIPAL STATIONS</v>
          </cell>
        </row>
        <row r="614">
          <cell r="A614" t="str">
            <v>ITEM</v>
          </cell>
          <cell r="B614" t="str">
            <v>DESCRIPTION</v>
          </cell>
          <cell r="C614" t="str">
            <v>TYPE</v>
          </cell>
          <cell r="D614" t="str">
            <v>ESTIMATE</v>
          </cell>
          <cell r="E614" t="str">
            <v>ZONE</v>
          </cell>
          <cell r="F614" t="str">
            <v>PRIORITY</v>
          </cell>
        </row>
        <row r="617">
          <cell r="A617" t="str">
            <v>1*</v>
          </cell>
          <cell r="B617" t="str">
            <v>Replacement M.S. feeder egress cables.</v>
          </cell>
          <cell r="D617">
            <v>200000</v>
          </cell>
        </row>
        <row r="622">
          <cell r="A622" t="str">
            <v>2*</v>
          </cell>
          <cell r="B622" t="str">
            <v>Stillmeadow M.S.</v>
          </cell>
          <cell r="D622">
            <v>800000</v>
          </cell>
        </row>
        <row r="623">
          <cell r="B623" t="str">
            <v xml:space="preserve">            Change 10 MVA Tx to 20 MVA Tx with</v>
          </cell>
        </row>
        <row r="624">
          <cell r="B624" t="str">
            <v xml:space="preserve">            6 feeders</v>
          </cell>
        </row>
        <row r="627">
          <cell r="A627" t="str">
            <v>3*</v>
          </cell>
          <cell r="B627" t="str">
            <v xml:space="preserve">Sheridan Park System Rebuild  </v>
          </cell>
          <cell r="D627">
            <v>800000</v>
          </cell>
        </row>
        <row r="628">
          <cell r="B628" t="str">
            <v xml:space="preserve">           Phase II - Sheridan Park  M.S. at 44 kV</v>
          </cell>
        </row>
        <row r="631">
          <cell r="A631" t="str">
            <v>4*</v>
          </cell>
          <cell r="B631" t="str">
            <v>Orlando M.S.</v>
          </cell>
          <cell r="D631">
            <v>500000</v>
          </cell>
        </row>
        <row r="632">
          <cell r="B632" t="str">
            <v xml:space="preserve">            2 x 20 MVA Tx Incl. Building, 44 kV and</v>
          </cell>
        </row>
        <row r="633">
          <cell r="B633" t="str">
            <v xml:space="preserve">            13.8  kV circuits - 6 feeders plus SCADA </v>
          </cell>
        </row>
        <row r="636">
          <cell r="A636">
            <v>5</v>
          </cell>
          <cell r="B636" t="str">
            <v>Chalkdene M.S.</v>
          </cell>
        </row>
        <row r="637">
          <cell r="B637" t="str">
            <v xml:space="preserve">            Add 2 Feeder CBs with additional feeders</v>
          </cell>
        </row>
        <row r="638">
          <cell r="B638" t="str">
            <v xml:space="preserve">           north and south</v>
          </cell>
        </row>
        <row r="641">
          <cell r="A641">
            <v>6</v>
          </cell>
          <cell r="B641" t="str">
            <v>Rockwood M.S.</v>
          </cell>
        </row>
        <row r="642">
          <cell r="B642" t="str">
            <v xml:space="preserve">            2 x 20 MVA Tx Incl. Building, 44 kV and</v>
          </cell>
        </row>
        <row r="643">
          <cell r="B643" t="str">
            <v xml:space="preserve">            13.8  kV circuits - 6 feeders plus SCADA </v>
          </cell>
        </row>
        <row r="646">
          <cell r="A646">
            <v>7</v>
          </cell>
          <cell r="B646" t="str">
            <v>New Substation at Summersite #88</v>
          </cell>
          <cell r="D646">
            <v>800000</v>
          </cell>
        </row>
        <row r="647">
          <cell r="B647" t="str">
            <v xml:space="preserve">           Build a new full size substation at Britannia Rd and</v>
          </cell>
        </row>
        <row r="648">
          <cell r="B648" t="str">
            <v xml:space="preserve">          Grossbeak west of Tenth Line</v>
          </cell>
        </row>
        <row r="650">
          <cell r="A650">
            <v>8</v>
          </cell>
          <cell r="B650" t="str">
            <v>M.S. Rebuilds</v>
          </cell>
        </row>
        <row r="651">
          <cell r="B651" t="str">
            <v xml:space="preserve">        Orchard Heights M.S.</v>
          </cell>
        </row>
        <row r="652">
          <cell r="B652" t="str">
            <v xml:space="preserve">           Mineola M.S.</v>
          </cell>
        </row>
        <row r="653">
          <cell r="B653" t="str">
            <v xml:space="preserve">           Clarkson M.S.</v>
          </cell>
        </row>
        <row r="654">
          <cell r="B654" t="str">
            <v xml:space="preserve">           Bromsgrove M.S.</v>
          </cell>
        </row>
        <row r="656">
          <cell r="A656">
            <v>9</v>
          </cell>
          <cell r="B656" t="str">
            <v>Thomas  M.S.</v>
          </cell>
        </row>
        <row r="657">
          <cell r="B657" t="str">
            <v xml:space="preserve">            Add 2nd 20 MVA Tx including additional</v>
          </cell>
        </row>
        <row r="658">
          <cell r="B658" t="str">
            <v xml:space="preserve">            44 kV circuit and 44 kV MOCB</v>
          </cell>
        </row>
        <row r="661">
          <cell r="A661">
            <v>10</v>
          </cell>
          <cell r="B661" t="str">
            <v>Desboro  M.S.</v>
          </cell>
        </row>
        <row r="662">
          <cell r="B662" t="str">
            <v xml:space="preserve">            Add 2nd 20 MVA Tx including additional</v>
          </cell>
        </row>
        <row r="663">
          <cell r="B663" t="str">
            <v xml:space="preserve">            44 kV circuit and 44 kV MOCB</v>
          </cell>
        </row>
        <row r="665">
          <cell r="B665" t="str">
            <v>SUB-TOTAL</v>
          </cell>
          <cell r="D665">
            <v>3100000</v>
          </cell>
        </row>
        <row r="667">
          <cell r="A667" t="str">
            <v>(*)  Included  in  1999  Capital  Budget.</v>
          </cell>
        </row>
        <row r="670">
          <cell r="A670" t="str">
            <v>SUBDIVISION REBUILDS</v>
          </cell>
        </row>
        <row r="673">
          <cell r="A673" t="str">
            <v>ITEM</v>
          </cell>
          <cell r="B673" t="str">
            <v>DESCRIPTION</v>
          </cell>
          <cell r="C673" t="str">
            <v>TYPE</v>
          </cell>
          <cell r="D673" t="str">
            <v>ESTIMATE</v>
          </cell>
          <cell r="E673" t="str">
            <v>ZONE</v>
          </cell>
          <cell r="F673" t="str">
            <v>PRIORITY</v>
          </cell>
        </row>
        <row r="674">
          <cell r="C674" t="str">
            <v>(km)</v>
          </cell>
        </row>
        <row r="676">
          <cell r="B676" t="str">
            <v>Subdivision Rebuilds*</v>
          </cell>
        </row>
        <row r="679">
          <cell r="A679" t="str">
            <v>1*</v>
          </cell>
          <cell r="B679" t="str">
            <v>Malton - Phase VI</v>
          </cell>
          <cell r="D679">
            <v>1000000</v>
          </cell>
          <cell r="E679">
            <v>7</v>
          </cell>
          <cell r="F679">
            <v>1</v>
          </cell>
        </row>
        <row r="680">
          <cell r="B680" t="str">
            <v xml:space="preserve">          NE of Derry/Airport Rd.</v>
          </cell>
        </row>
        <row r="681">
          <cell r="B681" t="str">
            <v xml:space="preserve">          plus east of Goreway at Darcel/Monica</v>
          </cell>
        </row>
        <row r="683">
          <cell r="A683" t="str">
            <v>2*</v>
          </cell>
          <cell r="B683" t="str">
            <v xml:space="preserve"> Forest Glen Area east and west of Dixie Rd.</v>
          </cell>
          <cell r="D683">
            <v>1000000</v>
          </cell>
          <cell r="E683">
            <v>5</v>
          </cell>
          <cell r="F683">
            <v>1</v>
          </cell>
        </row>
        <row r="685">
          <cell r="A685" t="str">
            <v>3*</v>
          </cell>
          <cell r="B685" t="str">
            <v>Meadowvale T.C. Mainfeeders - Phase II</v>
          </cell>
          <cell r="D685">
            <v>1000000</v>
          </cell>
          <cell r="E685">
            <v>1</v>
          </cell>
          <cell r="F685">
            <v>1</v>
          </cell>
        </row>
        <row r="687">
          <cell r="A687" t="str">
            <v>4*</v>
          </cell>
          <cell r="B687" t="str">
            <v>Woodlands Area</v>
          </cell>
          <cell r="D687">
            <v>1000000</v>
          </cell>
          <cell r="E687">
            <v>2</v>
          </cell>
          <cell r="F687">
            <v>1</v>
          </cell>
        </row>
        <row r="718">
          <cell r="B718" t="str">
            <v>TOTAL REBUILDS</v>
          </cell>
          <cell r="D718">
            <v>4000000</v>
          </cell>
        </row>
        <row r="720">
          <cell r="A720" t="str">
            <v>(*)  Included  in  1999  Capital  Budget.</v>
          </cell>
        </row>
        <row r="723">
          <cell r="A723" t="str">
            <v xml:space="preserve"> </v>
          </cell>
        </row>
        <row r="725">
          <cell r="A725" t="str">
            <v>SYSTEM MAINTENANCE PROJECTS</v>
          </cell>
        </row>
        <row r="728">
          <cell r="A728" t="str">
            <v>ITEM</v>
          </cell>
          <cell r="B728" t="str">
            <v>DESCRIPTION</v>
          </cell>
          <cell r="C728" t="str">
            <v>TYPE</v>
          </cell>
          <cell r="D728" t="str">
            <v>ESTIMATE</v>
          </cell>
          <cell r="F728" t="str">
            <v>PRIORITY</v>
          </cell>
        </row>
        <row r="729">
          <cell r="C729" t="str">
            <v>(km)</v>
          </cell>
        </row>
        <row r="731">
          <cell r="A731" t="str">
            <v>1*</v>
          </cell>
          <cell r="B731" t="str">
            <v>Wood Pole Replacement</v>
          </cell>
          <cell r="D731">
            <v>250000</v>
          </cell>
        </row>
        <row r="735">
          <cell r="A735" t="str">
            <v>2*</v>
          </cell>
          <cell r="B735" t="str">
            <v>Overhead Switch Replacement</v>
          </cell>
          <cell r="D735">
            <v>300000</v>
          </cell>
        </row>
        <row r="739">
          <cell r="A739" t="str">
            <v>3*</v>
          </cell>
          <cell r="B739" t="str">
            <v>Feeder Overhauls</v>
          </cell>
          <cell r="D739">
            <v>600000</v>
          </cell>
        </row>
        <row r="743">
          <cell r="A743" t="str">
            <v>4*</v>
          </cell>
          <cell r="B743" t="str">
            <v>Overhead Rebuilds</v>
          </cell>
          <cell r="D743">
            <v>600000</v>
          </cell>
        </row>
        <row r="747">
          <cell r="A747" t="str">
            <v>5*</v>
          </cell>
          <cell r="B747" t="str">
            <v>Load Centre Replacement</v>
          </cell>
          <cell r="D747">
            <v>100000</v>
          </cell>
        </row>
        <row r="751">
          <cell r="A751" t="str">
            <v>6*</v>
          </cell>
          <cell r="B751" t="str">
            <v>Underground Cable Replacement</v>
          </cell>
          <cell r="D751">
            <v>1200000</v>
          </cell>
        </row>
        <row r="755">
          <cell r="A755" t="str">
            <v>7*</v>
          </cell>
          <cell r="B755" t="str">
            <v>Meter Base Replacement</v>
          </cell>
          <cell r="D755">
            <v>40000</v>
          </cell>
        </row>
        <row r="759">
          <cell r="A759" t="str">
            <v>8*</v>
          </cell>
          <cell r="B759" t="str">
            <v>Secondary Cable Replacement</v>
          </cell>
          <cell r="D759">
            <v>60000</v>
          </cell>
        </row>
        <row r="763">
          <cell r="A763" t="str">
            <v>9*</v>
          </cell>
          <cell r="B763" t="str">
            <v>Underground Transformer Replacements</v>
          </cell>
          <cell r="D763">
            <v>150000</v>
          </cell>
        </row>
        <row r="767">
          <cell r="A767" t="str">
            <v>10*</v>
          </cell>
          <cell r="B767" t="str">
            <v>Overhead Transformer Replacement</v>
          </cell>
          <cell r="D767">
            <v>150000</v>
          </cell>
        </row>
        <row r="771">
          <cell r="A771" t="str">
            <v>11*</v>
          </cell>
          <cell r="B771" t="str">
            <v>PowerT/former O/H &amp; Station Upgrade</v>
          </cell>
          <cell r="D771">
            <v>100000</v>
          </cell>
        </row>
        <row r="775">
          <cell r="A775" t="str">
            <v>12*</v>
          </cell>
          <cell r="B775" t="str">
            <v>Auto-Switches/SCADA</v>
          </cell>
          <cell r="D775">
            <v>1200000</v>
          </cell>
        </row>
        <row r="777">
          <cell r="B777" t="str">
            <v>TOTAL MAINTENANCE</v>
          </cell>
          <cell r="D777">
            <v>4750000</v>
          </cell>
        </row>
        <row r="779">
          <cell r="A779" t="str">
            <v>(*)  Included  in  1999  Capital  Budget.</v>
          </cell>
        </row>
      </sheetData>
      <sheetData sheetId="1" refreshError="1">
        <row r="1">
          <cell r="B1" t="str">
            <v>POSSIBLE  SYSTEM   CAPITAL PROJECTS  -  2001</v>
          </cell>
        </row>
        <row r="3">
          <cell r="A3" t="str">
            <v>SUBTRANSMISSION</v>
          </cell>
          <cell r="D3" t="str">
            <v>Date:</v>
          </cell>
          <cell r="F3">
            <v>37141.565146875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ERINDALE TS/ MEADOWVALE TS</v>
          </cell>
        </row>
        <row r="11">
          <cell r="A11">
            <v>1</v>
          </cell>
          <cell r="B11" t="str">
            <v>44 kV Dundas St - Mavis Rd. to Erindale Stn. Rd. to Mississauga Rd.</v>
          </cell>
          <cell r="C11" t="str">
            <v>ADD</v>
          </cell>
          <cell r="D11">
            <v>300000</v>
          </cell>
          <cell r="F11">
            <v>1</v>
          </cell>
        </row>
        <row r="12">
          <cell r="B12" t="str">
            <v xml:space="preserve">            A second circuit on existing poleline along Dundas St. from Mavis to Erindale station Rd.</v>
          </cell>
          <cell r="C12">
            <v>3.5</v>
          </cell>
        </row>
        <row r="13">
          <cell r="B13" t="str">
            <v xml:space="preserve">         Erindale station Rd. and continue to Mississauga Rd.</v>
          </cell>
        </row>
        <row r="14">
          <cell r="B14" t="str">
            <v/>
          </cell>
        </row>
        <row r="16">
          <cell r="A16">
            <v>2</v>
          </cell>
          <cell r="B16" t="str">
            <v>44 kV Mavis Rd. - Burnhamthorpe to Dundas</v>
          </cell>
          <cell r="C16" t="str">
            <v>ADD</v>
          </cell>
          <cell r="D16">
            <v>225000</v>
          </cell>
          <cell r="F16">
            <v>2</v>
          </cell>
        </row>
        <row r="17">
          <cell r="B17" t="str">
            <v xml:space="preserve">          On existing poleline along Mavis from Burnhamthorpe Rd. to Dundas St.</v>
          </cell>
          <cell r="C17">
            <v>2.1</v>
          </cell>
        </row>
        <row r="18">
          <cell r="B18" t="str">
            <v/>
          </cell>
        </row>
        <row r="21">
          <cell r="A21">
            <v>3</v>
          </cell>
          <cell r="B21" t="str">
            <v>44 kV Britannia Rd. - Mississauga Rd to Creditview</v>
          </cell>
          <cell r="C21" t="str">
            <v>REBUILD</v>
          </cell>
          <cell r="D21">
            <v>325000</v>
          </cell>
          <cell r="F21">
            <v>3</v>
          </cell>
        </row>
        <row r="22">
          <cell r="B22" t="str">
            <v xml:space="preserve">         Along Britania Rd. from Mississauga Rd. to Creditview on existing poleline.</v>
          </cell>
          <cell r="C22">
            <v>1.2</v>
          </cell>
        </row>
        <row r="23">
          <cell r="B23" t="str">
            <v/>
          </cell>
        </row>
        <row r="26">
          <cell r="A26">
            <v>4</v>
          </cell>
          <cell r="B26" t="str">
            <v>44 kV Thomas St. - Erin Mills Pkwy to Winston Churchill Blvd.</v>
          </cell>
          <cell r="C26" t="str">
            <v>ADD</v>
          </cell>
          <cell r="D26">
            <v>190000</v>
          </cell>
          <cell r="F26">
            <v>4</v>
          </cell>
        </row>
        <row r="27">
          <cell r="B27" t="str">
            <v xml:space="preserve">          On existing poleline along Thomas St. from Erin Mills Pkwy </v>
          </cell>
          <cell r="C27">
            <v>1.3</v>
          </cell>
        </row>
        <row r="28">
          <cell r="B28" t="str">
            <v xml:space="preserve">          to Winston Churchill </v>
          </cell>
        </row>
        <row r="31">
          <cell r="A31">
            <v>5</v>
          </cell>
          <cell r="B31" t="str">
            <v>44 kV Thomas St. - Erin Mills Pkwy to Mississauga Rd. (Queen St.)</v>
          </cell>
          <cell r="C31" t="str">
            <v>ADD</v>
          </cell>
          <cell r="D31">
            <v>220000</v>
          </cell>
          <cell r="F31">
            <v>5</v>
          </cell>
        </row>
        <row r="32">
          <cell r="B32" t="str">
            <v xml:space="preserve">          On existing poleline along Thomas St. from Erin Mills Pkwy </v>
          </cell>
          <cell r="C32">
            <v>1.4</v>
          </cell>
        </row>
        <row r="33">
          <cell r="B33" t="str">
            <v xml:space="preserve">          to Mississauga Rd. feeder tie</v>
          </cell>
        </row>
        <row r="36">
          <cell r="A36">
            <v>6</v>
          </cell>
          <cell r="B36" t="str">
            <v>44 kV Central Pkwy - Erindale Stn. Rd. to Wolfedale</v>
          </cell>
          <cell r="C36" t="str">
            <v>ADD</v>
          </cell>
          <cell r="D36">
            <v>145000</v>
          </cell>
          <cell r="F36">
            <v>6</v>
          </cell>
        </row>
        <row r="37">
          <cell r="B37" t="str">
            <v xml:space="preserve">          On existing poleline Central Pkwy from Erindale Stn Rd. to midway</v>
          </cell>
          <cell r="C37">
            <v>0.4</v>
          </cell>
        </row>
        <row r="38">
          <cell r="B38" t="str">
            <v xml:space="preserve">           towards Wolfedale</v>
          </cell>
        </row>
        <row r="41">
          <cell r="A41">
            <v>7</v>
          </cell>
          <cell r="B41" t="str">
            <v>44 kV Dundas St. - Stillmeadow to John M.S.</v>
          </cell>
          <cell r="C41" t="str">
            <v>ADD</v>
          </cell>
          <cell r="D41">
            <v>190000</v>
          </cell>
          <cell r="F41">
            <v>7</v>
          </cell>
        </row>
        <row r="42">
          <cell r="B42" t="str">
            <v xml:space="preserve">         On existing poleline along Dundas from Stillmeadow to Confederation </v>
          </cell>
          <cell r="C42">
            <v>1.3</v>
          </cell>
        </row>
        <row r="43">
          <cell r="B43" t="str">
            <v xml:space="preserve">         Pkwy. and north to Agnes and east to Hwy 10.  Continue north on </v>
          </cell>
        </row>
        <row r="44">
          <cell r="B44" t="str">
            <v xml:space="preserve">          Hwy 10 to John MS.</v>
          </cell>
        </row>
        <row r="47">
          <cell r="B47" t="str">
            <v/>
          </cell>
        </row>
        <row r="48">
          <cell r="B48" t="str">
            <v/>
          </cell>
        </row>
        <row r="52">
          <cell r="B52" t="str">
            <v/>
          </cell>
        </row>
        <row r="53">
          <cell r="B53" t="str">
            <v/>
          </cell>
        </row>
        <row r="56">
          <cell r="B56" t="str">
            <v>SUB-TOTAL</v>
          </cell>
          <cell r="D56">
            <v>1595000</v>
          </cell>
        </row>
        <row r="58">
          <cell r="A58" t="str">
            <v>(*)  Included  in  1999  Capital  Budget.</v>
          </cell>
        </row>
        <row r="62">
          <cell r="B62" t="str">
            <v>POSSIBLE  SYSTEM   CAPITAL PROJECTS  -  2001</v>
          </cell>
        </row>
        <row r="64">
          <cell r="A64" t="str">
            <v>SUBTRANSMISSION</v>
          </cell>
          <cell r="D64" t="str">
            <v>Date:</v>
          </cell>
          <cell r="F64">
            <v>37141.565146875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TOMKEN T.S.</v>
          </cell>
        </row>
        <row r="73">
          <cell r="A73">
            <v>1</v>
          </cell>
          <cell r="B73" t="str">
            <v>44 kV - Dundas St. - Cawthra to Dixie to ROW at Summerville</v>
          </cell>
          <cell r="C73" t="str">
            <v>ADD</v>
          </cell>
          <cell r="D73">
            <v>310000</v>
          </cell>
          <cell r="F73">
            <v>1</v>
          </cell>
        </row>
        <row r="74">
          <cell r="B74" t="str">
            <v xml:space="preserve">          On existing poleline along Dundas from Cawthra to Dixie </v>
          </cell>
          <cell r="C74">
            <v>3.6</v>
          </cell>
        </row>
        <row r="75">
          <cell r="B75" t="str">
            <v xml:space="preserve">          to Ont. Hyd. ROW at Summerville MS</v>
          </cell>
        </row>
        <row r="78">
          <cell r="A78">
            <v>2</v>
          </cell>
          <cell r="B78" t="str">
            <v>44kV - Eastgate - Dixie to Fieldgate/ROW</v>
          </cell>
          <cell r="C78" t="str">
            <v>NEW</v>
          </cell>
          <cell r="D78">
            <v>235000</v>
          </cell>
          <cell r="F78">
            <v>2</v>
          </cell>
        </row>
        <row r="79">
          <cell r="B79" t="str">
            <v xml:space="preserve">          On new poleline along Eastgate from Dixie to Fieldgate to Ont. Hyd. ROW </v>
          </cell>
          <cell r="C79">
            <v>1</v>
          </cell>
        </row>
        <row r="80">
          <cell r="B80" t="str">
            <v/>
          </cell>
        </row>
        <row r="83">
          <cell r="A83">
            <v>3</v>
          </cell>
          <cell r="B83" t="str">
            <v>44kV - Eglinton Ave - Spectrum to Rubin M.S.</v>
          </cell>
          <cell r="C83" t="str">
            <v>NEW</v>
          </cell>
          <cell r="D83">
            <v>425000</v>
          </cell>
          <cell r="F83">
            <v>3</v>
          </cell>
        </row>
        <row r="84">
          <cell r="B84" t="str">
            <v xml:space="preserve">          On new poleline along Eglinton from Spectrum to Rubin M.S.</v>
          </cell>
          <cell r="C84">
            <v>1.7</v>
          </cell>
        </row>
        <row r="109">
          <cell r="B109" t="str">
            <v>SUB-TOTAL</v>
          </cell>
          <cell r="D109">
            <v>970000</v>
          </cell>
        </row>
        <row r="111">
          <cell r="A111" t="str">
            <v>(*)  Included  in  1999  Capital  Budget.</v>
          </cell>
        </row>
        <row r="115">
          <cell r="B115" t="str">
            <v>POSSIBLE  SYSTEM   CAPITAL PROJECTS  -  2001</v>
          </cell>
        </row>
        <row r="117">
          <cell r="A117" t="str">
            <v>SUBTRANSMISSION</v>
          </cell>
          <cell r="D117" t="str">
            <v>Date:</v>
          </cell>
          <cell r="F117">
            <v>35627.357684374998</v>
          </cell>
        </row>
        <row r="120">
          <cell r="A120" t="str">
            <v>ITEM</v>
          </cell>
          <cell r="B120" t="str">
            <v>DESCRIPTION</v>
          </cell>
          <cell r="C120" t="str">
            <v>TYPE</v>
          </cell>
          <cell r="D120" t="str">
            <v>ESTIMATE</v>
          </cell>
          <cell r="E120" t="str">
            <v>ZONE</v>
          </cell>
          <cell r="F120" t="str">
            <v>PRIORITY</v>
          </cell>
        </row>
        <row r="121">
          <cell r="C121" t="str">
            <v>(km)</v>
          </cell>
        </row>
        <row r="123">
          <cell r="B123" t="str">
            <v>44 kV - BRAMALEA TS</v>
          </cell>
        </row>
        <row r="126">
          <cell r="A126">
            <v>1</v>
          </cell>
          <cell r="B126" t="str">
            <v>44kV - Orlando M.S. to Northwest to Malton M.S. Feeder Tie</v>
          </cell>
          <cell r="C126" t="str">
            <v>REBUILD</v>
          </cell>
          <cell r="D126">
            <v>620000</v>
          </cell>
          <cell r="F126">
            <v>1</v>
          </cell>
        </row>
        <row r="127">
          <cell r="B127" t="str">
            <v xml:space="preserve">          On rebuild poleline along Northwest Drive to Derry Rd. to Malton MS</v>
          </cell>
          <cell r="C127">
            <v>2.5</v>
          </cell>
        </row>
        <row r="128">
          <cell r="B128" t="str">
            <v/>
          </cell>
        </row>
        <row r="131">
          <cell r="A131">
            <v>2</v>
          </cell>
          <cell r="B131" t="str">
            <v>44kV - Derry Rd. - Close gap between Dixie and Tomken</v>
          </cell>
          <cell r="C131" t="str">
            <v>ADD</v>
          </cell>
          <cell r="D131">
            <v>160000</v>
          </cell>
          <cell r="F131">
            <v>2</v>
          </cell>
        </row>
        <row r="132">
          <cell r="B132" t="str">
            <v xml:space="preserve">          On existing poleline along Derry Rd from Dixie mid-way toward Tomken</v>
          </cell>
          <cell r="C132">
            <v>0.8</v>
          </cell>
        </row>
        <row r="133">
          <cell r="B133" t="str">
            <v/>
          </cell>
        </row>
        <row r="171">
          <cell r="B171" t="str">
            <v>SUB-TOTAL</v>
          </cell>
          <cell r="D171">
            <v>780000</v>
          </cell>
        </row>
        <row r="173">
          <cell r="A173" t="str">
            <v>(*)  Included  in  1999  Capital  Budget.</v>
          </cell>
        </row>
        <row r="176">
          <cell r="B176" t="str">
            <v>POSSIBLE  SYSTEM   CAPITAL PROJECTS  -  2001</v>
          </cell>
        </row>
        <row r="178">
          <cell r="A178" t="str">
            <v>SUBTRANSMISSION</v>
          </cell>
          <cell r="D178" t="str">
            <v>Date:</v>
          </cell>
          <cell r="F178">
            <v>37141.565146875</v>
          </cell>
        </row>
        <row r="181">
          <cell r="A181" t="str">
            <v>ITEM</v>
          </cell>
          <cell r="B181" t="str">
            <v>DESCRIPTION</v>
          </cell>
          <cell r="C181" t="str">
            <v>TYPE</v>
          </cell>
          <cell r="D181" t="str">
            <v>ESTIMATE</v>
          </cell>
          <cell r="E181" t="str">
            <v>ZONE</v>
          </cell>
          <cell r="F181" t="str">
            <v>PRIORITY</v>
          </cell>
        </row>
        <row r="182">
          <cell r="C182" t="str">
            <v>(km)</v>
          </cell>
        </row>
        <row r="184">
          <cell r="B184" t="str">
            <v>27.6 kV SOUTH SYSTEM</v>
          </cell>
        </row>
        <row r="187">
          <cell r="A187">
            <v>1</v>
          </cell>
          <cell r="B187" t="str">
            <v>27.6 kV Stanfield Rd. - ROW to Queensway</v>
          </cell>
          <cell r="C187" t="str">
            <v>NEW</v>
          </cell>
          <cell r="D187">
            <v>315000</v>
          </cell>
          <cell r="F187">
            <v>1</v>
          </cell>
        </row>
        <row r="188">
          <cell r="B188" t="str">
            <v xml:space="preserve">          On existing poleline along Stanfield Rd. east of Hwy 10</v>
          </cell>
          <cell r="C188">
            <v>1.5</v>
          </cell>
        </row>
        <row r="189">
          <cell r="B189" t="str">
            <v xml:space="preserve">          from O.H. ROW to Queensway</v>
          </cell>
        </row>
        <row r="232">
          <cell r="B232" t="str">
            <v>SUB-TOTAL</v>
          </cell>
          <cell r="D232">
            <v>315000</v>
          </cell>
        </row>
        <row r="234">
          <cell r="A234" t="str">
            <v>(*)  Included  in  1999  Capital  Budget.</v>
          </cell>
        </row>
        <row r="237">
          <cell r="B237" t="str">
            <v>POSSIBLE  SYSTEM   CAPITAL PROJECTS  -  2001</v>
          </cell>
        </row>
        <row r="239">
          <cell r="A239" t="str">
            <v>SUBTRANSMISSION</v>
          </cell>
          <cell r="D239" t="str">
            <v>Date:</v>
          </cell>
          <cell r="F239">
            <v>37141.565146875</v>
          </cell>
        </row>
        <row r="242">
          <cell r="A242" t="str">
            <v>ITEM</v>
          </cell>
          <cell r="B242" t="str">
            <v>DESCRIPTION</v>
          </cell>
          <cell r="C242" t="str">
            <v>TYPE</v>
          </cell>
          <cell r="D242" t="str">
            <v>ESTIMATE</v>
          </cell>
          <cell r="E242" t="str">
            <v>ZONE</v>
          </cell>
          <cell r="F242" t="str">
            <v>PRIORITY</v>
          </cell>
        </row>
        <row r="243">
          <cell r="C243" t="str">
            <v>(km)</v>
          </cell>
        </row>
        <row r="245">
          <cell r="B245" t="str">
            <v>27.6 kV NORTH SYSTEM</v>
          </cell>
        </row>
        <row r="248">
          <cell r="A248">
            <v>1</v>
          </cell>
          <cell r="B248" t="str">
            <v>27.6 kV - Britannia Rd. - East of Hwy 10 to Kennedy</v>
          </cell>
          <cell r="C248" t="str">
            <v>ADD</v>
          </cell>
          <cell r="D248">
            <v>175000</v>
          </cell>
          <cell r="F248">
            <v>1</v>
          </cell>
        </row>
        <row r="249">
          <cell r="B249" t="str">
            <v xml:space="preserve">         On existing poleline along Britannia Rd. East from Hwy 10 to Kennedy</v>
          </cell>
          <cell r="C249">
            <v>1.1000000000000001</v>
          </cell>
        </row>
        <row r="250">
          <cell r="B250" t="str">
            <v/>
          </cell>
        </row>
        <row r="251">
          <cell r="B251" t="str">
            <v/>
          </cell>
        </row>
        <row r="253">
          <cell r="A253">
            <v>2</v>
          </cell>
          <cell r="B253" t="str">
            <v>27.6 kV - Hwy 10 - Britannia to Derry Feeder Tie</v>
          </cell>
          <cell r="C253" t="str">
            <v xml:space="preserve">ADD </v>
          </cell>
          <cell r="D253">
            <v>195000</v>
          </cell>
          <cell r="F253">
            <v>2</v>
          </cell>
        </row>
        <row r="254">
          <cell r="B254" t="str">
            <v xml:space="preserve">         Along Hwy 10 from Derry to Britania</v>
          </cell>
          <cell r="C254">
            <v>3.1</v>
          </cell>
        </row>
        <row r="258">
          <cell r="A258">
            <v>3</v>
          </cell>
          <cell r="B258" t="str">
            <v>27.6 kV - Reclosures at various locaitons</v>
          </cell>
          <cell r="C258" t="str">
            <v>NEW (F)</v>
          </cell>
          <cell r="D258">
            <v>450000</v>
          </cell>
          <cell r="F258">
            <v>3</v>
          </cell>
        </row>
        <row r="259">
          <cell r="B259" t="str">
            <v>Reclosers in the North 27.6 kV Area</v>
          </cell>
        </row>
        <row r="260">
          <cell r="B260" t="str">
            <v/>
          </cell>
        </row>
        <row r="263">
          <cell r="A263">
            <v>4</v>
          </cell>
          <cell r="B263" t="str">
            <v>27.6 kV -  Hwy 10 - From Eglinton to Bristol Drive</v>
          </cell>
          <cell r="C263" t="str">
            <v>ADD</v>
          </cell>
          <cell r="D263">
            <v>110000</v>
          </cell>
          <cell r="F263">
            <v>4</v>
          </cell>
        </row>
        <row r="264">
          <cell r="B264" t="str">
            <v xml:space="preserve">         On existing poleline on Hwy 10 from Eglinton to Bristol</v>
          </cell>
          <cell r="C264">
            <v>1.2</v>
          </cell>
        </row>
        <row r="265">
          <cell r="B265" t="str">
            <v/>
          </cell>
        </row>
        <row r="268">
          <cell r="A268">
            <v>5</v>
          </cell>
          <cell r="B268" t="str">
            <v xml:space="preserve">27.6kV - Derry TS </v>
          </cell>
          <cell r="C268" t="str">
            <v>NEW</v>
          </cell>
          <cell r="D268">
            <v>2500000</v>
          </cell>
          <cell r="F268">
            <v>5</v>
          </cell>
        </row>
        <row r="269">
          <cell r="B269" t="str">
            <v>Phase 1 of Derry TS</v>
          </cell>
        </row>
        <row r="270">
          <cell r="B270" t="str">
            <v/>
          </cell>
        </row>
        <row r="271">
          <cell r="B271" t="str">
            <v/>
          </cell>
        </row>
        <row r="290">
          <cell r="B290" t="str">
            <v/>
          </cell>
        </row>
        <row r="294">
          <cell r="B294" t="str">
            <v>SUB-TOTAL</v>
          </cell>
          <cell r="D294">
            <v>3430000</v>
          </cell>
        </row>
        <row r="296">
          <cell r="A296" t="str">
            <v>(*)  Included  in  1999  Capital  Budget.</v>
          </cell>
        </row>
        <row r="299">
          <cell r="B299" t="str">
            <v>POSSIBLE  SYSTEM   CAPITAL PROJECTS  -  2001</v>
          </cell>
        </row>
        <row r="301">
          <cell r="A301" t="str">
            <v>DISTRIBUTION</v>
          </cell>
          <cell r="D301" t="str">
            <v>Date:</v>
          </cell>
          <cell r="F301">
            <v>37141.565146875</v>
          </cell>
        </row>
        <row r="304">
          <cell r="A304" t="str">
            <v>ITEM</v>
          </cell>
          <cell r="B304" t="str">
            <v>DESCRIPTION</v>
          </cell>
          <cell r="C304" t="str">
            <v>TYPE</v>
          </cell>
          <cell r="D304" t="str">
            <v>ESTIMATE</v>
          </cell>
          <cell r="E304" t="str">
            <v>ZONE</v>
          </cell>
          <cell r="F304" t="str">
            <v>PRIORITY</v>
          </cell>
        </row>
        <row r="305">
          <cell r="C305" t="str">
            <v>(km)</v>
          </cell>
        </row>
        <row r="307">
          <cell r="B307" t="str">
            <v>13.8 kV SYSTEM</v>
          </cell>
        </row>
        <row r="310">
          <cell r="A310" t="str">
            <v>1*</v>
          </cell>
          <cell r="B310" t="str">
            <v>13.8 kV Matheson Blvd - Tomken to Dixie</v>
          </cell>
          <cell r="C310" t="str">
            <v>REBUILD</v>
          </cell>
          <cell r="D310">
            <v>183000</v>
          </cell>
          <cell r="F310">
            <v>1</v>
          </cell>
        </row>
        <row r="311">
          <cell r="B311" t="str">
            <v xml:space="preserve">          On rebuild poleline along Matheson Blvd from Tomken Rd. to Dixie Rd.</v>
          </cell>
          <cell r="C311">
            <v>1.4</v>
          </cell>
        </row>
        <row r="312">
          <cell r="B312" t="str">
            <v/>
          </cell>
        </row>
        <row r="315">
          <cell r="A315" t="str">
            <v>2*</v>
          </cell>
          <cell r="B315" t="str">
            <v>13.8 kV  Glen Erin - 403 to Eglinton</v>
          </cell>
          <cell r="C315" t="str">
            <v>ADD</v>
          </cell>
          <cell r="D315">
            <v>83000</v>
          </cell>
          <cell r="F315">
            <v>2</v>
          </cell>
        </row>
        <row r="316">
          <cell r="B316" t="str">
            <v xml:space="preserve">          On existing poleline along Glen Erin from 403 to Eglinton</v>
          </cell>
          <cell r="C316">
            <v>1.5</v>
          </cell>
        </row>
        <row r="317">
          <cell r="B317" t="str">
            <v/>
          </cell>
        </row>
        <row r="320">
          <cell r="A320" t="str">
            <v>3*</v>
          </cell>
          <cell r="B320" t="str">
            <v>13.8 kV Eastgate Pkwy., Dixie Rd</v>
          </cell>
          <cell r="C320" t="str">
            <v>ADD</v>
          </cell>
          <cell r="D320">
            <v>118000.00000000001</v>
          </cell>
          <cell r="F320">
            <v>3</v>
          </cell>
        </row>
        <row r="321">
          <cell r="B321" t="str">
            <v xml:space="preserve">          On existing poleline along Dixie Rd. and Eastgate Dr. north of  </v>
          </cell>
          <cell r="C321">
            <v>2.2000000000000002</v>
          </cell>
        </row>
        <row r="322">
          <cell r="B322" t="str">
            <v xml:space="preserve">          Burnhamthorpe Rd.</v>
          </cell>
        </row>
        <row r="323">
          <cell r="B323" t="str">
            <v/>
          </cell>
        </row>
        <row r="325">
          <cell r="A325" t="str">
            <v>4*</v>
          </cell>
          <cell r="B325" t="str">
            <v>13.8 kV Winston Churchill Blvd. to Sheridan Park ROW</v>
          </cell>
          <cell r="C325" t="str">
            <v>REBUILD</v>
          </cell>
          <cell r="D325">
            <v>54000</v>
          </cell>
          <cell r="F325">
            <v>4</v>
          </cell>
        </row>
        <row r="326">
          <cell r="B326" t="str">
            <v xml:space="preserve">          On rebuild poleline from Sheridan Park to Winston Churchill and </v>
          </cell>
          <cell r="C326">
            <v>0.4</v>
          </cell>
        </row>
        <row r="327">
          <cell r="B327" t="str">
            <v xml:space="preserve">          North along existing poleline</v>
          </cell>
        </row>
        <row r="355">
          <cell r="B355" t="str">
            <v>SUB-TOTAL</v>
          </cell>
          <cell r="D355">
            <v>438000</v>
          </cell>
        </row>
        <row r="357">
          <cell r="A357" t="str">
            <v>(*)  Included  in  1999  Capital  Budget.</v>
          </cell>
        </row>
        <row r="360">
          <cell r="A360" t="str">
            <v>DISTRIBUTION (Cont'd)</v>
          </cell>
        </row>
        <row r="363">
          <cell r="A363" t="str">
            <v>ITEM</v>
          </cell>
          <cell r="B363" t="str">
            <v>DESCRIPTION</v>
          </cell>
          <cell r="C363" t="str">
            <v>TYPE</v>
          </cell>
          <cell r="D363" t="str">
            <v>ESTIMATE</v>
          </cell>
          <cell r="E363" t="str">
            <v>ZONE</v>
          </cell>
          <cell r="F363" t="str">
            <v>PRIORITY</v>
          </cell>
        </row>
        <row r="364">
          <cell r="C364" t="str">
            <v>(km)</v>
          </cell>
        </row>
        <row r="366">
          <cell r="B366" t="str">
            <v>4.16  KV   SYSTEM</v>
          </cell>
        </row>
        <row r="369">
          <cell r="A369">
            <v>1</v>
          </cell>
          <cell r="B369" t="str">
            <v/>
          </cell>
          <cell r="C369" t="str">
            <v>REBUILD</v>
          </cell>
          <cell r="D369">
            <v>50000</v>
          </cell>
          <cell r="F369">
            <v>1</v>
          </cell>
        </row>
        <row r="370">
          <cell r="B370" t="str">
            <v/>
          </cell>
          <cell r="C370">
            <v>0.7</v>
          </cell>
        </row>
        <row r="371">
          <cell r="B371" t="str">
            <v/>
          </cell>
        </row>
        <row r="372">
          <cell r="B372" t="str">
            <v/>
          </cell>
        </row>
        <row r="373">
          <cell r="A373">
            <v>2</v>
          </cell>
          <cell r="B373" t="str">
            <v/>
          </cell>
          <cell r="C373" t="str">
            <v>REBUILD</v>
          </cell>
          <cell r="D373">
            <v>295000</v>
          </cell>
        </row>
        <row r="374">
          <cell r="B374" t="str">
            <v/>
          </cell>
          <cell r="C374">
            <v>0.8</v>
          </cell>
          <cell r="F374">
            <v>2</v>
          </cell>
        </row>
        <row r="375">
          <cell r="B375" t="str">
            <v/>
          </cell>
        </row>
        <row r="376">
          <cell r="B376" t="str">
            <v/>
          </cell>
        </row>
        <row r="378">
          <cell r="A378">
            <v>3</v>
          </cell>
          <cell r="B378" t="str">
            <v/>
          </cell>
          <cell r="C378" t="str">
            <v>REBUILD</v>
          </cell>
          <cell r="D378">
            <v>120000</v>
          </cell>
          <cell r="F378">
            <v>3</v>
          </cell>
        </row>
        <row r="379">
          <cell r="B379" t="str">
            <v/>
          </cell>
          <cell r="C379">
            <v>0.5</v>
          </cell>
        </row>
        <row r="380">
          <cell r="B380" t="str">
            <v/>
          </cell>
        </row>
        <row r="383">
          <cell r="A383">
            <v>4</v>
          </cell>
          <cell r="B383" t="str">
            <v/>
          </cell>
          <cell r="C383" t="str">
            <v>ADD</v>
          </cell>
          <cell r="D383">
            <v>75000</v>
          </cell>
          <cell r="F383">
            <v>4</v>
          </cell>
        </row>
        <row r="384">
          <cell r="B384" t="str">
            <v/>
          </cell>
          <cell r="C384">
            <v>0.8</v>
          </cell>
        </row>
        <row r="385">
          <cell r="B385" t="str">
            <v/>
          </cell>
        </row>
        <row r="410">
          <cell r="B410" t="str">
            <v/>
          </cell>
        </row>
        <row r="414">
          <cell r="B414" t="str">
            <v>SUB-TOTAL</v>
          </cell>
          <cell r="D414">
            <v>540000</v>
          </cell>
        </row>
        <row r="416">
          <cell r="A416" t="str">
            <v>(*)  Included  in  1999  Capital  Budget.</v>
          </cell>
        </row>
        <row r="419">
          <cell r="A419" t="str">
            <v>MUNICIPAL STATIONS</v>
          </cell>
        </row>
        <row r="422">
          <cell r="A422" t="str">
            <v>ITEM</v>
          </cell>
          <cell r="B422" t="str">
            <v>DESCRIPTION</v>
          </cell>
          <cell r="C422" t="str">
            <v>TYPE</v>
          </cell>
          <cell r="D422" t="str">
            <v>ESTIMATE</v>
          </cell>
          <cell r="E422" t="str">
            <v>ZONE</v>
          </cell>
          <cell r="F422" t="str">
            <v>PRIORITY</v>
          </cell>
        </row>
        <row r="425">
          <cell r="A425" t="str">
            <v>1*</v>
          </cell>
          <cell r="B425" t="str">
            <v>Clarkdene M.S.</v>
          </cell>
          <cell r="D425">
            <v>200000</v>
          </cell>
        </row>
        <row r="430">
          <cell r="A430" t="str">
            <v>2*</v>
          </cell>
          <cell r="B430" t="str">
            <v>Summersite M.S.</v>
          </cell>
          <cell r="D430">
            <v>800000</v>
          </cell>
        </row>
        <row r="431">
          <cell r="B431" t="str">
            <v/>
          </cell>
        </row>
        <row r="432">
          <cell r="B432" t="str">
            <v/>
          </cell>
        </row>
        <row r="435">
          <cell r="A435" t="str">
            <v>3*</v>
          </cell>
          <cell r="B435" t="str">
            <v>Rubin M.S.</v>
          </cell>
          <cell r="D435">
            <v>800000</v>
          </cell>
        </row>
        <row r="436">
          <cell r="B436" t="str">
            <v/>
          </cell>
        </row>
        <row r="437">
          <cell r="B437" t="str">
            <v/>
          </cell>
        </row>
        <row r="439">
          <cell r="A439" t="str">
            <v>4*</v>
          </cell>
          <cell r="B439" t="str">
            <v>Derry T.S.</v>
          </cell>
          <cell r="D439">
            <v>500000</v>
          </cell>
        </row>
        <row r="440">
          <cell r="B440" t="str">
            <v/>
          </cell>
        </row>
        <row r="441">
          <cell r="B441" t="str">
            <v/>
          </cell>
        </row>
        <row r="444">
          <cell r="A444">
            <v>5</v>
          </cell>
          <cell r="B444" t="str">
            <v/>
          </cell>
        </row>
        <row r="445">
          <cell r="B445" t="str">
            <v/>
          </cell>
        </row>
        <row r="446">
          <cell r="B446" t="str">
            <v/>
          </cell>
        </row>
        <row r="449">
          <cell r="A449">
            <v>6</v>
          </cell>
          <cell r="B449" t="str">
            <v/>
          </cell>
        </row>
        <row r="450">
          <cell r="B450" t="str">
            <v/>
          </cell>
        </row>
        <row r="451">
          <cell r="B451" t="str">
            <v/>
          </cell>
        </row>
        <row r="454">
          <cell r="A454">
            <v>7</v>
          </cell>
          <cell r="B454" t="str">
            <v/>
          </cell>
        </row>
        <row r="455">
          <cell r="B455" t="str">
            <v/>
          </cell>
        </row>
        <row r="456">
          <cell r="B456" t="str">
            <v/>
          </cell>
        </row>
        <row r="458">
          <cell r="A458">
            <v>8</v>
          </cell>
          <cell r="B458" t="str">
            <v/>
          </cell>
        </row>
        <row r="459">
          <cell r="B459" t="str">
            <v/>
          </cell>
        </row>
        <row r="460">
          <cell r="B460" t="str">
            <v/>
          </cell>
        </row>
        <row r="461">
          <cell r="B461" t="str">
            <v/>
          </cell>
        </row>
        <row r="462">
          <cell r="B462" t="str">
            <v/>
          </cell>
        </row>
        <row r="464">
          <cell r="A464">
            <v>9</v>
          </cell>
          <cell r="B464" t="str">
            <v/>
          </cell>
        </row>
        <row r="465">
          <cell r="B465" t="str">
            <v/>
          </cell>
        </row>
        <row r="466">
          <cell r="B466" t="str">
            <v/>
          </cell>
        </row>
        <row r="469">
          <cell r="A469">
            <v>10</v>
          </cell>
          <cell r="B469" t="str">
            <v/>
          </cell>
        </row>
        <row r="470">
          <cell r="B470" t="str">
            <v/>
          </cell>
        </row>
        <row r="471">
          <cell r="B471" t="str">
            <v/>
          </cell>
        </row>
        <row r="473">
          <cell r="B473" t="str">
            <v>SUB-TOTAL</v>
          </cell>
          <cell r="D473">
            <v>2300000</v>
          </cell>
        </row>
        <row r="475">
          <cell r="A475" t="str">
            <v>(*)  Included  in  1999  Capital  Budget.</v>
          </cell>
        </row>
        <row r="478">
          <cell r="A478" t="str">
            <v>SUBDIVISION REBUILDS</v>
          </cell>
        </row>
        <row r="481">
          <cell r="A481" t="str">
            <v>ITEM</v>
          </cell>
          <cell r="B481" t="str">
            <v>DESCRIPTION</v>
          </cell>
          <cell r="C481" t="str">
            <v>TYPE</v>
          </cell>
          <cell r="D481" t="str">
            <v>ESTIMATE</v>
          </cell>
          <cell r="E481" t="str">
            <v>ZONE</v>
          </cell>
          <cell r="F481" t="str">
            <v>PRIORITY</v>
          </cell>
        </row>
        <row r="482">
          <cell r="C482" t="str">
            <v>(km)</v>
          </cell>
        </row>
        <row r="484">
          <cell r="B484" t="str">
            <v>Substation Rehabilitation*</v>
          </cell>
        </row>
        <row r="487">
          <cell r="A487" t="str">
            <v>1*</v>
          </cell>
          <cell r="B487" t="str">
            <v>Bexhill M.S.</v>
          </cell>
          <cell r="D487">
            <v>1000000</v>
          </cell>
          <cell r="E487">
            <v>7</v>
          </cell>
          <cell r="F487">
            <v>1</v>
          </cell>
        </row>
        <row r="488">
          <cell r="B488" t="str">
            <v/>
          </cell>
        </row>
        <row r="489">
          <cell r="B489" t="str">
            <v/>
          </cell>
        </row>
        <row r="491">
          <cell r="A491" t="str">
            <v>2*</v>
          </cell>
          <cell r="B491" t="str">
            <v>Park West M.S.</v>
          </cell>
          <cell r="D491">
            <v>1000000</v>
          </cell>
          <cell r="E491">
            <v>5</v>
          </cell>
          <cell r="F491">
            <v>1</v>
          </cell>
        </row>
        <row r="492">
          <cell r="B492" t="str">
            <v/>
          </cell>
        </row>
        <row r="493">
          <cell r="A493" t="str">
            <v>3*</v>
          </cell>
          <cell r="B493" t="str">
            <v>Dixie M.S.</v>
          </cell>
          <cell r="D493">
            <v>1000000</v>
          </cell>
          <cell r="E493">
            <v>1</v>
          </cell>
          <cell r="F493">
            <v>1</v>
          </cell>
        </row>
        <row r="495">
          <cell r="A495" t="str">
            <v>4*</v>
          </cell>
          <cell r="B495" t="str">
            <v/>
          </cell>
          <cell r="D495">
            <v>1000000</v>
          </cell>
          <cell r="E495">
            <v>2</v>
          </cell>
          <cell r="F495">
            <v>1</v>
          </cell>
        </row>
        <row r="526">
          <cell r="B526" t="str">
            <v>TOTAL REHABILITATION</v>
          </cell>
          <cell r="D526">
            <v>4000000</v>
          </cell>
        </row>
        <row r="528">
          <cell r="A528" t="str">
            <v>(*)  Included  in  1999  Capital  Budget.</v>
          </cell>
        </row>
        <row r="533">
          <cell r="A533" t="str">
            <v>SYSTEM MAINTENANCE PROJECTS</v>
          </cell>
        </row>
        <row r="536">
          <cell r="A536" t="str">
            <v>ITEM</v>
          </cell>
          <cell r="B536" t="str">
            <v>DESCRIPTION</v>
          </cell>
          <cell r="C536" t="str">
            <v>TYPE</v>
          </cell>
          <cell r="D536" t="str">
            <v>ESTIMATE</v>
          </cell>
          <cell r="F536" t="str">
            <v>PRIORITY</v>
          </cell>
        </row>
        <row r="537">
          <cell r="C537" t="str">
            <v>(km)</v>
          </cell>
        </row>
        <row r="539">
          <cell r="A539" t="str">
            <v>1*</v>
          </cell>
          <cell r="B539" t="str">
            <v>Wood Pole Replacement</v>
          </cell>
          <cell r="D539">
            <v>250000</v>
          </cell>
        </row>
        <row r="543">
          <cell r="A543" t="str">
            <v>2*</v>
          </cell>
          <cell r="B543" t="str">
            <v>Overhead Switch Replacement</v>
          </cell>
          <cell r="D543">
            <v>300000</v>
          </cell>
        </row>
        <row r="547">
          <cell r="A547" t="str">
            <v>3*</v>
          </cell>
          <cell r="B547" t="str">
            <v>Feeder Overhauls</v>
          </cell>
          <cell r="D547">
            <v>600000</v>
          </cell>
        </row>
        <row r="551">
          <cell r="A551" t="str">
            <v>4*</v>
          </cell>
          <cell r="B551" t="str">
            <v>Overhead Rebuilds</v>
          </cell>
          <cell r="D551">
            <v>600000</v>
          </cell>
        </row>
        <row r="555">
          <cell r="A555" t="str">
            <v>5*</v>
          </cell>
          <cell r="B555" t="str">
            <v>Load Centre Replacement</v>
          </cell>
          <cell r="D555">
            <v>100000</v>
          </cell>
        </row>
        <row r="559">
          <cell r="A559" t="str">
            <v>6*</v>
          </cell>
          <cell r="B559" t="str">
            <v>Underground Cable Replacement</v>
          </cell>
          <cell r="D559">
            <v>1200000</v>
          </cell>
        </row>
        <row r="563">
          <cell r="A563" t="str">
            <v>7*</v>
          </cell>
          <cell r="B563" t="str">
            <v>Meter Base Replacement</v>
          </cell>
          <cell r="D563">
            <v>40000</v>
          </cell>
        </row>
        <row r="567">
          <cell r="A567" t="str">
            <v>8*</v>
          </cell>
          <cell r="B567" t="str">
            <v>Secondary Cable Replacement</v>
          </cell>
          <cell r="D567">
            <v>60000</v>
          </cell>
        </row>
        <row r="571">
          <cell r="A571" t="str">
            <v>9*</v>
          </cell>
          <cell r="B571" t="str">
            <v>Underground Transformer Replacements</v>
          </cell>
          <cell r="D571">
            <v>150000</v>
          </cell>
        </row>
        <row r="575">
          <cell r="A575" t="str">
            <v>10*</v>
          </cell>
          <cell r="B575" t="str">
            <v>Overhead Transformer Replacement</v>
          </cell>
          <cell r="D575">
            <v>150000</v>
          </cell>
        </row>
        <row r="579">
          <cell r="A579" t="str">
            <v>11*</v>
          </cell>
          <cell r="B579" t="str">
            <v>PowerT/former O/H &amp; Station Upgrade</v>
          </cell>
          <cell r="D579">
            <v>100000</v>
          </cell>
        </row>
        <row r="583">
          <cell r="A583" t="str">
            <v>12*</v>
          </cell>
          <cell r="B583" t="str">
            <v>Auto-Switches/SCADA</v>
          </cell>
          <cell r="D583">
            <v>1200000</v>
          </cell>
        </row>
        <row r="585">
          <cell r="B585" t="str">
            <v>TOTAL MAINTENANCE</v>
          </cell>
          <cell r="D585">
            <v>4750000</v>
          </cell>
        </row>
        <row r="587">
          <cell r="A587" t="str">
            <v>(*)  Included  in  1999  Capital  Budget.</v>
          </cell>
        </row>
      </sheetData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6"/>
  <sheetViews>
    <sheetView tabSelected="1" topLeftCell="A55" zoomScaleNormal="100" workbookViewId="0">
      <selection activeCell="E19" sqref="E19"/>
    </sheetView>
  </sheetViews>
  <sheetFormatPr defaultColWidth="9.140625" defaultRowHeight="15"/>
  <cols>
    <col min="1" max="1" width="3.42578125" style="1" customWidth="1"/>
    <col min="2" max="2" width="50.140625" style="1" customWidth="1"/>
    <col min="3" max="3" width="17.140625" style="1" customWidth="1"/>
    <col min="4" max="4" width="19.7109375" style="1" customWidth="1"/>
    <col min="5" max="5" width="18" style="1" customWidth="1"/>
    <col min="6" max="7" width="17.28515625" style="1" bestFit="1" customWidth="1"/>
    <col min="8" max="8" width="19.7109375" style="1" customWidth="1"/>
    <col min="9" max="9" width="42.5703125" style="1" customWidth="1"/>
    <col min="10" max="16384" width="9.140625" style="1"/>
  </cols>
  <sheetData>
    <row r="1" spans="2:9" ht="34.5" customHeight="1">
      <c r="B1" s="217" t="s">
        <v>149</v>
      </c>
      <c r="C1" s="218"/>
      <c r="D1" s="219"/>
      <c r="E1" s="219"/>
      <c r="F1" s="219"/>
      <c r="G1" s="219"/>
      <c r="H1" s="219"/>
      <c r="I1" s="219"/>
    </row>
    <row r="2" spans="2:9" ht="15.75" thickBot="1">
      <c r="B2" s="69"/>
      <c r="C2" s="69"/>
      <c r="D2" s="70"/>
      <c r="E2" s="70"/>
      <c r="F2" s="70"/>
      <c r="G2" s="70"/>
      <c r="H2" s="70"/>
      <c r="I2" s="71"/>
    </row>
    <row r="3" spans="2:9">
      <c r="B3" s="72"/>
      <c r="C3" s="73" t="s">
        <v>21</v>
      </c>
      <c r="D3" s="74" t="s">
        <v>10</v>
      </c>
      <c r="E3" s="220" t="s">
        <v>20</v>
      </c>
      <c r="F3" s="221"/>
      <c r="G3" s="221"/>
      <c r="H3" s="222"/>
      <c r="I3" s="75"/>
    </row>
    <row r="4" spans="2:9" ht="15.75" thickBot="1">
      <c r="B4" s="76" t="s">
        <v>0</v>
      </c>
      <c r="C4" s="76" t="s">
        <v>19</v>
      </c>
      <c r="D4" s="77" t="s">
        <v>5</v>
      </c>
      <c r="E4" s="78" t="s">
        <v>6</v>
      </c>
      <c r="F4" s="79" t="s">
        <v>7</v>
      </c>
      <c r="G4" s="79" t="s">
        <v>8</v>
      </c>
      <c r="H4" s="80" t="s">
        <v>9</v>
      </c>
      <c r="I4" s="77" t="s">
        <v>117</v>
      </c>
    </row>
    <row r="5" spans="2:9">
      <c r="B5" s="81" t="s">
        <v>111</v>
      </c>
      <c r="C5" s="82"/>
      <c r="D5" s="68"/>
      <c r="E5" s="82"/>
      <c r="F5" s="83"/>
      <c r="G5" s="83"/>
      <c r="H5" s="84"/>
      <c r="I5" s="68"/>
    </row>
    <row r="6" spans="2:9">
      <c r="B6" s="82" t="s">
        <v>11</v>
      </c>
      <c r="C6" s="85" t="s">
        <v>18</v>
      </c>
      <c r="D6" s="86">
        <f>+SUM(E6:H6)</f>
        <v>2614964903.4899998</v>
      </c>
      <c r="E6" s="194">
        <v>494866318.72000003</v>
      </c>
      <c r="F6" s="195">
        <v>443298237.44999999</v>
      </c>
      <c r="G6" s="195">
        <v>755915625.52999997</v>
      </c>
      <c r="H6" s="196">
        <v>920884721.78999996</v>
      </c>
      <c r="I6" s="68" t="s">
        <v>10</v>
      </c>
    </row>
    <row r="7" spans="2:9">
      <c r="B7" s="87" t="s">
        <v>23</v>
      </c>
      <c r="C7" s="88" t="s">
        <v>18</v>
      </c>
      <c r="D7" s="86">
        <f>+SUM(E7:H7)</f>
        <v>535447023.31000006</v>
      </c>
      <c r="E7" s="194">
        <v>114566462.37</v>
      </c>
      <c r="F7" s="89">
        <v>78166702.930000007</v>
      </c>
      <c r="G7" s="89">
        <v>134161788.79000001</v>
      </c>
      <c r="H7" s="90">
        <v>208552069.22</v>
      </c>
      <c r="I7" s="68" t="s">
        <v>10</v>
      </c>
    </row>
    <row r="8" spans="2:9">
      <c r="B8" s="87" t="s">
        <v>99</v>
      </c>
      <c r="C8" s="88" t="s">
        <v>18</v>
      </c>
      <c r="D8" s="112">
        <f>+SUM(E8:H8)</f>
        <v>25505673.149999991</v>
      </c>
      <c r="E8" s="197">
        <v>4908677.6399999913</v>
      </c>
      <c r="F8" s="198">
        <f>4370735-1378922.49+262320</f>
        <v>3254132.51</v>
      </c>
      <c r="G8" s="198">
        <f>4701000</f>
        <v>4701000</v>
      </c>
      <c r="H8" s="199">
        <f>13103000+84384-545521</f>
        <v>12641863</v>
      </c>
      <c r="I8" s="178"/>
    </row>
    <row r="9" spans="2:9">
      <c r="B9" s="87" t="s">
        <v>10</v>
      </c>
      <c r="C9" s="88"/>
      <c r="D9" s="66"/>
      <c r="E9" s="87"/>
      <c r="F9" s="91"/>
      <c r="G9" s="91"/>
      <c r="H9" s="67"/>
      <c r="I9" s="66"/>
    </row>
    <row r="10" spans="2:9">
      <c r="B10" s="92" t="s">
        <v>148</v>
      </c>
      <c r="C10" s="88"/>
      <c r="D10" s="66"/>
      <c r="E10" s="180">
        <v>0.245378757</v>
      </c>
      <c r="F10" s="181">
        <v>0.13343946330000001</v>
      </c>
      <c r="G10" s="181">
        <v>0.2406638663</v>
      </c>
      <c r="H10" s="182">
        <v>0.38051791340000002</v>
      </c>
      <c r="I10" s="66"/>
    </row>
    <row r="11" spans="2:9" hidden="1">
      <c r="B11" s="87" t="s">
        <v>109</v>
      </c>
      <c r="C11" s="93" t="s">
        <v>18</v>
      </c>
      <c r="D11" s="86">
        <f>+SUM(E11:H11)</f>
        <v>0</v>
      </c>
      <c r="E11" s="94">
        <v>0</v>
      </c>
      <c r="F11" s="89">
        <v>0</v>
      </c>
      <c r="G11" s="89">
        <v>0</v>
      </c>
      <c r="H11" s="90">
        <v>0</v>
      </c>
      <c r="I11" s="68" t="s">
        <v>10</v>
      </c>
    </row>
    <row r="12" spans="2:9" hidden="1">
      <c r="B12" s="92"/>
      <c r="C12" s="88"/>
      <c r="D12" s="66"/>
      <c r="E12" s="95"/>
      <c r="F12" s="96"/>
      <c r="G12" s="91"/>
      <c r="H12" s="95"/>
      <c r="I12" s="65"/>
    </row>
    <row r="13" spans="2:9">
      <c r="B13" s="92" t="s">
        <v>112</v>
      </c>
      <c r="C13" s="88"/>
      <c r="D13" s="189">
        <f>SUM(E13:H13)</f>
        <v>1</v>
      </c>
      <c r="E13" s="190">
        <v>0.23918341908922702</v>
      </c>
      <c r="F13" s="212">
        <v>0.12550665831546326</v>
      </c>
      <c r="G13" s="212">
        <v>0.24579023604062231</v>
      </c>
      <c r="H13" s="190">
        <v>0.38951968655468733</v>
      </c>
      <c r="I13" s="191" t="s">
        <v>150</v>
      </c>
    </row>
    <row r="14" spans="2:9">
      <c r="B14" s="97" t="s">
        <v>24</v>
      </c>
      <c r="C14" s="98" t="s">
        <v>22</v>
      </c>
      <c r="D14" s="183">
        <v>54422773.858256958</v>
      </c>
      <c r="E14" s="192">
        <f>E$13*$D14</f>
        <v>13017025.127737703</v>
      </c>
      <c r="F14" s="185">
        <f t="shared" ref="F14:H20" si="0">F$13*$D14</f>
        <v>6830420.483207982</v>
      </c>
      <c r="G14" s="186">
        <f t="shared" si="0"/>
        <v>13376586.432606388</v>
      </c>
      <c r="H14" s="213">
        <f t="shared" si="0"/>
        <v>21198741.81470488</v>
      </c>
      <c r="I14" s="66" t="s">
        <v>10</v>
      </c>
    </row>
    <row r="15" spans="2:9">
      <c r="B15" s="97" t="s">
        <v>25</v>
      </c>
      <c r="C15" s="98" t="s">
        <v>22</v>
      </c>
      <c r="D15" s="188">
        <v>32782854.231088944</v>
      </c>
      <c r="E15" s="184">
        <f t="shared" ref="E15:E20" si="1">E$13*$D15</f>
        <v>7841115.1624955861</v>
      </c>
      <c r="F15" s="185">
        <f t="shared" si="0"/>
        <v>4114466.4845869192</v>
      </c>
      <c r="G15" s="186">
        <f t="shared" si="0"/>
        <v>8057705.4795446647</v>
      </c>
      <c r="H15" s="213">
        <f t="shared" si="0"/>
        <v>12769567.104461771</v>
      </c>
      <c r="I15" s="66" t="s">
        <v>10</v>
      </c>
    </row>
    <row r="16" spans="2:9">
      <c r="B16" s="97" t="s">
        <v>26</v>
      </c>
      <c r="C16" s="98" t="s">
        <v>22</v>
      </c>
      <c r="D16" s="188">
        <v>37049228.14489989</v>
      </c>
      <c r="E16" s="184">
        <f t="shared" si="1"/>
        <v>8861561.0623139758</v>
      </c>
      <c r="F16" s="185">
        <f t="shared" si="0"/>
        <v>4649924.8176335953</v>
      </c>
      <c r="G16" s="186">
        <f t="shared" si="0"/>
        <v>9106338.5308578108</v>
      </c>
      <c r="H16" s="213">
        <f t="shared" si="0"/>
        <v>14431403.734094504</v>
      </c>
      <c r="I16" s="66" t="s">
        <v>10</v>
      </c>
    </row>
    <row r="17" spans="2:9">
      <c r="B17" s="97" t="s">
        <v>27</v>
      </c>
      <c r="C17" s="98" t="s">
        <v>22</v>
      </c>
      <c r="D17" s="188">
        <v>3024349.2928093611</v>
      </c>
      <c r="E17" s="184">
        <f t="shared" si="1"/>
        <v>723374.20437422884</v>
      </c>
      <c r="F17" s="185">
        <f t="shared" si="0"/>
        <v>379575.97331923741</v>
      </c>
      <c r="G17" s="186">
        <f t="shared" si="0"/>
        <v>743355.52654890204</v>
      </c>
      <c r="H17" s="213">
        <f t="shared" si="0"/>
        <v>1178043.5885669927</v>
      </c>
      <c r="I17" s="66" t="s">
        <v>10</v>
      </c>
    </row>
    <row r="18" spans="2:9">
      <c r="B18" s="97" t="s">
        <v>28</v>
      </c>
      <c r="C18" s="98" t="s">
        <v>22</v>
      </c>
      <c r="D18" s="183">
        <v>101136767.59739834</v>
      </c>
      <c r="E18" s="184">
        <f t="shared" si="1"/>
        <v>24190237.869578283</v>
      </c>
      <c r="F18" s="185">
        <f t="shared" si="0"/>
        <v>12693337.733977089</v>
      </c>
      <c r="G18" s="186">
        <f t="shared" si="0"/>
        <v>24858429.9801501</v>
      </c>
      <c r="H18" s="213">
        <f t="shared" si="0"/>
        <v>39394762.013692856</v>
      </c>
      <c r="I18" s="66" t="s">
        <v>10</v>
      </c>
    </row>
    <row r="19" spans="2:9">
      <c r="B19" s="97" t="s">
        <v>29</v>
      </c>
      <c r="C19" s="98" t="s">
        <v>22</v>
      </c>
      <c r="D19" s="188">
        <v>3641978.8755465164</v>
      </c>
      <c r="E19" s="184">
        <f t="shared" si="1"/>
        <v>871100.95970395417</v>
      </c>
      <c r="F19" s="185">
        <f t="shared" si="0"/>
        <v>457092.59832535172</v>
      </c>
      <c r="G19" s="186">
        <f t="shared" si="0"/>
        <v>895162.8474755385</v>
      </c>
      <c r="H19" s="213">
        <f t="shared" si="0"/>
        <v>1418622.4700416718</v>
      </c>
      <c r="I19" s="66" t="s">
        <v>10</v>
      </c>
    </row>
    <row r="20" spans="2:9">
      <c r="B20" s="87" t="s">
        <v>107</v>
      </c>
      <c r="C20" s="88" t="s">
        <v>22</v>
      </c>
      <c r="D20" s="86">
        <v>24020161</v>
      </c>
      <c r="E20" s="184">
        <f t="shared" si="1"/>
        <v>5745224.2350537069</v>
      </c>
      <c r="F20" s="185">
        <f t="shared" si="0"/>
        <v>3014690.1393094161</v>
      </c>
      <c r="G20" s="186">
        <f t="shared" si="0"/>
        <v>5903921.0419237502</v>
      </c>
      <c r="H20" s="187">
        <f t="shared" si="0"/>
        <v>9356325.5837131254</v>
      </c>
      <c r="I20" s="66" t="s">
        <v>10</v>
      </c>
    </row>
    <row r="21" spans="2:9">
      <c r="B21" s="92" t="s">
        <v>113</v>
      </c>
      <c r="C21" s="100" t="s">
        <v>10</v>
      </c>
      <c r="D21" s="101">
        <f>+SUM(D14:D20)</f>
        <v>256078113</v>
      </c>
      <c r="E21" s="102">
        <f t="shared" ref="E21:H21" si="2">+SUM(E14:E20)</f>
        <v>61249638.621257439</v>
      </c>
      <c r="F21" s="103">
        <f t="shared" si="2"/>
        <v>32139508.230359592</v>
      </c>
      <c r="G21" s="104">
        <f t="shared" si="2"/>
        <v>62941499.839107156</v>
      </c>
      <c r="H21" s="105">
        <f t="shared" si="2"/>
        <v>99747466.309275806</v>
      </c>
      <c r="I21" s="66" t="s">
        <v>10</v>
      </c>
    </row>
    <row r="22" spans="2:9">
      <c r="B22" s="87" t="s">
        <v>10</v>
      </c>
      <c r="C22" s="88"/>
      <c r="D22" s="66"/>
      <c r="E22" s="87"/>
      <c r="F22" s="96"/>
      <c r="G22" s="91"/>
      <c r="H22" s="67"/>
      <c r="I22" s="66" t="s">
        <v>10</v>
      </c>
    </row>
    <row r="23" spans="2:9">
      <c r="B23" s="92" t="s">
        <v>114</v>
      </c>
      <c r="C23" s="106" t="s">
        <v>115</v>
      </c>
      <c r="D23" s="107">
        <f>+D21+D11</f>
        <v>256078113</v>
      </c>
      <c r="E23" s="108">
        <f t="shared" ref="E23:H23" si="3">+E21+E11</f>
        <v>61249638.621257439</v>
      </c>
      <c r="F23" s="109">
        <f t="shared" si="3"/>
        <v>32139508.230359592</v>
      </c>
      <c r="G23" s="110">
        <f t="shared" si="3"/>
        <v>62941499.839107156</v>
      </c>
      <c r="H23" s="111">
        <f t="shared" si="3"/>
        <v>99747466.309275806</v>
      </c>
      <c r="I23" s="66" t="s">
        <v>10</v>
      </c>
    </row>
    <row r="24" spans="2:9">
      <c r="B24" s="87"/>
      <c r="C24" s="88"/>
      <c r="D24" s="86" t="s">
        <v>10</v>
      </c>
      <c r="E24" s="87"/>
      <c r="F24" s="96"/>
      <c r="G24" s="91"/>
      <c r="H24" s="67"/>
      <c r="I24" s="66"/>
    </row>
    <row r="25" spans="2:9">
      <c r="B25" s="87"/>
      <c r="C25" s="88"/>
      <c r="D25" s="86" t="s">
        <v>10</v>
      </c>
      <c r="E25" s="87"/>
      <c r="F25" s="96"/>
      <c r="G25" s="91"/>
      <c r="H25" s="67"/>
      <c r="I25" s="66"/>
    </row>
    <row r="26" spans="2:9">
      <c r="B26" s="141" t="s">
        <v>116</v>
      </c>
      <c r="C26" s="88"/>
      <c r="D26" s="66"/>
      <c r="E26" s="87"/>
      <c r="F26" s="96"/>
      <c r="G26" s="91"/>
      <c r="H26" s="67"/>
      <c r="I26" s="66"/>
    </row>
    <row r="27" spans="2:9">
      <c r="B27" s="87" t="s">
        <v>94</v>
      </c>
      <c r="C27" s="88" t="s">
        <v>18</v>
      </c>
      <c r="D27" s="86">
        <f>+SUM(E27:H27)</f>
        <v>2496792328</v>
      </c>
      <c r="E27" s="94">
        <v>461744377</v>
      </c>
      <c r="F27" s="99">
        <v>360856268</v>
      </c>
      <c r="G27" s="89">
        <v>689121178</v>
      </c>
      <c r="H27" s="90">
        <v>985070505</v>
      </c>
      <c r="I27" s="66" t="s">
        <v>10</v>
      </c>
    </row>
    <row r="28" spans="2:9">
      <c r="B28" s="92" t="s">
        <v>1</v>
      </c>
      <c r="C28" s="88"/>
      <c r="D28" s="86"/>
      <c r="E28" s="94"/>
      <c r="F28" s="99"/>
      <c r="G28" s="89"/>
      <c r="H28" s="90"/>
      <c r="I28" s="66"/>
    </row>
    <row r="29" spans="2:9">
      <c r="B29" s="87" t="s">
        <v>93</v>
      </c>
      <c r="C29" s="88" t="s">
        <v>18</v>
      </c>
      <c r="D29" s="112">
        <f>+SUM(E29:H29)</f>
        <v>304197741</v>
      </c>
      <c r="E29" s="94">
        <v>43812267</v>
      </c>
      <c r="F29" s="99">
        <v>36276670</v>
      </c>
      <c r="G29" s="89">
        <v>89398920</v>
      </c>
      <c r="H29" s="90">
        <v>134709884</v>
      </c>
      <c r="I29" s="142" t="s">
        <v>10</v>
      </c>
    </row>
    <row r="30" spans="2:9">
      <c r="B30" s="92" t="s">
        <v>2</v>
      </c>
      <c r="C30" s="88"/>
      <c r="D30" s="112" t="s">
        <v>100</v>
      </c>
      <c r="E30" s="87"/>
      <c r="F30" s="91"/>
      <c r="G30" s="91"/>
      <c r="H30" s="67"/>
      <c r="I30" s="66"/>
    </row>
    <row r="31" spans="2:9">
      <c r="B31" s="87" t="s">
        <v>95</v>
      </c>
      <c r="C31" s="93" t="s">
        <v>22</v>
      </c>
      <c r="D31" s="112">
        <v>57924202</v>
      </c>
      <c r="E31" s="94">
        <f>+D31*0.183</f>
        <v>10600128.966</v>
      </c>
      <c r="F31" s="99">
        <f>+D31*0.152</f>
        <v>8804478.7039999999</v>
      </c>
      <c r="G31" s="89">
        <f>+D31*0.281</f>
        <v>16276700.762000002</v>
      </c>
      <c r="H31" s="90">
        <f>+D31*0.384</f>
        <v>22242893.568</v>
      </c>
      <c r="I31" s="66" t="s">
        <v>10</v>
      </c>
    </row>
    <row r="32" spans="2:9">
      <c r="B32" s="87" t="s">
        <v>98</v>
      </c>
      <c r="C32" s="93" t="s">
        <v>22</v>
      </c>
      <c r="D32" s="112">
        <f>22407124-17174112</f>
        <v>5233012</v>
      </c>
      <c r="E32" s="94">
        <f>+D32*0.183</f>
        <v>957641.196</v>
      </c>
      <c r="F32" s="99">
        <f>+D32*0.152</f>
        <v>795417.82400000002</v>
      </c>
      <c r="G32" s="89">
        <f>+D32*0.281</f>
        <v>1470476.3720000002</v>
      </c>
      <c r="H32" s="90">
        <f>+D32*0.384</f>
        <v>2009476.608</v>
      </c>
      <c r="I32" s="66" t="s">
        <v>10</v>
      </c>
    </row>
    <row r="33" spans="2:9">
      <c r="B33" s="92" t="s">
        <v>96</v>
      </c>
      <c r="C33" s="88"/>
      <c r="D33" s="86" t="s">
        <v>100</v>
      </c>
      <c r="E33" s="114"/>
      <c r="F33" s="115"/>
      <c r="G33" s="115"/>
      <c r="H33" s="116"/>
      <c r="I33" s="66"/>
    </row>
    <row r="34" spans="2:9">
      <c r="B34" s="87" t="s">
        <v>93</v>
      </c>
      <c r="C34" s="88" t="s">
        <v>18</v>
      </c>
      <c r="D34" s="86">
        <f>+SUM(E34:H34)</f>
        <v>92007358</v>
      </c>
      <c r="E34" s="113">
        <v>16034721</v>
      </c>
      <c r="F34" s="99">
        <v>14646811</v>
      </c>
      <c r="G34" s="89">
        <v>25601175</v>
      </c>
      <c r="H34" s="90">
        <v>35724651</v>
      </c>
      <c r="I34" s="66"/>
    </row>
    <row r="35" spans="2:9">
      <c r="B35" s="92" t="s">
        <v>97</v>
      </c>
      <c r="C35" s="93"/>
      <c r="D35" s="86" t="s">
        <v>100</v>
      </c>
      <c r="E35" s="117" t="s">
        <v>100</v>
      </c>
      <c r="F35" s="118"/>
      <c r="G35" s="118"/>
      <c r="H35" s="119"/>
      <c r="I35" s="66"/>
    </row>
    <row r="36" spans="2:9">
      <c r="B36" s="87" t="s">
        <v>95</v>
      </c>
      <c r="C36" s="88" t="s">
        <v>22</v>
      </c>
      <c r="D36" s="86">
        <f t="shared" ref="D36:D38" si="4">+SUM(E36:H36)</f>
        <v>31376299.600000001</v>
      </c>
      <c r="E36" s="117">
        <f>6935435</f>
        <v>6935435</v>
      </c>
      <c r="F36" s="99">
        <v>2162773</v>
      </c>
      <c r="G36" s="89">
        <v>7411051.2999999998</v>
      </c>
      <c r="H36" s="90">
        <v>14867040.300000001</v>
      </c>
      <c r="I36" s="66" t="s">
        <v>10</v>
      </c>
    </row>
    <row r="37" spans="2:9">
      <c r="B37" s="87"/>
      <c r="C37" s="88"/>
      <c r="D37" s="86"/>
      <c r="E37" s="117"/>
      <c r="F37" s="99"/>
      <c r="G37" s="89"/>
      <c r="H37" s="90"/>
      <c r="I37" s="66"/>
    </row>
    <row r="38" spans="2:9">
      <c r="B38" s="87" t="s">
        <v>3</v>
      </c>
      <c r="C38" s="93" t="s">
        <v>18</v>
      </c>
      <c r="D38" s="86">
        <f t="shared" si="4"/>
        <v>7163199</v>
      </c>
      <c r="E38" s="113">
        <f>2395404</f>
        <v>2395404</v>
      </c>
      <c r="F38" s="99">
        <f>739320</f>
        <v>739320</v>
      </c>
      <c r="G38" s="89">
        <v>1656091</v>
      </c>
      <c r="H38" s="90">
        <f>2372384</f>
        <v>2372384</v>
      </c>
      <c r="I38" s="66"/>
    </row>
    <row r="39" spans="2:9">
      <c r="B39" s="87" t="s">
        <v>10</v>
      </c>
      <c r="C39" s="93"/>
      <c r="D39" s="120"/>
      <c r="E39" s="113"/>
      <c r="F39" s="121"/>
      <c r="G39" s="121"/>
      <c r="H39" s="122"/>
      <c r="I39" s="66"/>
    </row>
    <row r="40" spans="2:9">
      <c r="B40" s="87" t="s">
        <v>12</v>
      </c>
      <c r="C40" s="88"/>
      <c r="D40" s="86">
        <f t="shared" ref="D40:D41" si="5">+SUM(E40:H40)</f>
        <v>17477371</v>
      </c>
      <c r="E40" s="113">
        <v>6743683</v>
      </c>
      <c r="F40" s="99">
        <v>380760</v>
      </c>
      <c r="G40" s="89">
        <v>6328097</v>
      </c>
      <c r="H40" s="90">
        <v>4024831</v>
      </c>
      <c r="I40" s="66"/>
    </row>
    <row r="41" spans="2:9">
      <c r="B41" s="87" t="s">
        <v>4</v>
      </c>
      <c r="C41" s="88" t="s">
        <v>18</v>
      </c>
      <c r="D41" s="86">
        <f t="shared" si="5"/>
        <v>63392161</v>
      </c>
      <c r="E41" s="113">
        <v>5996189</v>
      </c>
      <c r="F41" s="99">
        <v>9416961</v>
      </c>
      <c r="G41" s="89">
        <v>4662297</v>
      </c>
      <c r="H41" s="90">
        <v>43316714</v>
      </c>
      <c r="I41" s="66"/>
    </row>
    <row r="42" spans="2:9">
      <c r="B42" s="87"/>
      <c r="C42" s="88"/>
      <c r="D42" s="86" t="s">
        <v>10</v>
      </c>
      <c r="E42" s="94" t="s">
        <v>10</v>
      </c>
      <c r="F42" s="99" t="s">
        <v>10</v>
      </c>
      <c r="G42" s="89" t="s">
        <v>10</v>
      </c>
      <c r="H42" s="90" t="s">
        <v>10</v>
      </c>
      <c r="I42" s="66"/>
    </row>
    <row r="43" spans="2:9">
      <c r="B43" s="87" t="s">
        <v>13</v>
      </c>
      <c r="C43" s="93" t="s">
        <v>10</v>
      </c>
      <c r="D43" s="86">
        <f>+D27+D29+D31+D32-D34-D36-D38-D40-D41</f>
        <v>2652730894.4000001</v>
      </c>
      <c r="E43" s="94">
        <f>+E27+E29+E31+E32-E34-E36-E38-E40-E41</f>
        <v>479008982.162</v>
      </c>
      <c r="F43" s="99">
        <f t="shared" ref="F43:H43" si="6">+F27+F29+F31+F32-F34-F36-F38-F40-F41</f>
        <v>379386209.528</v>
      </c>
      <c r="G43" s="89">
        <f t="shared" si="6"/>
        <v>750608563.83399999</v>
      </c>
      <c r="H43" s="90">
        <f t="shared" si="6"/>
        <v>1043727138.8760002</v>
      </c>
      <c r="I43" s="66" t="s">
        <v>10</v>
      </c>
    </row>
    <row r="44" spans="2:9">
      <c r="B44" s="87"/>
      <c r="C44" s="88"/>
      <c r="D44" s="86"/>
      <c r="E44" s="94"/>
      <c r="F44" s="99"/>
      <c r="G44" s="89"/>
      <c r="H44" s="90"/>
      <c r="I44" s="66"/>
    </row>
    <row r="45" spans="2:9">
      <c r="B45" s="87" t="s">
        <v>14</v>
      </c>
      <c r="C45" s="88"/>
      <c r="D45" s="86">
        <f t="shared" ref="D45:H45" si="7">AVERAGE(D27,D43)</f>
        <v>2574761611.1999998</v>
      </c>
      <c r="E45" s="94">
        <f t="shared" si="7"/>
        <v>470376679.58099997</v>
      </c>
      <c r="F45" s="99">
        <f t="shared" si="7"/>
        <v>370121238.764</v>
      </c>
      <c r="G45" s="89">
        <f t="shared" si="7"/>
        <v>719864870.91700006</v>
      </c>
      <c r="H45" s="90">
        <f t="shared" si="7"/>
        <v>1014398821.9380001</v>
      </c>
      <c r="I45" s="66" t="s">
        <v>10</v>
      </c>
    </row>
    <row r="46" spans="2:9">
      <c r="B46" s="87"/>
      <c r="C46" s="88" t="s">
        <v>10</v>
      </c>
      <c r="D46" s="86"/>
      <c r="E46" s="94"/>
      <c r="F46" s="99"/>
      <c r="G46" s="89"/>
      <c r="H46" s="90"/>
      <c r="I46" s="66"/>
    </row>
    <row r="47" spans="2:9">
      <c r="B47" s="87" t="s">
        <v>15</v>
      </c>
      <c r="C47" s="88"/>
      <c r="D47" s="123" t="s">
        <v>10</v>
      </c>
      <c r="E47" s="124">
        <v>0.12</v>
      </c>
      <c r="F47" s="125">
        <v>0.13</v>
      </c>
      <c r="G47" s="126">
        <v>0.13500000000000001</v>
      </c>
      <c r="H47" s="127">
        <v>7.4999999999999997E-2</v>
      </c>
      <c r="I47" s="66"/>
    </row>
    <row r="48" spans="2:9">
      <c r="B48" s="87" t="s">
        <v>16</v>
      </c>
      <c r="C48" s="88"/>
      <c r="D48" s="193">
        <f>+SUM(E48:H48)</f>
        <v>315633947.85167277</v>
      </c>
      <c r="E48" s="203">
        <f>+(E6+E23)*E47</f>
        <v>66733914.88095089</v>
      </c>
      <c r="F48" s="204">
        <f t="shared" ref="F48:H48" si="8">+(F6+F23)*F47</f>
        <v>61806906.938446753</v>
      </c>
      <c r="G48" s="205">
        <f t="shared" si="8"/>
        <v>110545711.92482947</v>
      </c>
      <c r="H48" s="206">
        <f t="shared" si="8"/>
        <v>76547414.107445687</v>
      </c>
      <c r="I48" s="211" t="s">
        <v>151</v>
      </c>
    </row>
    <row r="49" spans="2:9">
      <c r="B49" s="87"/>
      <c r="C49" s="88"/>
      <c r="D49" s="86"/>
      <c r="E49" s="94"/>
      <c r="F49" s="99"/>
      <c r="G49" s="89"/>
      <c r="H49" s="90"/>
      <c r="I49" s="66"/>
    </row>
    <row r="50" spans="2:9">
      <c r="B50" s="128" t="s">
        <v>17</v>
      </c>
      <c r="C50" s="129"/>
      <c r="D50" s="193">
        <f t="shared" ref="D50:H50" si="9">D45+D48</f>
        <v>2890395559.0516725</v>
      </c>
      <c r="E50" s="203">
        <f>E45+E48</f>
        <v>537110594.4619509</v>
      </c>
      <c r="F50" s="204">
        <f t="shared" si="9"/>
        <v>431928145.70244676</v>
      </c>
      <c r="G50" s="205">
        <f t="shared" si="9"/>
        <v>830410582.84182954</v>
      </c>
      <c r="H50" s="206">
        <f t="shared" si="9"/>
        <v>1090946236.0454457</v>
      </c>
      <c r="I50" s="191" t="s">
        <v>152</v>
      </c>
    </row>
    <row r="51" spans="2:9">
      <c r="B51" s="87"/>
      <c r="C51" s="88"/>
      <c r="D51" s="86"/>
      <c r="E51" s="94"/>
      <c r="F51" s="99"/>
      <c r="G51" s="89"/>
      <c r="H51" s="90"/>
      <c r="I51" s="66"/>
    </row>
    <row r="52" spans="2:9">
      <c r="B52" s="87" t="s">
        <v>108</v>
      </c>
      <c r="C52" s="88"/>
      <c r="D52" s="86">
        <f>+SUM(E52:H52)</f>
        <v>174327726.86000001</v>
      </c>
      <c r="E52" s="94">
        <f t="shared" ref="E52:H52" si="10">+E7+E8-E23-E34-E36-E38</f>
        <v>32859941.388742551</v>
      </c>
      <c r="F52" s="99">
        <f t="shared" si="10"/>
        <v>31732423.209640421</v>
      </c>
      <c r="G52" s="89">
        <f t="shared" si="10"/>
        <v>41252971.650892869</v>
      </c>
      <c r="H52" s="90">
        <f t="shared" si="10"/>
        <v>68482390.610724196</v>
      </c>
      <c r="I52" s="66" t="s">
        <v>10</v>
      </c>
    </row>
    <row r="53" spans="2:9">
      <c r="B53" s="87"/>
      <c r="C53" s="88"/>
      <c r="D53" s="86" t="s">
        <v>10</v>
      </c>
      <c r="E53" s="94" t="s">
        <v>10</v>
      </c>
      <c r="F53" s="99"/>
      <c r="G53" s="89"/>
      <c r="H53" s="90"/>
      <c r="I53" s="66"/>
    </row>
    <row r="54" spans="2:9">
      <c r="B54" s="87" t="s">
        <v>105</v>
      </c>
      <c r="C54" s="88"/>
      <c r="D54" s="200">
        <f>+SUM(E54:H54)</f>
        <v>75304363.072579533</v>
      </c>
      <c r="E54" s="200">
        <f>+'Table 2 COC'!P12</f>
        <v>11387293.959309377</v>
      </c>
      <c r="F54" s="201">
        <f>+'Table 2 COC'!P63</f>
        <v>15062231.926377725</v>
      </c>
      <c r="G54" s="201">
        <f>+'Table 2 COC'!P46</f>
        <v>24367435.277217396</v>
      </c>
      <c r="H54" s="202">
        <f>+'Table 2 COC'!P29</f>
        <v>24487401.909675024</v>
      </c>
      <c r="I54" s="191" t="s">
        <v>153</v>
      </c>
    </row>
    <row r="55" spans="2:9">
      <c r="B55" s="87"/>
      <c r="C55" s="88"/>
      <c r="D55" s="130"/>
      <c r="E55" s="130"/>
      <c r="F55" s="131"/>
      <c r="G55" s="131"/>
      <c r="H55" s="132"/>
      <c r="I55" s="66"/>
    </row>
    <row r="56" spans="2:9">
      <c r="B56" s="87" t="s">
        <v>102</v>
      </c>
      <c r="C56" s="88"/>
      <c r="D56" s="94">
        <f t="shared" ref="D56:H56" si="11">+D52-D54</f>
        <v>99023363.787420481</v>
      </c>
      <c r="E56" s="94">
        <f t="shared" si="11"/>
        <v>21472647.429433174</v>
      </c>
      <c r="F56" s="131">
        <f t="shared" si="11"/>
        <v>16670191.283262696</v>
      </c>
      <c r="G56" s="131">
        <f t="shared" si="11"/>
        <v>16885536.373675473</v>
      </c>
      <c r="H56" s="132">
        <f t="shared" si="11"/>
        <v>43994988.701049171</v>
      </c>
      <c r="I56" s="66"/>
    </row>
    <row r="57" spans="2:9">
      <c r="B57" s="87"/>
      <c r="C57" s="88"/>
      <c r="D57" s="87"/>
      <c r="E57" s="94"/>
      <c r="F57" s="96"/>
      <c r="G57" s="91"/>
      <c r="H57" s="67"/>
      <c r="I57" s="66"/>
    </row>
    <row r="58" spans="2:9">
      <c r="B58" s="87" t="s">
        <v>103</v>
      </c>
      <c r="C58" s="88"/>
      <c r="D58" s="94">
        <f>+SUM(E58:H58)</f>
        <v>-57048</v>
      </c>
      <c r="E58" s="130">
        <v>-57048</v>
      </c>
      <c r="F58" s="131">
        <v>0</v>
      </c>
      <c r="G58" s="131">
        <v>0</v>
      </c>
      <c r="H58" s="132">
        <v>0</v>
      </c>
      <c r="I58" s="66" t="s">
        <v>10</v>
      </c>
    </row>
    <row r="59" spans="2:9">
      <c r="B59" s="87"/>
      <c r="C59" s="88"/>
      <c r="D59" s="87"/>
      <c r="E59" s="94"/>
      <c r="F59" s="96"/>
      <c r="G59" s="91"/>
      <c r="H59" s="67"/>
      <c r="I59" s="66"/>
    </row>
    <row r="60" spans="2:9">
      <c r="B60" s="87" t="s">
        <v>110</v>
      </c>
      <c r="C60" s="88" t="s">
        <v>10</v>
      </c>
      <c r="D60" s="207">
        <f>+SUM(E60:H60)</f>
        <v>10829913.086313259</v>
      </c>
      <c r="E60" s="214">
        <f>+'Table 3 Tax'!E93</f>
        <v>2994852.9298975607</v>
      </c>
      <c r="F60" s="208">
        <f>+'Table 3 Tax'!G93</f>
        <v>3143342.220491502</v>
      </c>
      <c r="G60" s="209">
        <f>+'Table 3 Tax'!F93</f>
        <v>782613.3082218226</v>
      </c>
      <c r="H60" s="210">
        <f>+'Table 3 Tax'!H93</f>
        <v>3909104.6277023749</v>
      </c>
      <c r="I60" s="211" t="s">
        <v>154</v>
      </c>
    </row>
    <row r="61" spans="2:9">
      <c r="B61" s="87"/>
      <c r="C61" s="88"/>
      <c r="D61" s="87"/>
      <c r="E61" s="87"/>
      <c r="F61" s="91"/>
      <c r="G61" s="91"/>
      <c r="H61" s="67"/>
      <c r="I61" s="66"/>
    </row>
    <row r="62" spans="2:9">
      <c r="B62" s="87" t="s">
        <v>101</v>
      </c>
      <c r="C62" s="88"/>
      <c r="D62" s="130">
        <f t="shared" ref="D62:H62" si="12">+D56+D58-D60</f>
        <v>88136402.701107219</v>
      </c>
      <c r="E62" s="130">
        <f>+E56+E58-E60</f>
        <v>18420746.499535613</v>
      </c>
      <c r="F62" s="131">
        <f t="shared" si="12"/>
        <v>13526849.062771194</v>
      </c>
      <c r="G62" s="131">
        <f t="shared" si="12"/>
        <v>16102923.06545365</v>
      </c>
      <c r="H62" s="132">
        <f t="shared" si="12"/>
        <v>40085884.073346794</v>
      </c>
      <c r="I62" s="66"/>
    </row>
    <row r="63" spans="2:9">
      <c r="B63" s="87"/>
      <c r="C63" s="88"/>
      <c r="D63" s="130"/>
      <c r="E63" s="130" t="s">
        <v>10</v>
      </c>
      <c r="F63" s="131"/>
      <c r="G63" s="131"/>
      <c r="H63" s="132"/>
      <c r="I63" s="66"/>
    </row>
    <row r="64" spans="2:9">
      <c r="B64" s="87" t="s">
        <v>104</v>
      </c>
      <c r="C64" s="88"/>
      <c r="D64" s="130">
        <f t="shared" ref="D64:H64" si="13">+D50*0.4</f>
        <v>1156158223.6206691</v>
      </c>
      <c r="E64" s="94">
        <f t="shared" si="13"/>
        <v>214844237.78478038</v>
      </c>
      <c r="F64" s="131">
        <f t="shared" si="13"/>
        <v>172771258.28097871</v>
      </c>
      <c r="G64" s="131">
        <f t="shared" si="13"/>
        <v>332164233.13673186</v>
      </c>
      <c r="H64" s="132">
        <f t="shared" si="13"/>
        <v>436378494.41817832</v>
      </c>
      <c r="I64" s="66"/>
    </row>
    <row r="65" spans="2:9">
      <c r="B65" s="87"/>
      <c r="C65" s="88"/>
      <c r="D65" s="130"/>
      <c r="E65" s="94"/>
      <c r="F65" s="131"/>
      <c r="G65" s="131"/>
      <c r="H65" s="132"/>
      <c r="I65" s="66"/>
    </row>
    <row r="66" spans="2:9">
      <c r="B66" s="87" t="s">
        <v>106</v>
      </c>
      <c r="C66" s="88"/>
      <c r="D66" s="133">
        <f>+D62/D64</f>
        <v>7.6232128873413102E-2</v>
      </c>
      <c r="E66" s="134">
        <f t="shared" ref="E66:H66" si="14">+E62/E64</f>
        <v>8.5740007223226278E-2</v>
      </c>
      <c r="F66" s="125">
        <f t="shared" si="14"/>
        <v>7.8293399014160187E-2</v>
      </c>
      <c r="G66" s="126">
        <f t="shared" si="14"/>
        <v>4.847879891639343E-2</v>
      </c>
      <c r="H66" s="127">
        <f t="shared" si="14"/>
        <v>9.1860356516407032E-2</v>
      </c>
      <c r="I66" s="66"/>
    </row>
    <row r="67" spans="2:9">
      <c r="B67" s="87"/>
      <c r="C67" s="88"/>
      <c r="D67" s="130"/>
      <c r="E67" s="130"/>
      <c r="F67" s="131"/>
      <c r="G67" s="131"/>
      <c r="H67" s="132"/>
      <c r="I67" s="66"/>
    </row>
    <row r="68" spans="2:9">
      <c r="B68" s="87" t="s">
        <v>142</v>
      </c>
      <c r="C68" s="88"/>
      <c r="D68" s="133" t="s">
        <v>10</v>
      </c>
      <c r="E68" s="134">
        <v>0.09</v>
      </c>
      <c r="F68" s="131"/>
      <c r="G68" s="131"/>
      <c r="H68" s="132"/>
      <c r="I68" s="66"/>
    </row>
    <row r="69" spans="2:9">
      <c r="B69" s="87" t="s">
        <v>143</v>
      </c>
      <c r="C69" s="88"/>
      <c r="D69" s="130"/>
      <c r="E69" s="130">
        <f>+(E66-E68)*E64</f>
        <v>-915234.90109461977</v>
      </c>
      <c r="F69" s="131"/>
      <c r="G69" s="131"/>
      <c r="H69" s="132"/>
      <c r="I69" s="66"/>
    </row>
    <row r="70" spans="2:9" ht="15.75" thickBot="1">
      <c r="B70" s="135" t="s">
        <v>144</v>
      </c>
      <c r="C70" s="136"/>
      <c r="D70" s="137"/>
      <c r="E70" s="137">
        <f>+E69/2</f>
        <v>-457617.45054730988</v>
      </c>
      <c r="F70" s="138"/>
      <c r="G70" s="138"/>
      <c r="H70" s="139"/>
      <c r="I70" s="140"/>
    </row>
    <row r="71" spans="2:9">
      <c r="D71" s="59"/>
    </row>
    <row r="72" spans="2:9">
      <c r="D72" s="63"/>
    </row>
    <row r="73" spans="2:9">
      <c r="B73" s="1" t="s">
        <v>10</v>
      </c>
      <c r="D73" s="64"/>
    </row>
    <row r="74" spans="2:9">
      <c r="B74" s="1" t="s">
        <v>10</v>
      </c>
      <c r="D74" s="59"/>
    </row>
    <row r="75" spans="2:9">
      <c r="D75" s="61"/>
    </row>
    <row r="76" spans="2:9">
      <c r="B76" s="1" t="s">
        <v>10</v>
      </c>
      <c r="D76" s="60"/>
    </row>
  </sheetData>
  <mergeCells count="1">
    <mergeCell ref="E3:H3"/>
  </mergeCells>
  <pageMargins left="0.7" right="0.7" top="0.25" bottom="0.25" header="0.3" footer="0.3"/>
  <pageSetup scale="4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8"/>
  <sheetViews>
    <sheetView tabSelected="1" topLeftCell="A64" zoomScaleNormal="100" workbookViewId="0">
      <selection activeCell="E19" sqref="E19"/>
    </sheetView>
  </sheetViews>
  <sheetFormatPr defaultRowHeight="15"/>
  <cols>
    <col min="1" max="3" width="9.140625" style="2"/>
    <col min="4" max="4" width="16.140625" style="2" bestFit="1" customWidth="1"/>
    <col min="5" max="5" width="5.140625" style="2" customWidth="1"/>
    <col min="6" max="6" width="9.140625" style="2"/>
    <col min="7" max="7" width="5.28515625" style="2" customWidth="1"/>
    <col min="8" max="8" width="4.5703125" style="2" customWidth="1"/>
    <col min="9" max="9" width="5.5703125" style="2" customWidth="1"/>
    <col min="10" max="10" width="15" style="2" customWidth="1"/>
    <col min="11" max="11" width="3.85546875" style="2" customWidth="1"/>
    <col min="12" max="12" width="9.140625" style="2"/>
    <col min="13" max="13" width="3.7109375" style="2" customWidth="1"/>
    <col min="14" max="14" width="3.28515625" style="2" customWidth="1"/>
    <col min="15" max="15" width="3.42578125" style="2" customWidth="1"/>
    <col min="16" max="16" width="16.42578125" style="2" customWidth="1"/>
    <col min="17" max="16384" width="9.140625" style="2"/>
  </cols>
  <sheetData>
    <row r="1" spans="1:16" ht="19.5" customHeight="1"/>
    <row r="2" spans="1:16" ht="18">
      <c r="B2" s="226" t="s">
        <v>141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11"/>
      <c r="P2" s="11"/>
    </row>
    <row r="3" spans="1:16">
      <c r="B3" s="35"/>
      <c r="P3" s="11"/>
    </row>
    <row r="4" spans="1:16" ht="7.5" customHeight="1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</row>
    <row r="5" spans="1:16" ht="15.75" customHeight="1">
      <c r="B5" s="224" t="s">
        <v>76</v>
      </c>
      <c r="C5" s="224"/>
      <c r="D5" s="12"/>
      <c r="E5" s="7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</row>
    <row r="6" spans="1:16">
      <c r="B6" s="225" t="s">
        <v>10</v>
      </c>
      <c r="C6" s="225"/>
      <c r="D6" s="14" t="s">
        <v>81</v>
      </c>
      <c r="E6" s="15"/>
      <c r="F6" s="15"/>
      <c r="G6" s="16"/>
      <c r="H6" s="16"/>
      <c r="I6" s="16"/>
      <c r="J6" s="17">
        <f>+'Table 1 Allocations'!E50</f>
        <v>537110594.4619509</v>
      </c>
      <c r="K6" s="13"/>
      <c r="L6" s="13"/>
      <c r="M6" s="13"/>
      <c r="N6" s="13"/>
      <c r="O6" s="13"/>
      <c r="P6" s="13"/>
    </row>
    <row r="7" spans="1:16">
      <c r="B7" s="18"/>
      <c r="C7" s="13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  <c r="P7" s="223"/>
    </row>
    <row r="8" spans="1:16">
      <c r="B8" s="18"/>
      <c r="C8" s="13"/>
      <c r="D8" s="13"/>
      <c r="E8" s="13"/>
      <c r="F8" s="19" t="s">
        <v>82</v>
      </c>
      <c r="G8" s="19"/>
      <c r="H8" s="19"/>
      <c r="I8" s="19"/>
      <c r="J8" s="19" t="s">
        <v>83</v>
      </c>
      <c r="K8" s="20"/>
      <c r="L8" s="19" t="s">
        <v>82</v>
      </c>
      <c r="M8" s="19"/>
      <c r="N8" s="20"/>
      <c r="O8" s="20"/>
      <c r="P8" s="19" t="s">
        <v>83</v>
      </c>
    </row>
    <row r="9" spans="1:16">
      <c r="B9" s="18"/>
      <c r="C9" s="13"/>
      <c r="D9" s="21" t="s">
        <v>84</v>
      </c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</row>
    <row r="10" spans="1:16">
      <c r="B10" s="18">
        <v>8</v>
      </c>
      <c r="C10" s="13"/>
      <c r="D10" s="22" t="s">
        <v>85</v>
      </c>
      <c r="E10" s="13"/>
      <c r="F10" s="23">
        <v>0.56000000000000005</v>
      </c>
      <c r="G10" s="23"/>
      <c r="H10" s="24"/>
      <c r="I10" s="25"/>
      <c r="J10" s="26">
        <f>+$J$6*F10</f>
        <v>300781932.89869255</v>
      </c>
      <c r="K10" s="13"/>
      <c r="L10" s="23">
        <v>3.6223255000000003E-2</v>
      </c>
      <c r="M10" s="23"/>
      <c r="N10" s="24"/>
      <c r="O10" s="25"/>
      <c r="P10" s="26">
        <f>+J10*L10</f>
        <v>10895300.65478223</v>
      </c>
    </row>
    <row r="11" spans="1:16">
      <c r="B11" s="18">
        <v>9</v>
      </c>
      <c r="C11" s="13"/>
      <c r="D11" s="22" t="s">
        <v>86</v>
      </c>
      <c r="E11" s="13"/>
      <c r="F11" s="27">
        <v>0.04</v>
      </c>
      <c r="G11" s="23"/>
      <c r="H11" s="24"/>
      <c r="I11" s="25"/>
      <c r="J11" s="28">
        <f>+$J$6*F11</f>
        <v>21484423.778478038</v>
      </c>
      <c r="K11" s="13"/>
      <c r="L11" s="27">
        <v>2.29E-2</v>
      </c>
      <c r="M11" s="23"/>
      <c r="N11" s="24"/>
      <c r="O11" s="25"/>
      <c r="P11" s="28">
        <f>+J11*L11</f>
        <v>491993.30452714709</v>
      </c>
    </row>
    <row r="12" spans="1:16" ht="15.75" thickBot="1">
      <c r="B12" s="18">
        <v>10</v>
      </c>
      <c r="C12" s="13"/>
      <c r="D12" s="29" t="s">
        <v>87</v>
      </c>
      <c r="E12" s="13"/>
      <c r="F12" s="30">
        <v>0.60000000000000009</v>
      </c>
      <c r="G12" s="31"/>
      <c r="H12" s="32"/>
      <c r="I12" s="33"/>
      <c r="J12" s="34">
        <f>SUM(J10:J11)</f>
        <v>322266356.67717057</v>
      </c>
      <c r="K12" s="13"/>
      <c r="L12" s="52">
        <v>3.357228070175438E-2</v>
      </c>
      <c r="M12" s="31"/>
      <c r="N12" s="13"/>
      <c r="O12" s="35"/>
      <c r="P12" s="34">
        <f>+P10+P11</f>
        <v>11387293.959309377</v>
      </c>
    </row>
    <row r="13" spans="1:16" ht="15.75" thickTop="1">
      <c r="B13" s="18"/>
      <c r="C13" s="13"/>
      <c r="D13" s="13"/>
      <c r="E13" s="13"/>
      <c r="F13" s="32"/>
      <c r="G13" s="32"/>
      <c r="H13" s="32"/>
      <c r="I13" s="33"/>
      <c r="J13" s="36"/>
      <c r="K13" s="13"/>
      <c r="L13" s="23"/>
      <c r="M13" s="31"/>
      <c r="N13" s="13"/>
      <c r="O13" s="35"/>
      <c r="P13" s="36"/>
    </row>
    <row r="14" spans="1:16">
      <c r="B14" s="18"/>
      <c r="C14" s="13"/>
      <c r="D14" s="21" t="s">
        <v>88</v>
      </c>
      <c r="E14" s="13"/>
      <c r="F14" s="32"/>
      <c r="G14" s="32"/>
      <c r="H14" s="32"/>
      <c r="I14" s="33"/>
      <c r="J14" s="36"/>
      <c r="K14" s="13"/>
      <c r="L14" s="23"/>
      <c r="M14" s="31"/>
      <c r="N14" s="13"/>
      <c r="O14" s="35"/>
      <c r="P14" s="36"/>
    </row>
    <row r="15" spans="1:16">
      <c r="B15" s="18">
        <v>11</v>
      </c>
      <c r="C15" s="13"/>
      <c r="D15" s="22" t="s">
        <v>89</v>
      </c>
      <c r="E15" s="13"/>
      <c r="F15" s="31">
        <v>0.4</v>
      </c>
      <c r="G15" s="32"/>
      <c r="H15" s="24"/>
      <c r="I15" s="25"/>
      <c r="J15" s="26">
        <f>+$J$6*F15</f>
        <v>214844237.78478038</v>
      </c>
      <c r="K15" s="13"/>
      <c r="L15" s="23">
        <v>0.09</v>
      </c>
      <c r="M15" s="23"/>
      <c r="N15" s="24"/>
      <c r="O15" s="25"/>
      <c r="P15" s="26">
        <f>+J15*L15</f>
        <v>19335981.400630232</v>
      </c>
    </row>
    <row r="16" spans="1:16">
      <c r="B16" s="18">
        <v>12</v>
      </c>
      <c r="C16" s="13"/>
      <c r="D16" s="22" t="s">
        <v>90</v>
      </c>
      <c r="E16" s="13"/>
      <c r="F16" s="27">
        <v>0</v>
      </c>
      <c r="G16" s="33"/>
      <c r="H16" s="24"/>
      <c r="I16" s="25"/>
      <c r="J16" s="28">
        <v>0</v>
      </c>
      <c r="K16" s="13"/>
      <c r="L16" s="27">
        <v>0</v>
      </c>
      <c r="M16" s="23"/>
      <c r="N16" s="24"/>
      <c r="O16" s="25"/>
      <c r="P16" s="28">
        <f>+J16*L16</f>
        <v>0</v>
      </c>
    </row>
    <row r="17" spans="1:16" ht="15.75" thickBot="1">
      <c r="B17" s="18">
        <v>13</v>
      </c>
      <c r="C17" s="13"/>
      <c r="D17" s="29" t="s">
        <v>91</v>
      </c>
      <c r="E17" s="13"/>
      <c r="F17" s="30">
        <v>0.4</v>
      </c>
      <c r="G17" s="32"/>
      <c r="H17" s="32"/>
      <c r="I17" s="32"/>
      <c r="J17" s="34">
        <f>+J15+J16</f>
        <v>214844237.78478038</v>
      </c>
      <c r="K17" s="13"/>
      <c r="L17" s="52">
        <f>+L15</f>
        <v>0.09</v>
      </c>
      <c r="M17" s="31"/>
      <c r="N17" s="13"/>
      <c r="O17" s="13"/>
      <c r="P17" s="34">
        <f>+P15+P16</f>
        <v>19335981.400630232</v>
      </c>
    </row>
    <row r="18" spans="1:16" ht="15.75" thickTop="1">
      <c r="B18" s="18"/>
      <c r="C18" s="13"/>
      <c r="D18" s="13"/>
      <c r="E18" s="13"/>
      <c r="F18" s="13"/>
      <c r="G18" s="13"/>
      <c r="H18" s="13"/>
      <c r="I18" s="13"/>
      <c r="J18" s="36"/>
      <c r="K18" s="13"/>
      <c r="L18" s="31"/>
      <c r="M18" s="31"/>
      <c r="N18" s="13"/>
      <c r="O18" s="13"/>
      <c r="P18" s="36"/>
    </row>
    <row r="19" spans="1:16" ht="15.75" thickBot="1">
      <c r="B19" s="18">
        <v>14</v>
      </c>
      <c r="C19" s="13"/>
      <c r="D19" s="29" t="s">
        <v>68</v>
      </c>
      <c r="E19" s="13"/>
      <c r="F19" s="37">
        <v>1</v>
      </c>
      <c r="G19" s="38"/>
      <c r="H19" s="38"/>
      <c r="I19" s="38"/>
      <c r="J19" s="39">
        <f>+J17+J12</f>
        <v>537110594.46195102</v>
      </c>
      <c r="K19" s="13"/>
      <c r="L19" s="40">
        <v>5.5263368421052637E-2</v>
      </c>
      <c r="M19" s="31"/>
      <c r="N19" s="13"/>
      <c r="O19" s="13"/>
      <c r="P19" s="39">
        <f>+P17+P12</f>
        <v>30723275.359939609</v>
      </c>
    </row>
    <row r="20" spans="1:16" ht="15.75" thickTop="1"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</row>
    <row r="21" spans="1:16" ht="8.25" customHeight="1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</row>
    <row r="22" spans="1:16" ht="15.75">
      <c r="B22" s="224" t="s">
        <v>79</v>
      </c>
      <c r="C22" s="224"/>
    </row>
    <row r="23" spans="1:16">
      <c r="A23" s="9"/>
      <c r="D23" s="14" t="s">
        <v>81</v>
      </c>
      <c r="E23" s="15"/>
      <c r="F23" s="15"/>
      <c r="G23" s="16"/>
      <c r="H23" s="16"/>
      <c r="I23" s="16"/>
      <c r="J23" s="17">
        <f>+'Table 1 Allocations'!H50</f>
        <v>1090946236.0454457</v>
      </c>
      <c r="K23" s="13"/>
      <c r="L23" s="8" t="s">
        <v>10</v>
      </c>
      <c r="M23" s="13"/>
      <c r="N23" s="13"/>
      <c r="O23" s="13"/>
      <c r="P23" s="13"/>
    </row>
    <row r="24" spans="1:16">
      <c r="A24" s="9"/>
      <c r="B24" s="18"/>
      <c r="C24" s="1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</row>
    <row r="25" spans="1:16">
      <c r="A25" s="9"/>
      <c r="B25" s="18"/>
      <c r="C25" s="13"/>
      <c r="D25" s="13"/>
      <c r="E25" s="13"/>
      <c r="F25" s="19" t="s">
        <v>82</v>
      </c>
      <c r="G25" s="19"/>
      <c r="H25" s="19"/>
      <c r="I25" s="19"/>
      <c r="J25" s="19" t="s">
        <v>83</v>
      </c>
      <c r="K25" s="20"/>
      <c r="L25" s="19" t="s">
        <v>82</v>
      </c>
      <c r="M25" s="19"/>
      <c r="N25" s="20"/>
      <c r="O25" s="20"/>
      <c r="P25" s="19" t="s">
        <v>83</v>
      </c>
    </row>
    <row r="26" spans="1:16">
      <c r="A26" s="9"/>
      <c r="B26" s="18"/>
      <c r="C26" s="13"/>
      <c r="D26" s="21" t="s">
        <v>84</v>
      </c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</row>
    <row r="27" spans="1:16">
      <c r="A27" s="9"/>
      <c r="B27" s="18">
        <v>8</v>
      </c>
      <c r="C27" s="13"/>
      <c r="D27" s="22" t="s">
        <v>85</v>
      </c>
      <c r="E27" s="13"/>
      <c r="F27" s="23">
        <v>0.56000000000000005</v>
      </c>
      <c r="G27" s="23"/>
      <c r="H27" s="24"/>
      <c r="I27" s="25"/>
      <c r="J27" s="26">
        <f>+$J$23*F27</f>
        <v>610929892.1854496</v>
      </c>
      <c r="K27" s="13"/>
      <c r="L27" s="23">
        <v>3.8825037148941706E-2</v>
      </c>
      <c r="M27" s="23"/>
      <c r="N27" s="24"/>
      <c r="O27" s="25"/>
      <c r="P27" s="26">
        <f>+J27*L27</f>
        <v>23719375.759499032</v>
      </c>
    </row>
    <row r="28" spans="1:16">
      <c r="A28" s="9"/>
      <c r="B28" s="18">
        <v>9</v>
      </c>
      <c r="C28" s="13"/>
      <c r="D28" s="22" t="s">
        <v>86</v>
      </c>
      <c r="E28" s="13"/>
      <c r="F28" s="27">
        <v>0.04</v>
      </c>
      <c r="G28" s="23"/>
      <c r="H28" s="24"/>
      <c r="I28" s="25"/>
      <c r="J28" s="28">
        <f>+$J$23*F28</f>
        <v>43637849.441817828</v>
      </c>
      <c r="K28" s="13"/>
      <c r="L28" s="27">
        <v>1.7600000000000001E-2</v>
      </c>
      <c r="M28" s="23"/>
      <c r="N28" s="24"/>
      <c r="O28" s="25"/>
      <c r="P28" s="28">
        <f>+J28*L28</f>
        <v>768026.1501759938</v>
      </c>
    </row>
    <row r="29" spans="1:16" ht="15.75" thickBot="1">
      <c r="A29" s="9"/>
      <c r="B29" s="18">
        <v>10</v>
      </c>
      <c r="C29" s="13"/>
      <c r="D29" s="29" t="s">
        <v>87</v>
      </c>
      <c r="E29" s="13"/>
      <c r="F29" s="30">
        <v>0.60000000000000009</v>
      </c>
      <c r="G29" s="31"/>
      <c r="H29" s="32"/>
      <c r="I29" s="33"/>
      <c r="J29" s="34">
        <f>+SUM(J27:J28)</f>
        <v>654567741.62726748</v>
      </c>
      <c r="K29" s="13"/>
      <c r="L29" s="30">
        <v>3.7410034672345591E-2</v>
      </c>
      <c r="M29" s="31"/>
      <c r="N29" s="13"/>
      <c r="O29" s="35"/>
      <c r="P29" s="34">
        <f>+P27+P28</f>
        <v>24487401.909675024</v>
      </c>
    </row>
    <row r="30" spans="1:16" ht="15.75" thickTop="1">
      <c r="A30" s="9"/>
      <c r="B30" s="18"/>
      <c r="C30" s="13"/>
      <c r="D30" s="13"/>
      <c r="E30" s="13"/>
      <c r="F30" s="32"/>
      <c r="G30" s="32"/>
      <c r="H30" s="32"/>
      <c r="I30" s="33"/>
      <c r="J30" s="36"/>
      <c r="K30" s="13"/>
      <c r="L30" s="31"/>
      <c r="M30" s="31"/>
      <c r="N30" s="13"/>
      <c r="O30" s="35"/>
      <c r="P30" s="36"/>
    </row>
    <row r="31" spans="1:16">
      <c r="A31" s="9"/>
      <c r="B31" s="18"/>
      <c r="C31" s="13"/>
      <c r="D31" s="21" t="s">
        <v>88</v>
      </c>
      <c r="E31" s="13"/>
      <c r="F31" s="32"/>
      <c r="G31" s="32"/>
      <c r="H31" s="32"/>
      <c r="I31" s="33"/>
      <c r="J31" s="36"/>
      <c r="K31" s="13"/>
      <c r="L31" s="31"/>
      <c r="M31" s="31"/>
      <c r="N31" s="13"/>
      <c r="O31" s="35"/>
      <c r="P31" s="36"/>
    </row>
    <row r="32" spans="1:16">
      <c r="A32" s="9"/>
      <c r="B32" s="18">
        <v>11</v>
      </c>
      <c r="C32" s="13"/>
      <c r="D32" s="22" t="s">
        <v>89</v>
      </c>
      <c r="E32" s="13"/>
      <c r="F32" s="31">
        <v>0.4</v>
      </c>
      <c r="G32" s="32"/>
      <c r="H32" s="24"/>
      <c r="I32" s="25"/>
      <c r="J32" s="26">
        <f>+$J$23*F32</f>
        <v>436378494.41817832</v>
      </c>
      <c r="K32" s="13"/>
      <c r="L32" s="23">
        <v>8.7800000000000003E-2</v>
      </c>
      <c r="M32" s="23"/>
      <c r="N32" s="24"/>
      <c r="O32" s="25"/>
      <c r="P32" s="26">
        <f>+J32*L32</f>
        <v>38314031.809916057</v>
      </c>
    </row>
    <row r="33" spans="1:16">
      <c r="A33" s="9"/>
      <c r="B33" s="18">
        <v>12</v>
      </c>
      <c r="C33" s="13"/>
      <c r="D33" s="22" t="s">
        <v>90</v>
      </c>
      <c r="E33" s="13"/>
      <c r="F33" s="27">
        <v>0</v>
      </c>
      <c r="G33" s="33"/>
      <c r="H33" s="24"/>
      <c r="I33" s="25"/>
      <c r="J33" s="28">
        <f>+$J$23*F33</f>
        <v>0</v>
      </c>
      <c r="K33" s="13"/>
      <c r="L33" s="27">
        <v>0</v>
      </c>
      <c r="M33" s="23"/>
      <c r="N33" s="24"/>
      <c r="O33" s="25"/>
      <c r="P33" s="28">
        <f>+J33*L33</f>
        <v>0</v>
      </c>
    </row>
    <row r="34" spans="1:16" ht="15.75" thickBot="1">
      <c r="A34" s="9"/>
      <c r="B34" s="18">
        <v>13</v>
      </c>
      <c r="C34" s="13"/>
      <c r="D34" s="29" t="s">
        <v>91</v>
      </c>
      <c r="E34" s="13"/>
      <c r="F34" s="30">
        <v>0.4</v>
      </c>
      <c r="G34" s="32"/>
      <c r="H34" s="32"/>
      <c r="I34" s="32"/>
      <c r="J34" s="34">
        <f>+SUM(J32:J33)</f>
        <v>436378494.41817832</v>
      </c>
      <c r="K34" s="13"/>
      <c r="L34" s="30">
        <v>8.7800000000000003E-2</v>
      </c>
      <c r="M34" s="31"/>
      <c r="N34" s="13"/>
      <c r="O34" s="13"/>
      <c r="P34" s="34">
        <f>+P32+P33</f>
        <v>38314031.809916057</v>
      </c>
    </row>
    <row r="35" spans="1:16" ht="15.75" thickTop="1">
      <c r="A35" s="9"/>
      <c r="B35" s="18"/>
      <c r="C35" s="13"/>
      <c r="D35" s="13"/>
      <c r="E35" s="13"/>
      <c r="F35" s="13"/>
      <c r="G35" s="13"/>
      <c r="H35" s="13"/>
      <c r="I35" s="13"/>
      <c r="J35" s="36"/>
      <c r="K35" s="13"/>
      <c r="L35" s="31"/>
      <c r="M35" s="31"/>
      <c r="N35" s="13"/>
      <c r="O35" s="13"/>
      <c r="P35" s="36"/>
    </row>
    <row r="36" spans="1:16" ht="15.75" thickBot="1">
      <c r="A36" s="9"/>
      <c r="B36" s="18">
        <v>14</v>
      </c>
      <c r="C36" s="13"/>
      <c r="D36" s="29" t="s">
        <v>68</v>
      </c>
      <c r="E36" s="13"/>
      <c r="F36" s="37">
        <v>1</v>
      </c>
      <c r="G36" s="38"/>
      <c r="H36" s="38"/>
      <c r="I36" s="38"/>
      <c r="J36" s="39">
        <f>+J34+J29</f>
        <v>1090946236.0454459</v>
      </c>
      <c r="K36" s="13"/>
      <c r="L36" s="40">
        <v>5.7566020803407364E-2</v>
      </c>
      <c r="M36" s="31"/>
      <c r="N36" s="13"/>
      <c r="O36" s="13"/>
      <c r="P36" s="39">
        <f>+P34+P29</f>
        <v>62801433.719591081</v>
      </c>
    </row>
    <row r="37" spans="1:16" ht="15.75" thickTop="1">
      <c r="A37" s="7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</row>
    <row r="38" spans="1:16" ht="6.75" customHeight="1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</row>
    <row r="39" spans="1:16" ht="15.75">
      <c r="A39" s="42"/>
      <c r="B39" s="224" t="s">
        <v>77</v>
      </c>
      <c r="C39" s="224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</row>
    <row r="40" spans="1:16">
      <c r="A40" s="9"/>
      <c r="D40" s="14" t="s">
        <v>81</v>
      </c>
      <c r="E40" s="15"/>
      <c r="F40" s="15"/>
      <c r="G40" s="16"/>
      <c r="H40" s="16"/>
      <c r="I40" s="16"/>
      <c r="J40" s="17">
        <f>+'Table 1 Allocations'!G50</f>
        <v>830410582.84182954</v>
      </c>
      <c r="K40" s="13"/>
      <c r="L40" s="8" t="s">
        <v>10</v>
      </c>
      <c r="M40" s="13"/>
      <c r="N40" s="13"/>
      <c r="O40" s="13"/>
      <c r="P40" s="13"/>
    </row>
    <row r="41" spans="1:16">
      <c r="A41" s="9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</row>
    <row r="42" spans="1:16">
      <c r="A42" s="9"/>
      <c r="B42" s="18"/>
      <c r="C42" s="13"/>
      <c r="D42" s="13"/>
      <c r="E42" s="13"/>
      <c r="F42" s="19" t="s">
        <v>82</v>
      </c>
      <c r="G42" s="19"/>
      <c r="H42" s="19"/>
      <c r="I42" s="19"/>
      <c r="J42" s="19" t="s">
        <v>83</v>
      </c>
      <c r="K42" s="20"/>
      <c r="L42" s="19" t="s">
        <v>82</v>
      </c>
      <c r="M42" s="19"/>
      <c r="N42" s="20"/>
      <c r="O42" s="20"/>
      <c r="P42" s="19" t="s">
        <v>83</v>
      </c>
    </row>
    <row r="43" spans="1:16">
      <c r="A43" s="9"/>
      <c r="B43" s="18"/>
      <c r="C43" s="13"/>
      <c r="D43" s="21" t="s">
        <v>84</v>
      </c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  <row r="44" spans="1:16">
      <c r="A44" s="9"/>
      <c r="B44" s="18">
        <v>8</v>
      </c>
      <c r="C44" s="13"/>
      <c r="D44" s="22" t="s">
        <v>85</v>
      </c>
      <c r="E44" s="13"/>
      <c r="F44" s="23">
        <v>0.56000000000000005</v>
      </c>
      <c r="G44" s="23"/>
      <c r="H44" s="24"/>
      <c r="I44" s="25"/>
      <c r="J44" s="26">
        <f>+$J$40*F44</f>
        <v>465029926.3914246</v>
      </c>
      <c r="K44" s="13"/>
      <c r="L44" s="23">
        <v>5.0914000000000001E-2</v>
      </c>
      <c r="M44" s="23"/>
      <c r="N44" s="24"/>
      <c r="O44" s="25"/>
      <c r="P44" s="26">
        <f>+J44*L44</f>
        <v>23676533.672292992</v>
      </c>
    </row>
    <row r="45" spans="1:16">
      <c r="A45" s="9"/>
      <c r="B45" s="18">
        <v>9</v>
      </c>
      <c r="C45" s="13"/>
      <c r="D45" s="22" t="s">
        <v>86</v>
      </c>
      <c r="E45" s="13"/>
      <c r="F45" s="27">
        <v>0.04</v>
      </c>
      <c r="G45" s="23"/>
      <c r="H45" s="24"/>
      <c r="I45" s="25"/>
      <c r="J45" s="28">
        <f>+$J$40*F45</f>
        <v>33216423.313673183</v>
      </c>
      <c r="K45" s="13"/>
      <c r="L45" s="27">
        <v>2.0799999999999999E-2</v>
      </c>
      <c r="M45" s="23"/>
      <c r="N45" s="24"/>
      <c r="O45" s="25"/>
      <c r="P45" s="28">
        <f>+J45*L45</f>
        <v>690901.6049244022</v>
      </c>
    </row>
    <row r="46" spans="1:16" ht="15.75" thickBot="1">
      <c r="A46" s="9"/>
      <c r="B46" s="18">
        <v>10</v>
      </c>
      <c r="C46" s="13"/>
      <c r="D46" s="29" t="s">
        <v>87</v>
      </c>
      <c r="E46" s="13"/>
      <c r="F46" s="30">
        <v>0.60000000000000009</v>
      </c>
      <c r="G46" s="31"/>
      <c r="H46" s="32"/>
      <c r="I46" s="33"/>
      <c r="J46" s="34">
        <f>+SUM(J44:J45)</f>
        <v>498246349.70509779</v>
      </c>
      <c r="K46" s="13"/>
      <c r="L46" s="30">
        <v>4.8906399999999996E-2</v>
      </c>
      <c r="M46" s="31"/>
      <c r="N46" s="13"/>
      <c r="O46" s="35"/>
      <c r="P46" s="34">
        <f>+P44+P45</f>
        <v>24367435.277217396</v>
      </c>
    </row>
    <row r="47" spans="1:16" ht="15.75" thickTop="1">
      <c r="A47" s="9"/>
      <c r="B47" s="18"/>
      <c r="C47" s="13"/>
      <c r="D47" s="13"/>
      <c r="E47" s="13"/>
      <c r="F47" s="32"/>
      <c r="G47" s="32"/>
      <c r="H47" s="32"/>
      <c r="I47" s="33"/>
      <c r="J47" s="36"/>
      <c r="K47" s="13"/>
      <c r="L47" s="31"/>
      <c r="M47" s="31"/>
      <c r="N47" s="13"/>
      <c r="O47" s="35"/>
      <c r="P47" s="36"/>
    </row>
    <row r="48" spans="1:16">
      <c r="A48" s="9"/>
      <c r="B48" s="18"/>
      <c r="C48" s="13"/>
      <c r="D48" s="21" t="s">
        <v>88</v>
      </c>
      <c r="E48" s="13"/>
      <c r="F48" s="32"/>
      <c r="G48" s="32"/>
      <c r="H48" s="32"/>
      <c r="I48" s="33"/>
      <c r="J48" s="36"/>
      <c r="K48" s="13"/>
      <c r="L48" s="31"/>
      <c r="M48" s="31"/>
      <c r="N48" s="13"/>
      <c r="O48" s="35"/>
      <c r="P48" s="36"/>
    </row>
    <row r="49" spans="1:16">
      <c r="A49" s="9"/>
      <c r="B49" s="18">
        <v>11</v>
      </c>
      <c r="C49" s="13"/>
      <c r="D49" s="22" t="s">
        <v>89</v>
      </c>
      <c r="E49" s="13"/>
      <c r="F49" s="31">
        <v>0.4</v>
      </c>
      <c r="G49" s="32"/>
      <c r="H49" s="24"/>
      <c r="I49" s="25"/>
      <c r="J49" s="26">
        <f>+$J$40*F49</f>
        <v>332164233.13673186</v>
      </c>
      <c r="K49" s="13"/>
      <c r="L49" s="23">
        <v>8.9300000000000004E-2</v>
      </c>
      <c r="M49" s="23"/>
      <c r="N49" s="24"/>
      <c r="O49" s="25"/>
      <c r="P49" s="26">
        <f>+J49*L49</f>
        <v>29662266.019110158</v>
      </c>
    </row>
    <row r="50" spans="1:16">
      <c r="A50" s="9"/>
      <c r="B50" s="18">
        <v>12</v>
      </c>
      <c r="C50" s="13"/>
      <c r="D50" s="22" t="s">
        <v>90</v>
      </c>
      <c r="E50" s="13"/>
      <c r="F50" s="27">
        <v>0</v>
      </c>
      <c r="G50" s="33"/>
      <c r="H50" s="24"/>
      <c r="I50" s="25"/>
      <c r="J50" s="28">
        <f>+$J$40*F50</f>
        <v>0</v>
      </c>
      <c r="K50" s="13"/>
      <c r="L50" s="27">
        <v>0</v>
      </c>
      <c r="M50" s="23"/>
      <c r="N50" s="24"/>
      <c r="O50" s="25"/>
      <c r="P50" s="28">
        <f>+J50*L50</f>
        <v>0</v>
      </c>
    </row>
    <row r="51" spans="1:16" ht="15.75" thickBot="1">
      <c r="A51" s="9"/>
      <c r="B51" s="18">
        <v>13</v>
      </c>
      <c r="C51" s="13"/>
      <c r="D51" s="29" t="s">
        <v>91</v>
      </c>
      <c r="E51" s="13"/>
      <c r="F51" s="30">
        <v>0.4</v>
      </c>
      <c r="G51" s="32"/>
      <c r="H51" s="32"/>
      <c r="I51" s="32"/>
      <c r="J51" s="34">
        <f>+SUM(J49:J50)</f>
        <v>332164233.13673186</v>
      </c>
      <c r="K51" s="13"/>
      <c r="L51" s="30">
        <v>8.9300000000000004E-2</v>
      </c>
      <c r="M51" s="31"/>
      <c r="N51" s="13"/>
      <c r="O51" s="13"/>
      <c r="P51" s="34">
        <f>+P49+P50</f>
        <v>29662266.019110158</v>
      </c>
    </row>
    <row r="52" spans="1:16" ht="15.75" thickTop="1">
      <c r="A52" s="9"/>
      <c r="B52" s="18"/>
      <c r="C52" s="13"/>
      <c r="D52" s="13"/>
      <c r="E52" s="13"/>
      <c r="F52" s="13"/>
      <c r="G52" s="13"/>
      <c r="H52" s="13"/>
      <c r="I52" s="13"/>
      <c r="J52" s="36"/>
      <c r="K52" s="13"/>
      <c r="L52" s="31"/>
      <c r="M52" s="31"/>
      <c r="N52" s="13"/>
      <c r="O52" s="13"/>
      <c r="P52" s="36"/>
    </row>
    <row r="53" spans="1:16" ht="15.75" thickBot="1">
      <c r="A53" s="9"/>
      <c r="B53" s="18">
        <v>14</v>
      </c>
      <c r="C53" s="13"/>
      <c r="D53" s="29" t="s">
        <v>68</v>
      </c>
      <c r="E53" s="13"/>
      <c r="F53" s="37">
        <v>1</v>
      </c>
      <c r="G53" s="38"/>
      <c r="H53" s="38"/>
      <c r="I53" s="38"/>
      <c r="J53" s="39">
        <f>+J51+J46</f>
        <v>830410582.84182966</v>
      </c>
      <c r="K53" s="13"/>
      <c r="L53" s="40">
        <v>6.5063840000000012E-2</v>
      </c>
      <c r="M53" s="31"/>
      <c r="N53" s="13"/>
      <c r="O53" s="13"/>
      <c r="P53" s="39">
        <f>+P51+P46</f>
        <v>54029701.296327554</v>
      </c>
    </row>
    <row r="54" spans="1:16" ht="15.75" thickTop="1"/>
    <row r="55" spans="1:16" ht="8.25" customHeight="1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</row>
    <row r="56" spans="1:16" ht="15.75">
      <c r="A56" s="42"/>
      <c r="B56" s="224" t="s">
        <v>78</v>
      </c>
      <c r="C56" s="224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</row>
    <row r="57" spans="1:16">
      <c r="A57" s="9"/>
      <c r="D57" s="14" t="s">
        <v>81</v>
      </c>
      <c r="E57" s="15"/>
      <c r="F57" s="15"/>
      <c r="G57" s="16"/>
      <c r="H57" s="16"/>
      <c r="I57" s="16"/>
      <c r="J57" s="17">
        <f>+'Table 1 Allocations'!F50</f>
        <v>431928145.70244676</v>
      </c>
      <c r="K57" s="13"/>
      <c r="L57" s="8" t="s">
        <v>10</v>
      </c>
      <c r="M57" s="13"/>
      <c r="N57" s="13"/>
      <c r="O57" s="13"/>
      <c r="P57" s="13"/>
    </row>
    <row r="58" spans="1:16">
      <c r="A58" s="9"/>
      <c r="D58" s="223"/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223"/>
    </row>
    <row r="59" spans="1:16">
      <c r="A59" s="9"/>
      <c r="B59" s="18"/>
      <c r="C59" s="13"/>
      <c r="D59" s="13"/>
      <c r="E59" s="13"/>
      <c r="F59" s="19" t="s">
        <v>82</v>
      </c>
      <c r="G59" s="19"/>
      <c r="H59" s="19"/>
      <c r="I59" s="19"/>
      <c r="J59" s="19" t="s">
        <v>83</v>
      </c>
      <c r="K59" s="20"/>
      <c r="L59" s="19" t="s">
        <v>82</v>
      </c>
      <c r="M59" s="19"/>
      <c r="N59" s="20"/>
      <c r="O59" s="20"/>
      <c r="P59" s="19" t="s">
        <v>83</v>
      </c>
    </row>
    <row r="60" spans="1:16">
      <c r="A60" s="9"/>
      <c r="B60" s="18"/>
      <c r="C60" s="13"/>
      <c r="D60" s="21" t="s">
        <v>84</v>
      </c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</row>
    <row r="61" spans="1:16">
      <c r="A61" s="9"/>
      <c r="B61" s="18">
        <v>8</v>
      </c>
      <c r="C61" s="13"/>
      <c r="D61" s="22" t="s">
        <v>85</v>
      </c>
      <c r="E61" s="13"/>
      <c r="F61" s="23">
        <v>0.56000000000000005</v>
      </c>
      <c r="G61" s="23"/>
      <c r="H61" s="24"/>
      <c r="I61" s="25"/>
      <c r="J61" s="26">
        <f>+$J$57*F61</f>
        <v>241879761.5933702</v>
      </c>
      <c r="K61" s="13"/>
      <c r="L61" s="23">
        <v>6.0728710462287103E-2</v>
      </c>
      <c r="M61" s="23"/>
      <c r="N61" s="24"/>
      <c r="O61" s="25"/>
      <c r="P61" s="26">
        <f>+J61*L61</f>
        <v>14689046.00849081</v>
      </c>
    </row>
    <row r="62" spans="1:16">
      <c r="A62" s="9"/>
      <c r="B62" s="18">
        <v>9</v>
      </c>
      <c r="C62" s="13"/>
      <c r="D62" s="22" t="s">
        <v>86</v>
      </c>
      <c r="E62" s="13"/>
      <c r="F62" s="27">
        <v>0.04</v>
      </c>
      <c r="G62" s="23"/>
      <c r="H62" s="24"/>
      <c r="I62" s="25"/>
      <c r="J62" s="28">
        <f>+$J$57*F62</f>
        <v>17277125.828097872</v>
      </c>
      <c r="K62" s="13"/>
      <c r="L62" s="27">
        <v>2.1600000000000001E-2</v>
      </c>
      <c r="M62" s="23"/>
      <c r="N62" s="24"/>
      <c r="O62" s="25"/>
      <c r="P62" s="28">
        <f>+J62*L62</f>
        <v>373185.91788691405</v>
      </c>
    </row>
    <row r="63" spans="1:16" ht="15.75" thickBot="1">
      <c r="A63" s="9"/>
      <c r="B63" s="18">
        <v>10</v>
      </c>
      <c r="C63" s="13"/>
      <c r="D63" s="29" t="s">
        <v>87</v>
      </c>
      <c r="E63" s="13"/>
      <c r="F63" s="30">
        <v>0.60000000000000009</v>
      </c>
      <c r="G63" s="31"/>
      <c r="H63" s="32"/>
      <c r="I63" s="33"/>
      <c r="J63" s="34">
        <f>+SUM(J61:J62)</f>
        <v>259156887.42146808</v>
      </c>
      <c r="K63" s="13"/>
      <c r="L63" s="30">
        <v>5.8120129764801291E-2</v>
      </c>
      <c r="M63" s="31"/>
      <c r="N63" s="13"/>
      <c r="O63" s="35"/>
      <c r="P63" s="34">
        <f>+P61+P62</f>
        <v>15062231.926377725</v>
      </c>
    </row>
    <row r="64" spans="1:16" ht="15.75" thickTop="1">
      <c r="A64" s="9"/>
      <c r="B64" s="18"/>
      <c r="C64" s="13"/>
      <c r="D64" s="13"/>
      <c r="E64" s="13"/>
      <c r="F64" s="32"/>
      <c r="G64" s="32"/>
      <c r="H64" s="32"/>
      <c r="I64" s="33"/>
      <c r="J64" s="36"/>
      <c r="K64" s="13"/>
      <c r="L64" s="31"/>
      <c r="M64" s="31"/>
      <c r="N64" s="13"/>
      <c r="O64" s="35"/>
      <c r="P64" s="36"/>
    </row>
    <row r="65" spans="1:18">
      <c r="A65" s="9"/>
      <c r="B65" s="18"/>
      <c r="C65" s="13"/>
      <c r="D65" s="21" t="s">
        <v>88</v>
      </c>
      <c r="E65" s="13"/>
      <c r="F65" s="32"/>
      <c r="G65" s="32"/>
      <c r="H65" s="32"/>
      <c r="I65" s="33"/>
      <c r="J65" s="36"/>
      <c r="K65" s="13"/>
      <c r="L65" s="31"/>
      <c r="M65" s="31"/>
      <c r="N65" s="13"/>
      <c r="O65" s="35"/>
      <c r="P65" s="36"/>
    </row>
    <row r="66" spans="1:18">
      <c r="A66" s="9"/>
      <c r="B66" s="18">
        <v>11</v>
      </c>
      <c r="C66" s="13"/>
      <c r="D66" s="22" t="s">
        <v>89</v>
      </c>
      <c r="E66" s="13"/>
      <c r="F66" s="31">
        <v>0.39999999999999991</v>
      </c>
      <c r="G66" s="32"/>
      <c r="H66" s="24"/>
      <c r="I66" s="25"/>
      <c r="J66" s="26">
        <f>+$J$57*F66</f>
        <v>172771258.28097868</v>
      </c>
      <c r="K66" s="13"/>
      <c r="L66" s="23">
        <v>9.2999999999999999E-2</v>
      </c>
      <c r="M66" s="23"/>
      <c r="N66" s="24"/>
      <c r="O66" s="25"/>
      <c r="P66" s="26">
        <f>+J66*L66</f>
        <v>16067727.020131018</v>
      </c>
    </row>
    <row r="67" spans="1:18">
      <c r="A67" s="9"/>
      <c r="B67" s="18">
        <v>12</v>
      </c>
      <c r="C67" s="13"/>
      <c r="D67" s="22" t="s">
        <v>90</v>
      </c>
      <c r="E67" s="13"/>
      <c r="F67" s="27">
        <v>0</v>
      </c>
      <c r="G67" s="33"/>
      <c r="H67" s="24"/>
      <c r="I67" s="25"/>
      <c r="J67" s="28">
        <f>+$J$57*F67</f>
        <v>0</v>
      </c>
      <c r="K67" s="13"/>
      <c r="L67" s="27">
        <v>0</v>
      </c>
      <c r="M67" s="23"/>
      <c r="N67" s="24"/>
      <c r="O67" s="25"/>
      <c r="P67" s="28">
        <f>+J67*L67</f>
        <v>0</v>
      </c>
    </row>
    <row r="68" spans="1:18" ht="15.75" thickBot="1">
      <c r="A68" s="9"/>
      <c r="B68" s="18">
        <v>13</v>
      </c>
      <c r="C68" s="13"/>
      <c r="D68" s="29" t="s">
        <v>91</v>
      </c>
      <c r="E68" s="13"/>
      <c r="F68" s="30">
        <v>0.39999999999999991</v>
      </c>
      <c r="G68" s="32"/>
      <c r="H68" s="32"/>
      <c r="I68" s="32"/>
      <c r="J68" s="34">
        <f>+SUM(J66:J67)</f>
        <v>172771258.28097868</v>
      </c>
      <c r="K68" s="13"/>
      <c r="L68" s="30">
        <v>9.2999999999999999E-2</v>
      </c>
      <c r="M68" s="31"/>
      <c r="N68" s="13"/>
      <c r="O68" s="13"/>
      <c r="P68" s="34">
        <f>+P66+P67</f>
        <v>16067727.020131018</v>
      </c>
    </row>
    <row r="69" spans="1:18" ht="15.75" thickTop="1">
      <c r="A69" s="9"/>
      <c r="B69" s="18"/>
      <c r="C69" s="13"/>
      <c r="D69" s="13"/>
      <c r="E69" s="13"/>
      <c r="F69" s="13"/>
      <c r="G69" s="13"/>
      <c r="H69" s="13"/>
      <c r="I69" s="13"/>
      <c r="J69" s="36"/>
      <c r="K69" s="13"/>
      <c r="L69" s="31"/>
      <c r="M69" s="31"/>
      <c r="N69" s="13"/>
      <c r="O69" s="13"/>
      <c r="P69" s="36"/>
    </row>
    <row r="70" spans="1:18" ht="15.75" thickBot="1">
      <c r="A70" s="9"/>
      <c r="B70" s="18">
        <v>14</v>
      </c>
      <c r="C70" s="13"/>
      <c r="D70" s="29" t="s">
        <v>68</v>
      </c>
      <c r="E70" s="13"/>
      <c r="F70" s="37">
        <v>1</v>
      </c>
      <c r="G70" s="38"/>
      <c r="H70" s="38"/>
      <c r="I70" s="38"/>
      <c r="J70" s="39">
        <f>+J68+J63</f>
        <v>431928145.70244676</v>
      </c>
      <c r="K70" s="13"/>
      <c r="L70" s="40">
        <v>7.207207785888077E-2</v>
      </c>
      <c r="M70" s="31"/>
      <c r="N70" s="13"/>
      <c r="O70" s="13"/>
      <c r="P70" s="39">
        <f>+P68+P63</f>
        <v>31129958.946508743</v>
      </c>
    </row>
    <row r="71" spans="1:18" ht="15.75" thickTop="1">
      <c r="A71" s="7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</row>
    <row r="72" spans="1:18" ht="10.5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</row>
    <row r="73" spans="1:18" ht="15.75">
      <c r="A73" s="42"/>
      <c r="B73" s="224" t="s">
        <v>92</v>
      </c>
      <c r="C73" s="224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</row>
    <row r="74" spans="1:18">
      <c r="A74" s="9"/>
      <c r="B74" s="225" t="s">
        <v>10</v>
      </c>
      <c r="C74" s="225"/>
      <c r="D74" s="14" t="s">
        <v>81</v>
      </c>
      <c r="E74" s="15"/>
      <c r="F74" s="15"/>
      <c r="G74" s="16"/>
      <c r="H74" s="16"/>
      <c r="I74" s="16"/>
      <c r="J74" s="17">
        <f>+'Table 1 Allocations'!D50</f>
        <v>2890395559.0516725</v>
      </c>
      <c r="K74" s="13"/>
      <c r="L74" s="8" t="s">
        <v>10</v>
      </c>
      <c r="M74" s="13"/>
      <c r="N74" s="13"/>
      <c r="O74" s="13"/>
      <c r="P74" s="13"/>
    </row>
    <row r="75" spans="1:18">
      <c r="A75" s="9"/>
      <c r="B75" s="42"/>
      <c r="C75" s="42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223"/>
      <c r="O75" s="223"/>
      <c r="P75" s="223"/>
    </row>
    <row r="76" spans="1:18">
      <c r="A76" s="9"/>
      <c r="B76" s="43"/>
      <c r="C76" s="35"/>
      <c r="D76" s="35"/>
      <c r="E76" s="35"/>
      <c r="F76" s="44" t="s">
        <v>82</v>
      </c>
      <c r="G76" s="44"/>
      <c r="H76" s="44"/>
      <c r="I76" s="44"/>
      <c r="J76" s="44" t="s">
        <v>83</v>
      </c>
      <c r="K76" s="45"/>
      <c r="L76" s="44" t="s">
        <v>82</v>
      </c>
      <c r="M76" s="44"/>
      <c r="N76" s="45"/>
      <c r="O76" s="45"/>
      <c r="P76" s="44" t="s">
        <v>83</v>
      </c>
    </row>
    <row r="77" spans="1:18">
      <c r="A77" s="9"/>
      <c r="B77" s="43"/>
      <c r="C77" s="35"/>
      <c r="D77" s="46" t="s">
        <v>84</v>
      </c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</row>
    <row r="78" spans="1:18">
      <c r="A78" s="9"/>
      <c r="B78" s="43">
        <v>8</v>
      </c>
      <c r="C78" s="35"/>
      <c r="D78" s="47" t="s">
        <v>85</v>
      </c>
      <c r="E78" s="35"/>
      <c r="F78" s="23">
        <v>0.56000000000000005</v>
      </c>
      <c r="G78" s="23"/>
      <c r="H78" s="48"/>
      <c r="I78" s="25"/>
      <c r="J78" s="49">
        <f>+J74*F78</f>
        <v>1618621513.0689368</v>
      </c>
      <c r="K78" s="35"/>
      <c r="L78" s="23">
        <f>P78/J78</f>
        <v>4.5087906904618572E-2</v>
      </c>
      <c r="M78" s="23"/>
      <c r="N78" s="48"/>
      <c r="O78" s="25"/>
      <c r="P78" s="49">
        <f>+P61+P44+P27+P10</f>
        <v>72980256.095065072</v>
      </c>
    </row>
    <row r="79" spans="1:18">
      <c r="A79" s="9"/>
      <c r="B79" s="43">
        <v>9</v>
      </c>
      <c r="C79" s="35"/>
      <c r="D79" s="47" t="s">
        <v>86</v>
      </c>
      <c r="E79" s="35"/>
      <c r="F79" s="27">
        <v>0.04</v>
      </c>
      <c r="G79" s="23"/>
      <c r="H79" s="48"/>
      <c r="I79" s="25"/>
      <c r="J79" s="50">
        <f>+J74*F79</f>
        <v>115615822.36206689</v>
      </c>
      <c r="K79" s="35"/>
      <c r="L79" s="27">
        <f>P79/J79</f>
        <v>2.010198024831061E-2</v>
      </c>
      <c r="M79" s="23"/>
      <c r="N79" s="48"/>
      <c r="O79" s="25"/>
      <c r="P79" s="49">
        <f>+P62+P45+P28+P11</f>
        <v>2324106.977514457</v>
      </c>
    </row>
    <row r="80" spans="1:18" ht="15.75" thickBot="1">
      <c r="A80" s="9"/>
      <c r="B80" s="43">
        <v>10</v>
      </c>
      <c r="C80" s="35"/>
      <c r="D80" s="51" t="s">
        <v>87</v>
      </c>
      <c r="E80" s="35"/>
      <c r="F80" s="52">
        <v>0.60000000000000009</v>
      </c>
      <c r="G80" s="23"/>
      <c r="H80" s="33"/>
      <c r="I80" s="33"/>
      <c r="J80" s="53">
        <f>+J78+J79</f>
        <v>1734237335.4310038</v>
      </c>
      <c r="K80" s="35"/>
      <c r="L80" s="52">
        <f>P80/J80</f>
        <v>4.3422178460864706E-2</v>
      </c>
      <c r="M80" s="23"/>
      <c r="N80" s="35"/>
      <c r="O80" s="35"/>
      <c r="P80" s="53">
        <f>+P78+P79</f>
        <v>75304363.072579533</v>
      </c>
      <c r="Q80" s="2" t="s">
        <v>10</v>
      </c>
      <c r="R80" s="62" t="s">
        <v>10</v>
      </c>
    </row>
    <row r="81" spans="1:16" ht="15.75" thickTop="1">
      <c r="A81" s="9"/>
      <c r="B81" s="43"/>
      <c r="C81" s="35"/>
      <c r="D81" s="35"/>
      <c r="E81" s="35"/>
      <c r="F81" s="33"/>
      <c r="G81" s="33"/>
      <c r="H81" s="33"/>
      <c r="I81" s="33"/>
      <c r="J81" s="54"/>
      <c r="K81" s="35"/>
      <c r="L81" s="23"/>
      <c r="M81" s="23"/>
      <c r="N81" s="35"/>
      <c r="O81" s="35"/>
      <c r="P81" s="54"/>
    </row>
    <row r="82" spans="1:16">
      <c r="A82" s="9"/>
      <c r="B82" s="43"/>
      <c r="C82" s="35"/>
      <c r="D82" s="46" t="s">
        <v>88</v>
      </c>
      <c r="E82" s="35"/>
      <c r="F82" s="33"/>
      <c r="G82" s="33"/>
      <c r="H82" s="33"/>
      <c r="I82" s="33"/>
      <c r="J82" s="54"/>
      <c r="K82" s="35"/>
      <c r="L82" s="23"/>
      <c r="M82" s="23"/>
      <c r="N82" s="35"/>
      <c r="O82" s="35"/>
      <c r="P82" s="54"/>
    </row>
    <row r="83" spans="1:16">
      <c r="A83" s="9"/>
      <c r="B83" s="43">
        <v>11</v>
      </c>
      <c r="C83" s="35"/>
      <c r="D83" s="47" t="s">
        <v>89</v>
      </c>
      <c r="E83" s="35"/>
      <c r="F83" s="23">
        <v>0.39999999999999991</v>
      </c>
      <c r="G83" s="33"/>
      <c r="H83" s="48"/>
      <c r="I83" s="25"/>
      <c r="J83" s="49">
        <f>+J74*F83</f>
        <v>1156158223.6206686</v>
      </c>
      <c r="K83" s="35"/>
      <c r="L83" s="23">
        <f t="shared" ref="L83:L87" si="0">P83/J83</f>
        <v>8.941683252145087E-2</v>
      </c>
      <c r="M83" s="23"/>
      <c r="N83" s="48"/>
      <c r="O83" s="25"/>
      <c r="P83" s="49">
        <f>P15+P32+P49+P66</f>
        <v>103380006.24978746</v>
      </c>
    </row>
    <row r="84" spans="1:16">
      <c r="A84" s="9"/>
      <c r="B84" s="43">
        <v>12</v>
      </c>
      <c r="C84" s="35"/>
      <c r="D84" s="47" t="s">
        <v>90</v>
      </c>
      <c r="E84" s="35"/>
      <c r="F84" s="27">
        <v>0</v>
      </c>
      <c r="G84" s="33"/>
      <c r="H84" s="48"/>
      <c r="I84" s="25"/>
      <c r="J84" s="50">
        <f>+J74*F84</f>
        <v>0</v>
      </c>
      <c r="K84" s="35"/>
      <c r="L84" s="27">
        <v>0</v>
      </c>
      <c r="M84" s="23"/>
      <c r="N84" s="48"/>
      <c r="O84" s="25"/>
      <c r="P84" s="50">
        <f>P16+P33+P50+P67</f>
        <v>0</v>
      </c>
    </row>
    <row r="85" spans="1:16" ht="15.75" thickBot="1">
      <c r="A85" s="9"/>
      <c r="B85" s="43">
        <v>13</v>
      </c>
      <c r="C85" s="35"/>
      <c r="D85" s="51" t="s">
        <v>91</v>
      </c>
      <c r="E85" s="35"/>
      <c r="F85" s="52">
        <v>0.39999999999999991</v>
      </c>
      <c r="G85" s="33"/>
      <c r="H85" s="33"/>
      <c r="I85" s="33"/>
      <c r="J85" s="53">
        <f>+J83+J84</f>
        <v>1156158223.6206686</v>
      </c>
      <c r="K85" s="35"/>
      <c r="L85" s="52">
        <f t="shared" si="0"/>
        <v>8.941683252145087E-2</v>
      </c>
      <c r="M85" s="23"/>
      <c r="N85" s="35"/>
      <c r="O85" s="35"/>
      <c r="P85" s="53">
        <f>P17+P34+P51+P68</f>
        <v>103380006.24978746</v>
      </c>
    </row>
    <row r="86" spans="1:16" ht="15.75" thickTop="1">
      <c r="A86" s="9"/>
      <c r="B86" s="43"/>
      <c r="C86" s="35"/>
      <c r="D86" s="35"/>
      <c r="E86" s="35"/>
      <c r="F86" s="35"/>
      <c r="G86" s="35"/>
      <c r="H86" s="35"/>
      <c r="I86" s="35"/>
      <c r="J86" s="54"/>
      <c r="K86" s="35"/>
      <c r="L86" s="23"/>
      <c r="M86" s="23"/>
      <c r="N86" s="35"/>
      <c r="O86" s="35"/>
      <c r="P86" s="54"/>
    </row>
    <row r="87" spans="1:16" ht="15.75" thickBot="1">
      <c r="A87" s="9"/>
      <c r="B87" s="43">
        <v>14</v>
      </c>
      <c r="C87" s="35"/>
      <c r="D87" s="51" t="s">
        <v>68</v>
      </c>
      <c r="E87" s="35"/>
      <c r="F87" s="55">
        <v>1</v>
      </c>
      <c r="G87" s="56"/>
      <c r="H87" s="56"/>
      <c r="I87" s="56"/>
      <c r="J87" s="57">
        <f>+J85+J80</f>
        <v>2890395559.0516725</v>
      </c>
      <c r="K87" s="35"/>
      <c r="L87" s="58">
        <f t="shared" si="0"/>
        <v>6.1820040085099157E-2</v>
      </c>
      <c r="M87" s="23"/>
      <c r="N87" s="35"/>
      <c r="O87" s="35"/>
      <c r="P87" s="57">
        <f>P19+P36+P53+P70</f>
        <v>178684369.32236698</v>
      </c>
    </row>
    <row r="88" spans="1:16" ht="15.75" thickTop="1"/>
  </sheetData>
  <mergeCells count="13">
    <mergeCell ref="D24:P24"/>
    <mergeCell ref="B2:N2"/>
    <mergeCell ref="B5:C5"/>
    <mergeCell ref="B6:C6"/>
    <mergeCell ref="D7:P7"/>
    <mergeCell ref="B22:C22"/>
    <mergeCell ref="D75:P75"/>
    <mergeCell ref="B39:C39"/>
    <mergeCell ref="D41:P41"/>
    <mergeCell ref="B56:C56"/>
    <mergeCell ref="D58:P58"/>
    <mergeCell ref="B73:C73"/>
    <mergeCell ref="B74:C74"/>
  </mergeCells>
  <pageMargins left="0.7" right="0.7" top="0.75" bottom="0.75" header="0.3" footer="0.3"/>
  <pageSetup scale="70" fitToHeight="2" orientation="landscape" r:id="rId1"/>
  <rowBreaks count="1" manualBreakCount="1">
    <brk id="3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4"/>
  <sheetViews>
    <sheetView tabSelected="1" topLeftCell="A4" zoomScaleNormal="100" workbookViewId="0">
      <pane ySplit="1215" topLeftCell="A67" activePane="bottomLeft"/>
      <selection activeCell="E19" sqref="E19"/>
      <selection pane="bottomLeft" activeCell="E19" sqref="E19"/>
    </sheetView>
  </sheetViews>
  <sheetFormatPr defaultRowHeight="12.75"/>
  <cols>
    <col min="1" max="1" width="58.85546875" style="5" customWidth="1"/>
    <col min="2" max="2" width="3.42578125" style="5" customWidth="1"/>
    <col min="3" max="3" width="15.42578125" style="5" customWidth="1"/>
    <col min="4" max="4" width="9.140625" style="5"/>
    <col min="5" max="5" width="13.85546875" style="6" customWidth="1"/>
    <col min="6" max="6" width="15.140625" style="6" bestFit="1" customWidth="1"/>
    <col min="7" max="7" width="16.42578125" style="6" bestFit="1" customWidth="1"/>
    <col min="8" max="8" width="15" style="6" bestFit="1" customWidth="1"/>
    <col min="9" max="9" width="15.85546875" style="6" bestFit="1" customWidth="1"/>
    <col min="10" max="10" width="30.7109375" style="6" bestFit="1" customWidth="1"/>
    <col min="11" max="16384" width="9.140625" style="5"/>
  </cols>
  <sheetData>
    <row r="1" spans="1:10" ht="28.5" customHeight="1">
      <c r="A1" s="10" t="s">
        <v>118</v>
      </c>
      <c r="B1" s="3"/>
      <c r="C1" s="3"/>
      <c r="D1" s="3"/>
      <c r="E1" s="4"/>
      <c r="F1" s="4"/>
      <c r="G1" s="4"/>
      <c r="H1" s="4"/>
      <c r="I1" s="4"/>
      <c r="J1" s="4"/>
    </row>
    <row r="2" spans="1:10" ht="15">
      <c r="A2" s="144"/>
      <c r="B2" s="147"/>
      <c r="C2" s="149"/>
      <c r="D2" s="147"/>
      <c r="E2" s="227" t="s">
        <v>119</v>
      </c>
      <c r="F2" s="227"/>
      <c r="G2" s="227"/>
      <c r="H2" s="227"/>
      <c r="I2" s="148"/>
      <c r="J2" s="147"/>
    </row>
    <row r="3" spans="1:10" ht="37.5" customHeight="1">
      <c r="A3" s="144"/>
      <c r="B3" s="147"/>
      <c r="C3" s="149"/>
      <c r="D3" s="147"/>
      <c r="E3" s="215">
        <f>'Table 1 Allocations'!E13</f>
        <v>0.23918341908922702</v>
      </c>
      <c r="F3" s="215">
        <f>'Table 1 Allocations'!F13</f>
        <v>0.12550665831546326</v>
      </c>
      <c r="G3" s="215">
        <f>'Table 1 Allocations'!G13</f>
        <v>0.24579023604062231</v>
      </c>
      <c r="H3" s="215">
        <f>'Table 1 Allocations'!H13</f>
        <v>0.38951968655468733</v>
      </c>
      <c r="I3" s="216" t="s">
        <v>10</v>
      </c>
      <c r="J3" s="147"/>
    </row>
    <row r="4" spans="1:10" ht="15.75" customHeight="1">
      <c r="A4" s="147"/>
      <c r="B4" s="147"/>
      <c r="C4" s="150" t="s">
        <v>80</v>
      </c>
      <c r="D4" s="147"/>
      <c r="E4" s="150"/>
      <c r="F4" s="149"/>
      <c r="G4" s="149"/>
      <c r="H4" s="149"/>
      <c r="I4" s="149" t="s">
        <v>30</v>
      </c>
      <c r="J4" s="147"/>
    </row>
    <row r="5" spans="1:10" ht="15">
      <c r="A5" s="147"/>
      <c r="B5" s="147"/>
      <c r="C5" s="151" t="s">
        <v>31</v>
      </c>
      <c r="D5" s="147"/>
      <c r="E5" s="151" t="s">
        <v>6</v>
      </c>
      <c r="F5" s="151" t="s">
        <v>8</v>
      </c>
      <c r="G5" s="151" t="s">
        <v>7</v>
      </c>
      <c r="H5" s="151" t="s">
        <v>9</v>
      </c>
      <c r="I5" s="151" t="s">
        <v>32</v>
      </c>
      <c r="J5" s="152" t="s">
        <v>33</v>
      </c>
    </row>
    <row r="6" spans="1:10" ht="15">
      <c r="A6" s="147"/>
      <c r="B6" s="147"/>
      <c r="C6" s="153"/>
      <c r="D6" s="147"/>
      <c r="E6" s="148"/>
      <c r="F6" s="147"/>
      <c r="G6" s="147"/>
      <c r="H6" s="147"/>
      <c r="I6" s="147"/>
      <c r="J6" s="147"/>
    </row>
    <row r="7" spans="1:10" ht="15">
      <c r="A7" s="147" t="s">
        <v>34</v>
      </c>
      <c r="B7" s="147"/>
      <c r="C7" s="153">
        <v>148270098.97999901</v>
      </c>
      <c r="D7" s="147"/>
      <c r="E7" s="148"/>
      <c r="F7" s="153"/>
      <c r="G7" s="153"/>
      <c r="H7" s="153"/>
      <c r="I7" s="153"/>
      <c r="J7" s="147"/>
    </row>
    <row r="8" spans="1:10" ht="15">
      <c r="A8" s="147"/>
      <c r="B8" s="147"/>
      <c r="C8" s="153"/>
      <c r="D8" s="147"/>
      <c r="E8" s="148"/>
      <c r="F8" s="153"/>
      <c r="G8" s="153"/>
      <c r="H8" s="153"/>
      <c r="I8" s="153"/>
      <c r="J8" s="147"/>
    </row>
    <row r="9" spans="1:10" ht="15">
      <c r="A9" s="154" t="s">
        <v>35</v>
      </c>
      <c r="B9" s="153"/>
      <c r="C9" s="153"/>
      <c r="D9" s="147"/>
      <c r="E9" s="155"/>
      <c r="F9" s="153"/>
      <c r="G9" s="153"/>
      <c r="H9" s="153"/>
      <c r="I9" s="153"/>
      <c r="J9" s="147"/>
    </row>
    <row r="10" spans="1:10" ht="15">
      <c r="A10" s="147" t="s">
        <v>36</v>
      </c>
      <c r="B10" s="153"/>
      <c r="C10" s="153">
        <v>-3162.4700000000003</v>
      </c>
      <c r="D10" s="147"/>
      <c r="E10" s="155">
        <v>-3162.4700000000003</v>
      </c>
      <c r="F10" s="153"/>
      <c r="G10" s="153"/>
      <c r="H10" s="153"/>
      <c r="I10" s="153"/>
      <c r="J10" s="147"/>
    </row>
    <row r="11" spans="1:10" ht="15">
      <c r="A11" s="156" t="s">
        <v>37</v>
      </c>
      <c r="B11" s="153"/>
      <c r="C11" s="153">
        <v>131754575.44000024</v>
      </c>
      <c r="D11" s="147"/>
      <c r="E11" s="155">
        <f>+'Table 1 Allocations'!E34+'Table 1 Allocations'!E36</f>
        <v>22970156</v>
      </c>
      <c r="F11" s="177">
        <f>+'Table 1 Allocations'!G34+'Table 1 Allocations'!G36</f>
        <v>33012226.300000001</v>
      </c>
      <c r="G11" s="177">
        <f>+'Table 1 Allocations'!F34+'Table 1 Allocations'!F36</f>
        <v>16809584</v>
      </c>
      <c r="H11" s="177">
        <f>+'Table 1 Allocations'!H34+'Table 1 Allocations'!H36</f>
        <v>50591691.299999997</v>
      </c>
      <c r="I11" s="177">
        <f>+C11-SUM(E11:H11)</f>
        <v>8370917.840000242</v>
      </c>
      <c r="J11" s="158" t="s">
        <v>38</v>
      </c>
    </row>
    <row r="12" spans="1:10" ht="15">
      <c r="A12" s="147" t="s">
        <v>39</v>
      </c>
      <c r="B12" s="153"/>
      <c r="C12" s="153">
        <v>7305330</v>
      </c>
      <c r="D12" s="147"/>
      <c r="E12" s="155">
        <f>+'Table 1 Allocations'!E38</f>
        <v>2395404</v>
      </c>
      <c r="F12" s="177">
        <f>+'Table 1 Allocations'!G38</f>
        <v>1656091</v>
      </c>
      <c r="G12" s="177">
        <f>+'Table 1 Allocations'!F38</f>
        <v>739320</v>
      </c>
      <c r="H12" s="177">
        <f>+'Table 1 Allocations'!H38</f>
        <v>2372384</v>
      </c>
      <c r="I12" s="177">
        <f t="shared" ref="I12:I23" si="0">+C12-SUM(E12:H12)</f>
        <v>142131</v>
      </c>
      <c r="J12" s="158" t="s">
        <v>40</v>
      </c>
    </row>
    <row r="13" spans="1:10" ht="15">
      <c r="A13" s="147" t="s">
        <v>41</v>
      </c>
      <c r="B13" s="153"/>
      <c r="C13" s="153">
        <v>79909</v>
      </c>
      <c r="D13" s="147"/>
      <c r="E13" s="155">
        <f>+$C$13*E3</f>
        <v>19112.907836001043</v>
      </c>
      <c r="F13" s="177">
        <f t="shared" ref="F13:H13" si="1">+$C$13*F3</f>
        <v>10029.111559330353</v>
      </c>
      <c r="G13" s="177">
        <f t="shared" si="1"/>
        <v>19640.851971770087</v>
      </c>
      <c r="H13" s="177">
        <f t="shared" si="1"/>
        <v>31126.128632898508</v>
      </c>
      <c r="I13" s="177">
        <f t="shared" si="0"/>
        <v>0</v>
      </c>
      <c r="J13" s="159" t="s">
        <v>42</v>
      </c>
    </row>
    <row r="14" spans="1:10" ht="15">
      <c r="A14" s="147" t="s">
        <v>43</v>
      </c>
      <c r="B14" s="153"/>
      <c r="C14" s="153">
        <v>284113.73999999987</v>
      </c>
      <c r="D14" s="147"/>
      <c r="E14" s="177">
        <f>+$C$14*E3</f>
        <v>67955.295743427647</v>
      </c>
      <c r="F14" s="177">
        <f t="shared" ref="F14:H14" si="2">+$C$14*F3</f>
        <v>35658.166088908351</v>
      </c>
      <c r="G14" s="177">
        <f t="shared" si="2"/>
        <v>69832.383216983959</v>
      </c>
      <c r="H14" s="177">
        <f t="shared" si="2"/>
        <v>110667.89495067988</v>
      </c>
      <c r="I14" s="177">
        <f t="shared" si="0"/>
        <v>0</v>
      </c>
      <c r="J14" s="159" t="s">
        <v>42</v>
      </c>
    </row>
    <row r="15" spans="1:10" ht="15">
      <c r="A15" s="147" t="s">
        <v>44</v>
      </c>
      <c r="B15" s="153"/>
      <c r="C15" s="153">
        <v>16867</v>
      </c>
      <c r="D15" s="147"/>
      <c r="E15" s="177">
        <f>+$C$15*E3</f>
        <v>4034.3067297779921</v>
      </c>
      <c r="F15" s="177">
        <f t="shared" ref="F15:H15" si="3">+$C$15*F3</f>
        <v>2116.9208058069189</v>
      </c>
      <c r="G15" s="177">
        <f t="shared" si="3"/>
        <v>4145.7439112971761</v>
      </c>
      <c r="H15" s="177">
        <f t="shared" si="3"/>
        <v>6570.0285531179115</v>
      </c>
      <c r="I15" s="177">
        <f t="shared" si="0"/>
        <v>0</v>
      </c>
      <c r="J15" s="159" t="s">
        <v>42</v>
      </c>
    </row>
    <row r="16" spans="1:10" ht="15">
      <c r="A16" s="156" t="s">
        <v>45</v>
      </c>
      <c r="B16" s="153"/>
      <c r="C16" s="153"/>
      <c r="D16" s="147"/>
      <c r="E16" s="155"/>
      <c r="F16" s="155"/>
      <c r="G16" s="155"/>
      <c r="H16" s="155"/>
      <c r="I16" s="177">
        <f t="shared" si="0"/>
        <v>0</v>
      </c>
      <c r="J16" s="158" t="s">
        <v>46</v>
      </c>
    </row>
    <row r="17" spans="1:10" ht="15">
      <c r="A17" s="156" t="s">
        <v>47</v>
      </c>
      <c r="B17" s="153"/>
      <c r="C17" s="153">
        <v>67037175.030000001</v>
      </c>
      <c r="D17" s="147"/>
      <c r="E17" s="155">
        <v>30660572.579999998</v>
      </c>
      <c r="F17" s="155">
        <v>8263444.8200000003</v>
      </c>
      <c r="G17" s="155">
        <v>5705601.6800000006</v>
      </c>
      <c r="H17" s="155">
        <v>19860914.359999999</v>
      </c>
      <c r="I17" s="177">
        <f t="shared" si="0"/>
        <v>2546641.5900000036</v>
      </c>
      <c r="J17" s="158" t="s">
        <v>40</v>
      </c>
    </row>
    <row r="18" spans="1:10" ht="15">
      <c r="A18" s="156" t="s">
        <v>48</v>
      </c>
      <c r="B18" s="153"/>
      <c r="C18" s="153"/>
      <c r="D18" s="147"/>
      <c r="E18" s="155"/>
      <c r="F18" s="155"/>
      <c r="G18" s="155"/>
      <c r="H18" s="155"/>
      <c r="I18" s="177">
        <f t="shared" si="0"/>
        <v>0</v>
      </c>
      <c r="J18" s="158" t="s">
        <v>40</v>
      </c>
    </row>
    <row r="19" spans="1:10" ht="15">
      <c r="A19" s="156" t="s">
        <v>49</v>
      </c>
      <c r="B19" s="153"/>
      <c r="C19" s="153">
        <v>85565.04</v>
      </c>
      <c r="D19" s="147"/>
      <c r="E19" s="155"/>
      <c r="F19" s="155">
        <v>85565.04</v>
      </c>
      <c r="G19" s="155"/>
      <c r="H19" s="155"/>
      <c r="I19" s="177">
        <f t="shared" si="0"/>
        <v>0</v>
      </c>
      <c r="J19" s="158" t="s">
        <v>46</v>
      </c>
    </row>
    <row r="20" spans="1:10" ht="15">
      <c r="A20" s="156" t="s">
        <v>50</v>
      </c>
      <c r="B20" s="153"/>
      <c r="C20" s="153">
        <v>1020052.500153548</v>
      </c>
      <c r="D20" s="147"/>
      <c r="E20" s="155"/>
      <c r="F20" s="155"/>
      <c r="G20" s="155"/>
      <c r="H20" s="155">
        <v>1020052.500153548</v>
      </c>
      <c r="I20" s="177">
        <f t="shared" si="0"/>
        <v>0</v>
      </c>
      <c r="J20" s="158" t="s">
        <v>46</v>
      </c>
    </row>
    <row r="21" spans="1:10" ht="15">
      <c r="A21" s="156" t="s">
        <v>51</v>
      </c>
      <c r="B21" s="153"/>
      <c r="C21" s="153">
        <v>68266584</v>
      </c>
      <c r="D21" s="147"/>
      <c r="E21" s="155">
        <v>5996189</v>
      </c>
      <c r="F21" s="155">
        <v>9048363</v>
      </c>
      <c r="G21" s="155">
        <v>9416961</v>
      </c>
      <c r="H21" s="155">
        <v>43805071</v>
      </c>
      <c r="I21" s="177">
        <f t="shared" si="0"/>
        <v>0</v>
      </c>
      <c r="J21" s="158" t="s">
        <v>40</v>
      </c>
    </row>
    <row r="22" spans="1:10" ht="15">
      <c r="A22" s="156" t="s">
        <v>120</v>
      </c>
      <c r="B22" s="153"/>
      <c r="C22" s="153">
        <v>918287</v>
      </c>
      <c r="D22" s="147"/>
      <c r="E22" s="155"/>
      <c r="F22" s="155"/>
      <c r="G22" s="155"/>
      <c r="H22" s="155"/>
      <c r="I22" s="177">
        <f t="shared" si="0"/>
        <v>918287</v>
      </c>
      <c r="J22" s="158"/>
    </row>
    <row r="23" spans="1:10" ht="15">
      <c r="A23" s="156" t="s">
        <v>121</v>
      </c>
      <c r="B23" s="153"/>
      <c r="C23" s="153">
        <v>268362.37</v>
      </c>
      <c r="D23" s="147"/>
      <c r="E23" s="155"/>
      <c r="F23" s="155"/>
      <c r="G23" s="155"/>
      <c r="H23" s="155"/>
      <c r="I23" s="177">
        <f t="shared" si="0"/>
        <v>268362.37</v>
      </c>
      <c r="J23" s="158"/>
    </row>
    <row r="24" spans="1:10" ht="15">
      <c r="A24" s="156"/>
      <c r="B24" s="153"/>
      <c r="C24" s="153"/>
      <c r="D24" s="147"/>
      <c r="E24" s="155"/>
      <c r="F24" s="147"/>
      <c r="G24" s="147"/>
      <c r="H24" s="147"/>
      <c r="I24" s="160"/>
      <c r="J24" s="158"/>
    </row>
    <row r="25" spans="1:10" ht="15">
      <c r="A25" s="156" t="s">
        <v>52</v>
      </c>
      <c r="B25" s="161"/>
      <c r="C25" s="162">
        <f>SUM(C10:C23)</f>
        <v>277033658.65015376</v>
      </c>
      <c r="D25" s="147"/>
      <c r="E25" s="162">
        <f t="shared" ref="E25:H25" si="4">SUM(E10:E23)</f>
        <v>62110261.620309204</v>
      </c>
      <c r="F25" s="162">
        <f t="shared" si="4"/>
        <v>52113494.358454041</v>
      </c>
      <c r="G25" s="162">
        <f t="shared" si="4"/>
        <v>32765085.659100052</v>
      </c>
      <c r="H25" s="162">
        <f t="shared" si="4"/>
        <v>117798477.21229023</v>
      </c>
      <c r="I25" s="162">
        <f>SUM(I10:I23)</f>
        <v>12246339.800000245</v>
      </c>
      <c r="J25" s="158"/>
    </row>
    <row r="26" spans="1:10" ht="15">
      <c r="A26" s="156"/>
      <c r="B26" s="153"/>
      <c r="C26" s="153"/>
      <c r="D26" s="147"/>
      <c r="E26" s="155"/>
      <c r="F26" s="147"/>
      <c r="G26" s="147"/>
      <c r="H26" s="147"/>
      <c r="I26" s="160"/>
      <c r="J26" s="158"/>
    </row>
    <row r="27" spans="1:10" ht="15">
      <c r="A27" s="154" t="s">
        <v>53</v>
      </c>
      <c r="B27" s="153"/>
      <c r="C27" s="153"/>
      <c r="D27" s="147"/>
      <c r="E27" s="155"/>
      <c r="F27" s="147"/>
      <c r="G27" s="147"/>
      <c r="H27" s="147"/>
      <c r="I27" s="160"/>
      <c r="J27" s="158"/>
    </row>
    <row r="28" spans="1:10" ht="15">
      <c r="A28" s="156" t="s">
        <v>54</v>
      </c>
      <c r="B28" s="157"/>
      <c r="C28" s="153">
        <v>-680975.38</v>
      </c>
      <c r="D28" s="147"/>
      <c r="E28" s="155">
        <v>-396824.80000000005</v>
      </c>
      <c r="F28" s="153">
        <v>-150874.59999999998</v>
      </c>
      <c r="G28" s="153">
        <v>14587.779999999999</v>
      </c>
      <c r="H28" s="153">
        <v>-147863.76</v>
      </c>
      <c r="I28" s="177">
        <f t="shared" ref="I28:I41" si="5">+C28-SUM(E28:H28)</f>
        <v>0</v>
      </c>
      <c r="J28" s="158" t="s">
        <v>40</v>
      </c>
    </row>
    <row r="29" spans="1:10" ht="15">
      <c r="A29" s="156" t="s">
        <v>55</v>
      </c>
      <c r="B29" s="153"/>
      <c r="C29" s="153"/>
      <c r="D29" s="147"/>
      <c r="E29" s="155"/>
      <c r="F29" s="153"/>
      <c r="G29" s="153"/>
      <c r="H29" s="153"/>
      <c r="I29" s="177">
        <f t="shared" si="5"/>
        <v>0</v>
      </c>
      <c r="J29" s="158" t="s">
        <v>40</v>
      </c>
    </row>
    <row r="30" spans="1:10" ht="15">
      <c r="A30" s="156" t="s">
        <v>56</v>
      </c>
      <c r="B30" s="153"/>
      <c r="C30" s="153">
        <v>-200441645</v>
      </c>
      <c r="D30" s="147"/>
      <c r="E30" s="155">
        <v>-33064772</v>
      </c>
      <c r="F30" s="145">
        <v>-47011284</v>
      </c>
      <c r="G30" s="145">
        <v>-20887268</v>
      </c>
      <c r="H30" s="145">
        <v>-69177711</v>
      </c>
      <c r="I30" s="177">
        <f t="shared" si="5"/>
        <v>-30300610</v>
      </c>
      <c r="J30" s="158" t="s">
        <v>40</v>
      </c>
    </row>
    <row r="31" spans="1:10" ht="15">
      <c r="A31" s="156" t="s">
        <v>57</v>
      </c>
      <c r="B31" s="153"/>
      <c r="C31" s="153">
        <v>-3776038.46</v>
      </c>
      <c r="D31" s="147"/>
      <c r="E31" s="155">
        <v>-316884.98000000004</v>
      </c>
      <c r="F31" s="153">
        <v>-406001.05</v>
      </c>
      <c r="G31" s="153">
        <v>-458274.38999999996</v>
      </c>
      <c r="H31" s="153">
        <v>-2594878.04</v>
      </c>
      <c r="I31" s="177">
        <f t="shared" si="5"/>
        <v>0</v>
      </c>
      <c r="J31" s="158" t="s">
        <v>40</v>
      </c>
    </row>
    <row r="32" spans="1:10" ht="15">
      <c r="A32" s="156" t="s">
        <v>58</v>
      </c>
      <c r="B32" s="153"/>
      <c r="C32" s="153">
        <v>-4861883</v>
      </c>
      <c r="D32" s="147"/>
      <c r="E32" s="155">
        <v>-968230.71710944129</v>
      </c>
      <c r="F32" s="153">
        <v>-1174142.8625852361</v>
      </c>
      <c r="G32" s="153">
        <v>-532095.05157970393</v>
      </c>
      <c r="H32" s="153">
        <v>-2187414.3687256188</v>
      </c>
      <c r="I32" s="177">
        <f t="shared" si="5"/>
        <v>0</v>
      </c>
      <c r="J32" s="158" t="s">
        <v>40</v>
      </c>
    </row>
    <row r="33" spans="1:10" ht="15">
      <c r="A33" s="156" t="s">
        <v>59</v>
      </c>
      <c r="B33" s="153"/>
      <c r="C33" s="153">
        <v>-8824271.7899999991</v>
      </c>
      <c r="D33" s="147"/>
      <c r="E33" s="155"/>
      <c r="F33" s="153"/>
      <c r="G33" s="153"/>
      <c r="H33" s="153"/>
      <c r="I33" s="177">
        <f t="shared" si="5"/>
        <v>-8824271.7899999991</v>
      </c>
      <c r="J33" s="158" t="s">
        <v>60</v>
      </c>
    </row>
    <row r="34" spans="1:10" ht="15">
      <c r="A34" s="156" t="s">
        <v>61</v>
      </c>
      <c r="B34" s="153"/>
      <c r="C34" s="153">
        <v>-68266584</v>
      </c>
      <c r="D34" s="147"/>
      <c r="E34" s="153">
        <v>-5996189</v>
      </c>
      <c r="F34" s="153">
        <v>-9048363</v>
      </c>
      <c r="G34" s="153">
        <v>-9416961</v>
      </c>
      <c r="H34" s="153">
        <v>-43805071</v>
      </c>
      <c r="I34" s="177">
        <f t="shared" si="5"/>
        <v>0</v>
      </c>
      <c r="J34" s="148" t="s">
        <v>40</v>
      </c>
    </row>
    <row r="35" spans="1:10" ht="15">
      <c r="A35" s="156" t="s">
        <v>122</v>
      </c>
      <c r="B35" s="153"/>
      <c r="C35" s="153">
        <v>25298.555</v>
      </c>
      <c r="D35" s="147"/>
      <c r="E35" s="155">
        <v>20962.555</v>
      </c>
      <c r="F35" s="153"/>
      <c r="G35" s="153"/>
      <c r="H35" s="153">
        <v>4336</v>
      </c>
      <c r="I35" s="177">
        <f t="shared" si="5"/>
        <v>0</v>
      </c>
      <c r="J35" s="148" t="s">
        <v>40</v>
      </c>
    </row>
    <row r="36" spans="1:10" ht="15">
      <c r="A36" s="156" t="s">
        <v>62</v>
      </c>
      <c r="B36" s="153"/>
      <c r="C36" s="153">
        <v>-80364898.560000002</v>
      </c>
      <c r="D36" s="147"/>
      <c r="E36" s="155">
        <v>-30754715.119999997</v>
      </c>
      <c r="F36" s="153">
        <v>-7831661.0899999999</v>
      </c>
      <c r="G36" s="153">
        <v>-5514859.4499999993</v>
      </c>
      <c r="H36" s="153">
        <v>-26276408.649999999</v>
      </c>
      <c r="I36" s="177">
        <f t="shared" si="5"/>
        <v>-9987254.25</v>
      </c>
      <c r="J36" s="148" t="s">
        <v>40</v>
      </c>
    </row>
    <row r="37" spans="1:10" ht="15">
      <c r="A37" s="156" t="s">
        <v>63</v>
      </c>
      <c r="B37" s="153"/>
      <c r="C37" s="153">
        <v>-1429911.4829013506</v>
      </c>
      <c r="D37" s="147"/>
      <c r="E37" s="155"/>
      <c r="F37" s="153"/>
      <c r="G37" s="153"/>
      <c r="H37" s="153">
        <v>-1429911.4829013506</v>
      </c>
      <c r="I37" s="177">
        <f t="shared" si="5"/>
        <v>0</v>
      </c>
      <c r="J37" s="148" t="s">
        <v>46</v>
      </c>
    </row>
    <row r="38" spans="1:10" ht="15">
      <c r="A38" s="156" t="s">
        <v>64</v>
      </c>
      <c r="B38" s="153"/>
      <c r="C38" s="153">
        <v>-250479.8</v>
      </c>
      <c r="D38" s="147"/>
      <c r="E38" s="155"/>
      <c r="F38" s="153">
        <v>-31014</v>
      </c>
      <c r="G38" s="153">
        <v>-10204.799999999999</v>
      </c>
      <c r="H38" s="153">
        <v>-209261</v>
      </c>
      <c r="I38" s="177">
        <f t="shared" si="5"/>
        <v>0</v>
      </c>
      <c r="J38" s="148" t="s">
        <v>46</v>
      </c>
    </row>
    <row r="39" spans="1:10" ht="15">
      <c r="A39" s="156" t="s">
        <v>65</v>
      </c>
      <c r="B39" s="153"/>
      <c r="C39" s="153">
        <v>8034409.1399091836</v>
      </c>
      <c r="D39" s="147"/>
      <c r="E39" s="155"/>
      <c r="F39" s="153"/>
      <c r="G39" s="153"/>
      <c r="H39" s="153"/>
      <c r="I39" s="177">
        <f t="shared" si="5"/>
        <v>8034409.1399091836</v>
      </c>
      <c r="J39" s="148" t="s">
        <v>60</v>
      </c>
    </row>
    <row r="40" spans="1:10" ht="15">
      <c r="A40" s="156" t="s">
        <v>66</v>
      </c>
      <c r="B40" s="153"/>
      <c r="C40" s="153">
        <v>-428672</v>
      </c>
      <c r="D40" s="147"/>
      <c r="E40" s="155">
        <f>$C$40*E3</f>
        <v>-102531.23462781713</v>
      </c>
      <c r="F40" s="177">
        <f t="shared" ref="F40:H40" si="6">$C$40*F3</f>
        <v>-53801.190233406269</v>
      </c>
      <c r="G40" s="177">
        <f t="shared" si="6"/>
        <v>-105363.39206400565</v>
      </c>
      <c r="H40" s="177">
        <f t="shared" si="6"/>
        <v>-166976.18307477093</v>
      </c>
      <c r="I40" s="177">
        <f t="shared" si="5"/>
        <v>0</v>
      </c>
      <c r="J40" s="159" t="s">
        <v>42</v>
      </c>
    </row>
    <row r="41" spans="1:10" ht="15">
      <c r="A41" s="156" t="s">
        <v>123</v>
      </c>
      <c r="B41" s="153"/>
      <c r="C41" s="153">
        <v>-3652434</v>
      </c>
      <c r="D41" s="147"/>
      <c r="E41" s="155"/>
      <c r="F41" s="153"/>
      <c r="G41" s="153"/>
      <c r="H41" s="153">
        <v>0</v>
      </c>
      <c r="I41" s="177">
        <f t="shared" si="5"/>
        <v>-3652434</v>
      </c>
      <c r="J41" s="159"/>
    </row>
    <row r="42" spans="1:10" ht="15">
      <c r="A42" s="156"/>
      <c r="B42" s="153"/>
      <c r="C42" s="153"/>
      <c r="D42" s="147"/>
      <c r="E42" s="155"/>
      <c r="F42" s="147"/>
      <c r="G42" s="147"/>
      <c r="H42" s="147"/>
      <c r="I42" s="147"/>
      <c r="J42" s="147"/>
    </row>
    <row r="43" spans="1:10" ht="15">
      <c r="A43" s="156"/>
      <c r="B43" s="153"/>
      <c r="C43" s="153"/>
      <c r="D43" s="147"/>
      <c r="E43" s="155"/>
      <c r="F43" s="147"/>
      <c r="G43" s="147"/>
      <c r="H43" s="147"/>
      <c r="I43" s="147"/>
      <c r="J43" s="147"/>
    </row>
    <row r="44" spans="1:10" ht="15">
      <c r="A44" s="156"/>
      <c r="B44" s="153"/>
      <c r="C44" s="153"/>
      <c r="D44" s="147"/>
      <c r="E44" s="155"/>
      <c r="F44" s="147"/>
      <c r="G44" s="147"/>
      <c r="H44" s="147"/>
      <c r="I44" s="147"/>
      <c r="J44" s="147"/>
    </row>
    <row r="45" spans="1:10" ht="15">
      <c r="A45" s="156" t="s">
        <v>67</v>
      </c>
      <c r="B45" s="161"/>
      <c r="C45" s="162">
        <f>SUM(C27:C42)</f>
        <v>-364918085.77799213</v>
      </c>
      <c r="D45" s="147"/>
      <c r="E45" s="162">
        <f t="shared" ref="E45:I45" si="7">SUM(E27:E42)</f>
        <v>-71579185.296737254</v>
      </c>
      <c r="F45" s="162">
        <f t="shared" si="7"/>
        <v>-65707141.792818651</v>
      </c>
      <c r="G45" s="162">
        <f t="shared" si="7"/>
        <v>-36910438.303643703</v>
      </c>
      <c r="H45" s="162">
        <f t="shared" si="7"/>
        <v>-145991159.48470175</v>
      </c>
      <c r="I45" s="162">
        <f t="shared" si="7"/>
        <v>-44730160.900090814</v>
      </c>
      <c r="J45" s="147"/>
    </row>
    <row r="46" spans="1:10" ht="15">
      <c r="A46" s="156"/>
      <c r="B46" s="157"/>
      <c r="C46" s="153"/>
      <c r="D46" s="147"/>
      <c r="E46" s="155"/>
      <c r="F46" s="147"/>
      <c r="G46" s="147"/>
      <c r="H46" s="147"/>
      <c r="I46" s="147"/>
      <c r="J46" s="147"/>
    </row>
    <row r="47" spans="1:10" ht="15">
      <c r="A47" s="156"/>
      <c r="B47" s="157"/>
      <c r="C47" s="153"/>
      <c r="D47" s="147"/>
      <c r="E47" s="155"/>
      <c r="F47" s="147"/>
      <c r="G47" s="147"/>
      <c r="H47" s="147"/>
      <c r="I47" s="147"/>
      <c r="J47" s="147"/>
    </row>
    <row r="48" spans="1:10" ht="15">
      <c r="A48" s="156" t="s">
        <v>68</v>
      </c>
      <c r="B48" s="157"/>
      <c r="C48" s="153">
        <v>60385671.852160633</v>
      </c>
      <c r="D48" s="147"/>
      <c r="E48" s="155"/>
      <c r="F48" s="155"/>
      <c r="G48" s="155"/>
      <c r="H48" s="155"/>
      <c r="I48" s="155"/>
      <c r="J48" s="147"/>
    </row>
    <row r="49" spans="1:10" ht="15">
      <c r="A49" s="147" t="s">
        <v>69</v>
      </c>
      <c r="B49" s="147"/>
      <c r="C49" s="163">
        <v>0</v>
      </c>
      <c r="D49" s="147"/>
      <c r="E49" s="155"/>
      <c r="F49" s="148"/>
      <c r="G49" s="148"/>
      <c r="H49" s="148"/>
      <c r="I49" s="148"/>
      <c r="J49" s="147"/>
    </row>
    <row r="50" spans="1:10" ht="15">
      <c r="A50" s="147"/>
      <c r="B50" s="147"/>
      <c r="C50" s="153">
        <v>60385671.852160633</v>
      </c>
      <c r="D50" s="147"/>
      <c r="E50" s="155"/>
      <c r="F50" s="148"/>
      <c r="G50" s="148"/>
      <c r="H50" s="148"/>
      <c r="I50" s="148"/>
      <c r="J50" s="147"/>
    </row>
    <row r="51" spans="1:10" ht="15">
      <c r="A51" s="147" t="s">
        <v>70</v>
      </c>
      <c r="B51" s="147"/>
      <c r="C51" s="163">
        <v>-17766999</v>
      </c>
      <c r="D51" s="147"/>
      <c r="E51" s="155"/>
      <c r="F51" s="148"/>
      <c r="G51" s="148"/>
      <c r="H51" s="148"/>
      <c r="I51" s="148"/>
      <c r="J51" s="147"/>
    </row>
    <row r="52" spans="1:10" ht="15">
      <c r="A52" s="147"/>
      <c r="B52" s="147"/>
      <c r="C52" s="153">
        <v>42618672.852160633</v>
      </c>
      <c r="D52" s="147"/>
      <c r="E52" s="155"/>
      <c r="F52" s="148"/>
      <c r="G52" s="148"/>
      <c r="H52" s="148"/>
      <c r="I52" s="148"/>
      <c r="J52" s="147"/>
    </row>
    <row r="53" spans="1:10" ht="15">
      <c r="A53" s="147" t="s">
        <v>124</v>
      </c>
      <c r="B53" s="147"/>
      <c r="C53" s="163">
        <v>-1529632</v>
      </c>
      <c r="D53" s="147"/>
      <c r="E53" s="155"/>
      <c r="F53" s="148"/>
      <c r="G53" s="148"/>
      <c r="H53" s="148"/>
      <c r="I53" s="148"/>
      <c r="J53" s="147"/>
    </row>
    <row r="54" spans="1:10" ht="15">
      <c r="A54" s="147"/>
      <c r="B54" s="147"/>
      <c r="C54" s="153">
        <v>41089040.852160633</v>
      </c>
      <c r="D54" s="147"/>
      <c r="E54" s="155"/>
      <c r="F54" s="148"/>
      <c r="G54" s="148"/>
      <c r="H54" s="148"/>
      <c r="I54" s="148"/>
      <c r="J54" s="147"/>
    </row>
    <row r="55" spans="1:10" ht="15">
      <c r="A55" s="147"/>
      <c r="B55" s="147"/>
      <c r="C55" s="153"/>
      <c r="D55" s="147"/>
      <c r="E55" s="155"/>
      <c r="F55" s="148"/>
      <c r="G55" s="148"/>
      <c r="H55" s="148"/>
      <c r="I55" s="148"/>
      <c r="J55" s="147"/>
    </row>
    <row r="56" spans="1:10" ht="15">
      <c r="A56" s="147"/>
      <c r="B56" s="147"/>
      <c r="C56" s="153"/>
      <c r="D56" s="147"/>
      <c r="E56" s="155"/>
      <c r="F56" s="148"/>
      <c r="G56" s="148"/>
      <c r="H56" s="148"/>
      <c r="I56" s="148"/>
      <c r="J56" s="147"/>
    </row>
    <row r="57" spans="1:10" ht="15">
      <c r="A57" s="147" t="s">
        <v>125</v>
      </c>
      <c r="B57" s="147"/>
      <c r="C57" s="153">
        <v>16195095.683821041</v>
      </c>
      <c r="D57" s="166">
        <v>0.38</v>
      </c>
      <c r="E57" s="155"/>
      <c r="F57" s="144" t="s">
        <v>126</v>
      </c>
      <c r="G57" s="144" t="s">
        <v>127</v>
      </c>
      <c r="H57" s="148"/>
      <c r="I57" s="148"/>
      <c r="J57" s="147"/>
    </row>
    <row r="58" spans="1:10" ht="15">
      <c r="A58" s="147" t="s">
        <v>128</v>
      </c>
      <c r="B58" s="147"/>
      <c r="C58" s="153">
        <v>270352.69919999829</v>
      </c>
      <c r="D58" s="167">
        <v>0.10666666666666599</v>
      </c>
      <c r="E58" s="155"/>
      <c r="F58" s="153">
        <v>42618672.852160633</v>
      </c>
      <c r="G58" s="153">
        <v>-2534556.5549999997</v>
      </c>
      <c r="H58" s="153">
        <v>40084116.297160633</v>
      </c>
      <c r="I58" s="148"/>
      <c r="J58" s="147"/>
    </row>
    <row r="59" spans="1:10" ht="15">
      <c r="A59" s="147" t="s">
        <v>129</v>
      </c>
      <c r="B59" s="147"/>
      <c r="C59" s="153">
        <v>-4261867.2852160633</v>
      </c>
      <c r="D59" s="167">
        <v>0.1</v>
      </c>
      <c r="E59" s="155"/>
      <c r="F59" s="148"/>
      <c r="G59" s="148"/>
      <c r="H59" s="148"/>
      <c r="I59" s="148"/>
      <c r="J59" s="147"/>
    </row>
    <row r="60" spans="1:10" ht="15">
      <c r="A60" s="147" t="s">
        <v>130</v>
      </c>
      <c r="B60" s="147"/>
      <c r="C60" s="165">
        <v>-5210935.1186308824</v>
      </c>
      <c r="D60" s="166">
        <v>0.13</v>
      </c>
      <c r="E60" s="155"/>
      <c r="F60" s="148"/>
      <c r="G60" s="148"/>
      <c r="H60" s="148"/>
      <c r="I60" s="148"/>
      <c r="J60" s="147"/>
    </row>
    <row r="61" spans="1:10" ht="15">
      <c r="A61" s="147" t="s">
        <v>131</v>
      </c>
      <c r="B61" s="147"/>
      <c r="C61" s="153">
        <v>-1529632</v>
      </c>
      <c r="D61" s="147"/>
      <c r="E61" s="155"/>
      <c r="F61" s="148"/>
      <c r="G61" s="148"/>
      <c r="H61" s="148"/>
      <c r="I61" s="148"/>
      <c r="J61" s="147"/>
    </row>
    <row r="62" spans="1:10" ht="15.75" thickBot="1">
      <c r="A62" s="147" t="s">
        <v>132</v>
      </c>
      <c r="B62" s="147"/>
      <c r="C62" s="164">
        <v>5463013.9791740943</v>
      </c>
      <c r="D62" s="147"/>
      <c r="E62" s="155"/>
      <c r="F62" s="148"/>
      <c r="G62" s="148"/>
      <c r="H62" s="148"/>
      <c r="I62" s="148"/>
      <c r="J62" s="147"/>
    </row>
    <row r="63" spans="1:10" ht="15.75" thickTop="1">
      <c r="A63" s="147"/>
      <c r="B63" s="147"/>
      <c r="C63" s="153"/>
      <c r="D63" s="147"/>
      <c r="E63" s="155"/>
      <c r="F63" s="148"/>
      <c r="G63" s="148"/>
      <c r="H63" s="148"/>
      <c r="I63" s="148"/>
      <c r="J63" s="147"/>
    </row>
    <row r="64" spans="1:10" ht="15">
      <c r="A64" s="147"/>
      <c r="B64" s="147"/>
      <c r="C64" s="153"/>
      <c r="D64" s="147"/>
      <c r="E64" s="155"/>
      <c r="F64" s="148"/>
      <c r="G64" s="148"/>
      <c r="H64" s="148"/>
      <c r="I64" s="148"/>
      <c r="J64" s="147"/>
    </row>
    <row r="65" spans="1:10" ht="15">
      <c r="A65" s="147" t="s">
        <v>133</v>
      </c>
      <c r="B65" s="147"/>
      <c r="C65" s="153">
        <v>42618672.852160633</v>
      </c>
      <c r="D65" s="147"/>
      <c r="E65" s="155"/>
      <c r="F65" s="148"/>
      <c r="G65" s="148"/>
      <c r="H65" s="148"/>
      <c r="I65" s="148"/>
      <c r="J65" s="147"/>
    </row>
    <row r="66" spans="1:10" ht="15">
      <c r="A66" s="147"/>
      <c r="B66" s="147"/>
      <c r="C66" s="146">
        <v>0.115</v>
      </c>
      <c r="D66" s="147"/>
      <c r="E66" s="155"/>
      <c r="F66" s="148"/>
      <c r="G66" s="148"/>
      <c r="H66" s="148"/>
      <c r="I66" s="148"/>
      <c r="J66" s="147"/>
    </row>
    <row r="67" spans="1:10" ht="15">
      <c r="A67" s="147"/>
      <c r="B67" s="147"/>
      <c r="C67" s="153">
        <v>4901147.3779984731</v>
      </c>
      <c r="D67" s="147"/>
      <c r="E67" s="155"/>
      <c r="F67" s="148"/>
      <c r="G67" s="148"/>
      <c r="H67" s="148"/>
      <c r="I67" s="148"/>
      <c r="J67" s="147"/>
    </row>
    <row r="68" spans="1:10" ht="15">
      <c r="A68" s="147" t="s">
        <v>134</v>
      </c>
      <c r="B68" s="147"/>
      <c r="C68" s="153">
        <v>-335915</v>
      </c>
      <c r="D68" s="147"/>
      <c r="E68" s="155"/>
      <c r="F68" s="148"/>
      <c r="G68" s="148"/>
      <c r="H68" s="148"/>
      <c r="I68" s="148"/>
      <c r="J68" s="147"/>
    </row>
    <row r="69" spans="1:10" ht="15.75" thickBot="1">
      <c r="A69" s="147" t="s">
        <v>135</v>
      </c>
      <c r="B69" s="147"/>
      <c r="C69" s="164">
        <v>4565232.3779984731</v>
      </c>
      <c r="D69" s="147"/>
      <c r="E69" s="155"/>
      <c r="F69" s="148"/>
      <c r="G69" s="148"/>
      <c r="H69" s="148"/>
      <c r="I69" s="148"/>
      <c r="J69" s="147"/>
    </row>
    <row r="70" spans="1:10" ht="15.75" thickTop="1">
      <c r="A70" s="147"/>
      <c r="B70" s="147"/>
      <c r="C70" s="153"/>
      <c r="D70" s="147"/>
      <c r="E70" s="155"/>
      <c r="F70" s="148"/>
      <c r="G70" s="148"/>
      <c r="H70" s="148"/>
      <c r="I70" s="148"/>
      <c r="J70" s="147"/>
    </row>
    <row r="71" spans="1:10" ht="15">
      <c r="A71" s="147"/>
      <c r="B71" s="147"/>
      <c r="C71" s="153"/>
      <c r="D71" s="147"/>
      <c r="E71" s="155"/>
      <c r="F71" s="148"/>
      <c r="G71" s="148"/>
      <c r="H71" s="148"/>
      <c r="I71" s="148"/>
      <c r="J71" s="147"/>
    </row>
    <row r="72" spans="1:10" ht="15">
      <c r="A72" s="147" t="s">
        <v>136</v>
      </c>
      <c r="B72" s="147"/>
      <c r="C72" s="153">
        <v>10028246.357172567</v>
      </c>
      <c r="D72" s="147" t="s">
        <v>71</v>
      </c>
      <c r="E72" s="155"/>
      <c r="F72" s="148"/>
      <c r="G72" s="148"/>
      <c r="H72" s="148"/>
      <c r="I72" s="148"/>
      <c r="J72" s="147"/>
    </row>
    <row r="73" spans="1:10" ht="15">
      <c r="A73" s="147"/>
      <c r="B73" s="147"/>
      <c r="C73" s="153"/>
      <c r="D73" s="147"/>
      <c r="E73" s="155"/>
      <c r="F73" s="148"/>
      <c r="G73" s="148"/>
      <c r="H73" s="148"/>
      <c r="I73" s="148"/>
      <c r="J73" s="147"/>
    </row>
    <row r="74" spans="1:10" ht="15">
      <c r="A74" s="147" t="s">
        <v>72</v>
      </c>
      <c r="B74" s="147"/>
      <c r="C74" s="153">
        <v>-1938102.2550000008</v>
      </c>
      <c r="D74" s="147" t="s">
        <v>71</v>
      </c>
      <c r="E74" s="155"/>
      <c r="F74" s="148"/>
      <c r="G74" s="148"/>
      <c r="H74" s="148"/>
      <c r="I74" s="148"/>
      <c r="J74" s="147"/>
    </row>
    <row r="75" spans="1:10" ht="15">
      <c r="A75" s="147"/>
      <c r="B75" s="147"/>
      <c r="C75" s="153"/>
      <c r="D75" s="147"/>
      <c r="E75" s="155"/>
      <c r="F75" s="148"/>
      <c r="G75" s="148"/>
      <c r="H75" s="148"/>
      <c r="I75" s="148"/>
      <c r="J75" s="147"/>
    </row>
    <row r="76" spans="1:10" ht="15">
      <c r="A76" s="147" t="s">
        <v>73</v>
      </c>
      <c r="B76" s="147"/>
      <c r="C76" s="153">
        <v>30239376.210000001</v>
      </c>
      <c r="D76" s="147" t="s">
        <v>71</v>
      </c>
      <c r="E76" s="155"/>
      <c r="F76" s="148"/>
      <c r="G76" s="148"/>
      <c r="H76" s="148"/>
      <c r="I76" s="148"/>
      <c r="J76" s="147"/>
    </row>
    <row r="77" spans="1:10" ht="15">
      <c r="A77" s="147"/>
      <c r="B77" s="147"/>
      <c r="C77" s="153"/>
      <c r="D77" s="147"/>
      <c r="E77" s="155"/>
      <c r="F77" s="148"/>
      <c r="G77" s="148"/>
      <c r="H77" s="148"/>
      <c r="I77" s="148"/>
      <c r="J77" s="147"/>
    </row>
    <row r="78" spans="1:10" ht="15">
      <c r="A78" s="147" t="s">
        <v>74</v>
      </c>
      <c r="B78" s="147"/>
      <c r="C78" s="153">
        <v>38329520.312172569</v>
      </c>
      <c r="D78" s="147" t="s">
        <v>75</v>
      </c>
      <c r="E78" s="155"/>
      <c r="F78" s="148"/>
      <c r="G78" s="148"/>
      <c r="H78" s="148"/>
      <c r="I78" s="148"/>
      <c r="J78" s="147"/>
    </row>
    <row r="79" spans="1:10" ht="15">
      <c r="A79" s="147"/>
      <c r="B79" s="147"/>
      <c r="C79" s="153">
        <v>9.2172570526599884E-2</v>
      </c>
      <c r="D79" s="147"/>
      <c r="E79" s="148"/>
      <c r="F79" s="148"/>
      <c r="G79" s="148"/>
      <c r="H79" s="148"/>
      <c r="I79" s="148"/>
      <c r="J79" s="144"/>
    </row>
    <row r="82" spans="1:8">
      <c r="E82" s="151" t="s">
        <v>6</v>
      </c>
      <c r="F82" s="151" t="s">
        <v>8</v>
      </c>
      <c r="G82" s="151" t="s">
        <v>7</v>
      </c>
      <c r="H82" s="151" t="s">
        <v>9</v>
      </c>
    </row>
    <row r="83" spans="1:8">
      <c r="A83" s="172" t="str">
        <f>+'Table 1 Allocations'!B56</f>
        <v xml:space="preserve">Regulatory Net Income before tax </v>
      </c>
      <c r="B83" s="172"/>
      <c r="C83" s="171">
        <f>+'Table 1 Allocations'!D56</f>
        <v>99023363.787420481</v>
      </c>
      <c r="D83" s="171"/>
      <c r="E83" s="176">
        <f>+'Table 1 Allocations'!E56</f>
        <v>21472647.429433174</v>
      </c>
      <c r="F83" s="176">
        <f>+'Table 1 Allocations'!G56</f>
        <v>16885536.373675473</v>
      </c>
      <c r="G83" s="176">
        <f>+'Table 1 Allocations'!F56</f>
        <v>16670191.283262696</v>
      </c>
      <c r="H83" s="176">
        <f>+'Table 1 Allocations'!H56</f>
        <v>43994988.701049171</v>
      </c>
    </row>
    <row r="84" spans="1:8">
      <c r="A84" s="172" t="s">
        <v>137</v>
      </c>
      <c r="B84" s="172"/>
      <c r="C84" s="170">
        <f>+SUM(E84:H84)</f>
        <v>-55400606.02774784</v>
      </c>
      <c r="D84" s="169"/>
      <c r="E84" s="174">
        <f>+E45+E25</f>
        <v>-9468923.6764280498</v>
      </c>
      <c r="F84" s="174">
        <f t="shared" ref="F84:H84" si="8">+F45+F25</f>
        <v>-13593647.434364609</v>
      </c>
      <c r="G84" s="174">
        <f t="shared" si="8"/>
        <v>-4145352.6445436515</v>
      </c>
      <c r="H84" s="174">
        <f t="shared" si="8"/>
        <v>-28192682.272411525</v>
      </c>
    </row>
    <row r="85" spans="1:8">
      <c r="A85" s="172" t="s">
        <v>138</v>
      </c>
      <c r="B85" s="172"/>
      <c r="C85" s="143">
        <f t="shared" ref="C85:C86" si="9">+SUM(E85:H85)</f>
        <v>43622757.759672679</v>
      </c>
      <c r="D85" s="173"/>
      <c r="E85" s="168">
        <f>+E83+E84</f>
        <v>12003723.753005125</v>
      </c>
      <c r="F85" s="168">
        <f t="shared" ref="F85:H85" si="10">+F83+F84</f>
        <v>3291888.9393108636</v>
      </c>
      <c r="G85" s="168">
        <f t="shared" si="10"/>
        <v>12524838.638719045</v>
      </c>
      <c r="H85" s="168">
        <f t="shared" si="10"/>
        <v>15802306.428637646</v>
      </c>
    </row>
    <row r="86" spans="1:8">
      <c r="A86" s="172" t="s">
        <v>139</v>
      </c>
      <c r="B86" s="172"/>
      <c r="C86" s="143">
        <f t="shared" si="9"/>
        <v>11560030.806313261</v>
      </c>
      <c r="D86" s="173">
        <v>0.26500000000000001</v>
      </c>
      <c r="E86" s="168">
        <f>+E85*$D$86</f>
        <v>3180986.7945463583</v>
      </c>
      <c r="F86" s="168">
        <f t="shared" ref="F86:H86" si="11">+F85*$D$86</f>
        <v>872350.5689173789</v>
      </c>
      <c r="G86" s="168">
        <f t="shared" si="11"/>
        <v>3319082.2392605469</v>
      </c>
      <c r="H86" s="168">
        <f t="shared" si="11"/>
        <v>4187611.2035889765</v>
      </c>
    </row>
    <row r="87" spans="1:8">
      <c r="A87" s="172" t="s">
        <v>145</v>
      </c>
      <c r="B87" s="172"/>
      <c r="C87" s="175">
        <f>+'Table 1 Allocations'!E58*0.265</f>
        <v>-15117.720000000001</v>
      </c>
      <c r="D87" s="172"/>
      <c r="E87" s="176">
        <f>+C87</f>
        <v>-15117.720000000001</v>
      </c>
      <c r="F87" s="176"/>
      <c r="G87" s="176"/>
      <c r="H87" s="176"/>
    </row>
    <row r="88" spans="1:8">
      <c r="A88" s="172" t="s">
        <v>139</v>
      </c>
      <c r="B88" s="172"/>
      <c r="C88" s="143">
        <f>+C86+C87</f>
        <v>11544913.086313261</v>
      </c>
      <c r="D88" s="173">
        <v>0.26500000000000001</v>
      </c>
      <c r="E88" s="168">
        <f>+E86+E87</f>
        <v>3165869.0745463581</v>
      </c>
      <c r="F88" s="168">
        <f t="shared" ref="F88:H88" si="12">+F86+F87</f>
        <v>872350.5689173789</v>
      </c>
      <c r="G88" s="168">
        <f t="shared" si="12"/>
        <v>3319082.2392605469</v>
      </c>
      <c r="H88" s="168">
        <f t="shared" si="12"/>
        <v>4187611.2035889765</v>
      </c>
    </row>
    <row r="90" spans="1:8">
      <c r="A90" s="172" t="s">
        <v>140</v>
      </c>
      <c r="C90" s="170">
        <v>-715000</v>
      </c>
      <c r="D90" s="169"/>
      <c r="E90" s="174">
        <f>+$C$90*E3</f>
        <v>-171016.14464879732</v>
      </c>
      <c r="F90" s="174">
        <f t="shared" ref="F90:H90" si="13">+$C$90*F3</f>
        <v>-89737.260695556237</v>
      </c>
      <c r="G90" s="174">
        <f t="shared" si="13"/>
        <v>-175740.01876904495</v>
      </c>
      <c r="H90" s="174">
        <f t="shared" si="13"/>
        <v>-278506.57588660147</v>
      </c>
    </row>
    <row r="91" spans="1:8">
      <c r="A91" s="172"/>
    </row>
    <row r="92" spans="1:8" ht="13.5" thickBot="1">
      <c r="A92" s="172" t="s">
        <v>146</v>
      </c>
      <c r="C92" s="179">
        <f>+C86+C90</f>
        <v>10845030.806313261</v>
      </c>
      <c r="D92" s="179" t="s">
        <v>10</v>
      </c>
      <c r="E92" s="179">
        <f t="shared" ref="E92:H92" si="14">+E86+E90</f>
        <v>3009970.6498975609</v>
      </c>
      <c r="F92" s="179">
        <f t="shared" si="14"/>
        <v>782613.3082218226</v>
      </c>
      <c r="G92" s="179">
        <f t="shared" si="14"/>
        <v>3143342.220491502</v>
      </c>
      <c r="H92" s="179">
        <f t="shared" si="14"/>
        <v>3909104.6277023749</v>
      </c>
    </row>
    <row r="93" spans="1:8" ht="14.25" thickTop="1" thickBot="1">
      <c r="A93" s="172" t="s">
        <v>147</v>
      </c>
      <c r="C93" s="179">
        <f>+C88+C90</f>
        <v>10829913.086313261</v>
      </c>
      <c r="D93" s="179" t="s">
        <v>10</v>
      </c>
      <c r="E93" s="179">
        <f t="shared" ref="E93:H93" si="15">+E88+E90</f>
        <v>2994852.9298975607</v>
      </c>
      <c r="F93" s="179">
        <f t="shared" si="15"/>
        <v>782613.3082218226</v>
      </c>
      <c r="G93" s="179">
        <f t="shared" si="15"/>
        <v>3143342.220491502</v>
      </c>
      <c r="H93" s="179">
        <f t="shared" si="15"/>
        <v>3909104.6277023749</v>
      </c>
    </row>
    <row r="94" spans="1:8" ht="13.5" thickTop="1"/>
  </sheetData>
  <mergeCells count="1">
    <mergeCell ref="E2:H2"/>
  </mergeCells>
  <pageMargins left="0.70866141732283472" right="0.70866141732283472" top="0.23622047244094491" bottom="0.23622047244094491" header="0.31496062992125984" footer="0.31496062992125984"/>
  <pageSetup scale="4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Table 1 Allocations</vt:lpstr>
      <vt:lpstr>Table 2 COC</vt:lpstr>
      <vt:lpstr>Table 3 Tax</vt:lpstr>
      <vt:lpstr>'Table 1 Allocations'!Print_Area</vt:lpstr>
      <vt:lpstr>'Table 3 Tax'!Print_Area</vt:lpstr>
    </vt:vector>
  </TitlesOfParts>
  <Company>Alectra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Bonadie</dc:creator>
  <cp:lastModifiedBy>Sharon du Quesnay</cp:lastModifiedBy>
  <cp:lastPrinted>2019-10-04T12:39:13Z</cp:lastPrinted>
  <dcterms:created xsi:type="dcterms:W3CDTF">2018-11-12T15:51:30Z</dcterms:created>
  <dcterms:modified xsi:type="dcterms:W3CDTF">2019-10-04T13:29:01Z</dcterms:modified>
</cp:coreProperties>
</file>